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PSM\Assignment 3\"/>
    </mc:Choice>
  </mc:AlternateContent>
  <xr:revisionPtr revIDLastSave="0" documentId="8_{006E587F-B52B-4112-8FBE-C1F3FA11F06F}" xr6:coauthVersionLast="47" xr6:coauthVersionMax="47" xr10:uidLastSave="{00000000-0000-0000-0000-000000000000}"/>
  <bookViews>
    <workbookView xWindow="-108" yWindow="-108" windowWidth="23256" windowHeight="12576" xr2:uid="{4FD770EA-EBDE-4178-8558-F98C6873A324}"/>
  </bookViews>
  <sheets>
    <sheet name="Data" sheetId="1" r:id="rId1"/>
    <sheet name="Imp. E. Method" sheetId="2" r:id="rId2"/>
    <sheet name="RK-4 Method" sheetId="3" r:id="rId3"/>
  </sheets>
  <externalReferences>
    <externalReference r:id="rId4"/>
  </externalReferences>
  <definedNames>
    <definedName name="_r">Data!$B$2</definedName>
    <definedName name="_xlchart.v1.0" hidden="1">'RK-4 Method'!$AC$5:$AC$44</definedName>
    <definedName name="_xlchart.v1.1" hidden="1">'RK-4 Method'!$AF$5:$AF$44</definedName>
    <definedName name="alfa">Data!$B$3</definedName>
    <definedName name="dt">Data!$B$1</definedName>
    <definedName name="g">Data!$B$4</definedName>
    <definedName name="l">Data!$B$2</definedName>
    <definedName name="m">Data!$B$5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" i="3" l="1"/>
  <c r="AD5" i="3" l="1"/>
  <c r="D5" i="3"/>
  <c r="A5" i="3"/>
  <c r="M4" i="2"/>
  <c r="A4" i="2"/>
  <c r="B3" i="1"/>
  <c r="Z5" i="3" l="1"/>
  <c r="AA5" i="3"/>
  <c r="AB5" i="3" s="1"/>
  <c r="AC5" i="3" s="1"/>
  <c r="AE5" i="3" s="1"/>
  <c r="F5" i="3"/>
  <c r="H5" i="3" s="1"/>
  <c r="K5" i="3" s="1"/>
  <c r="M5" i="3" s="1"/>
  <c r="P5" i="3" s="1"/>
  <c r="R5" i="3" s="1"/>
  <c r="T5" i="3" s="1"/>
  <c r="W5" i="3" s="1"/>
  <c r="C5" i="3"/>
  <c r="E5" i="3" s="1"/>
  <c r="E4" i="2"/>
  <c r="F4" i="2" s="1"/>
  <c r="H4" i="2" s="1"/>
  <c r="B5" i="2" s="1"/>
  <c r="J4" i="2"/>
  <c r="K4" i="2" s="1"/>
  <c r="L4" i="2" s="1"/>
  <c r="N4" i="2" s="1"/>
  <c r="I4" i="2"/>
  <c r="C4" i="2"/>
  <c r="D4" i="2" s="1"/>
  <c r="G4" i="2" s="1"/>
  <c r="A5" i="2" s="1"/>
  <c r="G5" i="3" l="1"/>
  <c r="J5" i="3" s="1"/>
  <c r="I5" i="2"/>
  <c r="J5" i="2"/>
  <c r="K5" i="2" s="1"/>
  <c r="L5" i="2" s="1"/>
  <c r="C5" i="2"/>
  <c r="D5" i="2" s="1"/>
  <c r="G5" i="2" s="1"/>
  <c r="A6" i="2" s="1"/>
  <c r="E5" i="2"/>
  <c r="F5" i="2" s="1"/>
  <c r="H5" i="2" s="1"/>
  <c r="B6" i="2" s="1"/>
  <c r="M5" i="2"/>
  <c r="M6" i="2" l="1"/>
  <c r="C6" i="2"/>
  <c r="D6" i="2" s="1"/>
  <c r="G6" i="2" s="1"/>
  <c r="A7" i="2" s="1"/>
  <c r="E6" i="2"/>
  <c r="F6" i="2" s="1"/>
  <c r="H6" i="2" s="1"/>
  <c r="B7" i="2" s="1"/>
  <c r="M7" i="2" s="1"/>
  <c r="I6" i="2"/>
  <c r="J6" i="2"/>
  <c r="K6" i="2" s="1"/>
  <c r="L6" i="2" s="1"/>
  <c r="N6" i="2" s="1"/>
  <c r="N5" i="2"/>
  <c r="L5" i="3"/>
  <c r="N5" i="3" s="1"/>
  <c r="Q5" i="3" s="1"/>
  <c r="E7" i="2" l="1"/>
  <c r="F7" i="2" s="1"/>
  <c r="H7" i="2" s="1"/>
  <c r="B8" i="2" s="1"/>
  <c r="M8" i="2" s="1"/>
  <c r="J7" i="2"/>
  <c r="K7" i="2" s="1"/>
  <c r="L7" i="2" s="1"/>
  <c r="N7" i="2" s="1"/>
  <c r="C7" i="2"/>
  <c r="D7" i="2" s="1"/>
  <c r="G7" i="2" s="1"/>
  <c r="A8" i="2" s="1"/>
  <c r="I7" i="2"/>
  <c r="S5" i="3"/>
  <c r="V5" i="3" s="1"/>
  <c r="X5" i="3" s="1"/>
  <c r="A6" i="3" s="1"/>
  <c r="Y5" i="3"/>
  <c r="B6" i="3" s="1"/>
  <c r="AD6" i="3" l="1"/>
  <c r="D6" i="3"/>
  <c r="F6" i="3" s="1"/>
  <c r="H6" i="3" s="1"/>
  <c r="K6" i="3" s="1"/>
  <c r="M6" i="3" s="1"/>
  <c r="P6" i="3" s="1"/>
  <c r="R6" i="3" s="1"/>
  <c r="T6" i="3" s="1"/>
  <c r="W6" i="3" s="1"/>
  <c r="AA6" i="3"/>
  <c r="AB6" i="3" s="1"/>
  <c r="C6" i="3"/>
  <c r="E6" i="3" s="1"/>
  <c r="Z6" i="3"/>
  <c r="J8" i="2"/>
  <c r="K8" i="2" s="1"/>
  <c r="L8" i="2" s="1"/>
  <c r="N8" i="2" s="1"/>
  <c r="E8" i="2"/>
  <c r="F8" i="2" s="1"/>
  <c r="H8" i="2" s="1"/>
  <c r="B9" i="2" s="1"/>
  <c r="I8" i="2"/>
  <c r="C8" i="2"/>
  <c r="D8" i="2" s="1"/>
  <c r="G8" i="2" s="1"/>
  <c r="A9" i="2" s="1"/>
  <c r="I9" i="2" l="1"/>
  <c r="E9" i="2"/>
  <c r="F9" i="2" s="1"/>
  <c r="H9" i="2" s="1"/>
  <c r="B10" i="2" s="1"/>
  <c r="J9" i="2"/>
  <c r="K9" i="2" s="1"/>
  <c r="L9" i="2" s="1"/>
  <c r="C9" i="2"/>
  <c r="D9" i="2" s="1"/>
  <c r="G9" i="2" s="1"/>
  <c r="A10" i="2" s="1"/>
  <c r="M9" i="2"/>
  <c r="N9" i="2" s="1"/>
  <c r="AC6" i="3"/>
  <c r="AE6" i="3" s="1"/>
  <c r="AH6" i="3"/>
  <c r="G6" i="3"/>
  <c r="J6" i="3" s="1"/>
  <c r="L6" i="3" s="1"/>
  <c r="N6" i="3" s="1"/>
  <c r="Q6" i="3" s="1"/>
  <c r="S6" i="3" s="1"/>
  <c r="V6" i="3" s="1"/>
  <c r="X6" i="3" s="1"/>
  <c r="A7" i="3" s="1"/>
  <c r="I10" i="2" l="1"/>
  <c r="C10" i="2"/>
  <c r="E10" i="2"/>
  <c r="F10" i="2" s="1"/>
  <c r="H10" i="2" s="1"/>
  <c r="B11" i="2" s="1"/>
  <c r="J10" i="2"/>
  <c r="K10" i="2" s="1"/>
  <c r="L10" i="2" s="1"/>
  <c r="C7" i="3"/>
  <c r="E7" i="3" s="1"/>
  <c r="Z7" i="3"/>
  <c r="AA7" i="3"/>
  <c r="AB7" i="3" s="1"/>
  <c r="Y6" i="3"/>
  <c r="B7" i="3" s="1"/>
  <c r="D10" i="2"/>
  <c r="G10" i="2" s="1"/>
  <c r="A11" i="2" s="1"/>
  <c r="M10" i="2"/>
  <c r="N10" i="2" s="1"/>
  <c r="C11" i="2" l="1"/>
  <c r="I11" i="2"/>
  <c r="J11" i="2"/>
  <c r="K11" i="2" s="1"/>
  <c r="L11" i="2" s="1"/>
  <c r="E11" i="2"/>
  <c r="F11" i="2" s="1"/>
  <c r="H11" i="2" s="1"/>
  <c r="B12" i="2" s="1"/>
  <c r="AH7" i="3"/>
  <c r="AC7" i="3"/>
  <c r="AD7" i="3"/>
  <c r="G7" i="3"/>
  <c r="J7" i="3" s="1"/>
  <c r="L7" i="3" s="1"/>
  <c r="N7" i="3" s="1"/>
  <c r="Q7" i="3" s="1"/>
  <c r="S7" i="3" s="1"/>
  <c r="V7" i="3" s="1"/>
  <c r="D7" i="3"/>
  <c r="M11" i="2"/>
  <c r="N11" i="2" s="1"/>
  <c r="D11" i="2"/>
  <c r="G11" i="2" s="1"/>
  <c r="A12" i="2" s="1"/>
  <c r="C12" i="2" l="1"/>
  <c r="E12" i="2"/>
  <c r="F12" i="2" s="1"/>
  <c r="H12" i="2" s="1"/>
  <c r="J12" i="2"/>
  <c r="K12" i="2" s="1"/>
  <c r="L12" i="2" s="1"/>
  <c r="I12" i="2"/>
  <c r="F7" i="3"/>
  <c r="H7" i="3" s="1"/>
  <c r="K7" i="3" s="1"/>
  <c r="M7" i="3" s="1"/>
  <c r="P7" i="3" s="1"/>
  <c r="R7" i="3" s="1"/>
  <c r="T7" i="3" s="1"/>
  <c r="W7" i="3" s="1"/>
  <c r="Y7" i="3" s="1"/>
  <c r="B8" i="3" s="1"/>
  <c r="M12" i="2"/>
  <c r="N12" i="2" s="1"/>
  <c r="D12" i="2"/>
  <c r="G12" i="2" s="1"/>
  <c r="A13" i="2" s="1"/>
  <c r="B13" i="2"/>
  <c r="AE7" i="3"/>
  <c r="M13" i="2" l="1"/>
  <c r="D8" i="3"/>
  <c r="AD8" i="3"/>
  <c r="C13" i="2"/>
  <c r="D13" i="2" s="1"/>
  <c r="G13" i="2" s="1"/>
  <c r="A14" i="2" s="1"/>
  <c r="E13" i="2"/>
  <c r="F13" i="2" s="1"/>
  <c r="H13" i="2" s="1"/>
  <c r="B14" i="2" s="1"/>
  <c r="I13" i="2"/>
  <c r="J13" i="2"/>
  <c r="K13" i="2" s="1"/>
  <c r="L13" i="2" s="1"/>
  <c r="X7" i="3"/>
  <c r="A8" i="3" s="1"/>
  <c r="M14" i="2" l="1"/>
  <c r="C14" i="2"/>
  <c r="D14" i="2" s="1"/>
  <c r="G14" i="2" s="1"/>
  <c r="A15" i="2" s="1"/>
  <c r="E14" i="2"/>
  <c r="F14" i="2" s="1"/>
  <c r="H14" i="2" s="1"/>
  <c r="B15" i="2" s="1"/>
  <c r="J14" i="2"/>
  <c r="K14" i="2" s="1"/>
  <c r="L14" i="2" s="1"/>
  <c r="I14" i="2"/>
  <c r="AA8" i="3"/>
  <c r="AB8" i="3" s="1"/>
  <c r="Z8" i="3"/>
  <c r="C8" i="3"/>
  <c r="E8" i="3" s="1"/>
  <c r="F8" i="3"/>
  <c r="H8" i="3" s="1"/>
  <c r="K8" i="3" s="1"/>
  <c r="M8" i="3" s="1"/>
  <c r="P8" i="3" s="1"/>
  <c r="R8" i="3" s="1"/>
  <c r="T8" i="3" s="1"/>
  <c r="W8" i="3" s="1"/>
  <c r="N13" i="2"/>
  <c r="M15" i="2" l="1"/>
  <c r="C15" i="2"/>
  <c r="D15" i="2" s="1"/>
  <c r="G15" i="2" s="1"/>
  <c r="A16" i="2" s="1"/>
  <c r="J15" i="2"/>
  <c r="K15" i="2" s="1"/>
  <c r="L15" i="2" s="1"/>
  <c r="E15" i="2"/>
  <c r="F15" i="2" s="1"/>
  <c r="H15" i="2" s="1"/>
  <c r="B16" i="2" s="1"/>
  <c r="I15" i="2"/>
  <c r="G8" i="3"/>
  <c r="J8" i="3" s="1"/>
  <c r="AH8" i="3"/>
  <c r="AC8" i="3"/>
  <c r="AE8" i="3" s="1"/>
  <c r="N14" i="2"/>
  <c r="M16" i="2" l="1"/>
  <c r="E16" i="2"/>
  <c r="F16" i="2" s="1"/>
  <c r="H16" i="2" s="1"/>
  <c r="B17" i="2" s="1"/>
  <c r="J16" i="2"/>
  <c r="K16" i="2" s="1"/>
  <c r="L16" i="2" s="1"/>
  <c r="I16" i="2"/>
  <c r="C16" i="2"/>
  <c r="D16" i="2" s="1"/>
  <c r="G16" i="2" s="1"/>
  <c r="A17" i="2" s="1"/>
  <c r="N15" i="2"/>
  <c r="L8" i="3"/>
  <c r="N8" i="3" s="1"/>
  <c r="Q8" i="3" s="1"/>
  <c r="M17" i="2" l="1"/>
  <c r="I17" i="2"/>
  <c r="C17" i="2"/>
  <c r="D17" i="2" s="1"/>
  <c r="G17" i="2" s="1"/>
  <c r="A18" i="2" s="1"/>
  <c r="E17" i="2"/>
  <c r="F17" i="2" s="1"/>
  <c r="H17" i="2" s="1"/>
  <c r="B18" i="2" s="1"/>
  <c r="J17" i="2"/>
  <c r="K17" i="2" s="1"/>
  <c r="L17" i="2" s="1"/>
  <c r="N16" i="2"/>
  <c r="S8" i="3"/>
  <c r="V8" i="3" s="1"/>
  <c r="X8" i="3" s="1"/>
  <c r="A9" i="3" s="1"/>
  <c r="Y8" i="3"/>
  <c r="B9" i="3" s="1"/>
  <c r="I18" i="2" l="1"/>
  <c r="E18" i="2"/>
  <c r="F18" i="2" s="1"/>
  <c r="H18" i="2" s="1"/>
  <c r="J18" i="2"/>
  <c r="K18" i="2" s="1"/>
  <c r="L18" i="2" s="1"/>
  <c r="C18" i="2"/>
  <c r="C9" i="3"/>
  <c r="E9" i="3" s="1"/>
  <c r="AA9" i="3"/>
  <c r="AB9" i="3" s="1"/>
  <c r="Z9" i="3"/>
  <c r="M18" i="2"/>
  <c r="N18" i="2" s="1"/>
  <c r="B19" i="2"/>
  <c r="D18" i="2"/>
  <c r="G18" i="2" s="1"/>
  <c r="A19" i="2" s="1"/>
  <c r="AD9" i="3"/>
  <c r="D9" i="3"/>
  <c r="F9" i="3" s="1"/>
  <c r="H9" i="3" s="1"/>
  <c r="K9" i="3" s="1"/>
  <c r="M9" i="3" s="1"/>
  <c r="P9" i="3" s="1"/>
  <c r="R9" i="3" s="1"/>
  <c r="T9" i="3" s="1"/>
  <c r="W9" i="3" s="1"/>
  <c r="G9" i="3"/>
  <c r="J9" i="3" s="1"/>
  <c r="L9" i="3" s="1"/>
  <c r="N9" i="3" s="1"/>
  <c r="Q9" i="3" s="1"/>
  <c r="S9" i="3" s="1"/>
  <c r="V9" i="3" s="1"/>
  <c r="N17" i="2"/>
  <c r="M19" i="2" l="1"/>
  <c r="C19" i="2"/>
  <c r="D19" i="2" s="1"/>
  <c r="G19" i="2" s="1"/>
  <c r="A20" i="2" s="1"/>
  <c r="I19" i="2"/>
  <c r="J19" i="2"/>
  <c r="K19" i="2" s="1"/>
  <c r="L19" i="2" s="1"/>
  <c r="E19" i="2"/>
  <c r="F19" i="2" s="1"/>
  <c r="H19" i="2" s="1"/>
  <c r="B20" i="2" s="1"/>
  <c r="X9" i="3"/>
  <c r="A10" i="3" s="1"/>
  <c r="AH9" i="3"/>
  <c r="AC9" i="3"/>
  <c r="AE9" i="3" s="1"/>
  <c r="Y9" i="3"/>
  <c r="B10" i="3" s="1"/>
  <c r="M20" i="2" l="1"/>
  <c r="C20" i="2"/>
  <c r="D20" i="2" s="1"/>
  <c r="G20" i="2" s="1"/>
  <c r="A21" i="2" s="1"/>
  <c r="I20" i="2"/>
  <c r="E20" i="2"/>
  <c r="F20" i="2" s="1"/>
  <c r="H20" i="2" s="1"/>
  <c r="B21" i="2" s="1"/>
  <c r="J20" i="2"/>
  <c r="K20" i="2" s="1"/>
  <c r="L20" i="2" s="1"/>
  <c r="Z10" i="3"/>
  <c r="C10" i="3"/>
  <c r="E10" i="3" s="1"/>
  <c r="AA10" i="3"/>
  <c r="AB10" i="3" s="1"/>
  <c r="AD10" i="3"/>
  <c r="D10" i="3"/>
  <c r="G10" i="3"/>
  <c r="J10" i="3" s="1"/>
  <c r="L10" i="3" s="1"/>
  <c r="N10" i="3" s="1"/>
  <c r="Q10" i="3" s="1"/>
  <c r="S10" i="3" s="1"/>
  <c r="V10" i="3" s="1"/>
  <c r="N19" i="2"/>
  <c r="M21" i="2" l="1"/>
  <c r="C21" i="2"/>
  <c r="D21" i="2" s="1"/>
  <c r="G21" i="2" s="1"/>
  <c r="A22" i="2" s="1"/>
  <c r="I21" i="2"/>
  <c r="J21" i="2"/>
  <c r="K21" i="2" s="1"/>
  <c r="L21" i="2" s="1"/>
  <c r="E21" i="2"/>
  <c r="F21" i="2" s="1"/>
  <c r="H21" i="2" s="1"/>
  <c r="B22" i="2" s="1"/>
  <c r="F10" i="3"/>
  <c r="H10" i="3" s="1"/>
  <c r="K10" i="3" s="1"/>
  <c r="M10" i="3" s="1"/>
  <c r="P10" i="3" s="1"/>
  <c r="R10" i="3" s="1"/>
  <c r="T10" i="3" s="1"/>
  <c r="W10" i="3" s="1"/>
  <c r="AH10" i="3"/>
  <c r="AC10" i="3"/>
  <c r="AE10" i="3" s="1"/>
  <c r="N20" i="2"/>
  <c r="M22" i="2" l="1"/>
  <c r="C22" i="2"/>
  <c r="D22" i="2" s="1"/>
  <c r="G22" i="2" s="1"/>
  <c r="A23" i="2" s="1"/>
  <c r="I22" i="2"/>
  <c r="E22" i="2"/>
  <c r="F22" i="2" s="1"/>
  <c r="H22" i="2" s="1"/>
  <c r="B23" i="2" s="1"/>
  <c r="J22" i="2"/>
  <c r="K22" i="2" s="1"/>
  <c r="L22" i="2" s="1"/>
  <c r="X10" i="3"/>
  <c r="A11" i="3" s="1"/>
  <c r="Y10" i="3"/>
  <c r="B11" i="3" s="1"/>
  <c r="N21" i="2"/>
  <c r="M23" i="2" l="1"/>
  <c r="C23" i="2"/>
  <c r="D23" i="2" s="1"/>
  <c r="G23" i="2" s="1"/>
  <c r="A24" i="2" s="1"/>
  <c r="I23" i="2"/>
  <c r="J23" i="2"/>
  <c r="K23" i="2" s="1"/>
  <c r="L23" i="2" s="1"/>
  <c r="E23" i="2"/>
  <c r="F23" i="2" s="1"/>
  <c r="H23" i="2" s="1"/>
  <c r="B24" i="2" s="1"/>
  <c r="C11" i="3"/>
  <c r="E11" i="3" s="1"/>
  <c r="AA11" i="3"/>
  <c r="AB11" i="3" s="1"/>
  <c r="Z11" i="3"/>
  <c r="AD11" i="3"/>
  <c r="D11" i="3"/>
  <c r="N22" i="2"/>
  <c r="M24" i="2" l="1"/>
  <c r="E24" i="2"/>
  <c r="F24" i="2" s="1"/>
  <c r="H24" i="2" s="1"/>
  <c r="B25" i="2" s="1"/>
  <c r="I24" i="2"/>
  <c r="C24" i="2"/>
  <c r="D24" i="2" s="1"/>
  <c r="G24" i="2" s="1"/>
  <c r="A25" i="2" s="1"/>
  <c r="J24" i="2"/>
  <c r="K24" i="2" s="1"/>
  <c r="L24" i="2" s="1"/>
  <c r="F11" i="3"/>
  <c r="H11" i="3" s="1"/>
  <c r="K11" i="3" s="1"/>
  <c r="M11" i="3" s="1"/>
  <c r="P11" i="3" s="1"/>
  <c r="R11" i="3" s="1"/>
  <c r="T11" i="3" s="1"/>
  <c r="W11" i="3" s="1"/>
  <c r="AC11" i="3"/>
  <c r="AE11" i="3" s="1"/>
  <c r="AH11" i="3"/>
  <c r="G11" i="3"/>
  <c r="J11" i="3" s="1"/>
  <c r="L11" i="3" s="1"/>
  <c r="N11" i="3" s="1"/>
  <c r="Q11" i="3" s="1"/>
  <c r="S11" i="3" s="1"/>
  <c r="V11" i="3" s="1"/>
  <c r="N23" i="2"/>
  <c r="I25" i="2" l="1"/>
  <c r="J25" i="2"/>
  <c r="K25" i="2" s="1"/>
  <c r="L25" i="2" s="1"/>
  <c r="E25" i="2"/>
  <c r="F25" i="2" s="1"/>
  <c r="H25" i="2" s="1"/>
  <c r="B26" i="2" s="1"/>
  <c r="C25" i="2"/>
  <c r="D25" i="2"/>
  <c r="G25" i="2" s="1"/>
  <c r="A26" i="2" s="1"/>
  <c r="M25" i="2"/>
  <c r="N25" i="2" s="1"/>
  <c r="X11" i="3"/>
  <c r="A12" i="3" s="1"/>
  <c r="Y11" i="3"/>
  <c r="B12" i="3" s="1"/>
  <c r="N24" i="2"/>
  <c r="AD12" i="3" l="1"/>
  <c r="D12" i="3"/>
  <c r="M26" i="2"/>
  <c r="Z12" i="3"/>
  <c r="C12" i="3"/>
  <c r="E12" i="3" s="1"/>
  <c r="AA12" i="3"/>
  <c r="AB12" i="3" s="1"/>
  <c r="F12" i="3"/>
  <c r="H12" i="3" s="1"/>
  <c r="K12" i="3" s="1"/>
  <c r="M12" i="3" s="1"/>
  <c r="P12" i="3" s="1"/>
  <c r="R12" i="3" s="1"/>
  <c r="T12" i="3" s="1"/>
  <c r="W12" i="3" s="1"/>
  <c r="I26" i="2"/>
  <c r="E26" i="2"/>
  <c r="F26" i="2" s="1"/>
  <c r="H26" i="2" s="1"/>
  <c r="B27" i="2" s="1"/>
  <c r="J26" i="2"/>
  <c r="K26" i="2" s="1"/>
  <c r="L26" i="2" s="1"/>
  <c r="C26" i="2"/>
  <c r="D26" i="2" s="1"/>
  <c r="G26" i="2" s="1"/>
  <c r="A27" i="2" s="1"/>
  <c r="C27" i="2" l="1"/>
  <c r="E27" i="2"/>
  <c r="F27" i="2" s="1"/>
  <c r="H27" i="2" s="1"/>
  <c r="I27" i="2"/>
  <c r="J27" i="2"/>
  <c r="K27" i="2" s="1"/>
  <c r="L27" i="2" s="1"/>
  <c r="M27" i="2"/>
  <c r="N27" i="2" s="1"/>
  <c r="B28" i="2"/>
  <c r="D27" i="2"/>
  <c r="G27" i="2" s="1"/>
  <c r="A28" i="2" s="1"/>
  <c r="AC12" i="3"/>
  <c r="AE12" i="3" s="1"/>
  <c r="AH12" i="3"/>
  <c r="G12" i="3"/>
  <c r="J12" i="3" s="1"/>
  <c r="L12" i="3" s="1"/>
  <c r="N12" i="3" s="1"/>
  <c r="Q12" i="3" s="1"/>
  <c r="S12" i="3" s="1"/>
  <c r="V12" i="3" s="1"/>
  <c r="X12" i="3" s="1"/>
  <c r="A13" i="3" s="1"/>
  <c r="N26" i="2"/>
  <c r="C13" i="3" l="1"/>
  <c r="E13" i="3" s="1"/>
  <c r="Z13" i="3"/>
  <c r="AA13" i="3"/>
  <c r="AB13" i="3" s="1"/>
  <c r="Y12" i="3"/>
  <c r="B13" i="3" s="1"/>
  <c r="M28" i="2"/>
  <c r="C28" i="2"/>
  <c r="D28" i="2" s="1"/>
  <c r="G28" i="2" s="1"/>
  <c r="A29" i="2" s="1"/>
  <c r="E28" i="2"/>
  <c r="F28" i="2" s="1"/>
  <c r="H28" i="2" s="1"/>
  <c r="B29" i="2" s="1"/>
  <c r="I28" i="2"/>
  <c r="J28" i="2"/>
  <c r="K28" i="2" s="1"/>
  <c r="L28" i="2" s="1"/>
  <c r="M29" i="2" l="1"/>
  <c r="C29" i="2"/>
  <c r="D29" i="2" s="1"/>
  <c r="G29" i="2" s="1"/>
  <c r="A30" i="2" s="1"/>
  <c r="I29" i="2"/>
  <c r="J29" i="2"/>
  <c r="K29" i="2" s="1"/>
  <c r="L29" i="2" s="1"/>
  <c r="E29" i="2"/>
  <c r="F29" i="2" s="1"/>
  <c r="H29" i="2" s="1"/>
  <c r="B30" i="2" s="1"/>
  <c r="N28" i="2"/>
  <c r="AC13" i="3"/>
  <c r="AH13" i="3"/>
  <c r="D13" i="3"/>
  <c r="AD13" i="3"/>
  <c r="G13" i="3"/>
  <c r="J13" i="3" s="1"/>
  <c r="L13" i="3" s="1"/>
  <c r="N13" i="3" s="1"/>
  <c r="Q13" i="3" s="1"/>
  <c r="S13" i="3" s="1"/>
  <c r="V13" i="3" s="1"/>
  <c r="M30" i="2" l="1"/>
  <c r="C30" i="2"/>
  <c r="D30" i="2" s="1"/>
  <c r="G30" i="2" s="1"/>
  <c r="A31" i="2" s="1"/>
  <c r="I30" i="2"/>
  <c r="J30" i="2"/>
  <c r="K30" i="2" s="1"/>
  <c r="L30" i="2" s="1"/>
  <c r="E30" i="2"/>
  <c r="F30" i="2" s="1"/>
  <c r="H30" i="2" s="1"/>
  <c r="B31" i="2" s="1"/>
  <c r="F13" i="3"/>
  <c r="H13" i="3" s="1"/>
  <c r="K13" i="3" s="1"/>
  <c r="M13" i="3" s="1"/>
  <c r="P13" i="3" s="1"/>
  <c r="R13" i="3" s="1"/>
  <c r="T13" i="3" s="1"/>
  <c r="W13" i="3" s="1"/>
  <c r="Y13" i="3" s="1"/>
  <c r="B14" i="3" s="1"/>
  <c r="AE13" i="3"/>
  <c r="N29" i="2"/>
  <c r="M31" i="2" l="1"/>
  <c r="C31" i="2"/>
  <c r="D31" i="2" s="1"/>
  <c r="G31" i="2" s="1"/>
  <c r="A32" i="2" s="1"/>
  <c r="I31" i="2"/>
  <c r="J31" i="2"/>
  <c r="K31" i="2" s="1"/>
  <c r="L31" i="2" s="1"/>
  <c r="E31" i="2"/>
  <c r="F31" i="2" s="1"/>
  <c r="H31" i="2" s="1"/>
  <c r="B32" i="2" s="1"/>
  <c r="X13" i="3"/>
  <c r="A14" i="3" s="1"/>
  <c r="D14" i="3"/>
  <c r="AD14" i="3"/>
  <c r="N30" i="2"/>
  <c r="M32" i="2" l="1"/>
  <c r="E32" i="2"/>
  <c r="F32" i="2" s="1"/>
  <c r="H32" i="2" s="1"/>
  <c r="B33" i="2" s="1"/>
  <c r="J32" i="2"/>
  <c r="K32" i="2" s="1"/>
  <c r="L32" i="2" s="1"/>
  <c r="C32" i="2"/>
  <c r="D32" i="2" s="1"/>
  <c r="G32" i="2" s="1"/>
  <c r="A33" i="2" s="1"/>
  <c r="I32" i="2"/>
  <c r="Z14" i="3"/>
  <c r="C14" i="3"/>
  <c r="E14" i="3" s="1"/>
  <c r="AA14" i="3"/>
  <c r="AB14" i="3" s="1"/>
  <c r="F14" i="3"/>
  <c r="H14" i="3" s="1"/>
  <c r="K14" i="3" s="1"/>
  <c r="M14" i="3" s="1"/>
  <c r="P14" i="3" s="1"/>
  <c r="R14" i="3" s="1"/>
  <c r="T14" i="3" s="1"/>
  <c r="W14" i="3" s="1"/>
  <c r="N31" i="2"/>
  <c r="I33" i="2" l="1"/>
  <c r="C33" i="2"/>
  <c r="E33" i="2"/>
  <c r="F33" i="2" s="1"/>
  <c r="H33" i="2" s="1"/>
  <c r="B34" i="2" s="1"/>
  <c r="J33" i="2"/>
  <c r="K33" i="2" s="1"/>
  <c r="L33" i="2" s="1"/>
  <c r="M33" i="2"/>
  <c r="D33" i="2"/>
  <c r="G33" i="2" s="1"/>
  <c r="A34" i="2" s="1"/>
  <c r="G14" i="3"/>
  <c r="J14" i="3" s="1"/>
  <c r="AH14" i="3"/>
  <c r="AC14" i="3"/>
  <c r="AE14" i="3" s="1"/>
  <c r="N32" i="2"/>
  <c r="I34" i="2" l="1"/>
  <c r="E34" i="2"/>
  <c r="F34" i="2" s="1"/>
  <c r="H34" i="2" s="1"/>
  <c r="J34" i="2"/>
  <c r="K34" i="2" s="1"/>
  <c r="L34" i="2" s="1"/>
  <c r="C34" i="2"/>
  <c r="L14" i="3"/>
  <c r="N14" i="3" s="1"/>
  <c r="Q14" i="3" s="1"/>
  <c r="N33" i="2"/>
  <c r="M34" i="2"/>
  <c r="N34" i="2" s="1"/>
  <c r="B35" i="2"/>
  <c r="D34" i="2"/>
  <c r="G34" i="2" s="1"/>
  <c r="A35" i="2" s="1"/>
  <c r="M35" i="2" l="1"/>
  <c r="C35" i="2"/>
  <c r="D35" i="2" s="1"/>
  <c r="G35" i="2" s="1"/>
  <c r="A36" i="2" s="1"/>
  <c r="I35" i="2"/>
  <c r="E35" i="2"/>
  <c r="F35" i="2" s="1"/>
  <c r="H35" i="2" s="1"/>
  <c r="B36" i="2" s="1"/>
  <c r="J35" i="2"/>
  <c r="K35" i="2" s="1"/>
  <c r="L35" i="2" s="1"/>
  <c r="S14" i="3"/>
  <c r="V14" i="3" s="1"/>
  <c r="X14" i="3" s="1"/>
  <c r="A15" i="3" s="1"/>
  <c r="Y14" i="3"/>
  <c r="B15" i="3" s="1"/>
  <c r="M36" i="2" l="1"/>
  <c r="C36" i="2"/>
  <c r="D36" i="2" s="1"/>
  <c r="G36" i="2" s="1"/>
  <c r="A37" i="2" s="1"/>
  <c r="I36" i="2"/>
  <c r="J36" i="2"/>
  <c r="K36" i="2" s="1"/>
  <c r="L36" i="2" s="1"/>
  <c r="E36" i="2"/>
  <c r="F36" i="2" s="1"/>
  <c r="H36" i="2" s="1"/>
  <c r="B37" i="2" s="1"/>
  <c r="AD15" i="3"/>
  <c r="D15" i="3"/>
  <c r="N35" i="2"/>
  <c r="C15" i="3"/>
  <c r="E15" i="3" s="1"/>
  <c r="Z15" i="3"/>
  <c r="AA15" i="3"/>
  <c r="AB15" i="3" s="1"/>
  <c r="M37" i="2" l="1"/>
  <c r="C37" i="2"/>
  <c r="D37" i="2" s="1"/>
  <c r="G37" i="2" s="1"/>
  <c r="A38" i="2" s="1"/>
  <c r="I37" i="2"/>
  <c r="E37" i="2"/>
  <c r="F37" i="2" s="1"/>
  <c r="H37" i="2" s="1"/>
  <c r="B38" i="2" s="1"/>
  <c r="J37" i="2"/>
  <c r="K37" i="2" s="1"/>
  <c r="L37" i="2" s="1"/>
  <c r="F15" i="3"/>
  <c r="H15" i="3" s="1"/>
  <c r="K15" i="3" s="1"/>
  <c r="M15" i="3" s="1"/>
  <c r="P15" i="3" s="1"/>
  <c r="R15" i="3" s="1"/>
  <c r="T15" i="3" s="1"/>
  <c r="W15" i="3" s="1"/>
  <c r="G15" i="3"/>
  <c r="J15" i="3" s="1"/>
  <c r="L15" i="3" s="1"/>
  <c r="N15" i="3" s="1"/>
  <c r="Q15" i="3" s="1"/>
  <c r="S15" i="3" s="1"/>
  <c r="V15" i="3" s="1"/>
  <c r="AC15" i="3"/>
  <c r="AE15" i="3" s="1"/>
  <c r="AH15" i="3"/>
  <c r="N36" i="2"/>
  <c r="M38" i="2" l="1"/>
  <c r="C38" i="2"/>
  <c r="D38" i="2" s="1"/>
  <c r="G38" i="2" s="1"/>
  <c r="A39" i="2" s="1"/>
  <c r="I38" i="2"/>
  <c r="J38" i="2"/>
  <c r="K38" i="2" s="1"/>
  <c r="L38" i="2" s="1"/>
  <c r="E38" i="2"/>
  <c r="F38" i="2" s="1"/>
  <c r="H38" i="2" s="1"/>
  <c r="B39" i="2" s="1"/>
  <c r="Y15" i="3"/>
  <c r="B16" i="3" s="1"/>
  <c r="X15" i="3"/>
  <c r="A16" i="3" s="1"/>
  <c r="N37" i="2"/>
  <c r="M39" i="2" l="1"/>
  <c r="C39" i="2"/>
  <c r="D39" i="2" s="1"/>
  <c r="G39" i="2" s="1"/>
  <c r="A40" i="2" s="1"/>
  <c r="I39" i="2"/>
  <c r="J39" i="2"/>
  <c r="K39" i="2" s="1"/>
  <c r="L39" i="2" s="1"/>
  <c r="E39" i="2"/>
  <c r="F39" i="2" s="1"/>
  <c r="H39" i="2" s="1"/>
  <c r="B40" i="2" s="1"/>
  <c r="Z16" i="3"/>
  <c r="AA16" i="3"/>
  <c r="AB16" i="3" s="1"/>
  <c r="C16" i="3"/>
  <c r="E16" i="3" s="1"/>
  <c r="D16" i="3"/>
  <c r="F16" i="3" s="1"/>
  <c r="H16" i="3" s="1"/>
  <c r="K16" i="3" s="1"/>
  <c r="M16" i="3" s="1"/>
  <c r="P16" i="3" s="1"/>
  <c r="R16" i="3" s="1"/>
  <c r="T16" i="3" s="1"/>
  <c r="W16" i="3" s="1"/>
  <c r="AD16" i="3"/>
  <c r="G16" i="3"/>
  <c r="J16" i="3" s="1"/>
  <c r="L16" i="3" s="1"/>
  <c r="N16" i="3" s="1"/>
  <c r="Q16" i="3" s="1"/>
  <c r="S16" i="3" s="1"/>
  <c r="V16" i="3" s="1"/>
  <c r="N38" i="2"/>
  <c r="M40" i="2" l="1"/>
  <c r="E40" i="2"/>
  <c r="F40" i="2" s="1"/>
  <c r="H40" i="2" s="1"/>
  <c r="B41" i="2" s="1"/>
  <c r="I40" i="2"/>
  <c r="C40" i="2"/>
  <c r="D40" i="2" s="1"/>
  <c r="G40" i="2" s="1"/>
  <c r="A41" i="2" s="1"/>
  <c r="J40" i="2"/>
  <c r="K40" i="2" s="1"/>
  <c r="L40" i="2" s="1"/>
  <c r="Y16" i="3"/>
  <c r="B17" i="3" s="1"/>
  <c r="AH16" i="3"/>
  <c r="AC16" i="3"/>
  <c r="AE16" i="3" s="1"/>
  <c r="X16" i="3"/>
  <c r="A17" i="3" s="1"/>
  <c r="N39" i="2"/>
  <c r="I41" i="2" l="1"/>
  <c r="C41" i="2"/>
  <c r="E41" i="2"/>
  <c r="F41" i="2" s="1"/>
  <c r="H41" i="2" s="1"/>
  <c r="J41" i="2"/>
  <c r="K41" i="2" s="1"/>
  <c r="L41" i="2" s="1"/>
  <c r="M41" i="2"/>
  <c r="D41" i="2"/>
  <c r="G41" i="2" s="1"/>
  <c r="A42" i="2" s="1"/>
  <c r="B42" i="2"/>
  <c r="D17" i="3"/>
  <c r="AD17" i="3"/>
  <c r="AA17" i="3"/>
  <c r="AB17" i="3" s="1"/>
  <c r="Z17" i="3"/>
  <c r="C17" i="3"/>
  <c r="E17" i="3" s="1"/>
  <c r="G17" i="3" s="1"/>
  <c r="J17" i="3" s="1"/>
  <c r="L17" i="3" s="1"/>
  <c r="N17" i="3" s="1"/>
  <c r="Q17" i="3" s="1"/>
  <c r="S17" i="3" s="1"/>
  <c r="V17" i="3" s="1"/>
  <c r="F17" i="3"/>
  <c r="H17" i="3" s="1"/>
  <c r="K17" i="3" s="1"/>
  <c r="M17" i="3" s="1"/>
  <c r="P17" i="3" s="1"/>
  <c r="R17" i="3" s="1"/>
  <c r="T17" i="3" s="1"/>
  <c r="W17" i="3" s="1"/>
  <c r="Y17" i="3" s="1"/>
  <c r="B18" i="3" s="1"/>
  <c r="N40" i="2"/>
  <c r="N41" i="2" l="1"/>
  <c r="AD18" i="3"/>
  <c r="D18" i="3"/>
  <c r="AH17" i="3"/>
  <c r="AC17" i="3"/>
  <c r="AE17" i="3" s="1"/>
  <c r="I42" i="2"/>
  <c r="E42" i="2"/>
  <c r="F42" i="2" s="1"/>
  <c r="H42" i="2" s="1"/>
  <c r="J42" i="2"/>
  <c r="K42" i="2" s="1"/>
  <c r="L42" i="2" s="1"/>
  <c r="C42" i="2"/>
  <c r="X17" i="3"/>
  <c r="A18" i="3" s="1"/>
  <c r="M42" i="2"/>
  <c r="D42" i="2"/>
  <c r="G42" i="2" s="1"/>
  <c r="A43" i="2" s="1"/>
  <c r="B43" i="2"/>
  <c r="N42" i="2" l="1"/>
  <c r="C43" i="2"/>
  <c r="I43" i="2"/>
  <c r="J43" i="2"/>
  <c r="K43" i="2" s="1"/>
  <c r="L43" i="2" s="1"/>
  <c r="E43" i="2"/>
  <c r="F43" i="2" s="1"/>
  <c r="H43" i="2" s="1"/>
  <c r="B44" i="2" s="1"/>
  <c r="F18" i="3"/>
  <c r="H18" i="3" s="1"/>
  <c r="K18" i="3" s="1"/>
  <c r="M18" i="3" s="1"/>
  <c r="P18" i="3" s="1"/>
  <c r="R18" i="3" s="1"/>
  <c r="T18" i="3" s="1"/>
  <c r="W18" i="3" s="1"/>
  <c r="D43" i="2"/>
  <c r="G43" i="2" s="1"/>
  <c r="A44" i="2" s="1"/>
  <c r="M43" i="2"/>
  <c r="N43" i="2" s="1"/>
  <c r="Z18" i="3"/>
  <c r="C18" i="3"/>
  <c r="E18" i="3" s="1"/>
  <c r="AA18" i="3"/>
  <c r="AB18" i="3" s="1"/>
  <c r="M44" i="2" l="1"/>
  <c r="AC18" i="3"/>
  <c r="AE18" i="3" s="1"/>
  <c r="AH18" i="3"/>
  <c r="C44" i="2"/>
  <c r="D44" i="2" s="1"/>
  <c r="G44" i="2" s="1"/>
  <c r="A45" i="2" s="1"/>
  <c r="E44" i="2"/>
  <c r="F44" i="2" s="1"/>
  <c r="H44" i="2" s="1"/>
  <c r="B45" i="2" s="1"/>
  <c r="J44" i="2"/>
  <c r="K44" i="2" s="1"/>
  <c r="L44" i="2" s="1"/>
  <c r="I44" i="2"/>
  <c r="G18" i="3"/>
  <c r="J18" i="3" s="1"/>
  <c r="M45" i="2" l="1"/>
  <c r="C45" i="2"/>
  <c r="D45" i="2" s="1"/>
  <c r="G45" i="2" s="1"/>
  <c r="A46" i="2" s="1"/>
  <c r="E45" i="2"/>
  <c r="F45" i="2" s="1"/>
  <c r="H45" i="2" s="1"/>
  <c r="B46" i="2" s="1"/>
  <c r="I45" i="2"/>
  <c r="J45" i="2"/>
  <c r="K45" i="2" s="1"/>
  <c r="L45" i="2" s="1"/>
  <c r="L18" i="3"/>
  <c r="N18" i="3" s="1"/>
  <c r="Q18" i="3" s="1"/>
  <c r="N44" i="2"/>
  <c r="M46" i="2" l="1"/>
  <c r="C46" i="2"/>
  <c r="D46" i="2" s="1"/>
  <c r="G46" i="2" s="1"/>
  <c r="A47" i="2" s="1"/>
  <c r="I46" i="2"/>
  <c r="E46" i="2"/>
  <c r="F46" i="2" s="1"/>
  <c r="H46" i="2" s="1"/>
  <c r="B47" i="2" s="1"/>
  <c r="J46" i="2"/>
  <c r="K46" i="2" s="1"/>
  <c r="L46" i="2" s="1"/>
  <c r="S18" i="3"/>
  <c r="V18" i="3" s="1"/>
  <c r="X18" i="3" s="1"/>
  <c r="A19" i="3" s="1"/>
  <c r="Y18" i="3"/>
  <c r="B19" i="3" s="1"/>
  <c r="N45" i="2"/>
  <c r="M47" i="2" l="1"/>
  <c r="C47" i="2"/>
  <c r="D47" i="2" s="1"/>
  <c r="G47" i="2" s="1"/>
  <c r="A48" i="2" s="1"/>
  <c r="I47" i="2"/>
  <c r="J47" i="2"/>
  <c r="K47" i="2" s="1"/>
  <c r="L47" i="2" s="1"/>
  <c r="E47" i="2"/>
  <c r="F47" i="2" s="1"/>
  <c r="H47" i="2" s="1"/>
  <c r="B48" i="2" s="1"/>
  <c r="AD19" i="3"/>
  <c r="D19" i="3"/>
  <c r="F19" i="3"/>
  <c r="H19" i="3" s="1"/>
  <c r="K19" i="3" s="1"/>
  <c r="M19" i="3" s="1"/>
  <c r="P19" i="3" s="1"/>
  <c r="R19" i="3" s="1"/>
  <c r="T19" i="3" s="1"/>
  <c r="W19" i="3" s="1"/>
  <c r="AA19" i="3"/>
  <c r="AB19" i="3" s="1"/>
  <c r="Z19" i="3"/>
  <c r="C19" i="3"/>
  <c r="E19" i="3" s="1"/>
  <c r="N46" i="2"/>
  <c r="M48" i="2" l="1"/>
  <c r="E48" i="2"/>
  <c r="F48" i="2" s="1"/>
  <c r="H48" i="2" s="1"/>
  <c r="B49" i="2" s="1"/>
  <c r="I48" i="2"/>
  <c r="J48" i="2"/>
  <c r="K48" i="2" s="1"/>
  <c r="L48" i="2" s="1"/>
  <c r="C48" i="2"/>
  <c r="D48" i="2" s="1"/>
  <c r="G48" i="2" s="1"/>
  <c r="A49" i="2" s="1"/>
  <c r="AC19" i="3"/>
  <c r="AE19" i="3" s="1"/>
  <c r="AH19" i="3"/>
  <c r="G19" i="3"/>
  <c r="J19" i="3" s="1"/>
  <c r="L19" i="3" s="1"/>
  <c r="N19" i="3" s="1"/>
  <c r="Q19" i="3" s="1"/>
  <c r="S19" i="3" s="1"/>
  <c r="V19" i="3" s="1"/>
  <c r="N47" i="2"/>
  <c r="I49" i="2" l="1"/>
  <c r="J49" i="2"/>
  <c r="K49" i="2" s="1"/>
  <c r="L49" i="2" s="1"/>
  <c r="C49" i="2"/>
  <c r="E49" i="2"/>
  <c r="F49" i="2" s="1"/>
  <c r="H49" i="2" s="1"/>
  <c r="M49" i="2"/>
  <c r="N49" i="2" s="1"/>
  <c r="B50" i="2"/>
  <c r="D49" i="2"/>
  <c r="G49" i="2" s="1"/>
  <c r="A50" i="2" s="1"/>
  <c r="X19" i="3"/>
  <c r="A20" i="3" s="1"/>
  <c r="Y19" i="3"/>
  <c r="B20" i="3" s="1"/>
  <c r="N48" i="2"/>
  <c r="AA20" i="3" l="1"/>
  <c r="AB20" i="3" s="1"/>
  <c r="Z20" i="3"/>
  <c r="C20" i="3"/>
  <c r="E20" i="3" s="1"/>
  <c r="AD20" i="3"/>
  <c r="D20" i="3"/>
  <c r="F20" i="3" s="1"/>
  <c r="H20" i="3" s="1"/>
  <c r="K20" i="3" s="1"/>
  <c r="M20" i="3" s="1"/>
  <c r="P20" i="3" s="1"/>
  <c r="R20" i="3" s="1"/>
  <c r="T20" i="3" s="1"/>
  <c r="W20" i="3" s="1"/>
  <c r="I50" i="2"/>
  <c r="E50" i="2"/>
  <c r="F50" i="2" s="1"/>
  <c r="H50" i="2" s="1"/>
  <c r="B51" i="2" s="1"/>
  <c r="J50" i="2"/>
  <c r="K50" i="2" s="1"/>
  <c r="L50" i="2" s="1"/>
  <c r="C50" i="2"/>
  <c r="M50" i="2"/>
  <c r="D50" i="2"/>
  <c r="G50" i="2" s="1"/>
  <c r="A51" i="2" s="1"/>
  <c r="N50" i="2" l="1"/>
  <c r="M51" i="2"/>
  <c r="C51" i="2"/>
  <c r="D51" i="2" s="1"/>
  <c r="G51" i="2" s="1"/>
  <c r="A52" i="2" s="1"/>
  <c r="E51" i="2"/>
  <c r="F51" i="2" s="1"/>
  <c r="H51" i="2" s="1"/>
  <c r="B52" i="2" s="1"/>
  <c r="I51" i="2"/>
  <c r="J51" i="2"/>
  <c r="K51" i="2" s="1"/>
  <c r="L51" i="2" s="1"/>
  <c r="G20" i="3"/>
  <c r="J20" i="3" s="1"/>
  <c r="L20" i="3" s="1"/>
  <c r="N20" i="3" s="1"/>
  <c r="Q20" i="3" s="1"/>
  <c r="S20" i="3" s="1"/>
  <c r="V20" i="3" s="1"/>
  <c r="X20" i="3" s="1"/>
  <c r="A21" i="3" s="1"/>
  <c r="AH20" i="3"/>
  <c r="AC20" i="3"/>
  <c r="AE20" i="3" s="1"/>
  <c r="M52" i="2" l="1"/>
  <c r="C52" i="2"/>
  <c r="D52" i="2" s="1"/>
  <c r="G52" i="2" s="1"/>
  <c r="A53" i="2" s="1"/>
  <c r="E52" i="2"/>
  <c r="F52" i="2" s="1"/>
  <c r="H52" i="2" s="1"/>
  <c r="B53" i="2" s="1"/>
  <c r="I52" i="2"/>
  <c r="J52" i="2"/>
  <c r="K52" i="2" s="1"/>
  <c r="L52" i="2" s="1"/>
  <c r="Y20" i="3"/>
  <c r="B21" i="3" s="1"/>
  <c r="C21" i="3"/>
  <c r="E21" i="3" s="1"/>
  <c r="AA21" i="3"/>
  <c r="AB21" i="3" s="1"/>
  <c r="Z21" i="3"/>
  <c r="N51" i="2"/>
  <c r="M53" i="2" l="1"/>
  <c r="C53" i="2"/>
  <c r="D53" i="2" s="1"/>
  <c r="G53" i="2" s="1"/>
  <c r="A54" i="2" s="1"/>
  <c r="I53" i="2"/>
  <c r="J53" i="2"/>
  <c r="K53" i="2" s="1"/>
  <c r="L53" i="2" s="1"/>
  <c r="E53" i="2"/>
  <c r="F53" i="2" s="1"/>
  <c r="H53" i="2" s="1"/>
  <c r="B54" i="2" s="1"/>
  <c r="AC21" i="3"/>
  <c r="AH21" i="3"/>
  <c r="AD21" i="3"/>
  <c r="D21" i="3"/>
  <c r="G21" i="3"/>
  <c r="J21" i="3" s="1"/>
  <c r="L21" i="3" s="1"/>
  <c r="N21" i="3" s="1"/>
  <c r="Q21" i="3" s="1"/>
  <c r="S21" i="3" s="1"/>
  <c r="V21" i="3" s="1"/>
  <c r="N52" i="2"/>
  <c r="M54" i="2" l="1"/>
  <c r="C54" i="2"/>
  <c r="D54" i="2" s="1"/>
  <c r="G54" i="2" s="1"/>
  <c r="A55" i="2" s="1"/>
  <c r="I54" i="2"/>
  <c r="J54" i="2"/>
  <c r="K54" i="2" s="1"/>
  <c r="L54" i="2" s="1"/>
  <c r="E54" i="2"/>
  <c r="F54" i="2" s="1"/>
  <c r="H54" i="2" s="1"/>
  <c r="B55" i="2" s="1"/>
  <c r="F21" i="3"/>
  <c r="H21" i="3" s="1"/>
  <c r="K21" i="3" s="1"/>
  <c r="M21" i="3" s="1"/>
  <c r="P21" i="3" s="1"/>
  <c r="R21" i="3" s="1"/>
  <c r="T21" i="3" s="1"/>
  <c r="W21" i="3" s="1"/>
  <c r="Y21" i="3" s="1"/>
  <c r="B22" i="3" s="1"/>
  <c r="AE21" i="3"/>
  <c r="N53" i="2"/>
  <c r="M55" i="2" l="1"/>
  <c r="C55" i="2"/>
  <c r="D55" i="2" s="1"/>
  <c r="G55" i="2" s="1"/>
  <c r="A56" i="2" s="1"/>
  <c r="I55" i="2"/>
  <c r="J55" i="2"/>
  <c r="K55" i="2" s="1"/>
  <c r="L55" i="2" s="1"/>
  <c r="E55" i="2"/>
  <c r="F55" i="2" s="1"/>
  <c r="H55" i="2" s="1"/>
  <c r="B56" i="2" s="1"/>
  <c r="D22" i="3"/>
  <c r="AD22" i="3"/>
  <c r="X21" i="3"/>
  <c r="A22" i="3" s="1"/>
  <c r="N54" i="2"/>
  <c r="M56" i="2" l="1"/>
  <c r="E56" i="2"/>
  <c r="F56" i="2" s="1"/>
  <c r="H56" i="2" s="1"/>
  <c r="B57" i="2" s="1"/>
  <c r="I56" i="2"/>
  <c r="J56" i="2"/>
  <c r="K56" i="2" s="1"/>
  <c r="L56" i="2" s="1"/>
  <c r="C56" i="2"/>
  <c r="D56" i="2" s="1"/>
  <c r="G56" i="2" s="1"/>
  <c r="A57" i="2" s="1"/>
  <c r="F22" i="3"/>
  <c r="H22" i="3" s="1"/>
  <c r="K22" i="3" s="1"/>
  <c r="M22" i="3" s="1"/>
  <c r="P22" i="3" s="1"/>
  <c r="R22" i="3" s="1"/>
  <c r="T22" i="3" s="1"/>
  <c r="W22" i="3" s="1"/>
  <c r="Z22" i="3"/>
  <c r="C22" i="3"/>
  <c r="E22" i="3" s="1"/>
  <c r="AA22" i="3"/>
  <c r="AB22" i="3" s="1"/>
  <c r="N55" i="2"/>
  <c r="M57" i="2" l="1"/>
  <c r="G22" i="3"/>
  <c r="J22" i="3" s="1"/>
  <c r="I57" i="2"/>
  <c r="C57" i="2"/>
  <c r="D57" i="2" s="1"/>
  <c r="G57" i="2" s="1"/>
  <c r="A58" i="2" s="1"/>
  <c r="E57" i="2"/>
  <c r="F57" i="2" s="1"/>
  <c r="H57" i="2" s="1"/>
  <c r="B58" i="2" s="1"/>
  <c r="J57" i="2"/>
  <c r="K57" i="2" s="1"/>
  <c r="L57" i="2" s="1"/>
  <c r="AC22" i="3"/>
  <c r="AE22" i="3" s="1"/>
  <c r="AH22" i="3"/>
  <c r="N56" i="2"/>
  <c r="M58" i="2" l="1"/>
  <c r="I58" i="2"/>
  <c r="E58" i="2"/>
  <c r="F58" i="2" s="1"/>
  <c r="H58" i="2" s="1"/>
  <c r="B59" i="2" s="1"/>
  <c r="J58" i="2"/>
  <c r="K58" i="2" s="1"/>
  <c r="L58" i="2" s="1"/>
  <c r="C58" i="2"/>
  <c r="D58" i="2" s="1"/>
  <c r="G58" i="2" s="1"/>
  <c r="A59" i="2" s="1"/>
  <c r="L22" i="3"/>
  <c r="N22" i="3" s="1"/>
  <c r="Q22" i="3" s="1"/>
  <c r="N57" i="2"/>
  <c r="C59" i="2" l="1"/>
  <c r="E59" i="2"/>
  <c r="F59" i="2" s="1"/>
  <c r="H59" i="2" s="1"/>
  <c r="I59" i="2"/>
  <c r="J59" i="2"/>
  <c r="K59" i="2" s="1"/>
  <c r="L59" i="2" s="1"/>
  <c r="B60" i="2"/>
  <c r="D59" i="2"/>
  <c r="G59" i="2" s="1"/>
  <c r="A60" i="2" s="1"/>
  <c r="M59" i="2"/>
  <c r="S22" i="3"/>
  <c r="V22" i="3" s="1"/>
  <c r="X22" i="3" s="1"/>
  <c r="A23" i="3" s="1"/>
  <c r="Y22" i="3"/>
  <c r="B23" i="3" s="1"/>
  <c r="N58" i="2"/>
  <c r="N59" i="2" l="1"/>
  <c r="Z23" i="3"/>
  <c r="C23" i="3"/>
  <c r="E23" i="3" s="1"/>
  <c r="AA23" i="3"/>
  <c r="AB23" i="3" s="1"/>
  <c r="M60" i="2"/>
  <c r="AD23" i="3"/>
  <c r="D23" i="3"/>
  <c r="F23" i="3" s="1"/>
  <c r="H23" i="3" s="1"/>
  <c r="K23" i="3" s="1"/>
  <c r="M23" i="3" s="1"/>
  <c r="P23" i="3" s="1"/>
  <c r="R23" i="3" s="1"/>
  <c r="T23" i="3" s="1"/>
  <c r="W23" i="3" s="1"/>
  <c r="G23" i="3"/>
  <c r="J23" i="3" s="1"/>
  <c r="L23" i="3" s="1"/>
  <c r="N23" i="3" s="1"/>
  <c r="Q23" i="3" s="1"/>
  <c r="S23" i="3" s="1"/>
  <c r="V23" i="3" s="1"/>
  <c r="C60" i="2"/>
  <c r="D60" i="2" s="1"/>
  <c r="G60" i="2" s="1"/>
  <c r="A61" i="2" s="1"/>
  <c r="E60" i="2"/>
  <c r="F60" i="2" s="1"/>
  <c r="H60" i="2" s="1"/>
  <c r="B61" i="2" s="1"/>
  <c r="I60" i="2"/>
  <c r="J60" i="2"/>
  <c r="K60" i="2" s="1"/>
  <c r="L60" i="2" s="1"/>
  <c r="M61" i="2" l="1"/>
  <c r="C61" i="2"/>
  <c r="D61" i="2" s="1"/>
  <c r="G61" i="2" s="1"/>
  <c r="A62" i="2" s="1"/>
  <c r="E61" i="2"/>
  <c r="F61" i="2" s="1"/>
  <c r="H61" i="2" s="1"/>
  <c r="B62" i="2" s="1"/>
  <c r="I61" i="2"/>
  <c r="J61" i="2"/>
  <c r="K61" i="2" s="1"/>
  <c r="L61" i="2" s="1"/>
  <c r="X23" i="3"/>
  <c r="A24" i="3" s="1"/>
  <c r="Y23" i="3"/>
  <c r="B24" i="3" s="1"/>
  <c r="N60" i="2"/>
  <c r="AC23" i="3"/>
  <c r="AE23" i="3" s="1"/>
  <c r="AH23" i="3"/>
  <c r="M62" i="2" l="1"/>
  <c r="C62" i="2"/>
  <c r="D62" i="2" s="1"/>
  <c r="G62" i="2" s="1"/>
  <c r="A63" i="2" s="1"/>
  <c r="I62" i="2"/>
  <c r="J62" i="2"/>
  <c r="K62" i="2" s="1"/>
  <c r="L62" i="2" s="1"/>
  <c r="E62" i="2"/>
  <c r="F62" i="2" s="1"/>
  <c r="H62" i="2" s="1"/>
  <c r="B63" i="2" s="1"/>
  <c r="D24" i="3"/>
  <c r="AD24" i="3"/>
  <c r="Z24" i="3"/>
  <c r="AA24" i="3"/>
  <c r="AB24" i="3" s="1"/>
  <c r="C24" i="3"/>
  <c r="E24" i="3" s="1"/>
  <c r="G24" i="3" s="1"/>
  <c r="J24" i="3" s="1"/>
  <c r="L24" i="3" s="1"/>
  <c r="N24" i="3" s="1"/>
  <c r="Q24" i="3" s="1"/>
  <c r="S24" i="3" s="1"/>
  <c r="V24" i="3" s="1"/>
  <c r="F24" i="3"/>
  <c r="H24" i="3" s="1"/>
  <c r="K24" i="3" s="1"/>
  <c r="M24" i="3" s="1"/>
  <c r="P24" i="3" s="1"/>
  <c r="R24" i="3" s="1"/>
  <c r="T24" i="3" s="1"/>
  <c r="W24" i="3" s="1"/>
  <c r="N61" i="2"/>
  <c r="Y24" i="3" l="1"/>
  <c r="B25" i="3" s="1"/>
  <c r="AD25" i="3"/>
  <c r="D25" i="3"/>
  <c r="M63" i="2"/>
  <c r="C63" i="2"/>
  <c r="D63" i="2" s="1"/>
  <c r="G63" i="2" s="1"/>
  <c r="A64" i="2" s="1"/>
  <c r="E63" i="2"/>
  <c r="F63" i="2" s="1"/>
  <c r="H63" i="2" s="1"/>
  <c r="B64" i="2" s="1"/>
  <c r="I63" i="2"/>
  <c r="J63" i="2"/>
  <c r="K63" i="2" s="1"/>
  <c r="L63" i="2" s="1"/>
  <c r="AC24" i="3"/>
  <c r="AE24" i="3" s="1"/>
  <c r="AH24" i="3"/>
  <c r="X24" i="3"/>
  <c r="A25" i="3" s="1"/>
  <c r="N62" i="2"/>
  <c r="M64" i="2" l="1"/>
  <c r="E64" i="2"/>
  <c r="F64" i="2" s="1"/>
  <c r="H64" i="2" s="1"/>
  <c r="B65" i="2" s="1"/>
  <c r="J64" i="2"/>
  <c r="K64" i="2" s="1"/>
  <c r="L64" i="2" s="1"/>
  <c r="C64" i="2"/>
  <c r="D64" i="2" s="1"/>
  <c r="G64" i="2" s="1"/>
  <c r="A65" i="2" s="1"/>
  <c r="I64" i="2"/>
  <c r="AA25" i="3"/>
  <c r="AB25" i="3" s="1"/>
  <c r="Z25" i="3"/>
  <c r="C25" i="3"/>
  <c r="E25" i="3" s="1"/>
  <c r="F25" i="3"/>
  <c r="H25" i="3" s="1"/>
  <c r="K25" i="3" s="1"/>
  <c r="M25" i="3" s="1"/>
  <c r="P25" i="3" s="1"/>
  <c r="R25" i="3" s="1"/>
  <c r="T25" i="3" s="1"/>
  <c r="W25" i="3" s="1"/>
  <c r="N63" i="2"/>
  <c r="M65" i="2" l="1"/>
  <c r="G25" i="3"/>
  <c r="J25" i="3" s="1"/>
  <c r="AC25" i="3"/>
  <c r="AE25" i="3" s="1"/>
  <c r="AH25" i="3"/>
  <c r="I65" i="2"/>
  <c r="J65" i="2"/>
  <c r="K65" i="2" s="1"/>
  <c r="L65" i="2" s="1"/>
  <c r="C65" i="2"/>
  <c r="D65" i="2" s="1"/>
  <c r="G65" i="2" s="1"/>
  <c r="A66" i="2" s="1"/>
  <c r="E65" i="2"/>
  <c r="F65" i="2" s="1"/>
  <c r="H65" i="2" s="1"/>
  <c r="B66" i="2" s="1"/>
  <c r="N64" i="2"/>
  <c r="I66" i="2" l="1"/>
  <c r="E66" i="2"/>
  <c r="F66" i="2" s="1"/>
  <c r="H66" i="2" s="1"/>
  <c r="J66" i="2"/>
  <c r="K66" i="2" s="1"/>
  <c r="L66" i="2" s="1"/>
  <c r="C66" i="2"/>
  <c r="L25" i="3"/>
  <c r="N25" i="3" s="1"/>
  <c r="Q25" i="3" s="1"/>
  <c r="M66" i="2"/>
  <c r="N66" i="2" s="1"/>
  <c r="B67" i="2"/>
  <c r="D66" i="2"/>
  <c r="G66" i="2" s="1"/>
  <c r="A67" i="2" s="1"/>
  <c r="N65" i="2"/>
  <c r="M67" i="2" l="1"/>
  <c r="S25" i="3"/>
  <c r="V25" i="3" s="1"/>
  <c r="X25" i="3" s="1"/>
  <c r="A26" i="3" s="1"/>
  <c r="Y25" i="3"/>
  <c r="B26" i="3" s="1"/>
  <c r="C67" i="2"/>
  <c r="D67" i="2" s="1"/>
  <c r="G67" i="2" s="1"/>
  <c r="A68" i="2" s="1"/>
  <c r="E67" i="2"/>
  <c r="F67" i="2" s="1"/>
  <c r="H67" i="2" s="1"/>
  <c r="B68" i="2" s="1"/>
  <c r="I67" i="2"/>
  <c r="J67" i="2"/>
  <c r="K67" i="2" s="1"/>
  <c r="L67" i="2" s="1"/>
  <c r="M68" i="2" l="1"/>
  <c r="C68" i="2"/>
  <c r="D68" i="2" s="1"/>
  <c r="G68" i="2" s="1"/>
  <c r="A69" i="2" s="1"/>
  <c r="J68" i="2"/>
  <c r="K68" i="2" s="1"/>
  <c r="L68" i="2" s="1"/>
  <c r="E68" i="2"/>
  <c r="F68" i="2" s="1"/>
  <c r="H68" i="2" s="1"/>
  <c r="B69" i="2" s="1"/>
  <c r="I68" i="2"/>
  <c r="AA26" i="3"/>
  <c r="AB26" i="3" s="1"/>
  <c r="C26" i="3"/>
  <c r="E26" i="3" s="1"/>
  <c r="Z26" i="3"/>
  <c r="AD26" i="3"/>
  <c r="D26" i="3"/>
  <c r="N67" i="2"/>
  <c r="M69" i="2" l="1"/>
  <c r="C69" i="2"/>
  <c r="D69" i="2" s="1"/>
  <c r="G69" i="2" s="1"/>
  <c r="A70" i="2" s="1"/>
  <c r="E69" i="2"/>
  <c r="F69" i="2" s="1"/>
  <c r="H69" i="2" s="1"/>
  <c r="B70" i="2" s="1"/>
  <c r="I69" i="2"/>
  <c r="J69" i="2"/>
  <c r="K69" i="2" s="1"/>
  <c r="L69" i="2" s="1"/>
  <c r="F26" i="3"/>
  <c r="H26" i="3" s="1"/>
  <c r="K26" i="3" s="1"/>
  <c r="M26" i="3" s="1"/>
  <c r="P26" i="3" s="1"/>
  <c r="R26" i="3" s="1"/>
  <c r="T26" i="3" s="1"/>
  <c r="W26" i="3" s="1"/>
  <c r="G26" i="3"/>
  <c r="J26" i="3" s="1"/>
  <c r="L26" i="3" s="1"/>
  <c r="N26" i="3" s="1"/>
  <c r="Q26" i="3" s="1"/>
  <c r="S26" i="3" s="1"/>
  <c r="V26" i="3" s="1"/>
  <c r="AH26" i="3"/>
  <c r="AC26" i="3"/>
  <c r="AE26" i="3" s="1"/>
  <c r="N68" i="2"/>
  <c r="M70" i="2" l="1"/>
  <c r="C70" i="2"/>
  <c r="D70" i="2" s="1"/>
  <c r="G70" i="2" s="1"/>
  <c r="A71" i="2" s="1"/>
  <c r="I70" i="2"/>
  <c r="E70" i="2"/>
  <c r="F70" i="2" s="1"/>
  <c r="H70" i="2" s="1"/>
  <c r="B71" i="2" s="1"/>
  <c r="J70" i="2"/>
  <c r="K70" i="2" s="1"/>
  <c r="L70" i="2" s="1"/>
  <c r="X26" i="3"/>
  <c r="A27" i="3" s="1"/>
  <c r="Y26" i="3"/>
  <c r="B27" i="3" s="1"/>
  <c r="N69" i="2"/>
  <c r="M71" i="2" l="1"/>
  <c r="C71" i="2"/>
  <c r="D71" i="2" s="1"/>
  <c r="G71" i="2" s="1"/>
  <c r="A72" i="2" s="1"/>
  <c r="E71" i="2"/>
  <c r="F71" i="2" s="1"/>
  <c r="H71" i="2" s="1"/>
  <c r="B72" i="2" s="1"/>
  <c r="I71" i="2"/>
  <c r="J71" i="2"/>
  <c r="K71" i="2" s="1"/>
  <c r="L71" i="2" s="1"/>
  <c r="C27" i="3"/>
  <c r="E27" i="3" s="1"/>
  <c r="Z27" i="3"/>
  <c r="AA27" i="3"/>
  <c r="AB27" i="3" s="1"/>
  <c r="D27" i="3"/>
  <c r="AD27" i="3"/>
  <c r="G27" i="3"/>
  <c r="J27" i="3" s="1"/>
  <c r="L27" i="3" s="1"/>
  <c r="N27" i="3" s="1"/>
  <c r="Q27" i="3" s="1"/>
  <c r="S27" i="3" s="1"/>
  <c r="V27" i="3" s="1"/>
  <c r="N70" i="2"/>
  <c r="M72" i="2" l="1"/>
  <c r="E72" i="2"/>
  <c r="F72" i="2" s="1"/>
  <c r="H72" i="2" s="1"/>
  <c r="B73" i="2" s="1"/>
  <c r="I72" i="2"/>
  <c r="J72" i="2"/>
  <c r="K72" i="2" s="1"/>
  <c r="L72" i="2" s="1"/>
  <c r="C72" i="2"/>
  <c r="D72" i="2" s="1"/>
  <c r="G72" i="2" s="1"/>
  <c r="A73" i="2" s="1"/>
  <c r="F27" i="3"/>
  <c r="H27" i="3" s="1"/>
  <c r="K27" i="3" s="1"/>
  <c r="M27" i="3" s="1"/>
  <c r="P27" i="3" s="1"/>
  <c r="R27" i="3" s="1"/>
  <c r="T27" i="3" s="1"/>
  <c r="W27" i="3" s="1"/>
  <c r="Y27" i="3" s="1"/>
  <c r="B28" i="3" s="1"/>
  <c r="AC27" i="3"/>
  <c r="AE27" i="3" s="1"/>
  <c r="AH27" i="3"/>
  <c r="N71" i="2"/>
  <c r="AD28" i="3" l="1"/>
  <c r="D28" i="3"/>
  <c r="M73" i="2"/>
  <c r="X27" i="3"/>
  <c r="A28" i="3" s="1"/>
  <c r="I73" i="2"/>
  <c r="C73" i="2"/>
  <c r="D73" i="2" s="1"/>
  <c r="G73" i="2" s="1"/>
  <c r="A74" i="2" s="1"/>
  <c r="E73" i="2"/>
  <c r="F73" i="2" s="1"/>
  <c r="H73" i="2" s="1"/>
  <c r="B74" i="2" s="1"/>
  <c r="J73" i="2"/>
  <c r="K73" i="2" s="1"/>
  <c r="L73" i="2" s="1"/>
  <c r="N72" i="2"/>
  <c r="M74" i="2" l="1"/>
  <c r="I74" i="2"/>
  <c r="C74" i="2"/>
  <c r="D74" i="2" s="1"/>
  <c r="G74" i="2" s="1"/>
  <c r="A75" i="2" s="1"/>
  <c r="J74" i="2"/>
  <c r="K74" i="2" s="1"/>
  <c r="L74" i="2" s="1"/>
  <c r="E74" i="2"/>
  <c r="F74" i="2" s="1"/>
  <c r="H74" i="2" s="1"/>
  <c r="B75" i="2" s="1"/>
  <c r="Z28" i="3"/>
  <c r="C28" i="3"/>
  <c r="E28" i="3" s="1"/>
  <c r="AA28" i="3"/>
  <c r="AB28" i="3" s="1"/>
  <c r="F28" i="3"/>
  <c r="H28" i="3" s="1"/>
  <c r="K28" i="3" s="1"/>
  <c r="M28" i="3" s="1"/>
  <c r="P28" i="3" s="1"/>
  <c r="R28" i="3" s="1"/>
  <c r="T28" i="3" s="1"/>
  <c r="W28" i="3" s="1"/>
  <c r="N73" i="2"/>
  <c r="C75" i="2" l="1"/>
  <c r="E75" i="2"/>
  <c r="F75" i="2" s="1"/>
  <c r="H75" i="2" s="1"/>
  <c r="B76" i="2" s="1"/>
  <c r="I75" i="2"/>
  <c r="J75" i="2"/>
  <c r="K75" i="2" s="1"/>
  <c r="L75" i="2" s="1"/>
  <c r="G28" i="3"/>
  <c r="J28" i="3" s="1"/>
  <c r="L28" i="3" s="1"/>
  <c r="N28" i="3" s="1"/>
  <c r="Q28" i="3" s="1"/>
  <c r="S28" i="3" s="1"/>
  <c r="V28" i="3" s="1"/>
  <c r="X28" i="3" s="1"/>
  <c r="A29" i="3" s="1"/>
  <c r="M75" i="2"/>
  <c r="N75" i="2" s="1"/>
  <c r="D75" i="2"/>
  <c r="G75" i="2" s="1"/>
  <c r="A76" i="2" s="1"/>
  <c r="AC28" i="3"/>
  <c r="AE28" i="3" s="1"/>
  <c r="AH28" i="3"/>
  <c r="N74" i="2"/>
  <c r="Y28" i="3" l="1"/>
  <c r="B29" i="3" s="1"/>
  <c r="C29" i="3"/>
  <c r="E29" i="3" s="1"/>
  <c r="AA29" i="3"/>
  <c r="AB29" i="3" s="1"/>
  <c r="Z29" i="3"/>
  <c r="M76" i="2"/>
  <c r="C76" i="2"/>
  <c r="D76" i="2" s="1"/>
  <c r="G76" i="2" s="1"/>
  <c r="A77" i="2" s="1"/>
  <c r="I76" i="2"/>
  <c r="J76" i="2"/>
  <c r="K76" i="2" s="1"/>
  <c r="L76" i="2" s="1"/>
  <c r="E76" i="2"/>
  <c r="F76" i="2" s="1"/>
  <c r="H76" i="2" s="1"/>
  <c r="B77" i="2" s="1"/>
  <c r="M77" i="2" l="1"/>
  <c r="C77" i="2"/>
  <c r="D77" i="2" s="1"/>
  <c r="G77" i="2" s="1"/>
  <c r="A78" i="2" s="1"/>
  <c r="I77" i="2"/>
  <c r="J77" i="2"/>
  <c r="K77" i="2" s="1"/>
  <c r="L77" i="2" s="1"/>
  <c r="E77" i="2"/>
  <c r="F77" i="2" s="1"/>
  <c r="H77" i="2" s="1"/>
  <c r="B78" i="2" s="1"/>
  <c r="N76" i="2"/>
  <c r="AC29" i="3"/>
  <c r="AH29" i="3"/>
  <c r="D29" i="3"/>
  <c r="AD29" i="3"/>
  <c r="G29" i="3"/>
  <c r="J29" i="3" s="1"/>
  <c r="L29" i="3" s="1"/>
  <c r="N29" i="3" s="1"/>
  <c r="Q29" i="3" s="1"/>
  <c r="S29" i="3" s="1"/>
  <c r="V29" i="3" s="1"/>
  <c r="M78" i="2" l="1"/>
  <c r="C78" i="2"/>
  <c r="D78" i="2" s="1"/>
  <c r="G78" i="2" s="1"/>
  <c r="A79" i="2" s="1"/>
  <c r="I78" i="2"/>
  <c r="J78" i="2"/>
  <c r="K78" i="2" s="1"/>
  <c r="L78" i="2" s="1"/>
  <c r="E78" i="2"/>
  <c r="F78" i="2" s="1"/>
  <c r="H78" i="2" s="1"/>
  <c r="B79" i="2" s="1"/>
  <c r="N77" i="2"/>
  <c r="AE29" i="3"/>
  <c r="F29" i="3"/>
  <c r="H29" i="3" s="1"/>
  <c r="K29" i="3" s="1"/>
  <c r="M29" i="3" s="1"/>
  <c r="P29" i="3" s="1"/>
  <c r="R29" i="3" s="1"/>
  <c r="T29" i="3" s="1"/>
  <c r="W29" i="3" s="1"/>
  <c r="Y29" i="3" s="1"/>
  <c r="B30" i="3" s="1"/>
  <c r="M79" i="2" l="1"/>
  <c r="C79" i="2"/>
  <c r="D79" i="2" s="1"/>
  <c r="G79" i="2" s="1"/>
  <c r="A80" i="2" s="1"/>
  <c r="I79" i="2"/>
  <c r="J79" i="2"/>
  <c r="K79" i="2" s="1"/>
  <c r="L79" i="2" s="1"/>
  <c r="E79" i="2"/>
  <c r="F79" i="2" s="1"/>
  <c r="H79" i="2" s="1"/>
  <c r="B80" i="2" s="1"/>
  <c r="AD30" i="3"/>
  <c r="D30" i="3"/>
  <c r="X29" i="3"/>
  <c r="A30" i="3" s="1"/>
  <c r="N78" i="2"/>
  <c r="M80" i="2" l="1"/>
  <c r="E80" i="2"/>
  <c r="F80" i="2" s="1"/>
  <c r="H80" i="2" s="1"/>
  <c r="B81" i="2" s="1"/>
  <c r="I80" i="2"/>
  <c r="J80" i="2"/>
  <c r="K80" i="2" s="1"/>
  <c r="L80" i="2" s="1"/>
  <c r="C80" i="2"/>
  <c r="D80" i="2" s="1"/>
  <c r="G80" i="2" s="1"/>
  <c r="A81" i="2" s="1"/>
  <c r="Z30" i="3"/>
  <c r="AA30" i="3"/>
  <c r="AB30" i="3" s="1"/>
  <c r="C30" i="3"/>
  <c r="E30" i="3" s="1"/>
  <c r="F30" i="3"/>
  <c r="H30" i="3" s="1"/>
  <c r="K30" i="3" s="1"/>
  <c r="M30" i="3" s="1"/>
  <c r="P30" i="3" s="1"/>
  <c r="R30" i="3" s="1"/>
  <c r="T30" i="3" s="1"/>
  <c r="W30" i="3" s="1"/>
  <c r="N79" i="2"/>
  <c r="M81" i="2" l="1"/>
  <c r="G30" i="3"/>
  <c r="J30" i="3" s="1"/>
  <c r="AH30" i="3"/>
  <c r="AC30" i="3"/>
  <c r="AE30" i="3" s="1"/>
  <c r="I81" i="2"/>
  <c r="C81" i="2"/>
  <c r="D81" i="2" s="1"/>
  <c r="G81" i="2" s="1"/>
  <c r="A82" i="2" s="1"/>
  <c r="E81" i="2"/>
  <c r="F81" i="2" s="1"/>
  <c r="H81" i="2" s="1"/>
  <c r="B82" i="2" s="1"/>
  <c r="J81" i="2"/>
  <c r="K81" i="2" s="1"/>
  <c r="L81" i="2" s="1"/>
  <c r="N80" i="2"/>
  <c r="M82" i="2" l="1"/>
  <c r="I82" i="2"/>
  <c r="C82" i="2"/>
  <c r="D82" i="2" s="1"/>
  <c r="G82" i="2" s="1"/>
  <c r="A83" i="2" s="1"/>
  <c r="E82" i="2"/>
  <c r="F82" i="2" s="1"/>
  <c r="H82" i="2" s="1"/>
  <c r="B83" i="2" s="1"/>
  <c r="J82" i="2"/>
  <c r="K82" i="2" s="1"/>
  <c r="L82" i="2" s="1"/>
  <c r="L30" i="3"/>
  <c r="N30" i="3" s="1"/>
  <c r="Q30" i="3" s="1"/>
  <c r="N81" i="2"/>
  <c r="C83" i="2" l="1"/>
  <c r="E83" i="2"/>
  <c r="F83" i="2" s="1"/>
  <c r="H83" i="2" s="1"/>
  <c r="B84" i="2" s="1"/>
  <c r="I83" i="2"/>
  <c r="J83" i="2"/>
  <c r="K83" i="2" s="1"/>
  <c r="L83" i="2" s="1"/>
  <c r="S30" i="3"/>
  <c r="V30" i="3" s="1"/>
  <c r="X30" i="3" s="1"/>
  <c r="A31" i="3" s="1"/>
  <c r="Y30" i="3"/>
  <c r="B31" i="3" s="1"/>
  <c r="M83" i="2"/>
  <c r="N83" i="2" s="1"/>
  <c r="D83" i="2"/>
  <c r="G83" i="2" s="1"/>
  <c r="A84" i="2" s="1"/>
  <c r="N82" i="2"/>
  <c r="C84" i="2" l="1"/>
  <c r="I84" i="2"/>
  <c r="J84" i="2"/>
  <c r="K84" i="2" s="1"/>
  <c r="L84" i="2" s="1"/>
  <c r="E84" i="2"/>
  <c r="F84" i="2" s="1"/>
  <c r="H84" i="2" s="1"/>
  <c r="C31" i="3"/>
  <c r="E31" i="3" s="1"/>
  <c r="Z31" i="3"/>
  <c r="AA31" i="3"/>
  <c r="AB31" i="3" s="1"/>
  <c r="M84" i="2"/>
  <c r="N84" i="2" s="1"/>
  <c r="B85" i="2"/>
  <c r="D84" i="2"/>
  <c r="G84" i="2" s="1"/>
  <c r="A85" i="2" s="1"/>
  <c r="D31" i="3"/>
  <c r="G31" i="3"/>
  <c r="J31" i="3" s="1"/>
  <c r="L31" i="3" s="1"/>
  <c r="N31" i="3" s="1"/>
  <c r="Q31" i="3" s="1"/>
  <c r="S31" i="3" s="1"/>
  <c r="V31" i="3" s="1"/>
  <c r="AD31" i="3"/>
  <c r="F31" i="3" l="1"/>
  <c r="H31" i="3" s="1"/>
  <c r="K31" i="3" s="1"/>
  <c r="M31" i="3" s="1"/>
  <c r="P31" i="3" s="1"/>
  <c r="R31" i="3" s="1"/>
  <c r="T31" i="3" s="1"/>
  <c r="W31" i="3" s="1"/>
  <c r="M85" i="2"/>
  <c r="C85" i="2"/>
  <c r="D85" i="2" s="1"/>
  <c r="G85" i="2" s="1"/>
  <c r="A86" i="2" s="1"/>
  <c r="I85" i="2"/>
  <c r="J85" i="2"/>
  <c r="K85" i="2" s="1"/>
  <c r="L85" i="2" s="1"/>
  <c r="E85" i="2"/>
  <c r="F85" i="2" s="1"/>
  <c r="H85" i="2" s="1"/>
  <c r="B86" i="2" s="1"/>
  <c r="Y31" i="3"/>
  <c r="B32" i="3" s="1"/>
  <c r="AC31" i="3"/>
  <c r="AE31" i="3" s="1"/>
  <c r="AH31" i="3"/>
  <c r="X31" i="3" l="1"/>
  <c r="A32" i="3" s="1"/>
  <c r="M86" i="2"/>
  <c r="C86" i="2"/>
  <c r="D86" i="2" s="1"/>
  <c r="G86" i="2" s="1"/>
  <c r="A87" i="2" s="1"/>
  <c r="E86" i="2"/>
  <c r="F86" i="2" s="1"/>
  <c r="H86" i="2" s="1"/>
  <c r="B87" i="2" s="1"/>
  <c r="I86" i="2"/>
  <c r="J86" i="2"/>
  <c r="K86" i="2" s="1"/>
  <c r="L86" i="2" s="1"/>
  <c r="D32" i="3"/>
  <c r="AD32" i="3"/>
  <c r="AA32" i="3"/>
  <c r="AB32" i="3" s="1"/>
  <c r="C32" i="3"/>
  <c r="E32" i="3" s="1"/>
  <c r="G32" i="3" s="1"/>
  <c r="J32" i="3" s="1"/>
  <c r="L32" i="3" s="1"/>
  <c r="N32" i="3" s="1"/>
  <c r="Q32" i="3" s="1"/>
  <c r="S32" i="3" s="1"/>
  <c r="V32" i="3" s="1"/>
  <c r="X32" i="3" s="1"/>
  <c r="A33" i="3" s="1"/>
  <c r="Z32" i="3"/>
  <c r="F32" i="3"/>
  <c r="H32" i="3" s="1"/>
  <c r="K32" i="3" s="1"/>
  <c r="M32" i="3" s="1"/>
  <c r="P32" i="3" s="1"/>
  <c r="R32" i="3" s="1"/>
  <c r="T32" i="3" s="1"/>
  <c r="W32" i="3" s="1"/>
  <c r="N85" i="2"/>
  <c r="M87" i="2" l="1"/>
  <c r="C33" i="3"/>
  <c r="E33" i="3" s="1"/>
  <c r="Z33" i="3"/>
  <c r="AA33" i="3"/>
  <c r="AB33" i="3" s="1"/>
  <c r="C87" i="2"/>
  <c r="D87" i="2" s="1"/>
  <c r="G87" i="2" s="1"/>
  <c r="A88" i="2" s="1"/>
  <c r="E87" i="2"/>
  <c r="F87" i="2" s="1"/>
  <c r="H87" i="2" s="1"/>
  <c r="B88" i="2" s="1"/>
  <c r="I87" i="2"/>
  <c r="J87" i="2"/>
  <c r="K87" i="2" s="1"/>
  <c r="L87" i="2" s="1"/>
  <c r="AH32" i="3"/>
  <c r="AC32" i="3"/>
  <c r="AE32" i="3" s="1"/>
  <c r="N86" i="2"/>
  <c r="Y32" i="3"/>
  <c r="B33" i="3" s="1"/>
  <c r="M88" i="2" l="1"/>
  <c r="E88" i="2"/>
  <c r="F88" i="2" s="1"/>
  <c r="H88" i="2" s="1"/>
  <c r="B89" i="2" s="1"/>
  <c r="I88" i="2"/>
  <c r="J88" i="2"/>
  <c r="K88" i="2" s="1"/>
  <c r="L88" i="2" s="1"/>
  <c r="C88" i="2"/>
  <c r="D88" i="2" s="1"/>
  <c r="G88" i="2" s="1"/>
  <c r="A89" i="2" s="1"/>
  <c r="AC33" i="3"/>
  <c r="AH33" i="3"/>
  <c r="G33" i="3"/>
  <c r="J33" i="3" s="1"/>
  <c r="L33" i="3" s="1"/>
  <c r="N33" i="3" s="1"/>
  <c r="Q33" i="3" s="1"/>
  <c r="S33" i="3" s="1"/>
  <c r="V33" i="3" s="1"/>
  <c r="D33" i="3"/>
  <c r="AD33" i="3"/>
  <c r="N87" i="2"/>
  <c r="M89" i="2" l="1"/>
  <c r="I89" i="2"/>
  <c r="C89" i="2"/>
  <c r="D89" i="2" s="1"/>
  <c r="G89" i="2" s="1"/>
  <c r="A90" i="2" s="1"/>
  <c r="E89" i="2"/>
  <c r="F89" i="2" s="1"/>
  <c r="H89" i="2" s="1"/>
  <c r="B90" i="2" s="1"/>
  <c r="J89" i="2"/>
  <c r="K89" i="2" s="1"/>
  <c r="L89" i="2" s="1"/>
  <c r="F33" i="3"/>
  <c r="H33" i="3" s="1"/>
  <c r="K33" i="3" s="1"/>
  <c r="M33" i="3" s="1"/>
  <c r="P33" i="3" s="1"/>
  <c r="R33" i="3" s="1"/>
  <c r="T33" i="3" s="1"/>
  <c r="W33" i="3" s="1"/>
  <c r="Y33" i="3" s="1"/>
  <c r="B34" i="3" s="1"/>
  <c r="AE33" i="3"/>
  <c r="N88" i="2"/>
  <c r="I90" i="2" l="1"/>
  <c r="C90" i="2"/>
  <c r="E90" i="2"/>
  <c r="F90" i="2" s="1"/>
  <c r="H90" i="2" s="1"/>
  <c r="B91" i="2" s="1"/>
  <c r="J90" i="2"/>
  <c r="K90" i="2" s="1"/>
  <c r="L90" i="2" s="1"/>
  <c r="AD34" i="3"/>
  <c r="D34" i="3"/>
  <c r="X33" i="3"/>
  <c r="A34" i="3" s="1"/>
  <c r="M90" i="2"/>
  <c r="N90" i="2" s="1"/>
  <c r="D90" i="2"/>
  <c r="G90" i="2" s="1"/>
  <c r="A91" i="2" s="1"/>
  <c r="N89" i="2"/>
  <c r="C34" i="3" l="1"/>
  <c r="E34" i="3" s="1"/>
  <c r="AA34" i="3"/>
  <c r="AB34" i="3" s="1"/>
  <c r="Z34" i="3"/>
  <c r="F34" i="3"/>
  <c r="H34" i="3" s="1"/>
  <c r="K34" i="3" s="1"/>
  <c r="M34" i="3" s="1"/>
  <c r="P34" i="3" s="1"/>
  <c r="R34" i="3" s="1"/>
  <c r="T34" i="3" s="1"/>
  <c r="W34" i="3" s="1"/>
  <c r="C91" i="2"/>
  <c r="I91" i="2"/>
  <c r="J91" i="2"/>
  <c r="K91" i="2" s="1"/>
  <c r="L91" i="2" s="1"/>
  <c r="E91" i="2"/>
  <c r="F91" i="2" s="1"/>
  <c r="H91" i="2" s="1"/>
  <c r="B92" i="2" s="1"/>
  <c r="M91" i="2"/>
  <c r="N91" i="2" s="1"/>
  <c r="D91" i="2"/>
  <c r="G91" i="2" s="1"/>
  <c r="A92" i="2" s="1"/>
  <c r="M92" i="2" l="1"/>
  <c r="AC34" i="3"/>
  <c r="AE34" i="3" s="1"/>
  <c r="AH34" i="3"/>
  <c r="C92" i="2"/>
  <c r="D92" i="2" s="1"/>
  <c r="G92" i="2" s="1"/>
  <c r="A93" i="2" s="1"/>
  <c r="E92" i="2"/>
  <c r="F92" i="2" s="1"/>
  <c r="H92" i="2" s="1"/>
  <c r="B93" i="2" s="1"/>
  <c r="I92" i="2"/>
  <c r="J92" i="2"/>
  <c r="K92" i="2" s="1"/>
  <c r="L92" i="2" s="1"/>
  <c r="G34" i="3"/>
  <c r="J34" i="3" s="1"/>
  <c r="M93" i="2" l="1"/>
  <c r="C93" i="2"/>
  <c r="D93" i="2" s="1"/>
  <c r="G93" i="2" s="1"/>
  <c r="A94" i="2" s="1"/>
  <c r="I93" i="2"/>
  <c r="J93" i="2"/>
  <c r="K93" i="2" s="1"/>
  <c r="L93" i="2" s="1"/>
  <c r="E93" i="2"/>
  <c r="F93" i="2" s="1"/>
  <c r="H93" i="2" s="1"/>
  <c r="B94" i="2" s="1"/>
  <c r="L34" i="3"/>
  <c r="N34" i="3" s="1"/>
  <c r="Q34" i="3" s="1"/>
  <c r="N92" i="2"/>
  <c r="M94" i="2" l="1"/>
  <c r="C94" i="2"/>
  <c r="D94" i="2" s="1"/>
  <c r="G94" i="2" s="1"/>
  <c r="A95" i="2" s="1"/>
  <c r="J94" i="2"/>
  <c r="K94" i="2" s="1"/>
  <c r="L94" i="2" s="1"/>
  <c r="E94" i="2"/>
  <c r="F94" i="2" s="1"/>
  <c r="H94" i="2" s="1"/>
  <c r="B95" i="2" s="1"/>
  <c r="I94" i="2"/>
  <c r="S34" i="3"/>
  <c r="V34" i="3" s="1"/>
  <c r="X34" i="3" s="1"/>
  <c r="A35" i="3" s="1"/>
  <c r="Y34" i="3"/>
  <c r="B35" i="3" s="1"/>
  <c r="N93" i="2"/>
  <c r="M95" i="2" l="1"/>
  <c r="C95" i="2"/>
  <c r="D95" i="2" s="1"/>
  <c r="G95" i="2" s="1"/>
  <c r="A96" i="2" s="1"/>
  <c r="E95" i="2"/>
  <c r="F95" i="2" s="1"/>
  <c r="H95" i="2" s="1"/>
  <c r="B96" i="2" s="1"/>
  <c r="I95" i="2"/>
  <c r="J95" i="2"/>
  <c r="K95" i="2" s="1"/>
  <c r="L95" i="2" s="1"/>
  <c r="D35" i="3"/>
  <c r="AD35" i="3"/>
  <c r="F35" i="3"/>
  <c r="H35" i="3" s="1"/>
  <c r="K35" i="3" s="1"/>
  <c r="M35" i="3" s="1"/>
  <c r="P35" i="3" s="1"/>
  <c r="R35" i="3" s="1"/>
  <c r="T35" i="3" s="1"/>
  <c r="W35" i="3" s="1"/>
  <c r="Z35" i="3"/>
  <c r="AA35" i="3"/>
  <c r="AB35" i="3" s="1"/>
  <c r="C35" i="3"/>
  <c r="E35" i="3" s="1"/>
  <c r="N94" i="2"/>
  <c r="M96" i="2" l="1"/>
  <c r="E96" i="2"/>
  <c r="F96" i="2" s="1"/>
  <c r="H96" i="2" s="1"/>
  <c r="B97" i="2" s="1"/>
  <c r="J96" i="2"/>
  <c r="K96" i="2" s="1"/>
  <c r="L96" i="2" s="1"/>
  <c r="C96" i="2"/>
  <c r="D96" i="2" s="1"/>
  <c r="G96" i="2" s="1"/>
  <c r="A97" i="2" s="1"/>
  <c r="I96" i="2"/>
  <c r="AH35" i="3"/>
  <c r="AC35" i="3"/>
  <c r="AE35" i="3" s="1"/>
  <c r="G35" i="3"/>
  <c r="J35" i="3" s="1"/>
  <c r="L35" i="3" s="1"/>
  <c r="N35" i="3" s="1"/>
  <c r="Q35" i="3" s="1"/>
  <c r="S35" i="3" s="1"/>
  <c r="V35" i="3" s="1"/>
  <c r="X35" i="3" s="1"/>
  <c r="A36" i="3" s="1"/>
  <c r="N95" i="2"/>
  <c r="J97" i="2" l="1"/>
  <c r="K97" i="2" s="1"/>
  <c r="L97" i="2" s="1"/>
  <c r="E97" i="2"/>
  <c r="F97" i="2" s="1"/>
  <c r="H97" i="2" s="1"/>
  <c r="I97" i="2"/>
  <c r="C97" i="2"/>
  <c r="M97" i="2"/>
  <c r="N97" i="2" s="1"/>
  <c r="B98" i="2"/>
  <c r="D97" i="2"/>
  <c r="G97" i="2" s="1"/>
  <c r="A98" i="2" s="1"/>
  <c r="Z36" i="3"/>
  <c r="C36" i="3"/>
  <c r="E36" i="3" s="1"/>
  <c r="AA36" i="3"/>
  <c r="AB36" i="3" s="1"/>
  <c r="Y35" i="3"/>
  <c r="B36" i="3" s="1"/>
  <c r="N96" i="2"/>
  <c r="AH36" i="3" l="1"/>
  <c r="AC36" i="3"/>
  <c r="D36" i="3"/>
  <c r="F36" i="3" s="1"/>
  <c r="H36" i="3" s="1"/>
  <c r="K36" i="3" s="1"/>
  <c r="M36" i="3" s="1"/>
  <c r="P36" i="3" s="1"/>
  <c r="R36" i="3" s="1"/>
  <c r="T36" i="3" s="1"/>
  <c r="W36" i="3" s="1"/>
  <c r="AD36" i="3"/>
  <c r="G36" i="3"/>
  <c r="J36" i="3" s="1"/>
  <c r="L36" i="3" s="1"/>
  <c r="N36" i="3" s="1"/>
  <c r="Q36" i="3" s="1"/>
  <c r="S36" i="3" s="1"/>
  <c r="V36" i="3" s="1"/>
  <c r="X36" i="3" s="1"/>
  <c r="A37" i="3" s="1"/>
  <c r="M98" i="2"/>
  <c r="I98" i="2"/>
  <c r="C98" i="2"/>
  <c r="D98" i="2" s="1"/>
  <c r="G98" i="2" s="1"/>
  <c r="A99" i="2" s="1"/>
  <c r="J98" i="2"/>
  <c r="K98" i="2" s="1"/>
  <c r="L98" i="2" s="1"/>
  <c r="E98" i="2"/>
  <c r="F98" i="2" s="1"/>
  <c r="H98" i="2" s="1"/>
  <c r="B99" i="2" s="1"/>
  <c r="M99" i="2" l="1"/>
  <c r="I99" i="2"/>
  <c r="J99" i="2"/>
  <c r="K99" i="2" s="1"/>
  <c r="L99" i="2" s="1"/>
  <c r="C99" i="2"/>
  <c r="D99" i="2" s="1"/>
  <c r="G99" i="2" s="1"/>
  <c r="A100" i="2" s="1"/>
  <c r="E99" i="2"/>
  <c r="F99" i="2" s="1"/>
  <c r="H99" i="2" s="1"/>
  <c r="B100" i="2" s="1"/>
  <c r="Z37" i="3"/>
  <c r="C37" i="3"/>
  <c r="E37" i="3" s="1"/>
  <c r="AA37" i="3"/>
  <c r="AB37" i="3" s="1"/>
  <c r="Y36" i="3"/>
  <c r="B37" i="3" s="1"/>
  <c r="AE36" i="3"/>
  <c r="N98" i="2"/>
  <c r="M100" i="2" l="1"/>
  <c r="C100" i="2"/>
  <c r="D100" i="2" s="1"/>
  <c r="G100" i="2" s="1"/>
  <c r="A101" i="2" s="1"/>
  <c r="E100" i="2"/>
  <c r="F100" i="2" s="1"/>
  <c r="H100" i="2" s="1"/>
  <c r="B101" i="2" s="1"/>
  <c r="I100" i="2"/>
  <c r="J100" i="2"/>
  <c r="K100" i="2" s="1"/>
  <c r="L100" i="2" s="1"/>
  <c r="AH37" i="3"/>
  <c r="AC37" i="3"/>
  <c r="G37" i="3"/>
  <c r="J37" i="3" s="1"/>
  <c r="L37" i="3" s="1"/>
  <c r="N37" i="3" s="1"/>
  <c r="Q37" i="3" s="1"/>
  <c r="S37" i="3" s="1"/>
  <c r="V37" i="3" s="1"/>
  <c r="D37" i="3"/>
  <c r="AD37" i="3"/>
  <c r="N99" i="2"/>
  <c r="M101" i="2" l="1"/>
  <c r="J101" i="2"/>
  <c r="K101" i="2" s="1"/>
  <c r="L101" i="2" s="1"/>
  <c r="C101" i="2"/>
  <c r="D101" i="2" s="1"/>
  <c r="G101" i="2" s="1"/>
  <c r="A102" i="2" s="1"/>
  <c r="E101" i="2"/>
  <c r="F101" i="2" s="1"/>
  <c r="H101" i="2" s="1"/>
  <c r="B102" i="2" s="1"/>
  <c r="I101" i="2"/>
  <c r="F37" i="3"/>
  <c r="H37" i="3" s="1"/>
  <c r="K37" i="3" s="1"/>
  <c r="M37" i="3" s="1"/>
  <c r="P37" i="3" s="1"/>
  <c r="R37" i="3" s="1"/>
  <c r="T37" i="3" s="1"/>
  <c r="W37" i="3" s="1"/>
  <c r="Y37" i="3" s="1"/>
  <c r="B38" i="3" s="1"/>
  <c r="AE37" i="3"/>
  <c r="N100" i="2"/>
  <c r="M102" i="2" l="1"/>
  <c r="E102" i="2"/>
  <c r="F102" i="2" s="1"/>
  <c r="H102" i="2" s="1"/>
  <c r="B103" i="2" s="1"/>
  <c r="I102" i="2"/>
  <c r="J102" i="2"/>
  <c r="K102" i="2" s="1"/>
  <c r="L102" i="2" s="1"/>
  <c r="C102" i="2"/>
  <c r="D102" i="2" s="1"/>
  <c r="G102" i="2" s="1"/>
  <c r="A103" i="2" s="1"/>
  <c r="AD38" i="3"/>
  <c r="D38" i="3"/>
  <c r="X37" i="3"/>
  <c r="A38" i="3" s="1"/>
  <c r="N101" i="2"/>
  <c r="I103" i="2" l="1"/>
  <c r="C103" i="2"/>
  <c r="E103" i="2"/>
  <c r="F103" i="2" s="1"/>
  <c r="H103" i="2" s="1"/>
  <c r="B104" i="2" s="1"/>
  <c r="J103" i="2"/>
  <c r="K103" i="2" s="1"/>
  <c r="L103" i="2" s="1"/>
  <c r="M103" i="2"/>
  <c r="N103" i="2" s="1"/>
  <c r="D103" i="2"/>
  <c r="G103" i="2" s="1"/>
  <c r="A104" i="2" s="1"/>
  <c r="Z38" i="3"/>
  <c r="AA38" i="3"/>
  <c r="AB38" i="3" s="1"/>
  <c r="C38" i="3"/>
  <c r="E38" i="3" s="1"/>
  <c r="F38" i="3"/>
  <c r="H38" i="3" s="1"/>
  <c r="K38" i="3" s="1"/>
  <c r="M38" i="3" s="1"/>
  <c r="P38" i="3" s="1"/>
  <c r="R38" i="3" s="1"/>
  <c r="T38" i="3" s="1"/>
  <c r="W38" i="3" s="1"/>
  <c r="N102" i="2"/>
  <c r="C104" i="2" l="1"/>
  <c r="I104" i="2"/>
  <c r="J104" i="2"/>
  <c r="K104" i="2" s="1"/>
  <c r="L104" i="2" s="1"/>
  <c r="E104" i="2"/>
  <c r="F104" i="2" s="1"/>
  <c r="H104" i="2" s="1"/>
  <c r="B105" i="2" s="1"/>
  <c r="AH38" i="3"/>
  <c r="AC38" i="3"/>
  <c r="AE38" i="3" s="1"/>
  <c r="G38" i="3"/>
  <c r="J38" i="3" s="1"/>
  <c r="M104" i="2"/>
  <c r="N104" i="2" s="1"/>
  <c r="D104" i="2"/>
  <c r="G104" i="2" s="1"/>
  <c r="A105" i="2" s="1"/>
  <c r="M105" i="2" l="1"/>
  <c r="C105" i="2"/>
  <c r="D105" i="2" s="1"/>
  <c r="G105" i="2" s="1"/>
  <c r="A106" i="2" s="1"/>
  <c r="I105" i="2"/>
  <c r="J105" i="2"/>
  <c r="K105" i="2" s="1"/>
  <c r="L105" i="2" s="1"/>
  <c r="E105" i="2"/>
  <c r="F105" i="2" s="1"/>
  <c r="H105" i="2" s="1"/>
  <c r="B106" i="2" s="1"/>
  <c r="L38" i="3"/>
  <c r="N38" i="3" s="1"/>
  <c r="Q38" i="3" s="1"/>
  <c r="M106" i="2" l="1"/>
  <c r="C106" i="2"/>
  <c r="D106" i="2" s="1"/>
  <c r="G106" i="2" s="1"/>
  <c r="A107" i="2" s="1"/>
  <c r="I106" i="2"/>
  <c r="J106" i="2"/>
  <c r="K106" i="2" s="1"/>
  <c r="L106" i="2" s="1"/>
  <c r="E106" i="2"/>
  <c r="F106" i="2" s="1"/>
  <c r="H106" i="2" s="1"/>
  <c r="B107" i="2" s="1"/>
  <c r="S38" i="3"/>
  <c r="V38" i="3" s="1"/>
  <c r="X38" i="3" s="1"/>
  <c r="A39" i="3" s="1"/>
  <c r="Y38" i="3"/>
  <c r="B39" i="3" s="1"/>
  <c r="N105" i="2"/>
  <c r="C107" i="2" l="1"/>
  <c r="I107" i="2"/>
  <c r="J107" i="2"/>
  <c r="K107" i="2" s="1"/>
  <c r="L107" i="2" s="1"/>
  <c r="E107" i="2"/>
  <c r="F107" i="2" s="1"/>
  <c r="H107" i="2" s="1"/>
  <c r="B108" i="2" s="1"/>
  <c r="D39" i="3"/>
  <c r="AD39" i="3"/>
  <c r="D107" i="2"/>
  <c r="G107" i="2" s="1"/>
  <c r="A108" i="2" s="1"/>
  <c r="M107" i="2"/>
  <c r="N107" i="2" s="1"/>
  <c r="Z39" i="3"/>
  <c r="AA39" i="3"/>
  <c r="AB39" i="3" s="1"/>
  <c r="C39" i="3"/>
  <c r="E39" i="3" s="1"/>
  <c r="G39" i="3" s="1"/>
  <c r="J39" i="3" s="1"/>
  <c r="L39" i="3" s="1"/>
  <c r="N39" i="3" s="1"/>
  <c r="Q39" i="3" s="1"/>
  <c r="S39" i="3" s="1"/>
  <c r="V39" i="3" s="1"/>
  <c r="F39" i="3"/>
  <c r="H39" i="3" s="1"/>
  <c r="K39" i="3" s="1"/>
  <c r="M39" i="3" s="1"/>
  <c r="P39" i="3" s="1"/>
  <c r="R39" i="3" s="1"/>
  <c r="T39" i="3" s="1"/>
  <c r="W39" i="3" s="1"/>
  <c r="N106" i="2"/>
  <c r="M108" i="2" l="1"/>
  <c r="AH39" i="3"/>
  <c r="AC39" i="3"/>
  <c r="AE39" i="3" s="1"/>
  <c r="C108" i="2"/>
  <c r="D108" i="2" s="1"/>
  <c r="G108" i="2" s="1"/>
  <c r="A109" i="2" s="1"/>
  <c r="E108" i="2"/>
  <c r="F108" i="2" s="1"/>
  <c r="H108" i="2" s="1"/>
  <c r="B109" i="2" s="1"/>
  <c r="I108" i="2"/>
  <c r="J108" i="2"/>
  <c r="K108" i="2" s="1"/>
  <c r="L108" i="2" s="1"/>
  <c r="Y39" i="3"/>
  <c r="B40" i="3" s="1"/>
  <c r="X39" i="3"/>
  <c r="A40" i="3" s="1"/>
  <c r="M109" i="2" l="1"/>
  <c r="E109" i="2"/>
  <c r="F109" i="2" s="1"/>
  <c r="H109" i="2" s="1"/>
  <c r="B110" i="2" s="1"/>
  <c r="I109" i="2"/>
  <c r="C109" i="2"/>
  <c r="D109" i="2" s="1"/>
  <c r="G109" i="2" s="1"/>
  <c r="A110" i="2" s="1"/>
  <c r="J109" i="2"/>
  <c r="K109" i="2" s="1"/>
  <c r="L109" i="2" s="1"/>
  <c r="Z40" i="3"/>
  <c r="AA40" i="3"/>
  <c r="AB40" i="3" s="1"/>
  <c r="C40" i="3"/>
  <c r="E40" i="3" s="1"/>
  <c r="D40" i="3"/>
  <c r="F40" i="3" s="1"/>
  <c r="H40" i="3" s="1"/>
  <c r="K40" i="3" s="1"/>
  <c r="M40" i="3" s="1"/>
  <c r="P40" i="3" s="1"/>
  <c r="R40" i="3" s="1"/>
  <c r="T40" i="3" s="1"/>
  <c r="W40" i="3" s="1"/>
  <c r="AD40" i="3"/>
  <c r="G40" i="3"/>
  <c r="J40" i="3" s="1"/>
  <c r="L40" i="3" s="1"/>
  <c r="N40" i="3" s="1"/>
  <c r="Q40" i="3" s="1"/>
  <c r="S40" i="3" s="1"/>
  <c r="V40" i="3" s="1"/>
  <c r="N108" i="2"/>
  <c r="X40" i="3" l="1"/>
  <c r="A41" i="3" s="1"/>
  <c r="I110" i="2"/>
  <c r="C110" i="2"/>
  <c r="E110" i="2"/>
  <c r="F110" i="2" s="1"/>
  <c r="H110" i="2" s="1"/>
  <c r="J110" i="2"/>
  <c r="K110" i="2" s="1"/>
  <c r="L110" i="2" s="1"/>
  <c r="M110" i="2"/>
  <c r="N110" i="2" s="1"/>
  <c r="B111" i="2"/>
  <c r="D110" i="2"/>
  <c r="G110" i="2" s="1"/>
  <c r="A111" i="2" s="1"/>
  <c r="Y40" i="3"/>
  <c r="B41" i="3" s="1"/>
  <c r="AH40" i="3"/>
  <c r="AC40" i="3"/>
  <c r="AE40" i="3" s="1"/>
  <c r="N109" i="2"/>
  <c r="D41" i="3" l="1"/>
  <c r="AD41" i="3"/>
  <c r="I111" i="2"/>
  <c r="J111" i="2"/>
  <c r="K111" i="2" s="1"/>
  <c r="L111" i="2" s="1"/>
  <c r="E111" i="2"/>
  <c r="F111" i="2" s="1"/>
  <c r="H111" i="2" s="1"/>
  <c r="C111" i="2"/>
  <c r="D111" i="2" s="1"/>
  <c r="G111" i="2" s="1"/>
  <c r="A112" i="2" s="1"/>
  <c r="M111" i="2"/>
  <c r="B112" i="2"/>
  <c r="C41" i="3"/>
  <c r="E41" i="3" s="1"/>
  <c r="G41" i="3" s="1"/>
  <c r="J41" i="3" s="1"/>
  <c r="L41" i="3" s="1"/>
  <c r="N41" i="3" s="1"/>
  <c r="Q41" i="3" s="1"/>
  <c r="S41" i="3" s="1"/>
  <c r="V41" i="3" s="1"/>
  <c r="AA41" i="3"/>
  <c r="AB41" i="3" s="1"/>
  <c r="F41" i="3"/>
  <c r="H41" i="3" s="1"/>
  <c r="K41" i="3" s="1"/>
  <c r="M41" i="3" s="1"/>
  <c r="P41" i="3" s="1"/>
  <c r="R41" i="3" s="1"/>
  <c r="T41" i="3" s="1"/>
  <c r="W41" i="3" s="1"/>
  <c r="Z41" i="3"/>
  <c r="N111" i="2" l="1"/>
  <c r="Y41" i="3"/>
  <c r="B42" i="3" s="1"/>
  <c r="M112" i="2"/>
  <c r="AC41" i="3"/>
  <c r="AE41" i="3" s="1"/>
  <c r="AH41" i="3"/>
  <c r="C112" i="2"/>
  <c r="D112" i="2" s="1"/>
  <c r="G112" i="2" s="1"/>
  <c r="A113" i="2" s="1"/>
  <c r="E112" i="2"/>
  <c r="F112" i="2" s="1"/>
  <c r="H112" i="2" s="1"/>
  <c r="B113" i="2" s="1"/>
  <c r="I112" i="2"/>
  <c r="J112" i="2"/>
  <c r="K112" i="2" s="1"/>
  <c r="L112" i="2" s="1"/>
  <c r="X41" i="3"/>
  <c r="A42" i="3" s="1"/>
  <c r="M113" i="2" l="1"/>
  <c r="C113" i="2"/>
  <c r="D113" i="2" s="1"/>
  <c r="G113" i="2" s="1"/>
  <c r="A114" i="2" s="1"/>
  <c r="I113" i="2"/>
  <c r="J113" i="2"/>
  <c r="K113" i="2" s="1"/>
  <c r="L113" i="2" s="1"/>
  <c r="E113" i="2"/>
  <c r="F113" i="2" s="1"/>
  <c r="H113" i="2" s="1"/>
  <c r="B114" i="2" s="1"/>
  <c r="Z42" i="3"/>
  <c r="C42" i="3"/>
  <c r="E42" i="3" s="1"/>
  <c r="AA42" i="3"/>
  <c r="AB42" i="3" s="1"/>
  <c r="AD42" i="3"/>
  <c r="D42" i="3"/>
  <c r="F42" i="3" s="1"/>
  <c r="H42" i="3" s="1"/>
  <c r="K42" i="3" s="1"/>
  <c r="M42" i="3" s="1"/>
  <c r="P42" i="3" s="1"/>
  <c r="R42" i="3" s="1"/>
  <c r="T42" i="3" s="1"/>
  <c r="W42" i="3" s="1"/>
  <c r="G42" i="3"/>
  <c r="J42" i="3" s="1"/>
  <c r="L42" i="3" s="1"/>
  <c r="N42" i="3" s="1"/>
  <c r="Q42" i="3" s="1"/>
  <c r="S42" i="3" s="1"/>
  <c r="V42" i="3" s="1"/>
  <c r="N112" i="2"/>
  <c r="M114" i="2" l="1"/>
  <c r="C114" i="2"/>
  <c r="D114" i="2" s="1"/>
  <c r="G114" i="2" s="1"/>
  <c r="A115" i="2" s="1"/>
  <c r="E114" i="2"/>
  <c r="F114" i="2" s="1"/>
  <c r="H114" i="2" s="1"/>
  <c r="B115" i="2" s="1"/>
  <c r="I114" i="2"/>
  <c r="J114" i="2"/>
  <c r="K114" i="2" s="1"/>
  <c r="L114" i="2" s="1"/>
  <c r="AC42" i="3"/>
  <c r="AE42" i="3" s="1"/>
  <c r="AH42" i="3"/>
  <c r="X42" i="3"/>
  <c r="A43" i="3" s="1"/>
  <c r="Y42" i="3"/>
  <c r="B43" i="3" s="1"/>
  <c r="N113" i="2"/>
  <c r="C115" i="2" l="1"/>
  <c r="I115" i="2"/>
  <c r="J115" i="2"/>
  <c r="K115" i="2" s="1"/>
  <c r="L115" i="2" s="1"/>
  <c r="E115" i="2"/>
  <c r="F115" i="2" s="1"/>
  <c r="H115" i="2" s="1"/>
  <c r="B116" i="2" s="1"/>
  <c r="C43" i="3"/>
  <c r="E43" i="3" s="1"/>
  <c r="Z43" i="3"/>
  <c r="AA43" i="3"/>
  <c r="AB43" i="3" s="1"/>
  <c r="AD43" i="3"/>
  <c r="G43" i="3"/>
  <c r="J43" i="3" s="1"/>
  <c r="L43" i="3" s="1"/>
  <c r="N43" i="3" s="1"/>
  <c r="Q43" i="3" s="1"/>
  <c r="S43" i="3" s="1"/>
  <c r="V43" i="3" s="1"/>
  <c r="D43" i="3"/>
  <c r="F43" i="3" s="1"/>
  <c r="H43" i="3" s="1"/>
  <c r="K43" i="3" s="1"/>
  <c r="M43" i="3" s="1"/>
  <c r="P43" i="3" s="1"/>
  <c r="R43" i="3" s="1"/>
  <c r="T43" i="3" s="1"/>
  <c r="W43" i="3" s="1"/>
  <c r="Y43" i="3" s="1"/>
  <c r="B44" i="3" s="1"/>
  <c r="D115" i="2"/>
  <c r="G115" i="2" s="1"/>
  <c r="A116" i="2" s="1"/>
  <c r="M115" i="2"/>
  <c r="N115" i="2" s="1"/>
  <c r="N114" i="2"/>
  <c r="AD44" i="3" l="1"/>
  <c r="D44" i="3"/>
  <c r="M116" i="2"/>
  <c r="X43" i="3"/>
  <c r="A44" i="3" s="1"/>
  <c r="AH43" i="3"/>
  <c r="AC43" i="3"/>
  <c r="AE43" i="3" s="1"/>
  <c r="C116" i="2"/>
  <c r="D116" i="2" s="1"/>
  <c r="G116" i="2" s="1"/>
  <c r="A117" i="2" s="1"/>
  <c r="I116" i="2"/>
  <c r="J116" i="2"/>
  <c r="K116" i="2" s="1"/>
  <c r="L116" i="2" s="1"/>
  <c r="E116" i="2"/>
  <c r="F116" i="2" s="1"/>
  <c r="H116" i="2" s="1"/>
  <c r="B117" i="2" s="1"/>
  <c r="M117" i="2" l="1"/>
  <c r="E117" i="2"/>
  <c r="F117" i="2" s="1"/>
  <c r="H117" i="2" s="1"/>
  <c r="B118" i="2" s="1"/>
  <c r="I117" i="2"/>
  <c r="J117" i="2"/>
  <c r="K117" i="2" s="1"/>
  <c r="L117" i="2" s="1"/>
  <c r="C117" i="2"/>
  <c r="D117" i="2" s="1"/>
  <c r="G117" i="2" s="1"/>
  <c r="A118" i="2" s="1"/>
  <c r="AA44" i="3"/>
  <c r="AB44" i="3" s="1"/>
  <c r="Z44" i="3"/>
  <c r="C44" i="3"/>
  <c r="E44" i="3" s="1"/>
  <c r="F44" i="3"/>
  <c r="H44" i="3" s="1"/>
  <c r="K44" i="3" s="1"/>
  <c r="M44" i="3" s="1"/>
  <c r="P44" i="3" s="1"/>
  <c r="R44" i="3" s="1"/>
  <c r="T44" i="3" s="1"/>
  <c r="W44" i="3" s="1"/>
  <c r="N116" i="2"/>
  <c r="M118" i="2" l="1"/>
  <c r="AH44" i="3"/>
  <c r="AC44" i="3"/>
  <c r="AE44" i="3" s="1"/>
  <c r="G44" i="3"/>
  <c r="J44" i="3" s="1"/>
  <c r="C118" i="2"/>
  <c r="D118" i="2" s="1"/>
  <c r="G118" i="2" s="1"/>
  <c r="A119" i="2" s="1"/>
  <c r="J118" i="2"/>
  <c r="K118" i="2" s="1"/>
  <c r="L118" i="2" s="1"/>
  <c r="E118" i="2"/>
  <c r="F118" i="2" s="1"/>
  <c r="H118" i="2" s="1"/>
  <c r="B119" i="2" s="1"/>
  <c r="I118" i="2"/>
  <c r="N117" i="2"/>
  <c r="I119" i="2" l="1"/>
  <c r="C119" i="2"/>
  <c r="E119" i="2"/>
  <c r="F119" i="2" s="1"/>
  <c r="H119" i="2" s="1"/>
  <c r="B120" i="2" s="1"/>
  <c r="J119" i="2"/>
  <c r="K119" i="2" s="1"/>
  <c r="L119" i="2" s="1"/>
  <c r="L44" i="3"/>
  <c r="N44" i="3" s="1"/>
  <c r="Q44" i="3" s="1"/>
  <c r="N118" i="2"/>
  <c r="M119" i="2"/>
  <c r="N119" i="2" s="1"/>
  <c r="D119" i="2"/>
  <c r="G119" i="2" s="1"/>
  <c r="A120" i="2" s="1"/>
  <c r="C120" i="2" l="1"/>
  <c r="E120" i="2"/>
  <c r="F120" i="2" s="1"/>
  <c r="H120" i="2" s="1"/>
  <c r="I120" i="2"/>
  <c r="J120" i="2"/>
  <c r="K120" i="2" s="1"/>
  <c r="L120" i="2" s="1"/>
  <c r="S44" i="3"/>
  <c r="V44" i="3" s="1"/>
  <c r="X44" i="3" s="1"/>
  <c r="A45" i="3" s="1"/>
  <c r="Y44" i="3"/>
  <c r="B45" i="3" s="1"/>
  <c r="B121" i="2"/>
  <c r="D120" i="2"/>
  <c r="G120" i="2" s="1"/>
  <c r="A121" i="2" s="1"/>
  <c r="M120" i="2"/>
  <c r="N120" i="2" s="1"/>
  <c r="D45" i="3" l="1"/>
  <c r="AD45" i="3"/>
  <c r="J121" i="2"/>
  <c r="K121" i="2" s="1"/>
  <c r="L121" i="2" s="1"/>
  <c r="C121" i="2"/>
  <c r="E121" i="2"/>
  <c r="F121" i="2" s="1"/>
  <c r="H121" i="2" s="1"/>
  <c r="B122" i="2" s="1"/>
  <c r="I121" i="2"/>
  <c r="D121" i="2"/>
  <c r="G121" i="2" s="1"/>
  <c r="A122" i="2" s="1"/>
  <c r="M121" i="2"/>
  <c r="N121" i="2" s="1"/>
  <c r="C45" i="3"/>
  <c r="E45" i="3" s="1"/>
  <c r="G45" i="3" s="1"/>
  <c r="J45" i="3" s="1"/>
  <c r="L45" i="3" s="1"/>
  <c r="N45" i="3" s="1"/>
  <c r="Q45" i="3" s="1"/>
  <c r="S45" i="3" s="1"/>
  <c r="V45" i="3" s="1"/>
  <c r="Z45" i="3"/>
  <c r="AA45" i="3"/>
  <c r="AB45" i="3" s="1"/>
  <c r="F45" i="3"/>
  <c r="H45" i="3" s="1"/>
  <c r="K45" i="3" s="1"/>
  <c r="M45" i="3" s="1"/>
  <c r="P45" i="3" s="1"/>
  <c r="R45" i="3" s="1"/>
  <c r="T45" i="3" s="1"/>
  <c r="W45" i="3" s="1"/>
  <c r="X45" i="3" l="1"/>
  <c r="A46" i="3" s="1"/>
  <c r="Z46" i="3"/>
  <c r="AA46" i="3"/>
  <c r="AB46" i="3" s="1"/>
  <c r="C46" i="3"/>
  <c r="E46" i="3" s="1"/>
  <c r="AH45" i="3"/>
  <c r="AC45" i="3"/>
  <c r="AE45" i="3" s="1"/>
  <c r="M122" i="2"/>
  <c r="E122" i="2"/>
  <c r="F122" i="2" s="1"/>
  <c r="H122" i="2" s="1"/>
  <c r="B123" i="2" s="1"/>
  <c r="C122" i="2"/>
  <c r="D122" i="2" s="1"/>
  <c r="G122" i="2" s="1"/>
  <c r="A123" i="2" s="1"/>
  <c r="I122" i="2"/>
  <c r="J122" i="2"/>
  <c r="K122" i="2" s="1"/>
  <c r="L122" i="2" s="1"/>
  <c r="Y45" i="3"/>
  <c r="B46" i="3" s="1"/>
  <c r="C123" i="2" l="1"/>
  <c r="J123" i="2"/>
  <c r="K123" i="2" s="1"/>
  <c r="L123" i="2" s="1"/>
  <c r="E123" i="2"/>
  <c r="F123" i="2" s="1"/>
  <c r="H123" i="2" s="1"/>
  <c r="I123" i="2"/>
  <c r="D123" i="2"/>
  <c r="G123" i="2" s="1"/>
  <c r="A124" i="2" s="1"/>
  <c r="M123" i="2"/>
  <c r="N123" i="2" s="1"/>
  <c r="B124" i="2"/>
  <c r="D46" i="3"/>
  <c r="AD46" i="3"/>
  <c r="G46" i="3"/>
  <c r="J46" i="3" s="1"/>
  <c r="L46" i="3" s="1"/>
  <c r="N46" i="3" s="1"/>
  <c r="Q46" i="3" s="1"/>
  <c r="S46" i="3" s="1"/>
  <c r="V46" i="3" s="1"/>
  <c r="N122" i="2"/>
  <c r="AH46" i="3"/>
  <c r="AC46" i="3"/>
  <c r="AE46" i="3" s="1"/>
  <c r="M124" i="2" l="1"/>
  <c r="C124" i="2"/>
  <c r="D124" i="2" s="1"/>
  <c r="G124" i="2" s="1"/>
  <c r="A125" i="2" s="1"/>
  <c r="E124" i="2"/>
  <c r="F124" i="2" s="1"/>
  <c r="H124" i="2" s="1"/>
  <c r="B125" i="2" s="1"/>
  <c r="I124" i="2"/>
  <c r="J124" i="2"/>
  <c r="K124" i="2" s="1"/>
  <c r="L124" i="2" s="1"/>
  <c r="F46" i="3"/>
  <c r="H46" i="3" s="1"/>
  <c r="K46" i="3" s="1"/>
  <c r="M125" i="2" l="1"/>
  <c r="E125" i="2"/>
  <c r="F125" i="2" s="1"/>
  <c r="H125" i="2" s="1"/>
  <c r="B126" i="2" s="1"/>
  <c r="I125" i="2"/>
  <c r="C125" i="2"/>
  <c r="D125" i="2" s="1"/>
  <c r="G125" i="2" s="1"/>
  <c r="A126" i="2" s="1"/>
  <c r="J125" i="2"/>
  <c r="K125" i="2" s="1"/>
  <c r="L125" i="2" s="1"/>
  <c r="M46" i="3"/>
  <c r="P46" i="3" s="1"/>
  <c r="N124" i="2"/>
  <c r="M126" i="2" l="1"/>
  <c r="R46" i="3"/>
  <c r="T46" i="3" s="1"/>
  <c r="W46" i="3" s="1"/>
  <c r="Y46" i="3" s="1"/>
  <c r="B47" i="3" s="1"/>
  <c r="X46" i="3"/>
  <c r="A47" i="3" s="1"/>
  <c r="N125" i="2"/>
  <c r="E126" i="2"/>
  <c r="F126" i="2" s="1"/>
  <c r="H126" i="2" s="1"/>
  <c r="B127" i="2" s="1"/>
  <c r="I126" i="2"/>
  <c r="C126" i="2"/>
  <c r="D126" i="2" s="1"/>
  <c r="G126" i="2" s="1"/>
  <c r="A127" i="2" s="1"/>
  <c r="J126" i="2"/>
  <c r="K126" i="2" s="1"/>
  <c r="L126" i="2" s="1"/>
  <c r="J127" i="2" l="1"/>
  <c r="K127" i="2" s="1"/>
  <c r="L127" i="2" s="1"/>
  <c r="E127" i="2"/>
  <c r="F127" i="2" s="1"/>
  <c r="H127" i="2" s="1"/>
  <c r="I127" i="2"/>
  <c r="C127" i="2"/>
  <c r="D127" i="2" s="1"/>
  <c r="G127" i="2" s="1"/>
  <c r="A128" i="2" s="1"/>
  <c r="AD47" i="3"/>
  <c r="D47" i="3"/>
  <c r="M127" i="2"/>
  <c r="N127" i="2" s="1"/>
  <c r="B128" i="2"/>
  <c r="AA47" i="3"/>
  <c r="AB47" i="3" s="1"/>
  <c r="Z47" i="3"/>
  <c r="C47" i="3"/>
  <c r="E47" i="3" s="1"/>
  <c r="F47" i="3"/>
  <c r="H47" i="3" s="1"/>
  <c r="K47" i="3" s="1"/>
  <c r="M47" i="3" s="1"/>
  <c r="P47" i="3" s="1"/>
  <c r="R47" i="3" s="1"/>
  <c r="T47" i="3" s="1"/>
  <c r="W47" i="3" s="1"/>
  <c r="N126" i="2"/>
  <c r="M128" i="2" l="1"/>
  <c r="G47" i="3"/>
  <c r="J47" i="3" s="1"/>
  <c r="L47" i="3" s="1"/>
  <c r="N47" i="3" s="1"/>
  <c r="Q47" i="3" s="1"/>
  <c r="S47" i="3" s="1"/>
  <c r="V47" i="3" s="1"/>
  <c r="AH47" i="3"/>
  <c r="AC47" i="3"/>
  <c r="AE47" i="3" s="1"/>
  <c r="C128" i="2"/>
  <c r="D128" i="2" s="1"/>
  <c r="G128" i="2" s="1"/>
  <c r="A129" i="2" s="1"/>
  <c r="J128" i="2"/>
  <c r="K128" i="2" s="1"/>
  <c r="L128" i="2" s="1"/>
  <c r="E128" i="2"/>
  <c r="F128" i="2" s="1"/>
  <c r="H128" i="2" s="1"/>
  <c r="B129" i="2" s="1"/>
  <c r="I128" i="2"/>
  <c r="M129" i="2" l="1"/>
  <c r="C129" i="2"/>
  <c r="D129" i="2" s="1"/>
  <c r="G129" i="2" s="1"/>
  <c r="A130" i="2" s="1"/>
  <c r="E129" i="2"/>
  <c r="F129" i="2" s="1"/>
  <c r="H129" i="2" s="1"/>
  <c r="B130" i="2" s="1"/>
  <c r="I129" i="2"/>
  <c r="J129" i="2"/>
  <c r="K129" i="2" s="1"/>
  <c r="L129" i="2" s="1"/>
  <c r="X47" i="3"/>
  <c r="A48" i="3" s="1"/>
  <c r="N128" i="2"/>
  <c r="Y47" i="3"/>
  <c r="B48" i="3" s="1"/>
  <c r="M130" i="2" l="1"/>
  <c r="I130" i="2"/>
  <c r="C130" i="2"/>
  <c r="D130" i="2" s="1"/>
  <c r="G130" i="2" s="1"/>
  <c r="A131" i="2" s="1"/>
  <c r="E130" i="2"/>
  <c r="F130" i="2" s="1"/>
  <c r="H130" i="2" s="1"/>
  <c r="B131" i="2" s="1"/>
  <c r="J130" i="2"/>
  <c r="K130" i="2" s="1"/>
  <c r="L130" i="2" s="1"/>
  <c r="C48" i="3"/>
  <c r="E48" i="3" s="1"/>
  <c r="Z48" i="3"/>
  <c r="AA48" i="3"/>
  <c r="AB48" i="3" s="1"/>
  <c r="D48" i="3"/>
  <c r="F48" i="3" s="1"/>
  <c r="H48" i="3" s="1"/>
  <c r="K48" i="3" s="1"/>
  <c r="M48" i="3" s="1"/>
  <c r="P48" i="3" s="1"/>
  <c r="R48" i="3" s="1"/>
  <c r="T48" i="3" s="1"/>
  <c r="W48" i="3" s="1"/>
  <c r="Y48" i="3" s="1"/>
  <c r="B49" i="3" s="1"/>
  <c r="G48" i="3"/>
  <c r="J48" i="3" s="1"/>
  <c r="L48" i="3" s="1"/>
  <c r="N48" i="3" s="1"/>
  <c r="Q48" i="3" s="1"/>
  <c r="S48" i="3" s="1"/>
  <c r="V48" i="3" s="1"/>
  <c r="AD48" i="3"/>
  <c r="N129" i="2"/>
  <c r="M131" i="2" l="1"/>
  <c r="AD49" i="3"/>
  <c r="D49" i="3"/>
  <c r="I131" i="2"/>
  <c r="E131" i="2"/>
  <c r="F131" i="2" s="1"/>
  <c r="H131" i="2" s="1"/>
  <c r="B132" i="2" s="1"/>
  <c r="C131" i="2"/>
  <c r="D131" i="2" s="1"/>
  <c r="G131" i="2" s="1"/>
  <c r="A132" i="2" s="1"/>
  <c r="J131" i="2"/>
  <c r="K131" i="2" s="1"/>
  <c r="L131" i="2" s="1"/>
  <c r="AC48" i="3"/>
  <c r="AE48" i="3" s="1"/>
  <c r="AH48" i="3"/>
  <c r="X48" i="3"/>
  <c r="A49" i="3" s="1"/>
  <c r="N130" i="2"/>
  <c r="J132" i="2" l="1"/>
  <c r="K132" i="2" s="1"/>
  <c r="L132" i="2" s="1"/>
  <c r="E132" i="2"/>
  <c r="F132" i="2" s="1"/>
  <c r="H132" i="2" s="1"/>
  <c r="I132" i="2"/>
  <c r="C132" i="2"/>
  <c r="D132" i="2" s="1"/>
  <c r="G132" i="2" s="1"/>
  <c r="A133" i="2" s="1"/>
  <c r="M132" i="2"/>
  <c r="N132" i="2" s="1"/>
  <c r="B133" i="2"/>
  <c r="C49" i="3"/>
  <c r="E49" i="3" s="1"/>
  <c r="F49" i="3"/>
  <c r="H49" i="3" s="1"/>
  <c r="K49" i="3" s="1"/>
  <c r="M49" i="3" s="1"/>
  <c r="P49" i="3" s="1"/>
  <c r="R49" i="3" s="1"/>
  <c r="T49" i="3" s="1"/>
  <c r="W49" i="3" s="1"/>
  <c r="Z49" i="3"/>
  <c r="AA49" i="3"/>
  <c r="AB49" i="3" s="1"/>
  <c r="N131" i="2"/>
  <c r="AC49" i="3" l="1"/>
  <c r="AE49" i="3" s="1"/>
  <c r="AH49" i="3"/>
  <c r="G49" i="3"/>
  <c r="J49" i="3" s="1"/>
  <c r="L49" i="3" s="1"/>
  <c r="N49" i="3" s="1"/>
  <c r="Q49" i="3" s="1"/>
  <c r="S49" i="3" s="1"/>
  <c r="V49" i="3" s="1"/>
  <c r="X49" i="3" s="1"/>
  <c r="A50" i="3" s="1"/>
  <c r="M133" i="2"/>
  <c r="E133" i="2"/>
  <c r="F133" i="2" s="1"/>
  <c r="H133" i="2" s="1"/>
  <c r="B134" i="2" s="1"/>
  <c r="J133" i="2"/>
  <c r="K133" i="2" s="1"/>
  <c r="L133" i="2" s="1"/>
  <c r="C133" i="2"/>
  <c r="D133" i="2" s="1"/>
  <c r="G133" i="2" s="1"/>
  <c r="A134" i="2" s="1"/>
  <c r="I133" i="2"/>
  <c r="M134" i="2" l="1"/>
  <c r="N133" i="2"/>
  <c r="Y49" i="3"/>
  <c r="B50" i="3" s="1"/>
  <c r="C134" i="2"/>
  <c r="D134" i="2" s="1"/>
  <c r="G134" i="2" s="1"/>
  <c r="A135" i="2" s="1"/>
  <c r="I134" i="2"/>
  <c r="J134" i="2"/>
  <c r="K134" i="2" s="1"/>
  <c r="L134" i="2" s="1"/>
  <c r="E134" i="2"/>
  <c r="F134" i="2" s="1"/>
  <c r="H134" i="2" s="1"/>
  <c r="B135" i="2" s="1"/>
  <c r="C50" i="3"/>
  <c r="E50" i="3" s="1"/>
  <c r="Z50" i="3"/>
  <c r="AA50" i="3"/>
  <c r="AB50" i="3" s="1"/>
  <c r="M135" i="2" l="1"/>
  <c r="C135" i="2"/>
  <c r="D135" i="2" s="1"/>
  <c r="G135" i="2" s="1"/>
  <c r="A136" i="2" s="1"/>
  <c r="I135" i="2"/>
  <c r="E135" i="2"/>
  <c r="F135" i="2" s="1"/>
  <c r="H135" i="2" s="1"/>
  <c r="B136" i="2" s="1"/>
  <c r="J135" i="2"/>
  <c r="K135" i="2" s="1"/>
  <c r="L135" i="2" s="1"/>
  <c r="AC50" i="3"/>
  <c r="AH50" i="3"/>
  <c r="D50" i="3"/>
  <c r="AD50" i="3"/>
  <c r="G50" i="3"/>
  <c r="J50" i="3" s="1"/>
  <c r="L50" i="3" s="1"/>
  <c r="N50" i="3" s="1"/>
  <c r="Q50" i="3" s="1"/>
  <c r="S50" i="3" s="1"/>
  <c r="V50" i="3" s="1"/>
  <c r="N134" i="2"/>
  <c r="M136" i="2" l="1"/>
  <c r="C136" i="2"/>
  <c r="D136" i="2" s="1"/>
  <c r="G136" i="2" s="1"/>
  <c r="A137" i="2" s="1"/>
  <c r="J136" i="2"/>
  <c r="K136" i="2" s="1"/>
  <c r="L136" i="2" s="1"/>
  <c r="I136" i="2"/>
  <c r="E136" i="2"/>
  <c r="F136" i="2" s="1"/>
  <c r="H136" i="2" s="1"/>
  <c r="B137" i="2" s="1"/>
  <c r="F50" i="3"/>
  <c r="H50" i="3" s="1"/>
  <c r="K50" i="3" s="1"/>
  <c r="AE50" i="3"/>
  <c r="N135" i="2"/>
  <c r="M137" i="2" l="1"/>
  <c r="J137" i="2"/>
  <c r="K137" i="2" s="1"/>
  <c r="L137" i="2" s="1"/>
  <c r="C137" i="2"/>
  <c r="D137" i="2" s="1"/>
  <c r="G137" i="2" s="1"/>
  <c r="A138" i="2" s="1"/>
  <c r="E137" i="2"/>
  <c r="F137" i="2" s="1"/>
  <c r="H137" i="2" s="1"/>
  <c r="B138" i="2" s="1"/>
  <c r="I137" i="2"/>
  <c r="M50" i="3"/>
  <c r="P50" i="3" s="1"/>
  <c r="N136" i="2"/>
  <c r="M138" i="2" l="1"/>
  <c r="C138" i="2"/>
  <c r="D138" i="2" s="1"/>
  <c r="G138" i="2" s="1"/>
  <c r="A139" i="2" s="1"/>
  <c r="E138" i="2"/>
  <c r="F138" i="2" s="1"/>
  <c r="H138" i="2" s="1"/>
  <c r="B139" i="2" s="1"/>
  <c r="J138" i="2"/>
  <c r="K138" i="2" s="1"/>
  <c r="L138" i="2" s="1"/>
  <c r="I138" i="2"/>
  <c r="R50" i="3"/>
  <c r="T50" i="3" s="1"/>
  <c r="W50" i="3" s="1"/>
  <c r="Y50" i="3" s="1"/>
  <c r="B51" i="3" s="1"/>
  <c r="X50" i="3"/>
  <c r="A51" i="3" s="1"/>
  <c r="N137" i="2"/>
  <c r="M139" i="2" l="1"/>
  <c r="E139" i="2"/>
  <c r="F139" i="2" s="1"/>
  <c r="H139" i="2" s="1"/>
  <c r="B140" i="2" s="1"/>
  <c r="I139" i="2"/>
  <c r="J139" i="2"/>
  <c r="K139" i="2" s="1"/>
  <c r="L139" i="2" s="1"/>
  <c r="C139" i="2"/>
  <c r="D139" i="2" s="1"/>
  <c r="G139" i="2" s="1"/>
  <c r="A140" i="2" s="1"/>
  <c r="C51" i="3"/>
  <c r="E51" i="3" s="1"/>
  <c r="Z51" i="3"/>
  <c r="AA51" i="3"/>
  <c r="AB51" i="3" s="1"/>
  <c r="D51" i="3"/>
  <c r="G51" i="3"/>
  <c r="J51" i="3" s="1"/>
  <c r="L51" i="3" s="1"/>
  <c r="N51" i="3" s="1"/>
  <c r="Q51" i="3" s="1"/>
  <c r="S51" i="3" s="1"/>
  <c r="V51" i="3" s="1"/>
  <c r="AD51" i="3"/>
  <c r="N138" i="2"/>
  <c r="E140" i="2" l="1"/>
  <c r="F140" i="2" s="1"/>
  <c r="H140" i="2" s="1"/>
  <c r="C140" i="2"/>
  <c r="J140" i="2"/>
  <c r="K140" i="2" s="1"/>
  <c r="L140" i="2" s="1"/>
  <c r="I140" i="2"/>
  <c r="B141" i="2"/>
  <c r="M140" i="2"/>
  <c r="D140" i="2"/>
  <c r="G140" i="2" s="1"/>
  <c r="A141" i="2" s="1"/>
  <c r="AH51" i="3"/>
  <c r="AC51" i="3"/>
  <c r="AE51" i="3" s="1"/>
  <c r="F51" i="3"/>
  <c r="H51" i="3" s="1"/>
  <c r="K51" i="3" s="1"/>
  <c r="M51" i="3" s="1"/>
  <c r="P51" i="3" s="1"/>
  <c r="R51" i="3" s="1"/>
  <c r="T51" i="3" s="1"/>
  <c r="W51" i="3" s="1"/>
  <c r="N139" i="2"/>
  <c r="N140" i="2" l="1"/>
  <c r="Y51" i="3"/>
  <c r="B52" i="3" s="1"/>
  <c r="M141" i="2"/>
  <c r="I141" i="2"/>
  <c r="C141" i="2"/>
  <c r="D141" i="2" s="1"/>
  <c r="G141" i="2" s="1"/>
  <c r="A142" i="2" s="1"/>
  <c r="J141" i="2"/>
  <c r="K141" i="2" s="1"/>
  <c r="L141" i="2" s="1"/>
  <c r="E141" i="2"/>
  <c r="F141" i="2" s="1"/>
  <c r="H141" i="2" s="1"/>
  <c r="B142" i="2" s="1"/>
  <c r="X51" i="3"/>
  <c r="A52" i="3" s="1"/>
  <c r="M142" i="2" l="1"/>
  <c r="AA52" i="3"/>
  <c r="AB52" i="3" s="1"/>
  <c r="Z52" i="3"/>
  <c r="C52" i="3"/>
  <c r="E52" i="3" s="1"/>
  <c r="E142" i="2"/>
  <c r="F142" i="2" s="1"/>
  <c r="H142" i="2" s="1"/>
  <c r="B143" i="2" s="1"/>
  <c r="J142" i="2"/>
  <c r="K142" i="2" s="1"/>
  <c r="L142" i="2" s="1"/>
  <c r="C142" i="2"/>
  <c r="D142" i="2" s="1"/>
  <c r="G142" i="2" s="1"/>
  <c r="A143" i="2" s="1"/>
  <c r="I142" i="2"/>
  <c r="N141" i="2"/>
  <c r="D52" i="3"/>
  <c r="F52" i="3" s="1"/>
  <c r="H52" i="3" s="1"/>
  <c r="K52" i="3" s="1"/>
  <c r="M52" i="3" s="1"/>
  <c r="P52" i="3" s="1"/>
  <c r="R52" i="3" s="1"/>
  <c r="T52" i="3" s="1"/>
  <c r="W52" i="3" s="1"/>
  <c r="AD52" i="3"/>
  <c r="G52" i="3"/>
  <c r="J52" i="3" s="1"/>
  <c r="L52" i="3" s="1"/>
  <c r="N52" i="3" s="1"/>
  <c r="Q52" i="3" s="1"/>
  <c r="S52" i="3" s="1"/>
  <c r="V52" i="3" s="1"/>
  <c r="C143" i="2" l="1"/>
  <c r="J143" i="2"/>
  <c r="K143" i="2" s="1"/>
  <c r="L143" i="2" s="1"/>
  <c r="I143" i="2"/>
  <c r="E143" i="2"/>
  <c r="F143" i="2" s="1"/>
  <c r="H143" i="2" s="1"/>
  <c r="AC52" i="3"/>
  <c r="AE52" i="3" s="1"/>
  <c r="AH52" i="3"/>
  <c r="Y52" i="3"/>
  <c r="B53" i="3" s="1"/>
  <c r="X52" i="3"/>
  <c r="A53" i="3" s="1"/>
  <c r="B144" i="2"/>
  <c r="D143" i="2"/>
  <c r="G143" i="2" s="1"/>
  <c r="A144" i="2" s="1"/>
  <c r="M143" i="2"/>
  <c r="N143" i="2" s="1"/>
  <c r="N142" i="2"/>
  <c r="C144" i="2" l="1"/>
  <c r="J144" i="2"/>
  <c r="K144" i="2" s="1"/>
  <c r="L144" i="2" s="1"/>
  <c r="E144" i="2"/>
  <c r="F144" i="2" s="1"/>
  <c r="H144" i="2" s="1"/>
  <c r="I144" i="2"/>
  <c r="AA53" i="3"/>
  <c r="AB53" i="3" s="1"/>
  <c r="Z53" i="3"/>
  <c r="C53" i="3"/>
  <c r="E53" i="3" s="1"/>
  <c r="D53" i="3"/>
  <c r="AD53" i="3"/>
  <c r="M144" i="2"/>
  <c r="N144" i="2" s="1"/>
  <c r="D144" i="2"/>
  <c r="G144" i="2" s="1"/>
  <c r="A145" i="2" s="1"/>
  <c r="B145" i="2"/>
  <c r="M145" i="2" l="1"/>
  <c r="G53" i="3"/>
  <c r="J53" i="3" s="1"/>
  <c r="L53" i="3" s="1"/>
  <c r="N53" i="3" s="1"/>
  <c r="Q53" i="3" s="1"/>
  <c r="S53" i="3" s="1"/>
  <c r="V53" i="3" s="1"/>
  <c r="AC53" i="3"/>
  <c r="AE53" i="3" s="1"/>
  <c r="AH53" i="3"/>
  <c r="E145" i="2"/>
  <c r="F145" i="2" s="1"/>
  <c r="H145" i="2" s="1"/>
  <c r="B146" i="2" s="1"/>
  <c r="C145" i="2"/>
  <c r="D145" i="2" s="1"/>
  <c r="G145" i="2" s="1"/>
  <c r="A146" i="2" s="1"/>
  <c r="I145" i="2"/>
  <c r="J145" i="2"/>
  <c r="K145" i="2" s="1"/>
  <c r="L145" i="2" s="1"/>
  <c r="F53" i="3"/>
  <c r="H53" i="3" s="1"/>
  <c r="K53" i="3" s="1"/>
  <c r="M53" i="3" s="1"/>
  <c r="P53" i="3" s="1"/>
  <c r="R53" i="3" s="1"/>
  <c r="T53" i="3" s="1"/>
  <c r="W53" i="3" s="1"/>
  <c r="C146" i="2" l="1"/>
  <c r="J146" i="2"/>
  <c r="K146" i="2" s="1"/>
  <c r="L146" i="2" s="1"/>
  <c r="E146" i="2"/>
  <c r="F146" i="2" s="1"/>
  <c r="H146" i="2" s="1"/>
  <c r="B147" i="2" s="1"/>
  <c r="I146" i="2"/>
  <c r="M146" i="2"/>
  <c r="N146" i="2" s="1"/>
  <c r="D146" i="2"/>
  <c r="G146" i="2" s="1"/>
  <c r="A147" i="2" s="1"/>
  <c r="N145" i="2"/>
  <c r="X53" i="3"/>
  <c r="A54" i="3" s="1"/>
  <c r="Y53" i="3"/>
  <c r="B54" i="3" s="1"/>
  <c r="C54" i="3" l="1"/>
  <c r="E54" i="3" s="1"/>
  <c r="Z54" i="3"/>
  <c r="AA54" i="3"/>
  <c r="AB54" i="3" s="1"/>
  <c r="D54" i="3"/>
  <c r="AD54" i="3"/>
  <c r="G54" i="3"/>
  <c r="J54" i="3" s="1"/>
  <c r="L54" i="3" s="1"/>
  <c r="N54" i="3" s="1"/>
  <c r="Q54" i="3" s="1"/>
  <c r="S54" i="3" s="1"/>
  <c r="V54" i="3" s="1"/>
  <c r="I147" i="2"/>
  <c r="E147" i="2"/>
  <c r="F147" i="2" s="1"/>
  <c r="H147" i="2" s="1"/>
  <c r="B148" i="2" s="1"/>
  <c r="J147" i="2"/>
  <c r="K147" i="2" s="1"/>
  <c r="L147" i="2" s="1"/>
  <c r="C147" i="2"/>
  <c r="M147" i="2"/>
  <c r="D147" i="2"/>
  <c r="G147" i="2" s="1"/>
  <c r="A148" i="2" s="1"/>
  <c r="N147" i="2" l="1"/>
  <c r="M148" i="2"/>
  <c r="AC54" i="3"/>
  <c r="AE54" i="3" s="1"/>
  <c r="AH54" i="3"/>
  <c r="C148" i="2"/>
  <c r="D148" i="2" s="1"/>
  <c r="G148" i="2" s="1"/>
  <c r="A149" i="2" s="1"/>
  <c r="E148" i="2"/>
  <c r="F148" i="2" s="1"/>
  <c r="H148" i="2" s="1"/>
  <c r="B149" i="2" s="1"/>
  <c r="I148" i="2"/>
  <c r="J148" i="2"/>
  <c r="K148" i="2" s="1"/>
  <c r="L148" i="2" s="1"/>
  <c r="F54" i="3"/>
  <c r="H54" i="3" s="1"/>
  <c r="K54" i="3" s="1"/>
  <c r="M54" i="3" s="1"/>
  <c r="P54" i="3" s="1"/>
  <c r="R54" i="3" s="1"/>
  <c r="T54" i="3" s="1"/>
  <c r="W54" i="3" s="1"/>
  <c r="M149" i="2" l="1"/>
  <c r="C149" i="2"/>
  <c r="D149" i="2" s="1"/>
  <c r="G149" i="2" s="1"/>
  <c r="A150" i="2" s="1"/>
  <c r="I149" i="2"/>
  <c r="J149" i="2"/>
  <c r="K149" i="2" s="1"/>
  <c r="L149" i="2" s="1"/>
  <c r="E149" i="2"/>
  <c r="F149" i="2" s="1"/>
  <c r="H149" i="2" s="1"/>
  <c r="B150" i="2" s="1"/>
  <c r="X54" i="3"/>
  <c r="A55" i="3" s="1"/>
  <c r="Y54" i="3"/>
  <c r="B55" i="3" s="1"/>
  <c r="N148" i="2"/>
  <c r="M150" i="2" l="1"/>
  <c r="AA55" i="3"/>
  <c r="AB55" i="3" s="1"/>
  <c r="Z55" i="3"/>
  <c r="C55" i="3"/>
  <c r="E55" i="3" s="1"/>
  <c r="J150" i="2"/>
  <c r="K150" i="2" s="1"/>
  <c r="L150" i="2" s="1"/>
  <c r="E150" i="2"/>
  <c r="F150" i="2" s="1"/>
  <c r="H150" i="2" s="1"/>
  <c r="C150" i="2"/>
  <c r="D150" i="2" s="1"/>
  <c r="G150" i="2" s="1"/>
  <c r="I150" i="2"/>
  <c r="G55" i="3"/>
  <c r="J55" i="3" s="1"/>
  <c r="L55" i="3" s="1"/>
  <c r="N55" i="3" s="1"/>
  <c r="Q55" i="3" s="1"/>
  <c r="S55" i="3" s="1"/>
  <c r="V55" i="3" s="1"/>
  <c r="AD55" i="3"/>
  <c r="D55" i="3"/>
  <c r="N149" i="2"/>
  <c r="F55" i="3" l="1"/>
  <c r="H55" i="3" s="1"/>
  <c r="K55" i="3" s="1"/>
  <c r="M55" i="3" s="1"/>
  <c r="P55" i="3" s="1"/>
  <c r="R55" i="3" s="1"/>
  <c r="T55" i="3" s="1"/>
  <c r="W55" i="3" s="1"/>
  <c r="Y55" i="3" s="1"/>
  <c r="B56" i="3" s="1"/>
  <c r="AC55" i="3"/>
  <c r="AE55" i="3" s="1"/>
  <c r="AH55" i="3"/>
  <c r="N150" i="2"/>
  <c r="D56" i="3" l="1"/>
  <c r="AD56" i="3"/>
  <c r="X55" i="3"/>
  <c r="A56" i="3" s="1"/>
  <c r="AA56" i="3" l="1"/>
  <c r="AB56" i="3" s="1"/>
  <c r="C56" i="3"/>
  <c r="E56" i="3" s="1"/>
  <c r="Z56" i="3"/>
  <c r="F56" i="3"/>
  <c r="H56" i="3" s="1"/>
  <c r="K56" i="3" s="1"/>
  <c r="M56" i="3" s="1"/>
  <c r="P56" i="3" s="1"/>
  <c r="R56" i="3" s="1"/>
  <c r="T56" i="3" s="1"/>
  <c r="W56" i="3" s="1"/>
  <c r="G56" i="3" l="1"/>
  <c r="J56" i="3" s="1"/>
  <c r="AH56" i="3"/>
  <c r="AC56" i="3"/>
  <c r="AE56" i="3" s="1"/>
  <c r="L56" i="3" l="1"/>
  <c r="N56" i="3" s="1"/>
  <c r="Q56" i="3" s="1"/>
  <c r="S56" i="3" l="1"/>
  <c r="V56" i="3" s="1"/>
  <c r="X56" i="3" s="1"/>
  <c r="A57" i="3" s="1"/>
  <c r="Y56" i="3"/>
  <c r="B57" i="3" s="1"/>
  <c r="D57" i="3" l="1"/>
  <c r="AD57" i="3"/>
  <c r="AA57" i="3"/>
  <c r="AB57" i="3" s="1"/>
  <c r="Z57" i="3"/>
  <c r="F57" i="3"/>
  <c r="H57" i="3" s="1"/>
  <c r="K57" i="3" s="1"/>
  <c r="M57" i="3" s="1"/>
  <c r="P57" i="3" s="1"/>
  <c r="R57" i="3" s="1"/>
  <c r="T57" i="3" s="1"/>
  <c r="W57" i="3" s="1"/>
  <c r="C57" i="3"/>
  <c r="E57" i="3" s="1"/>
  <c r="AH57" i="3" l="1"/>
  <c r="AC57" i="3"/>
  <c r="AE57" i="3" s="1"/>
  <c r="G57" i="3"/>
  <c r="J57" i="3" s="1"/>
  <c r="L57" i="3" s="1"/>
  <c r="N57" i="3" s="1"/>
  <c r="Q57" i="3" s="1"/>
  <c r="S57" i="3" s="1"/>
  <c r="V57" i="3" s="1"/>
  <c r="X57" i="3" l="1"/>
  <c r="A58" i="3" s="1"/>
  <c r="Y57" i="3"/>
  <c r="B58" i="3" s="1"/>
  <c r="AD58" i="3" l="1"/>
  <c r="D58" i="3"/>
  <c r="AA58" i="3"/>
  <c r="AB58" i="3" s="1"/>
  <c r="C58" i="3"/>
  <c r="E58" i="3" s="1"/>
  <c r="Z58" i="3"/>
  <c r="F58" i="3"/>
  <c r="H58" i="3" s="1"/>
  <c r="K58" i="3" s="1"/>
  <c r="M58" i="3" s="1"/>
  <c r="P58" i="3" s="1"/>
  <c r="R58" i="3" s="1"/>
  <c r="T58" i="3" s="1"/>
  <c r="W58" i="3" s="1"/>
  <c r="G58" i="3" l="1"/>
  <c r="J58" i="3" s="1"/>
  <c r="L58" i="3" s="1"/>
  <c r="N58" i="3" s="1"/>
  <c r="Q58" i="3" s="1"/>
  <c r="S58" i="3" s="1"/>
  <c r="V58" i="3" s="1"/>
  <c r="Y58" i="3"/>
  <c r="B59" i="3" s="1"/>
  <c r="X58" i="3"/>
  <c r="A59" i="3" s="1"/>
  <c r="AC58" i="3"/>
  <c r="AE58" i="3" s="1"/>
  <c r="AH58" i="3"/>
  <c r="Z59" i="3" l="1"/>
  <c r="C59" i="3"/>
  <c r="E59" i="3" s="1"/>
  <c r="AA59" i="3"/>
  <c r="AB59" i="3" s="1"/>
  <c r="G59" i="3"/>
  <c r="J59" i="3" s="1"/>
  <c r="L59" i="3" s="1"/>
  <c r="N59" i="3" s="1"/>
  <c r="Q59" i="3" s="1"/>
  <c r="S59" i="3" s="1"/>
  <c r="V59" i="3" s="1"/>
  <c r="D59" i="3"/>
  <c r="AD59" i="3"/>
  <c r="F59" i="3" l="1"/>
  <c r="H59" i="3" s="1"/>
  <c r="K59" i="3" s="1"/>
  <c r="M59" i="3" s="1"/>
  <c r="P59" i="3" s="1"/>
  <c r="R59" i="3" s="1"/>
  <c r="T59" i="3" s="1"/>
  <c r="W59" i="3" s="1"/>
  <c r="Y59" i="3"/>
  <c r="B60" i="3" s="1"/>
  <c r="AH59" i="3"/>
  <c r="AC59" i="3"/>
  <c r="AE59" i="3" s="1"/>
  <c r="X59" i="3" l="1"/>
  <c r="A60" i="3" s="1"/>
  <c r="AA60" i="3"/>
  <c r="AB60" i="3" s="1"/>
  <c r="C60" i="3"/>
  <c r="E60" i="3" s="1"/>
  <c r="Z60" i="3"/>
  <c r="AD60" i="3"/>
  <c r="D60" i="3"/>
  <c r="G60" i="3" l="1"/>
  <c r="J60" i="3" s="1"/>
  <c r="L60" i="3" s="1"/>
  <c r="N60" i="3" s="1"/>
  <c r="Q60" i="3" s="1"/>
  <c r="S60" i="3" s="1"/>
  <c r="V60" i="3" s="1"/>
  <c r="F60" i="3"/>
  <c r="H60" i="3" s="1"/>
  <c r="K60" i="3" s="1"/>
  <c r="M60" i="3" s="1"/>
  <c r="P60" i="3" s="1"/>
  <c r="R60" i="3" s="1"/>
  <c r="T60" i="3" s="1"/>
  <c r="W60" i="3" s="1"/>
  <c r="AC60" i="3"/>
  <c r="AE60" i="3" s="1"/>
  <c r="AH60" i="3"/>
  <c r="X60" i="3" l="1"/>
  <c r="A61" i="3" s="1"/>
  <c r="Y60" i="3"/>
  <c r="B61" i="3" s="1"/>
  <c r="AD61" i="3" l="1"/>
  <c r="D61" i="3"/>
  <c r="C61" i="3"/>
  <c r="E61" i="3" s="1"/>
  <c r="Z61" i="3"/>
  <c r="AA61" i="3"/>
  <c r="AB61" i="3" s="1"/>
  <c r="F61" i="3" l="1"/>
  <c r="H61" i="3" s="1"/>
  <c r="K61" i="3" s="1"/>
  <c r="M61" i="3" s="1"/>
  <c r="P61" i="3" s="1"/>
  <c r="R61" i="3" s="1"/>
  <c r="T61" i="3" s="1"/>
  <c r="W61" i="3" s="1"/>
  <c r="AC61" i="3"/>
  <c r="AE61" i="3" s="1"/>
  <c r="AH61" i="3"/>
  <c r="G61" i="3"/>
  <c r="J61" i="3" s="1"/>
  <c r="L61" i="3" s="1"/>
  <c r="N61" i="3" s="1"/>
  <c r="Q61" i="3" s="1"/>
  <c r="S61" i="3" s="1"/>
  <c r="V61" i="3" s="1"/>
  <c r="X61" i="3" l="1"/>
  <c r="A62" i="3" s="1"/>
  <c r="Y61" i="3"/>
  <c r="B62" i="3" s="1"/>
  <c r="D62" i="3" l="1"/>
  <c r="AD62" i="3"/>
  <c r="C62" i="3"/>
  <c r="E62" i="3" s="1"/>
  <c r="F62" i="3"/>
  <c r="H62" i="3" s="1"/>
  <c r="K62" i="3" s="1"/>
  <c r="M62" i="3" s="1"/>
  <c r="P62" i="3" s="1"/>
  <c r="R62" i="3" s="1"/>
  <c r="T62" i="3" s="1"/>
  <c r="W62" i="3" s="1"/>
  <c r="Z62" i="3"/>
  <c r="AA62" i="3"/>
  <c r="AB62" i="3" s="1"/>
  <c r="AC62" i="3" l="1"/>
  <c r="AE62" i="3" s="1"/>
  <c r="AH62" i="3"/>
  <c r="G62" i="3"/>
  <c r="J62" i="3" s="1"/>
  <c r="L62" i="3" s="1"/>
  <c r="N62" i="3" s="1"/>
  <c r="Q62" i="3" s="1"/>
  <c r="S62" i="3" s="1"/>
  <c r="V62" i="3" s="1"/>
  <c r="X62" i="3" s="1"/>
  <c r="A63" i="3" s="1"/>
  <c r="Z63" i="3" l="1"/>
  <c r="AA63" i="3"/>
  <c r="AB63" i="3" s="1"/>
  <c r="C63" i="3"/>
  <c r="E63" i="3" s="1"/>
  <c r="Y62" i="3"/>
  <c r="B63" i="3" s="1"/>
  <c r="AC63" i="3" l="1"/>
  <c r="AH63" i="3"/>
  <c r="AD63" i="3"/>
  <c r="G63" i="3"/>
  <c r="J63" i="3" s="1"/>
  <c r="L63" i="3" s="1"/>
  <c r="N63" i="3" s="1"/>
  <c r="Q63" i="3" s="1"/>
  <c r="S63" i="3" s="1"/>
  <c r="V63" i="3" s="1"/>
  <c r="D63" i="3"/>
  <c r="F63" i="3" l="1"/>
  <c r="H63" i="3" s="1"/>
  <c r="K63" i="3" s="1"/>
  <c r="M63" i="3" s="1"/>
  <c r="P63" i="3" s="1"/>
  <c r="R63" i="3" s="1"/>
  <c r="T63" i="3" s="1"/>
  <c r="W63" i="3" s="1"/>
  <c r="Y63" i="3" s="1"/>
  <c r="B64" i="3" s="1"/>
  <c r="AE63" i="3"/>
  <c r="AD64" i="3" l="1"/>
  <c r="D64" i="3"/>
  <c r="X63" i="3"/>
  <c r="A64" i="3" s="1"/>
  <c r="Z64" i="3" l="1"/>
  <c r="C64" i="3"/>
  <c r="E64" i="3" s="1"/>
  <c r="F64" i="3"/>
  <c r="H64" i="3" s="1"/>
  <c r="K64" i="3" s="1"/>
  <c r="M64" i="3" s="1"/>
  <c r="P64" i="3" s="1"/>
  <c r="R64" i="3" s="1"/>
  <c r="T64" i="3" s="1"/>
  <c r="W64" i="3" s="1"/>
  <c r="AA64" i="3"/>
  <c r="AB64" i="3" s="1"/>
  <c r="AC64" i="3" l="1"/>
  <c r="AE64" i="3" s="1"/>
  <c r="AH64" i="3"/>
  <c r="G64" i="3"/>
  <c r="J64" i="3" s="1"/>
  <c r="L64" i="3" s="1"/>
  <c r="N64" i="3" s="1"/>
  <c r="Q64" i="3" s="1"/>
  <c r="S64" i="3" s="1"/>
  <c r="V64" i="3" s="1"/>
  <c r="X64" i="3" s="1"/>
  <c r="A65" i="3" s="1"/>
  <c r="C65" i="3" l="1"/>
  <c r="E65" i="3" s="1"/>
  <c r="Z65" i="3"/>
  <c r="AA65" i="3"/>
  <c r="AB65" i="3" s="1"/>
  <c r="Y64" i="3"/>
  <c r="B65" i="3" s="1"/>
  <c r="D65" i="3" l="1"/>
  <c r="AD65" i="3"/>
  <c r="G65" i="3"/>
  <c r="J65" i="3" s="1"/>
  <c r="L65" i="3" s="1"/>
  <c r="N65" i="3" s="1"/>
  <c r="Q65" i="3" s="1"/>
  <c r="S65" i="3" s="1"/>
  <c r="V65" i="3" s="1"/>
  <c r="AH65" i="3"/>
  <c r="AC65" i="3"/>
  <c r="AE65" i="3" s="1"/>
  <c r="F65" i="3" l="1"/>
  <c r="H65" i="3" s="1"/>
  <c r="K65" i="3" s="1"/>
  <c r="M65" i="3" l="1"/>
  <c r="P65" i="3" s="1"/>
  <c r="R65" i="3" l="1"/>
  <c r="T65" i="3" s="1"/>
  <c r="W65" i="3" s="1"/>
  <c r="Y65" i="3" s="1"/>
  <c r="B66" i="3" s="1"/>
  <c r="X65" i="3"/>
  <c r="A66" i="3" s="1"/>
  <c r="Z66" i="3" l="1"/>
  <c r="AA66" i="3"/>
  <c r="AB66" i="3" s="1"/>
  <c r="C66" i="3"/>
  <c r="E66" i="3" s="1"/>
  <c r="D66" i="3"/>
  <c r="AD66" i="3"/>
  <c r="G66" i="3"/>
  <c r="J66" i="3" s="1"/>
  <c r="L66" i="3" s="1"/>
  <c r="N66" i="3" s="1"/>
  <c r="Q66" i="3" s="1"/>
  <c r="S66" i="3" s="1"/>
  <c r="V66" i="3" s="1"/>
  <c r="AC66" i="3" l="1"/>
  <c r="AE66" i="3" s="1"/>
  <c r="AH66" i="3"/>
  <c r="F66" i="3"/>
  <c r="H66" i="3" s="1"/>
  <c r="K66" i="3" s="1"/>
  <c r="M66" i="3" s="1"/>
  <c r="P66" i="3" s="1"/>
  <c r="R66" i="3" s="1"/>
  <c r="T66" i="3" s="1"/>
  <c r="W66" i="3" s="1"/>
  <c r="Y66" i="3" l="1"/>
  <c r="B67" i="3" s="1"/>
  <c r="X66" i="3"/>
  <c r="A67" i="3" s="1"/>
  <c r="C67" i="3" l="1"/>
  <c r="E67" i="3" s="1"/>
  <c r="AA67" i="3"/>
  <c r="AB67" i="3" s="1"/>
  <c r="Z67" i="3"/>
  <c r="AD67" i="3"/>
  <c r="G67" i="3"/>
  <c r="J67" i="3" s="1"/>
  <c r="L67" i="3" s="1"/>
  <c r="N67" i="3" s="1"/>
  <c r="Q67" i="3" s="1"/>
  <c r="S67" i="3" s="1"/>
  <c r="V67" i="3" s="1"/>
  <c r="D67" i="3"/>
  <c r="F67" i="3" l="1"/>
  <c r="H67" i="3" s="1"/>
  <c r="K67" i="3" s="1"/>
  <c r="M67" i="3" s="1"/>
  <c r="P67" i="3" s="1"/>
  <c r="R67" i="3" s="1"/>
  <c r="T67" i="3" s="1"/>
  <c r="W67" i="3" s="1"/>
  <c r="AH67" i="3"/>
  <c r="AC67" i="3"/>
  <c r="AE67" i="3" s="1"/>
  <c r="Y67" i="3"/>
  <c r="B68" i="3" s="1"/>
  <c r="X67" i="3" l="1"/>
  <c r="A68" i="3" s="1"/>
  <c r="AD68" i="3"/>
  <c r="D68" i="3"/>
  <c r="AA68" i="3" l="1"/>
  <c r="AB68" i="3" s="1"/>
  <c r="C68" i="3"/>
  <c r="E68" i="3" s="1"/>
  <c r="G68" i="3" s="1"/>
  <c r="J68" i="3" s="1"/>
  <c r="L68" i="3" s="1"/>
  <c r="N68" i="3" s="1"/>
  <c r="Q68" i="3" s="1"/>
  <c r="S68" i="3" s="1"/>
  <c r="V68" i="3" s="1"/>
  <c r="Z68" i="3"/>
  <c r="F68" i="3"/>
  <c r="H68" i="3" s="1"/>
  <c r="K68" i="3" s="1"/>
  <c r="M68" i="3" s="1"/>
  <c r="P68" i="3" s="1"/>
  <c r="R68" i="3" s="1"/>
  <c r="T68" i="3" s="1"/>
  <c r="W68" i="3" s="1"/>
  <c r="Y68" i="3" s="1"/>
  <c r="B69" i="3" s="1"/>
  <c r="D69" i="3" l="1"/>
  <c r="AD69" i="3"/>
  <c r="AC68" i="3"/>
  <c r="AE68" i="3" s="1"/>
  <c r="AH68" i="3"/>
  <c r="X68" i="3"/>
  <c r="A69" i="3" s="1"/>
  <c r="AA69" i="3" l="1"/>
  <c r="AB69" i="3" s="1"/>
  <c r="F69" i="3"/>
  <c r="H69" i="3" s="1"/>
  <c r="K69" i="3" s="1"/>
  <c r="M69" i="3" s="1"/>
  <c r="P69" i="3" s="1"/>
  <c r="R69" i="3" s="1"/>
  <c r="T69" i="3" s="1"/>
  <c r="W69" i="3" s="1"/>
  <c r="C69" i="3"/>
  <c r="E69" i="3" s="1"/>
  <c r="Z69" i="3"/>
  <c r="G69" i="3" l="1"/>
  <c r="J69" i="3" s="1"/>
  <c r="L69" i="3" s="1"/>
  <c r="N69" i="3" s="1"/>
  <c r="Q69" i="3" s="1"/>
  <c r="S69" i="3" s="1"/>
  <c r="V69" i="3" s="1"/>
  <c r="X69" i="3" s="1"/>
  <c r="A70" i="3" s="1"/>
  <c r="AC69" i="3"/>
  <c r="AE69" i="3" s="1"/>
  <c r="AH69" i="3"/>
  <c r="Z70" i="3" l="1"/>
  <c r="C70" i="3"/>
  <c r="E70" i="3" s="1"/>
  <c r="AA70" i="3"/>
  <c r="AB70" i="3" s="1"/>
  <c r="Y69" i="3"/>
  <c r="B70" i="3" s="1"/>
  <c r="D70" i="3" l="1"/>
  <c r="AD70" i="3"/>
  <c r="G70" i="3"/>
  <c r="J70" i="3" s="1"/>
  <c r="L70" i="3" s="1"/>
  <c r="N70" i="3" s="1"/>
  <c r="Q70" i="3" s="1"/>
  <c r="S70" i="3" s="1"/>
  <c r="V70" i="3" s="1"/>
  <c r="AC70" i="3"/>
  <c r="AE70" i="3" s="1"/>
  <c r="AH70" i="3"/>
  <c r="F70" i="3" l="1"/>
  <c r="H70" i="3" s="1"/>
  <c r="K70" i="3" s="1"/>
  <c r="M70" i="3" l="1"/>
  <c r="P70" i="3" s="1"/>
  <c r="R70" i="3" l="1"/>
  <c r="T70" i="3" s="1"/>
  <c r="W70" i="3" s="1"/>
  <c r="Y70" i="3" s="1"/>
  <c r="B71" i="3" s="1"/>
  <c r="X70" i="3"/>
  <c r="A71" i="3" s="1"/>
  <c r="Z71" i="3" l="1"/>
  <c r="C71" i="3"/>
  <c r="E71" i="3" s="1"/>
  <c r="AA71" i="3"/>
  <c r="AB71" i="3" s="1"/>
  <c r="D71" i="3"/>
  <c r="F71" i="3" s="1"/>
  <c r="H71" i="3" s="1"/>
  <c r="K71" i="3" s="1"/>
  <c r="M71" i="3" s="1"/>
  <c r="P71" i="3" s="1"/>
  <c r="R71" i="3" s="1"/>
  <c r="T71" i="3" s="1"/>
  <c r="W71" i="3" s="1"/>
  <c r="AD71" i="3"/>
  <c r="G71" i="3"/>
  <c r="J71" i="3" s="1"/>
  <c r="L71" i="3" s="1"/>
  <c r="N71" i="3" s="1"/>
  <c r="Q71" i="3" s="1"/>
  <c r="S71" i="3" s="1"/>
  <c r="V71" i="3" s="1"/>
  <c r="X71" i="3" l="1"/>
  <c r="A72" i="3" s="1"/>
  <c r="Y71" i="3"/>
  <c r="B72" i="3" s="1"/>
  <c r="AC71" i="3"/>
  <c r="AE71" i="3" s="1"/>
  <c r="AH71" i="3"/>
  <c r="D72" i="3" l="1"/>
  <c r="AD72" i="3"/>
  <c r="C72" i="3"/>
  <c r="E72" i="3" s="1"/>
  <c r="Z72" i="3"/>
  <c r="AA72" i="3"/>
  <c r="AB72" i="3" s="1"/>
  <c r="F72" i="3"/>
  <c r="H72" i="3" s="1"/>
  <c r="K72" i="3" s="1"/>
  <c r="M72" i="3" s="1"/>
  <c r="P72" i="3" s="1"/>
  <c r="R72" i="3" s="1"/>
  <c r="T72" i="3" s="1"/>
  <c r="W72" i="3" s="1"/>
  <c r="AC72" i="3" l="1"/>
  <c r="AE72" i="3" s="1"/>
  <c r="AH72" i="3"/>
  <c r="G72" i="3"/>
  <c r="J72" i="3" s="1"/>
  <c r="L72" i="3" s="1"/>
  <c r="N72" i="3" s="1"/>
  <c r="Q72" i="3" s="1"/>
  <c r="S72" i="3" s="1"/>
  <c r="V72" i="3" s="1"/>
  <c r="X72" i="3" s="1"/>
  <c r="A73" i="3" s="1"/>
  <c r="C73" i="3" l="1"/>
  <c r="E73" i="3" s="1"/>
  <c r="Z73" i="3"/>
  <c r="AA73" i="3"/>
  <c r="AB73" i="3" s="1"/>
  <c r="Y72" i="3"/>
  <c r="B73" i="3" s="1"/>
  <c r="D73" i="3" l="1"/>
  <c r="AD73" i="3"/>
  <c r="G73" i="3"/>
  <c r="J73" i="3" s="1"/>
  <c r="L73" i="3" s="1"/>
  <c r="N73" i="3" s="1"/>
  <c r="Q73" i="3" s="1"/>
  <c r="S73" i="3" s="1"/>
  <c r="V73" i="3" s="1"/>
  <c r="AH73" i="3"/>
  <c r="AC73" i="3"/>
  <c r="AE73" i="3" s="1"/>
  <c r="F73" i="3" l="1"/>
  <c r="H73" i="3" s="1"/>
  <c r="K73" i="3" s="1"/>
  <c r="M73" i="3" l="1"/>
  <c r="P73" i="3" s="1"/>
  <c r="R73" i="3" l="1"/>
  <c r="T73" i="3" s="1"/>
  <c r="W73" i="3" s="1"/>
  <c r="Y73" i="3" s="1"/>
  <c r="B74" i="3" s="1"/>
  <c r="X73" i="3"/>
  <c r="A74" i="3" s="1"/>
  <c r="AA74" i="3" l="1"/>
  <c r="AB74" i="3" s="1"/>
  <c r="Z74" i="3"/>
  <c r="C74" i="3"/>
  <c r="E74" i="3" s="1"/>
  <c r="AD74" i="3"/>
  <c r="D74" i="3"/>
  <c r="F74" i="3" s="1"/>
  <c r="H74" i="3" s="1"/>
  <c r="K74" i="3" s="1"/>
  <c r="M74" i="3" s="1"/>
  <c r="P74" i="3" s="1"/>
  <c r="R74" i="3" s="1"/>
  <c r="T74" i="3" s="1"/>
  <c r="W74" i="3" s="1"/>
  <c r="G74" i="3"/>
  <c r="J74" i="3" s="1"/>
  <c r="L74" i="3" s="1"/>
  <c r="N74" i="3" s="1"/>
  <c r="Q74" i="3" s="1"/>
  <c r="S74" i="3" s="1"/>
  <c r="V74" i="3" s="1"/>
  <c r="X74" i="3" l="1"/>
  <c r="A75" i="3" s="1"/>
  <c r="Y74" i="3"/>
  <c r="B75" i="3" s="1"/>
  <c r="AC74" i="3"/>
  <c r="AE74" i="3" s="1"/>
  <c r="AH74" i="3"/>
  <c r="AD75" i="3" l="1"/>
  <c r="D75" i="3"/>
  <c r="AA75" i="3"/>
  <c r="AB75" i="3" s="1"/>
  <c r="Z75" i="3"/>
  <c r="C75" i="3"/>
  <c r="E75" i="3" s="1"/>
  <c r="G75" i="3" s="1"/>
  <c r="J75" i="3" s="1"/>
  <c r="L75" i="3" s="1"/>
  <c r="N75" i="3" s="1"/>
  <c r="Q75" i="3" s="1"/>
  <c r="S75" i="3" s="1"/>
  <c r="V75" i="3" s="1"/>
  <c r="F75" i="3"/>
  <c r="H75" i="3" s="1"/>
  <c r="K75" i="3" s="1"/>
  <c r="M75" i="3" s="1"/>
  <c r="P75" i="3" s="1"/>
  <c r="R75" i="3" s="1"/>
  <c r="T75" i="3" s="1"/>
  <c r="W75" i="3" s="1"/>
  <c r="Y75" i="3" s="1"/>
  <c r="B76" i="3" s="1"/>
  <c r="AD76" i="3" l="1"/>
  <c r="D76" i="3"/>
  <c r="AH75" i="3"/>
  <c r="AC75" i="3"/>
  <c r="AE75" i="3" s="1"/>
  <c r="X75" i="3"/>
  <c r="A76" i="3" s="1"/>
  <c r="C76" i="3" l="1"/>
  <c r="E76" i="3" s="1"/>
  <c r="AA76" i="3"/>
  <c r="AB76" i="3" s="1"/>
  <c r="Z76" i="3"/>
  <c r="F76" i="3"/>
  <c r="H76" i="3" s="1"/>
  <c r="K76" i="3" s="1"/>
  <c r="M76" i="3" s="1"/>
  <c r="P76" i="3" s="1"/>
  <c r="R76" i="3" s="1"/>
  <c r="T76" i="3" s="1"/>
  <c r="W76" i="3" s="1"/>
  <c r="G76" i="3" l="1"/>
  <c r="J76" i="3" s="1"/>
  <c r="AH76" i="3"/>
  <c r="AC76" i="3"/>
  <c r="AE76" i="3" s="1"/>
  <c r="L76" i="3" l="1"/>
  <c r="N76" i="3" s="1"/>
  <c r="Q76" i="3" s="1"/>
  <c r="S76" i="3" l="1"/>
  <c r="V76" i="3" s="1"/>
  <c r="X76" i="3" s="1"/>
  <c r="A77" i="3" s="1"/>
  <c r="Y76" i="3"/>
  <c r="B77" i="3" s="1"/>
  <c r="D77" i="3" l="1"/>
  <c r="AD77" i="3"/>
  <c r="Z77" i="3"/>
  <c r="C77" i="3"/>
  <c r="E77" i="3" s="1"/>
  <c r="AA77" i="3"/>
  <c r="AB77" i="3" s="1"/>
  <c r="F77" i="3"/>
  <c r="H77" i="3" s="1"/>
  <c r="K77" i="3" s="1"/>
  <c r="M77" i="3" s="1"/>
  <c r="P77" i="3" s="1"/>
  <c r="R77" i="3" s="1"/>
  <c r="T77" i="3" s="1"/>
  <c r="W77" i="3" s="1"/>
  <c r="AH77" i="3" l="1"/>
  <c r="AC77" i="3"/>
  <c r="AE77" i="3" s="1"/>
  <c r="G77" i="3"/>
  <c r="J77" i="3" s="1"/>
  <c r="L77" i="3" s="1"/>
  <c r="N77" i="3" s="1"/>
  <c r="Q77" i="3" s="1"/>
  <c r="S77" i="3" s="1"/>
  <c r="V77" i="3" s="1"/>
  <c r="X77" i="3" l="1"/>
  <c r="A78" i="3" s="1"/>
  <c r="Y77" i="3"/>
  <c r="B78" i="3" s="1"/>
  <c r="C78" i="3"/>
  <c r="E78" i="3" s="1"/>
  <c r="AA78" i="3"/>
  <c r="AB78" i="3" s="1"/>
  <c r="Z78" i="3"/>
  <c r="D78" i="3"/>
  <c r="AD78" i="3"/>
  <c r="G78" i="3"/>
  <c r="J78" i="3" s="1"/>
  <c r="L78" i="3" s="1"/>
  <c r="N78" i="3" s="1"/>
  <c r="Q78" i="3" s="1"/>
  <c r="S78" i="3" s="1"/>
  <c r="V78" i="3" s="1"/>
  <c r="AC78" i="3" l="1"/>
  <c r="AE78" i="3" s="1"/>
  <c r="AH78" i="3"/>
  <c r="F78" i="3"/>
  <c r="H78" i="3" s="1"/>
  <c r="K78" i="3" s="1"/>
  <c r="M78" i="3" s="1"/>
  <c r="P78" i="3" s="1"/>
  <c r="R78" i="3" s="1"/>
  <c r="T78" i="3" s="1"/>
  <c r="W78" i="3" s="1"/>
  <c r="Y78" i="3" l="1"/>
  <c r="B79" i="3" s="1"/>
  <c r="X78" i="3"/>
  <c r="A79" i="3" s="1"/>
  <c r="AA79" i="3" l="1"/>
  <c r="AB79" i="3" s="1"/>
  <c r="Z79" i="3"/>
  <c r="C79" i="3"/>
  <c r="E79" i="3" s="1"/>
  <c r="G79" i="3" s="1"/>
  <c r="J79" i="3" s="1"/>
  <c r="L79" i="3" s="1"/>
  <c r="N79" i="3" s="1"/>
  <c r="Q79" i="3" s="1"/>
  <c r="S79" i="3" s="1"/>
  <c r="V79" i="3" s="1"/>
  <c r="D79" i="3"/>
  <c r="AD79" i="3"/>
  <c r="F79" i="3" l="1"/>
  <c r="H79" i="3" s="1"/>
  <c r="K79" i="3" s="1"/>
  <c r="M79" i="3" s="1"/>
  <c r="P79" i="3" s="1"/>
  <c r="R79" i="3" s="1"/>
  <c r="T79" i="3" s="1"/>
  <c r="W79" i="3" s="1"/>
  <c r="AC79" i="3"/>
  <c r="AE79" i="3" s="1"/>
  <c r="AH79" i="3"/>
  <c r="X79" i="3" l="1"/>
  <c r="A80" i="3" s="1"/>
  <c r="Y79" i="3"/>
  <c r="B80" i="3" s="1"/>
  <c r="D80" i="3" l="1"/>
  <c r="AD80" i="3"/>
  <c r="AA80" i="3"/>
  <c r="AB80" i="3" s="1"/>
  <c r="Z80" i="3"/>
  <c r="C80" i="3"/>
  <c r="E80" i="3" s="1"/>
  <c r="G80" i="3" s="1"/>
  <c r="J80" i="3" s="1"/>
  <c r="L80" i="3" s="1"/>
  <c r="N80" i="3" s="1"/>
  <c r="Q80" i="3" s="1"/>
  <c r="S80" i="3" s="1"/>
  <c r="V80" i="3" s="1"/>
  <c r="F80" i="3"/>
  <c r="H80" i="3" s="1"/>
  <c r="K80" i="3" s="1"/>
  <c r="M80" i="3" s="1"/>
  <c r="P80" i="3" s="1"/>
  <c r="R80" i="3" s="1"/>
  <c r="T80" i="3" s="1"/>
  <c r="W80" i="3" s="1"/>
  <c r="AC80" i="3" l="1"/>
  <c r="AE80" i="3" s="1"/>
  <c r="AH80" i="3"/>
  <c r="Y80" i="3"/>
  <c r="B81" i="3" s="1"/>
  <c r="X80" i="3"/>
  <c r="A81" i="3" s="1"/>
  <c r="AA81" i="3" l="1"/>
  <c r="AB81" i="3" s="1"/>
  <c r="Z81" i="3"/>
  <c r="C81" i="3"/>
  <c r="E81" i="3" s="1"/>
  <c r="AD81" i="3"/>
  <c r="D81" i="3"/>
  <c r="F81" i="3" s="1"/>
  <c r="H81" i="3" s="1"/>
  <c r="K81" i="3" s="1"/>
  <c r="M81" i="3" s="1"/>
  <c r="P81" i="3" s="1"/>
  <c r="R81" i="3" s="1"/>
  <c r="T81" i="3" s="1"/>
  <c r="W81" i="3" s="1"/>
  <c r="G81" i="3"/>
  <c r="J81" i="3" s="1"/>
  <c r="L81" i="3" s="1"/>
  <c r="N81" i="3" s="1"/>
  <c r="Q81" i="3" s="1"/>
  <c r="S81" i="3" s="1"/>
  <c r="V81" i="3" s="1"/>
  <c r="X81" i="3" s="1"/>
  <c r="A82" i="3" s="1"/>
  <c r="C82" i="3" l="1"/>
  <c r="E82" i="3" s="1"/>
  <c r="AA82" i="3"/>
  <c r="AB82" i="3" s="1"/>
  <c r="Z82" i="3"/>
  <c r="Y81" i="3"/>
  <c r="B82" i="3" s="1"/>
  <c r="AH81" i="3"/>
  <c r="AC81" i="3"/>
  <c r="AE81" i="3" s="1"/>
  <c r="AC82" i="3" l="1"/>
  <c r="AH82" i="3"/>
  <c r="AD82" i="3"/>
  <c r="D82" i="3"/>
  <c r="F82" i="3" s="1"/>
  <c r="H82" i="3" s="1"/>
  <c r="K82" i="3" s="1"/>
  <c r="M82" i="3" s="1"/>
  <c r="P82" i="3" s="1"/>
  <c r="R82" i="3" s="1"/>
  <c r="T82" i="3" s="1"/>
  <c r="W82" i="3" s="1"/>
  <c r="Y82" i="3" s="1"/>
  <c r="B83" i="3" s="1"/>
  <c r="G82" i="3"/>
  <c r="J82" i="3" s="1"/>
  <c r="L82" i="3" s="1"/>
  <c r="N82" i="3" s="1"/>
  <c r="Q82" i="3" s="1"/>
  <c r="S82" i="3" s="1"/>
  <c r="V82" i="3" s="1"/>
  <c r="X82" i="3" s="1"/>
  <c r="A83" i="3" s="1"/>
  <c r="AD83" i="3" l="1"/>
  <c r="D83" i="3"/>
  <c r="Z83" i="3"/>
  <c r="C83" i="3"/>
  <c r="E83" i="3" s="1"/>
  <c r="G83" i="3" s="1"/>
  <c r="J83" i="3" s="1"/>
  <c r="L83" i="3" s="1"/>
  <c r="N83" i="3" s="1"/>
  <c r="Q83" i="3" s="1"/>
  <c r="S83" i="3" s="1"/>
  <c r="V83" i="3" s="1"/>
  <c r="AA83" i="3"/>
  <c r="AB83" i="3" s="1"/>
  <c r="F83" i="3"/>
  <c r="H83" i="3" s="1"/>
  <c r="K83" i="3" s="1"/>
  <c r="M83" i="3" s="1"/>
  <c r="P83" i="3" s="1"/>
  <c r="R83" i="3" s="1"/>
  <c r="T83" i="3" s="1"/>
  <c r="W83" i="3" s="1"/>
  <c r="Y83" i="3" s="1"/>
  <c r="B84" i="3" s="1"/>
  <c r="AE82" i="3"/>
  <c r="D84" i="3" l="1"/>
  <c r="AD84" i="3"/>
  <c r="X83" i="3"/>
  <c r="A84" i="3" s="1"/>
  <c r="AC83" i="3"/>
  <c r="AE83" i="3" s="1"/>
  <c r="AH83" i="3"/>
  <c r="C84" i="3" l="1"/>
  <c r="E84" i="3" s="1"/>
  <c r="Z84" i="3"/>
  <c r="AA84" i="3"/>
  <c r="AB84" i="3" s="1"/>
  <c r="F84" i="3"/>
  <c r="H84" i="3" s="1"/>
  <c r="K84" i="3" s="1"/>
  <c r="M84" i="3" s="1"/>
  <c r="P84" i="3" s="1"/>
  <c r="R84" i="3" s="1"/>
  <c r="T84" i="3" s="1"/>
  <c r="W84" i="3" s="1"/>
  <c r="AH84" i="3" l="1"/>
  <c r="AC84" i="3"/>
  <c r="AE84" i="3" s="1"/>
  <c r="G84" i="3"/>
  <c r="J84" i="3" s="1"/>
  <c r="L84" i="3" l="1"/>
  <c r="N84" i="3" s="1"/>
  <c r="Q84" i="3" s="1"/>
  <c r="S84" i="3" l="1"/>
  <c r="V84" i="3" s="1"/>
  <c r="X84" i="3" s="1"/>
  <c r="A85" i="3" s="1"/>
  <c r="Y84" i="3"/>
  <c r="B85" i="3" s="1"/>
  <c r="D85" i="3" l="1"/>
  <c r="AD85" i="3"/>
  <c r="C85" i="3"/>
  <c r="E85" i="3" s="1"/>
  <c r="G85" i="3" s="1"/>
  <c r="J85" i="3" s="1"/>
  <c r="L85" i="3" s="1"/>
  <c r="N85" i="3" s="1"/>
  <c r="Q85" i="3" s="1"/>
  <c r="S85" i="3" s="1"/>
  <c r="V85" i="3" s="1"/>
  <c r="AA85" i="3"/>
  <c r="AB85" i="3" s="1"/>
  <c r="F85" i="3"/>
  <c r="H85" i="3" s="1"/>
  <c r="K85" i="3" s="1"/>
  <c r="M85" i="3" s="1"/>
  <c r="P85" i="3" s="1"/>
  <c r="R85" i="3" s="1"/>
  <c r="T85" i="3" s="1"/>
  <c r="W85" i="3" s="1"/>
  <c r="Z85" i="3"/>
  <c r="AC85" i="3" l="1"/>
  <c r="AE85" i="3" s="1"/>
  <c r="AH85" i="3"/>
  <c r="Y85" i="3"/>
  <c r="B86" i="3" s="1"/>
  <c r="X85" i="3"/>
  <c r="A86" i="3" s="1"/>
  <c r="C86" i="3" l="1"/>
  <c r="E86" i="3" s="1"/>
  <c r="Z86" i="3"/>
  <c r="AA86" i="3"/>
  <c r="AB86" i="3" s="1"/>
  <c r="AD86" i="3"/>
  <c r="D86" i="3"/>
  <c r="F86" i="3" s="1"/>
  <c r="H86" i="3" s="1"/>
  <c r="K86" i="3" s="1"/>
  <c r="M86" i="3" s="1"/>
  <c r="P86" i="3" s="1"/>
  <c r="R86" i="3" s="1"/>
  <c r="T86" i="3" s="1"/>
  <c r="W86" i="3" s="1"/>
  <c r="G86" i="3"/>
  <c r="J86" i="3" s="1"/>
  <c r="L86" i="3" s="1"/>
  <c r="N86" i="3" s="1"/>
  <c r="Q86" i="3" s="1"/>
  <c r="S86" i="3" s="1"/>
  <c r="V86" i="3" s="1"/>
  <c r="X86" i="3" l="1"/>
  <c r="A87" i="3" s="1"/>
  <c r="AC86" i="3"/>
  <c r="AE86" i="3" s="1"/>
  <c r="AH86" i="3"/>
  <c r="Y86" i="3"/>
  <c r="B87" i="3" s="1"/>
  <c r="AD87" i="3" l="1"/>
  <c r="D87" i="3"/>
  <c r="Z87" i="3"/>
  <c r="C87" i="3"/>
  <c r="E87" i="3" s="1"/>
  <c r="G87" i="3" s="1"/>
  <c r="J87" i="3" s="1"/>
  <c r="L87" i="3" s="1"/>
  <c r="N87" i="3" s="1"/>
  <c r="Q87" i="3" s="1"/>
  <c r="S87" i="3" s="1"/>
  <c r="V87" i="3" s="1"/>
  <c r="AA87" i="3"/>
  <c r="AB87" i="3" s="1"/>
  <c r="F87" i="3"/>
  <c r="H87" i="3" s="1"/>
  <c r="K87" i="3" s="1"/>
  <c r="M87" i="3" s="1"/>
  <c r="P87" i="3" s="1"/>
  <c r="R87" i="3" s="1"/>
  <c r="T87" i="3" s="1"/>
  <c r="W87" i="3" s="1"/>
  <c r="Y87" i="3" s="1"/>
  <c r="B88" i="3" s="1"/>
  <c r="D88" i="3" l="1"/>
  <c r="AD88" i="3"/>
  <c r="AC87" i="3"/>
  <c r="AE87" i="3" s="1"/>
  <c r="AH87" i="3"/>
  <c r="X87" i="3"/>
  <c r="A88" i="3" s="1"/>
  <c r="Z88" i="3" l="1"/>
  <c r="C88" i="3"/>
  <c r="E88" i="3" s="1"/>
  <c r="AA88" i="3"/>
  <c r="AB88" i="3" s="1"/>
  <c r="F88" i="3"/>
  <c r="H88" i="3" s="1"/>
  <c r="K88" i="3" s="1"/>
  <c r="M88" i="3" s="1"/>
  <c r="P88" i="3" s="1"/>
  <c r="R88" i="3" s="1"/>
  <c r="T88" i="3" s="1"/>
  <c r="W88" i="3" s="1"/>
  <c r="G88" i="3" l="1"/>
  <c r="J88" i="3" s="1"/>
  <c r="AC88" i="3"/>
  <c r="AE88" i="3" s="1"/>
  <c r="AH88" i="3"/>
  <c r="L88" i="3" l="1"/>
  <c r="N88" i="3" s="1"/>
  <c r="Q88" i="3" s="1"/>
  <c r="S88" i="3" l="1"/>
  <c r="V88" i="3" s="1"/>
  <c r="X88" i="3" s="1"/>
  <c r="A89" i="3" s="1"/>
  <c r="Y88" i="3"/>
  <c r="B89" i="3" s="1"/>
  <c r="AD89" i="3" l="1"/>
  <c r="D89" i="3"/>
  <c r="C89" i="3"/>
  <c r="E89" i="3" s="1"/>
  <c r="G89" i="3" s="1"/>
  <c r="J89" i="3" s="1"/>
  <c r="L89" i="3" s="1"/>
  <c r="N89" i="3" s="1"/>
  <c r="Q89" i="3" s="1"/>
  <c r="S89" i="3" s="1"/>
  <c r="V89" i="3" s="1"/>
  <c r="AA89" i="3"/>
  <c r="AB89" i="3" s="1"/>
  <c r="Z89" i="3"/>
  <c r="F89" i="3"/>
  <c r="H89" i="3" s="1"/>
  <c r="K89" i="3" s="1"/>
  <c r="M89" i="3" s="1"/>
  <c r="P89" i="3" s="1"/>
  <c r="R89" i="3" s="1"/>
  <c r="T89" i="3" s="1"/>
  <c r="W89" i="3" s="1"/>
  <c r="Y89" i="3" l="1"/>
  <c r="B90" i="3" s="1"/>
  <c r="AH89" i="3"/>
  <c r="AC89" i="3"/>
  <c r="AE89" i="3" s="1"/>
  <c r="X89" i="3"/>
  <c r="A90" i="3" s="1"/>
  <c r="Z90" i="3" l="1"/>
  <c r="C90" i="3"/>
  <c r="E90" i="3" s="1"/>
  <c r="AA90" i="3"/>
  <c r="AB90" i="3" s="1"/>
  <c r="AD90" i="3"/>
  <c r="D90" i="3"/>
  <c r="F90" i="3" s="1"/>
  <c r="H90" i="3" s="1"/>
  <c r="K90" i="3" s="1"/>
  <c r="M90" i="3" s="1"/>
  <c r="P90" i="3" s="1"/>
  <c r="R90" i="3" s="1"/>
  <c r="T90" i="3" s="1"/>
  <c r="W90" i="3" s="1"/>
  <c r="G90" i="3"/>
  <c r="J90" i="3" s="1"/>
  <c r="L90" i="3" s="1"/>
  <c r="N90" i="3" s="1"/>
  <c r="Q90" i="3" s="1"/>
  <c r="S90" i="3" s="1"/>
  <c r="V90" i="3" s="1"/>
  <c r="X90" i="3" s="1"/>
  <c r="A91" i="3" s="1"/>
  <c r="AA91" i="3" l="1"/>
  <c r="AB91" i="3" s="1"/>
  <c r="C91" i="3"/>
  <c r="E91" i="3" s="1"/>
  <c r="Z91" i="3"/>
  <c r="Y90" i="3"/>
  <c r="B91" i="3" s="1"/>
  <c r="AC90" i="3"/>
  <c r="AE90" i="3" s="1"/>
  <c r="AH90" i="3"/>
  <c r="AD91" i="3" l="1"/>
  <c r="D91" i="3"/>
  <c r="G91" i="3"/>
  <c r="J91" i="3" s="1"/>
  <c r="L91" i="3" s="1"/>
  <c r="N91" i="3" s="1"/>
  <c r="Q91" i="3" s="1"/>
  <c r="S91" i="3" s="1"/>
  <c r="V91" i="3" s="1"/>
  <c r="AC91" i="3"/>
  <c r="AE91" i="3" s="1"/>
  <c r="AH91" i="3"/>
  <c r="F91" i="3" l="1"/>
  <c r="H91" i="3" s="1"/>
  <c r="K91" i="3" s="1"/>
  <c r="M91" i="3" l="1"/>
  <c r="P91" i="3" s="1"/>
  <c r="R91" i="3" l="1"/>
  <c r="T91" i="3" s="1"/>
  <c r="W91" i="3" s="1"/>
  <c r="Y91" i="3" s="1"/>
  <c r="B92" i="3" s="1"/>
  <c r="X91" i="3"/>
  <c r="A92" i="3" s="1"/>
  <c r="AA92" i="3" l="1"/>
  <c r="AB92" i="3" s="1"/>
  <c r="C92" i="3"/>
  <c r="E92" i="3" s="1"/>
  <c r="Z92" i="3"/>
  <c r="D92" i="3"/>
  <c r="F92" i="3" s="1"/>
  <c r="H92" i="3" s="1"/>
  <c r="K92" i="3" s="1"/>
  <c r="M92" i="3" s="1"/>
  <c r="P92" i="3" s="1"/>
  <c r="R92" i="3" s="1"/>
  <c r="T92" i="3" s="1"/>
  <c r="W92" i="3" s="1"/>
  <c r="AD92" i="3"/>
  <c r="G92" i="3"/>
  <c r="J92" i="3" s="1"/>
  <c r="L92" i="3" s="1"/>
  <c r="N92" i="3" s="1"/>
  <c r="Q92" i="3" s="1"/>
  <c r="S92" i="3" s="1"/>
  <c r="V92" i="3" s="1"/>
  <c r="AH92" i="3" l="1"/>
  <c r="AC92" i="3"/>
  <c r="AE92" i="3" s="1"/>
  <c r="X92" i="3"/>
  <c r="A93" i="3" s="1"/>
  <c r="Y92" i="3"/>
  <c r="B93" i="3" s="1"/>
  <c r="D93" i="3" l="1"/>
  <c r="AD93" i="3"/>
  <c r="C93" i="3"/>
  <c r="E93" i="3" s="1"/>
  <c r="G93" i="3" s="1"/>
  <c r="J93" i="3" s="1"/>
  <c r="L93" i="3" s="1"/>
  <c r="N93" i="3" s="1"/>
  <c r="Q93" i="3" s="1"/>
  <c r="S93" i="3" s="1"/>
  <c r="V93" i="3" s="1"/>
  <c r="AA93" i="3"/>
  <c r="AB93" i="3" s="1"/>
  <c r="Z93" i="3"/>
  <c r="F93" i="3"/>
  <c r="H93" i="3" s="1"/>
  <c r="K93" i="3" s="1"/>
  <c r="M93" i="3" s="1"/>
  <c r="P93" i="3" s="1"/>
  <c r="R93" i="3" s="1"/>
  <c r="T93" i="3" s="1"/>
  <c r="W93" i="3" s="1"/>
  <c r="Y93" i="3" s="1"/>
  <c r="B94" i="3" s="1"/>
  <c r="AD94" i="3" l="1"/>
  <c r="D94" i="3"/>
  <c r="AH93" i="3"/>
  <c r="AC93" i="3"/>
  <c r="AE93" i="3" s="1"/>
  <c r="X93" i="3"/>
  <c r="A94" i="3" s="1"/>
  <c r="Z94" i="3" l="1"/>
  <c r="C94" i="3"/>
  <c r="E94" i="3" s="1"/>
  <c r="AA94" i="3"/>
  <c r="AB94" i="3" s="1"/>
  <c r="F94" i="3"/>
  <c r="H94" i="3" s="1"/>
  <c r="K94" i="3" s="1"/>
  <c r="M94" i="3" s="1"/>
  <c r="P94" i="3" s="1"/>
  <c r="R94" i="3" s="1"/>
  <c r="T94" i="3" s="1"/>
  <c r="W94" i="3" s="1"/>
  <c r="G94" i="3" l="1"/>
  <c r="J94" i="3" s="1"/>
  <c r="AC94" i="3"/>
  <c r="AE94" i="3" s="1"/>
  <c r="AH94" i="3"/>
  <c r="L94" i="3" l="1"/>
  <c r="N94" i="3" s="1"/>
  <c r="Q94" i="3" s="1"/>
  <c r="S94" i="3" l="1"/>
  <c r="V94" i="3" s="1"/>
  <c r="X94" i="3" s="1"/>
  <c r="A95" i="3" s="1"/>
  <c r="Y94" i="3"/>
  <c r="B95" i="3" s="1"/>
  <c r="D95" i="3" l="1"/>
  <c r="AD95" i="3"/>
  <c r="Z95" i="3"/>
  <c r="C95" i="3"/>
  <c r="E95" i="3" s="1"/>
  <c r="G95" i="3" s="1"/>
  <c r="J95" i="3" s="1"/>
  <c r="L95" i="3" s="1"/>
  <c r="N95" i="3" s="1"/>
  <c r="Q95" i="3" s="1"/>
  <c r="S95" i="3" s="1"/>
  <c r="V95" i="3" s="1"/>
  <c r="AA95" i="3"/>
  <c r="AB95" i="3" s="1"/>
  <c r="F95" i="3"/>
  <c r="H95" i="3" s="1"/>
  <c r="K95" i="3" s="1"/>
  <c r="M95" i="3" s="1"/>
  <c r="P95" i="3" s="1"/>
  <c r="R95" i="3" s="1"/>
  <c r="T95" i="3" s="1"/>
  <c r="W95" i="3" s="1"/>
  <c r="AH95" i="3" l="1"/>
  <c r="AC95" i="3"/>
  <c r="AE95" i="3" s="1"/>
  <c r="Y95" i="3"/>
  <c r="B96" i="3" s="1"/>
  <c r="X95" i="3"/>
  <c r="A96" i="3" s="1"/>
  <c r="AA96" i="3" l="1"/>
  <c r="AB96" i="3" s="1"/>
  <c r="C96" i="3"/>
  <c r="E96" i="3" s="1"/>
  <c r="Z96" i="3"/>
  <c r="AD96" i="3"/>
  <c r="G96" i="3"/>
  <c r="J96" i="3" s="1"/>
  <c r="L96" i="3" s="1"/>
  <c r="N96" i="3" s="1"/>
  <c r="Q96" i="3" s="1"/>
  <c r="S96" i="3" s="1"/>
  <c r="V96" i="3" s="1"/>
  <c r="D96" i="3"/>
  <c r="F96" i="3" l="1"/>
  <c r="H96" i="3" s="1"/>
  <c r="K96" i="3" s="1"/>
  <c r="M96" i="3" s="1"/>
  <c r="P96" i="3" s="1"/>
  <c r="R96" i="3" s="1"/>
  <c r="T96" i="3" s="1"/>
  <c r="W96" i="3" s="1"/>
  <c r="AC96" i="3"/>
  <c r="AE96" i="3" s="1"/>
  <c r="AH96" i="3"/>
  <c r="Y96" i="3" l="1"/>
  <c r="B97" i="3" s="1"/>
  <c r="X96" i="3"/>
  <c r="A97" i="3" s="1"/>
  <c r="AA97" i="3" l="1"/>
  <c r="AB97" i="3" s="1"/>
  <c r="C97" i="3"/>
  <c r="E97" i="3" s="1"/>
  <c r="Z97" i="3"/>
  <c r="G97" i="3"/>
  <c r="J97" i="3" s="1"/>
  <c r="L97" i="3" s="1"/>
  <c r="N97" i="3" s="1"/>
  <c r="Q97" i="3" s="1"/>
  <c r="S97" i="3" s="1"/>
  <c r="V97" i="3" s="1"/>
  <c r="AD97" i="3"/>
  <c r="D97" i="3"/>
  <c r="F97" i="3" l="1"/>
  <c r="H97" i="3" s="1"/>
  <c r="K97" i="3" s="1"/>
  <c r="M97" i="3" s="1"/>
  <c r="P97" i="3" s="1"/>
  <c r="R97" i="3" s="1"/>
  <c r="T97" i="3" s="1"/>
  <c r="W97" i="3" s="1"/>
  <c r="AH97" i="3"/>
  <c r="AC97" i="3"/>
  <c r="AE97" i="3" s="1"/>
  <c r="Y97" i="3" l="1"/>
  <c r="B98" i="3" s="1"/>
  <c r="X97" i="3"/>
  <c r="A98" i="3" s="1"/>
  <c r="Z98" i="3" l="1"/>
  <c r="AA98" i="3"/>
  <c r="AB98" i="3" s="1"/>
  <c r="C98" i="3"/>
  <c r="E98" i="3" s="1"/>
  <c r="D98" i="3"/>
  <c r="G98" i="3"/>
  <c r="J98" i="3" s="1"/>
  <c r="L98" i="3" s="1"/>
  <c r="N98" i="3" s="1"/>
  <c r="Q98" i="3" s="1"/>
  <c r="S98" i="3" s="1"/>
  <c r="V98" i="3" s="1"/>
  <c r="AD98" i="3"/>
  <c r="AH98" i="3" l="1"/>
  <c r="AC98" i="3"/>
  <c r="AE98" i="3" s="1"/>
  <c r="F98" i="3"/>
  <c r="H98" i="3" s="1"/>
  <c r="K98" i="3" s="1"/>
  <c r="M98" i="3" s="1"/>
  <c r="P98" i="3" s="1"/>
  <c r="R98" i="3" s="1"/>
  <c r="T98" i="3" s="1"/>
  <c r="W98" i="3" s="1"/>
  <c r="Y98" i="3" s="1"/>
  <c r="B99" i="3" s="1"/>
  <c r="AD99" i="3" l="1"/>
  <c r="D99" i="3"/>
  <c r="X98" i="3"/>
  <c r="A99" i="3" s="1"/>
  <c r="C99" i="3" l="1"/>
  <c r="E99" i="3" s="1"/>
  <c r="Z99" i="3"/>
  <c r="AA99" i="3"/>
  <c r="AB99" i="3" s="1"/>
  <c r="F99" i="3"/>
  <c r="H99" i="3" s="1"/>
  <c r="K99" i="3" s="1"/>
  <c r="M99" i="3" s="1"/>
  <c r="P99" i="3" s="1"/>
  <c r="R99" i="3" s="1"/>
  <c r="T99" i="3" s="1"/>
  <c r="W99" i="3" s="1"/>
  <c r="AC99" i="3" l="1"/>
  <c r="AE99" i="3" s="1"/>
  <c r="AH99" i="3"/>
  <c r="G99" i="3"/>
  <c r="J99" i="3" s="1"/>
  <c r="L99" i="3" s="1"/>
  <c r="N99" i="3" s="1"/>
  <c r="Q99" i="3" s="1"/>
  <c r="S99" i="3" s="1"/>
  <c r="V99" i="3" s="1"/>
  <c r="X99" i="3" s="1"/>
  <c r="A100" i="3" s="1"/>
  <c r="Z100" i="3" l="1"/>
  <c r="C100" i="3"/>
  <c r="E100" i="3" s="1"/>
  <c r="AA100" i="3"/>
  <c r="AB100" i="3" s="1"/>
  <c r="Y99" i="3"/>
  <c r="B100" i="3" s="1"/>
  <c r="D100" i="3" l="1"/>
  <c r="AD100" i="3"/>
  <c r="G100" i="3"/>
  <c r="J100" i="3" s="1"/>
  <c r="L100" i="3" s="1"/>
  <c r="N100" i="3" s="1"/>
  <c r="Q100" i="3" s="1"/>
  <c r="S100" i="3" s="1"/>
  <c r="V100" i="3" s="1"/>
  <c r="AC100" i="3"/>
  <c r="AE100" i="3" s="1"/>
  <c r="AH100" i="3"/>
  <c r="F100" i="3" l="1"/>
  <c r="H100" i="3" s="1"/>
  <c r="K100" i="3" s="1"/>
  <c r="M100" i="3" l="1"/>
  <c r="P100" i="3" s="1"/>
  <c r="R100" i="3" l="1"/>
  <c r="T100" i="3" s="1"/>
  <c r="W100" i="3" s="1"/>
  <c r="Y100" i="3" s="1"/>
  <c r="B101" i="3" s="1"/>
  <c r="X100" i="3"/>
  <c r="A101" i="3" s="1"/>
  <c r="Z101" i="3" l="1"/>
  <c r="C101" i="3"/>
  <c r="E101" i="3" s="1"/>
  <c r="AA101" i="3"/>
  <c r="AB101" i="3" s="1"/>
  <c r="D101" i="3"/>
  <c r="AD101" i="3"/>
  <c r="G101" i="3"/>
  <c r="J101" i="3" s="1"/>
  <c r="L101" i="3" s="1"/>
  <c r="N101" i="3" s="1"/>
  <c r="Q101" i="3" s="1"/>
  <c r="S101" i="3" s="1"/>
  <c r="V101" i="3" s="1"/>
  <c r="F101" i="3" l="1"/>
  <c r="H101" i="3" s="1"/>
  <c r="K101" i="3" s="1"/>
  <c r="M101" i="3" s="1"/>
  <c r="P101" i="3" s="1"/>
  <c r="R101" i="3" s="1"/>
  <c r="T101" i="3" s="1"/>
  <c r="W101" i="3" s="1"/>
  <c r="AH101" i="3"/>
  <c r="AC101" i="3"/>
  <c r="AE101" i="3" s="1"/>
  <c r="Y101" i="3" l="1"/>
  <c r="B102" i="3" s="1"/>
  <c r="X101" i="3"/>
  <c r="A102" i="3" s="1"/>
  <c r="C102" i="3" l="1"/>
  <c r="E102" i="3" s="1"/>
  <c r="AA102" i="3"/>
  <c r="AB102" i="3" s="1"/>
  <c r="Z102" i="3"/>
  <c r="AD102" i="3"/>
  <c r="D102" i="3"/>
  <c r="AH102" i="3" l="1"/>
  <c r="AC102" i="3"/>
  <c r="AE102" i="3" s="1"/>
  <c r="F102" i="3"/>
  <c r="H102" i="3" s="1"/>
  <c r="K102" i="3" s="1"/>
  <c r="M102" i="3" s="1"/>
  <c r="P102" i="3" s="1"/>
  <c r="R102" i="3" s="1"/>
  <c r="T102" i="3" s="1"/>
  <c r="W102" i="3" s="1"/>
  <c r="Y102" i="3" s="1"/>
  <c r="B103" i="3" s="1"/>
  <c r="G102" i="3"/>
  <c r="J102" i="3" s="1"/>
  <c r="L102" i="3" s="1"/>
  <c r="N102" i="3" s="1"/>
  <c r="Q102" i="3" s="1"/>
  <c r="S102" i="3" s="1"/>
  <c r="V102" i="3" s="1"/>
  <c r="AD103" i="3" l="1"/>
  <c r="D103" i="3"/>
  <c r="X102" i="3"/>
  <c r="A103" i="3" s="1"/>
  <c r="Z103" i="3" l="1"/>
  <c r="C103" i="3"/>
  <c r="E103" i="3" s="1"/>
  <c r="AA103" i="3"/>
  <c r="AB103" i="3" s="1"/>
  <c r="F103" i="3"/>
  <c r="H103" i="3" s="1"/>
  <c r="K103" i="3" s="1"/>
  <c r="M103" i="3" s="1"/>
  <c r="P103" i="3" s="1"/>
  <c r="R103" i="3" s="1"/>
  <c r="T103" i="3" s="1"/>
  <c r="W103" i="3" s="1"/>
  <c r="AH103" i="3" l="1"/>
  <c r="AC103" i="3"/>
  <c r="AE103" i="3" s="1"/>
  <c r="G103" i="3"/>
  <c r="J103" i="3" s="1"/>
  <c r="L103" i="3" l="1"/>
  <c r="N103" i="3" s="1"/>
  <c r="Q103" i="3" s="1"/>
  <c r="S103" i="3" l="1"/>
  <c r="V103" i="3" s="1"/>
  <c r="X103" i="3" s="1"/>
  <c r="A104" i="3" s="1"/>
  <c r="Y103" i="3"/>
  <c r="B104" i="3" s="1"/>
  <c r="D104" i="3" l="1"/>
  <c r="AD104" i="3"/>
  <c r="C104" i="3"/>
  <c r="E104" i="3" s="1"/>
  <c r="G104" i="3" s="1"/>
  <c r="J104" i="3" s="1"/>
  <c r="L104" i="3" s="1"/>
  <c r="N104" i="3" s="1"/>
  <c r="Q104" i="3" s="1"/>
  <c r="S104" i="3" s="1"/>
  <c r="V104" i="3" s="1"/>
  <c r="AA104" i="3"/>
  <c r="AB104" i="3" s="1"/>
  <c r="Z104" i="3"/>
  <c r="F104" i="3"/>
  <c r="H104" i="3" s="1"/>
  <c r="K104" i="3" s="1"/>
  <c r="M104" i="3" s="1"/>
  <c r="P104" i="3" s="1"/>
  <c r="R104" i="3" s="1"/>
  <c r="T104" i="3" s="1"/>
  <c r="W104" i="3" s="1"/>
  <c r="AH104" i="3" l="1"/>
  <c r="AC104" i="3"/>
  <c r="AE104" i="3" s="1"/>
  <c r="Y104" i="3"/>
  <c r="B105" i="3" s="1"/>
  <c r="X104" i="3"/>
  <c r="A105" i="3" s="1"/>
  <c r="Z105" i="3" l="1"/>
  <c r="AA105" i="3"/>
  <c r="AB105" i="3" s="1"/>
  <c r="C105" i="3"/>
  <c r="E105" i="3" s="1"/>
  <c r="AD105" i="3"/>
  <c r="G105" i="3"/>
  <c r="J105" i="3" s="1"/>
  <c r="L105" i="3" s="1"/>
  <c r="N105" i="3" s="1"/>
  <c r="Q105" i="3" s="1"/>
  <c r="S105" i="3" s="1"/>
  <c r="V105" i="3" s="1"/>
  <c r="D105" i="3"/>
  <c r="AH105" i="3" l="1"/>
  <c r="AC105" i="3"/>
  <c r="AE105" i="3" s="1"/>
  <c r="F105" i="3"/>
  <c r="H105" i="3" s="1"/>
  <c r="K105" i="3" s="1"/>
  <c r="M105" i="3" s="1"/>
  <c r="P105" i="3" s="1"/>
  <c r="R105" i="3" s="1"/>
  <c r="T105" i="3" s="1"/>
  <c r="W105" i="3" s="1"/>
  <c r="Y105" i="3" s="1"/>
  <c r="B106" i="3" s="1"/>
  <c r="AD106" i="3" l="1"/>
  <c r="D106" i="3"/>
  <c r="X105" i="3"/>
  <c r="A106" i="3" s="1"/>
  <c r="Z106" i="3" l="1"/>
  <c r="C106" i="3"/>
  <c r="E106" i="3" s="1"/>
  <c r="AA106" i="3"/>
  <c r="AB106" i="3" s="1"/>
  <c r="F106" i="3"/>
  <c r="H106" i="3" s="1"/>
  <c r="K106" i="3" s="1"/>
  <c r="M106" i="3" s="1"/>
  <c r="P106" i="3" s="1"/>
  <c r="R106" i="3" s="1"/>
  <c r="T106" i="3" s="1"/>
  <c r="W106" i="3" s="1"/>
  <c r="AC106" i="3" l="1"/>
  <c r="AE106" i="3" s="1"/>
  <c r="AH106" i="3"/>
  <c r="G106" i="3"/>
  <c r="J106" i="3" s="1"/>
  <c r="L106" i="3" l="1"/>
  <c r="N106" i="3" s="1"/>
  <c r="Q106" i="3" s="1"/>
  <c r="S106" i="3" l="1"/>
  <c r="V106" i="3" s="1"/>
  <c r="X106" i="3" s="1"/>
  <c r="A107" i="3" s="1"/>
  <c r="Y106" i="3"/>
  <c r="B107" i="3" s="1"/>
  <c r="D107" i="3" l="1"/>
  <c r="AD107" i="3"/>
  <c r="C107" i="3"/>
  <c r="E107" i="3" s="1"/>
  <c r="G107" i="3" s="1"/>
  <c r="J107" i="3" s="1"/>
  <c r="L107" i="3" s="1"/>
  <c r="N107" i="3" s="1"/>
  <c r="Q107" i="3" s="1"/>
  <c r="S107" i="3" s="1"/>
  <c r="V107" i="3" s="1"/>
  <c r="AA107" i="3"/>
  <c r="AB107" i="3" s="1"/>
  <c r="Z107" i="3"/>
  <c r="AC107" i="3" l="1"/>
  <c r="AE107" i="3" s="1"/>
  <c r="AH107" i="3"/>
  <c r="F107" i="3"/>
  <c r="H107" i="3" s="1"/>
  <c r="K107" i="3" s="1"/>
  <c r="M107" i="3" s="1"/>
  <c r="P107" i="3" s="1"/>
  <c r="R107" i="3" s="1"/>
  <c r="T107" i="3" s="1"/>
  <c r="W107" i="3" s="1"/>
  <c r="X107" i="3" l="1"/>
  <c r="A108" i="3" s="1"/>
  <c r="Y107" i="3"/>
  <c r="B108" i="3" s="1"/>
  <c r="AD108" i="3" l="1"/>
  <c r="D108" i="3"/>
  <c r="AA108" i="3"/>
  <c r="AB108" i="3" s="1"/>
  <c r="Z108" i="3"/>
  <c r="F108" i="3"/>
  <c r="H108" i="3" s="1"/>
  <c r="K108" i="3" s="1"/>
  <c r="M108" i="3" s="1"/>
  <c r="P108" i="3" s="1"/>
  <c r="R108" i="3" s="1"/>
  <c r="T108" i="3" s="1"/>
  <c r="W108" i="3" s="1"/>
  <c r="C108" i="3"/>
  <c r="E108" i="3" s="1"/>
  <c r="AH108" i="3" l="1"/>
  <c r="AC108" i="3"/>
  <c r="AE108" i="3" s="1"/>
  <c r="G108" i="3"/>
  <c r="J108" i="3" s="1"/>
  <c r="L108" i="3" s="1"/>
  <c r="N108" i="3" s="1"/>
  <c r="Q108" i="3" s="1"/>
  <c r="S108" i="3" s="1"/>
  <c r="V108" i="3" s="1"/>
  <c r="X108" i="3" l="1"/>
  <c r="A109" i="3" s="1"/>
  <c r="Y108" i="3"/>
  <c r="B109" i="3" s="1"/>
  <c r="AD109" i="3" l="1"/>
  <c r="D109" i="3"/>
  <c r="F109" i="3"/>
  <c r="H109" i="3" s="1"/>
  <c r="K109" i="3" s="1"/>
  <c r="M109" i="3" s="1"/>
  <c r="P109" i="3" s="1"/>
  <c r="R109" i="3" s="1"/>
  <c r="T109" i="3" s="1"/>
  <c r="W109" i="3" s="1"/>
  <c r="Z109" i="3"/>
  <c r="C109" i="3"/>
  <c r="E109" i="3" s="1"/>
  <c r="AA109" i="3"/>
  <c r="AB109" i="3" s="1"/>
  <c r="AC109" i="3" l="1"/>
  <c r="AE109" i="3" s="1"/>
  <c r="AH109" i="3"/>
  <c r="G109" i="3"/>
  <c r="J109" i="3" s="1"/>
  <c r="L109" i="3" s="1"/>
  <c r="N109" i="3" s="1"/>
  <c r="Q109" i="3" s="1"/>
  <c r="S109" i="3" s="1"/>
  <c r="V109" i="3" s="1"/>
  <c r="X109" i="3" s="1"/>
  <c r="A110" i="3" s="1"/>
  <c r="C110" i="3" l="1"/>
  <c r="E110" i="3" s="1"/>
  <c r="AA110" i="3"/>
  <c r="AB110" i="3" s="1"/>
  <c r="Z110" i="3"/>
  <c r="Y109" i="3"/>
  <c r="B110" i="3" s="1"/>
  <c r="AH110" i="3" l="1"/>
  <c r="AC110" i="3"/>
  <c r="D110" i="3"/>
  <c r="G110" i="3"/>
  <c r="J110" i="3" s="1"/>
  <c r="L110" i="3" s="1"/>
  <c r="N110" i="3" s="1"/>
  <c r="Q110" i="3" s="1"/>
  <c r="S110" i="3" s="1"/>
  <c r="V110" i="3" s="1"/>
  <c r="AD110" i="3"/>
  <c r="AE110" i="3" l="1"/>
  <c r="F110" i="3"/>
  <c r="H110" i="3" s="1"/>
  <c r="K110" i="3" s="1"/>
  <c r="M110" i="3" s="1"/>
  <c r="P110" i="3" s="1"/>
  <c r="R110" i="3" s="1"/>
  <c r="T110" i="3" s="1"/>
  <c r="W110" i="3" s="1"/>
  <c r="Y110" i="3" s="1"/>
  <c r="B111" i="3" s="1"/>
  <c r="D111" i="3" l="1"/>
  <c r="AD111" i="3"/>
  <c r="X110" i="3"/>
  <c r="A111" i="3" s="1"/>
  <c r="AA111" i="3" l="1"/>
  <c r="AB111" i="3" s="1"/>
  <c r="C111" i="3"/>
  <c r="E111" i="3" s="1"/>
  <c r="Z111" i="3"/>
  <c r="F111" i="3"/>
  <c r="H111" i="3" s="1"/>
  <c r="K111" i="3" s="1"/>
  <c r="M111" i="3" s="1"/>
  <c r="P111" i="3" s="1"/>
  <c r="R111" i="3" s="1"/>
  <c r="T111" i="3" s="1"/>
  <c r="W111" i="3" s="1"/>
  <c r="G111" i="3" l="1"/>
  <c r="J111" i="3" s="1"/>
  <c r="AH111" i="3"/>
  <c r="AC111" i="3"/>
  <c r="AE111" i="3" s="1"/>
  <c r="L111" i="3" l="1"/>
  <c r="N111" i="3" s="1"/>
  <c r="Q111" i="3" s="1"/>
  <c r="S111" i="3" l="1"/>
  <c r="V111" i="3" s="1"/>
  <c r="X111" i="3" s="1"/>
  <c r="A112" i="3" s="1"/>
  <c r="Y111" i="3"/>
  <c r="B112" i="3" s="1"/>
  <c r="AD112" i="3" l="1"/>
  <c r="D112" i="3"/>
  <c r="AA112" i="3"/>
  <c r="AB112" i="3" s="1"/>
  <c r="F112" i="3"/>
  <c r="H112" i="3" s="1"/>
  <c r="K112" i="3" s="1"/>
  <c r="M112" i="3" s="1"/>
  <c r="P112" i="3" s="1"/>
  <c r="R112" i="3" s="1"/>
  <c r="T112" i="3" s="1"/>
  <c r="W112" i="3" s="1"/>
  <c r="Z112" i="3"/>
  <c r="C112" i="3"/>
  <c r="E112" i="3" s="1"/>
  <c r="AH112" i="3" l="1"/>
  <c r="AC112" i="3"/>
  <c r="AE112" i="3" s="1"/>
  <c r="G112" i="3"/>
  <c r="J112" i="3" s="1"/>
  <c r="L112" i="3" s="1"/>
  <c r="N112" i="3" s="1"/>
  <c r="Q112" i="3" s="1"/>
  <c r="S112" i="3" s="1"/>
  <c r="V112" i="3" s="1"/>
  <c r="X112" i="3" l="1"/>
  <c r="A113" i="3" s="1"/>
  <c r="Y112" i="3"/>
  <c r="B113" i="3" s="1"/>
  <c r="D113" i="3" l="1"/>
  <c r="AD113" i="3"/>
  <c r="F113" i="3"/>
  <c r="H113" i="3" s="1"/>
  <c r="K113" i="3" s="1"/>
  <c r="M113" i="3" s="1"/>
  <c r="P113" i="3" s="1"/>
  <c r="R113" i="3" s="1"/>
  <c r="T113" i="3" s="1"/>
  <c r="W113" i="3" s="1"/>
  <c r="Z113" i="3"/>
  <c r="C113" i="3"/>
  <c r="E113" i="3" s="1"/>
  <c r="AA113" i="3"/>
  <c r="AB113" i="3" s="1"/>
  <c r="G113" i="3" l="1"/>
  <c r="J113" i="3" s="1"/>
  <c r="L113" i="3" s="1"/>
  <c r="N113" i="3" s="1"/>
  <c r="Q113" i="3" s="1"/>
  <c r="S113" i="3" s="1"/>
  <c r="V113" i="3" s="1"/>
  <c r="AC113" i="3"/>
  <c r="AE113" i="3" s="1"/>
  <c r="AH113" i="3"/>
  <c r="X113" i="3"/>
  <c r="A114" i="3" s="1"/>
  <c r="Z114" i="3" l="1"/>
  <c r="C114" i="3"/>
  <c r="E114" i="3" s="1"/>
  <c r="AA114" i="3"/>
  <c r="AB114" i="3" s="1"/>
  <c r="Y113" i="3"/>
  <c r="B114" i="3" s="1"/>
  <c r="D114" i="3" l="1"/>
  <c r="AD114" i="3"/>
  <c r="G114" i="3"/>
  <c r="J114" i="3" s="1"/>
  <c r="L114" i="3" s="1"/>
  <c r="N114" i="3" s="1"/>
  <c r="Q114" i="3" s="1"/>
  <c r="S114" i="3" s="1"/>
  <c r="V114" i="3" s="1"/>
  <c r="AH114" i="3"/>
  <c r="AC114" i="3"/>
  <c r="AE114" i="3" s="1"/>
  <c r="F114" i="3" l="1"/>
  <c r="H114" i="3" s="1"/>
  <c r="K114" i="3" s="1"/>
  <c r="M114" i="3" l="1"/>
  <c r="P114" i="3" s="1"/>
  <c r="R114" i="3" l="1"/>
  <c r="T114" i="3" s="1"/>
  <c r="W114" i="3" s="1"/>
  <c r="Y114" i="3" s="1"/>
  <c r="B115" i="3" s="1"/>
  <c r="X114" i="3"/>
  <c r="A115" i="3" s="1"/>
  <c r="Z115" i="3" l="1"/>
  <c r="C115" i="3"/>
  <c r="E115" i="3" s="1"/>
  <c r="AA115" i="3"/>
  <c r="AB115" i="3" s="1"/>
  <c r="D115" i="3"/>
  <c r="AD115" i="3"/>
  <c r="G115" i="3"/>
  <c r="J115" i="3" s="1"/>
  <c r="L115" i="3" s="1"/>
  <c r="N115" i="3" s="1"/>
  <c r="Q115" i="3" s="1"/>
  <c r="S115" i="3" s="1"/>
  <c r="V115" i="3" s="1"/>
  <c r="AC115" i="3" l="1"/>
  <c r="AE115" i="3" s="1"/>
  <c r="AH115" i="3"/>
  <c r="F115" i="3"/>
  <c r="H115" i="3" s="1"/>
  <c r="K115" i="3" s="1"/>
  <c r="M115" i="3" s="1"/>
  <c r="P115" i="3" s="1"/>
  <c r="R115" i="3" s="1"/>
  <c r="T115" i="3" s="1"/>
  <c r="W115" i="3" s="1"/>
  <c r="X115" i="3" l="1"/>
  <c r="A116" i="3" s="1"/>
  <c r="Y115" i="3"/>
  <c r="B116" i="3" s="1"/>
  <c r="D116" i="3" l="1"/>
  <c r="AD116" i="3"/>
  <c r="F116" i="3"/>
  <c r="H116" i="3" s="1"/>
  <c r="K116" i="3" s="1"/>
  <c r="M116" i="3" s="1"/>
  <c r="P116" i="3" s="1"/>
  <c r="R116" i="3" s="1"/>
  <c r="T116" i="3" s="1"/>
  <c r="W116" i="3" s="1"/>
  <c r="Z116" i="3"/>
  <c r="AA116" i="3"/>
  <c r="AB116" i="3" s="1"/>
  <c r="C116" i="3"/>
  <c r="E116" i="3" s="1"/>
  <c r="AH116" i="3" l="1"/>
  <c r="AC116" i="3"/>
  <c r="AE116" i="3" s="1"/>
  <c r="G116" i="3"/>
  <c r="J116" i="3" s="1"/>
  <c r="L116" i="3" s="1"/>
  <c r="N116" i="3" s="1"/>
  <c r="Q116" i="3" s="1"/>
  <c r="S116" i="3" s="1"/>
  <c r="V116" i="3" s="1"/>
  <c r="X116" i="3" s="1"/>
  <c r="A117" i="3" s="1"/>
  <c r="AA117" i="3" l="1"/>
  <c r="AB117" i="3" s="1"/>
  <c r="C117" i="3"/>
  <c r="E117" i="3" s="1"/>
  <c r="Z117" i="3"/>
  <c r="Y116" i="3"/>
  <c r="B117" i="3" s="1"/>
  <c r="AD117" i="3" l="1"/>
  <c r="D117" i="3"/>
  <c r="G117" i="3"/>
  <c r="J117" i="3" s="1"/>
  <c r="L117" i="3" s="1"/>
  <c r="N117" i="3" s="1"/>
  <c r="Q117" i="3" s="1"/>
  <c r="S117" i="3" s="1"/>
  <c r="V117" i="3" s="1"/>
  <c r="AH117" i="3"/>
  <c r="AC117" i="3"/>
  <c r="AE117" i="3" s="1"/>
  <c r="F117" i="3" l="1"/>
  <c r="H117" i="3" s="1"/>
  <c r="K117" i="3" s="1"/>
  <c r="M117" i="3" l="1"/>
  <c r="P117" i="3" s="1"/>
  <c r="R117" i="3" l="1"/>
  <c r="T117" i="3" s="1"/>
  <c r="W117" i="3" s="1"/>
  <c r="Y117" i="3" s="1"/>
  <c r="B118" i="3" s="1"/>
  <c r="X117" i="3"/>
  <c r="A118" i="3" s="1"/>
  <c r="AA118" i="3" l="1"/>
  <c r="AB118" i="3" s="1"/>
  <c r="C118" i="3"/>
  <c r="E118" i="3" s="1"/>
  <c r="Z118" i="3"/>
  <c r="AD118" i="3"/>
  <c r="D118" i="3"/>
  <c r="G118" i="3"/>
  <c r="J118" i="3" s="1"/>
  <c r="L118" i="3" s="1"/>
  <c r="N118" i="3" s="1"/>
  <c r="Q118" i="3" s="1"/>
  <c r="S118" i="3" s="1"/>
  <c r="V118" i="3" s="1"/>
  <c r="AC118" i="3" l="1"/>
  <c r="AE118" i="3" s="1"/>
  <c r="AH118" i="3"/>
  <c r="F118" i="3"/>
  <c r="H118" i="3" s="1"/>
  <c r="K118" i="3" s="1"/>
  <c r="M118" i="3" s="1"/>
  <c r="P118" i="3" s="1"/>
  <c r="R118" i="3" s="1"/>
  <c r="T118" i="3" s="1"/>
  <c r="W118" i="3" s="1"/>
  <c r="X118" i="3" l="1"/>
  <c r="A119" i="3" s="1"/>
  <c r="Y118" i="3"/>
  <c r="B119" i="3" s="1"/>
  <c r="D119" i="3" l="1"/>
  <c r="AD119" i="3"/>
  <c r="F119" i="3"/>
  <c r="H119" i="3" s="1"/>
  <c r="K119" i="3" s="1"/>
  <c r="M119" i="3" s="1"/>
  <c r="P119" i="3" s="1"/>
  <c r="R119" i="3" s="1"/>
  <c r="T119" i="3" s="1"/>
  <c r="W119" i="3" s="1"/>
  <c r="Z119" i="3"/>
  <c r="C119" i="3"/>
  <c r="E119" i="3" s="1"/>
  <c r="AA119" i="3"/>
  <c r="AB119" i="3" s="1"/>
  <c r="AH119" i="3" l="1"/>
  <c r="AC119" i="3"/>
  <c r="AE119" i="3" s="1"/>
  <c r="G119" i="3"/>
  <c r="J119" i="3" s="1"/>
  <c r="L119" i="3" s="1"/>
  <c r="N119" i="3" s="1"/>
  <c r="Q119" i="3" s="1"/>
  <c r="S119" i="3" s="1"/>
  <c r="V119" i="3" s="1"/>
  <c r="X119" i="3" l="1"/>
  <c r="A120" i="3" s="1"/>
  <c r="AA120" i="3"/>
  <c r="AB120" i="3" s="1"/>
  <c r="C120" i="3"/>
  <c r="E120" i="3" s="1"/>
  <c r="Z120" i="3"/>
  <c r="Y119" i="3"/>
  <c r="B120" i="3" s="1"/>
  <c r="D120" i="3" l="1"/>
  <c r="AD120" i="3"/>
  <c r="G120" i="3"/>
  <c r="J120" i="3" s="1"/>
  <c r="L120" i="3" s="1"/>
  <c r="N120" i="3" s="1"/>
  <c r="Q120" i="3" s="1"/>
  <c r="S120" i="3" s="1"/>
  <c r="V120" i="3" s="1"/>
  <c r="AH120" i="3"/>
  <c r="AC120" i="3"/>
  <c r="AE120" i="3" s="1"/>
  <c r="F120" i="3" l="1"/>
  <c r="H120" i="3" s="1"/>
  <c r="K120" i="3" s="1"/>
  <c r="M120" i="3" l="1"/>
  <c r="P120" i="3" s="1"/>
  <c r="R120" i="3" l="1"/>
  <c r="T120" i="3" s="1"/>
  <c r="W120" i="3" s="1"/>
  <c r="Y120" i="3" s="1"/>
  <c r="B121" i="3" s="1"/>
  <c r="X120" i="3"/>
  <c r="A121" i="3" s="1"/>
  <c r="Z121" i="3" l="1"/>
  <c r="C121" i="3"/>
  <c r="E121" i="3" s="1"/>
  <c r="AA121" i="3"/>
  <c r="AB121" i="3" s="1"/>
  <c r="D121" i="3"/>
  <c r="AD121" i="3"/>
  <c r="G121" i="3"/>
  <c r="J121" i="3" s="1"/>
  <c r="L121" i="3" s="1"/>
  <c r="N121" i="3" s="1"/>
  <c r="Q121" i="3" s="1"/>
  <c r="S121" i="3" s="1"/>
  <c r="V121" i="3" s="1"/>
  <c r="F121" i="3" l="1"/>
  <c r="H121" i="3" s="1"/>
  <c r="K121" i="3" s="1"/>
  <c r="M121" i="3" s="1"/>
  <c r="P121" i="3" s="1"/>
  <c r="R121" i="3" s="1"/>
  <c r="T121" i="3" s="1"/>
  <c r="W121" i="3" s="1"/>
  <c r="Y121" i="3" s="1"/>
  <c r="B122" i="3" s="1"/>
  <c r="AC121" i="3"/>
  <c r="AE121" i="3" s="1"/>
  <c r="AH121" i="3"/>
  <c r="AD122" i="3" l="1"/>
  <c r="D122" i="3"/>
  <c r="X121" i="3"/>
  <c r="A122" i="3" s="1"/>
  <c r="F122" i="3" l="1"/>
  <c r="H122" i="3" s="1"/>
  <c r="K122" i="3" s="1"/>
  <c r="M122" i="3" s="1"/>
  <c r="P122" i="3" s="1"/>
  <c r="R122" i="3" s="1"/>
  <c r="T122" i="3" s="1"/>
  <c r="W122" i="3" s="1"/>
  <c r="Z122" i="3"/>
  <c r="C122" i="3"/>
  <c r="E122" i="3" s="1"/>
  <c r="AA122" i="3"/>
  <c r="AB122" i="3" s="1"/>
  <c r="G122" i="3" l="1"/>
  <c r="J122" i="3" s="1"/>
  <c r="L122" i="3" s="1"/>
  <c r="N122" i="3" s="1"/>
  <c r="Q122" i="3" s="1"/>
  <c r="S122" i="3" s="1"/>
  <c r="V122" i="3" s="1"/>
  <c r="X122" i="3" s="1"/>
  <c r="A123" i="3" s="1"/>
  <c r="AH122" i="3"/>
  <c r="AC122" i="3"/>
  <c r="AE122" i="3" s="1"/>
  <c r="Z123" i="3" l="1"/>
  <c r="AA123" i="3"/>
  <c r="AB123" i="3" s="1"/>
  <c r="C123" i="3"/>
  <c r="E123" i="3" s="1"/>
  <c r="Y122" i="3"/>
  <c r="B123" i="3" s="1"/>
  <c r="D123" i="3" l="1"/>
  <c r="AD123" i="3"/>
  <c r="G123" i="3"/>
  <c r="J123" i="3" s="1"/>
  <c r="L123" i="3" s="1"/>
  <c r="N123" i="3" s="1"/>
  <c r="Q123" i="3" s="1"/>
  <c r="S123" i="3" s="1"/>
  <c r="V123" i="3" s="1"/>
  <c r="AC123" i="3"/>
  <c r="AE123" i="3" s="1"/>
  <c r="AH123" i="3"/>
  <c r="F123" i="3" l="1"/>
  <c r="H123" i="3" s="1"/>
  <c r="K123" i="3" s="1"/>
  <c r="M123" i="3" l="1"/>
  <c r="P123" i="3" s="1"/>
  <c r="R123" i="3" l="1"/>
  <c r="T123" i="3" s="1"/>
  <c r="W123" i="3" s="1"/>
  <c r="Y123" i="3" s="1"/>
  <c r="B124" i="3" s="1"/>
  <c r="X123" i="3"/>
  <c r="A124" i="3" s="1"/>
  <c r="C124" i="3" l="1"/>
  <c r="E124" i="3" s="1"/>
  <c r="Z124" i="3"/>
  <c r="AA124" i="3"/>
  <c r="AB124" i="3" s="1"/>
  <c r="AD124" i="3"/>
  <c r="G124" i="3"/>
  <c r="J124" i="3" s="1"/>
  <c r="L124" i="3" s="1"/>
  <c r="N124" i="3" s="1"/>
  <c r="Q124" i="3" s="1"/>
  <c r="S124" i="3" s="1"/>
  <c r="V124" i="3" s="1"/>
  <c r="D124" i="3"/>
  <c r="F124" i="3" l="1"/>
  <c r="H124" i="3" s="1"/>
  <c r="K124" i="3" s="1"/>
  <c r="M124" i="3" s="1"/>
  <c r="P124" i="3" s="1"/>
  <c r="R124" i="3" s="1"/>
  <c r="T124" i="3" s="1"/>
  <c r="W124" i="3" s="1"/>
  <c r="Y124" i="3" s="1"/>
  <c r="B125" i="3" s="1"/>
  <c r="AH124" i="3"/>
  <c r="AC124" i="3"/>
  <c r="AE124" i="3" s="1"/>
  <c r="D125" i="3" l="1"/>
  <c r="AD125" i="3"/>
  <c r="X124" i="3"/>
  <c r="A125" i="3" s="1"/>
  <c r="Z125" i="3" l="1"/>
  <c r="C125" i="3"/>
  <c r="E125" i="3" s="1"/>
  <c r="AA125" i="3"/>
  <c r="AB125" i="3" s="1"/>
  <c r="F125" i="3"/>
  <c r="H125" i="3" s="1"/>
  <c r="K125" i="3" s="1"/>
  <c r="M125" i="3" s="1"/>
  <c r="P125" i="3" s="1"/>
  <c r="R125" i="3" s="1"/>
  <c r="T125" i="3" s="1"/>
  <c r="W125" i="3" s="1"/>
  <c r="G125" i="3" l="1"/>
  <c r="J125" i="3" s="1"/>
  <c r="AH125" i="3"/>
  <c r="AC125" i="3"/>
  <c r="AE125" i="3" s="1"/>
  <c r="L125" i="3" l="1"/>
  <c r="N125" i="3" s="1"/>
  <c r="Q125" i="3" s="1"/>
  <c r="S125" i="3" l="1"/>
  <c r="V125" i="3" s="1"/>
  <c r="X125" i="3" s="1"/>
  <c r="A126" i="3" s="1"/>
  <c r="Y125" i="3"/>
  <c r="B126" i="3" s="1"/>
  <c r="D126" i="3" l="1"/>
  <c r="AD126" i="3"/>
  <c r="AA126" i="3"/>
  <c r="AB126" i="3" s="1"/>
  <c r="C126" i="3"/>
  <c r="E126" i="3" s="1"/>
  <c r="G126" i="3" s="1"/>
  <c r="J126" i="3" s="1"/>
  <c r="L126" i="3" s="1"/>
  <c r="N126" i="3" s="1"/>
  <c r="Q126" i="3" s="1"/>
  <c r="S126" i="3" s="1"/>
  <c r="V126" i="3" s="1"/>
  <c r="Z126" i="3"/>
  <c r="F126" i="3"/>
  <c r="H126" i="3" s="1"/>
  <c r="K126" i="3" s="1"/>
  <c r="M126" i="3" s="1"/>
  <c r="P126" i="3" s="1"/>
  <c r="R126" i="3" s="1"/>
  <c r="T126" i="3" s="1"/>
  <c r="W126" i="3" s="1"/>
  <c r="Y126" i="3" l="1"/>
  <c r="B127" i="3" s="1"/>
  <c r="D127" i="3"/>
  <c r="AD127" i="3"/>
  <c r="AH126" i="3"/>
  <c r="AC126" i="3"/>
  <c r="AE126" i="3" s="1"/>
  <c r="X126" i="3"/>
  <c r="A127" i="3" s="1"/>
  <c r="AA127" i="3" l="1"/>
  <c r="AB127" i="3" s="1"/>
  <c r="F127" i="3"/>
  <c r="H127" i="3" s="1"/>
  <c r="K127" i="3" s="1"/>
  <c r="M127" i="3" s="1"/>
  <c r="P127" i="3" s="1"/>
  <c r="R127" i="3" s="1"/>
  <c r="T127" i="3" s="1"/>
  <c r="W127" i="3" s="1"/>
  <c r="C127" i="3"/>
  <c r="E127" i="3" s="1"/>
  <c r="Z127" i="3"/>
  <c r="G127" i="3" l="1"/>
  <c r="J127" i="3" s="1"/>
  <c r="L127" i="3" s="1"/>
  <c r="N127" i="3" s="1"/>
  <c r="Q127" i="3" s="1"/>
  <c r="S127" i="3" s="1"/>
  <c r="V127" i="3" s="1"/>
  <c r="X127" i="3" s="1"/>
  <c r="A128" i="3" s="1"/>
  <c r="AH127" i="3"/>
  <c r="AC127" i="3"/>
  <c r="AE127" i="3" s="1"/>
  <c r="C128" i="3" l="1"/>
  <c r="E128" i="3" s="1"/>
  <c r="Z128" i="3"/>
  <c r="AA128" i="3"/>
  <c r="AB128" i="3" s="1"/>
  <c r="Y127" i="3"/>
  <c r="B128" i="3" s="1"/>
  <c r="D128" i="3" l="1"/>
  <c r="AD128" i="3"/>
  <c r="G128" i="3"/>
  <c r="J128" i="3" s="1"/>
  <c r="L128" i="3" s="1"/>
  <c r="N128" i="3" s="1"/>
  <c r="Q128" i="3" s="1"/>
  <c r="S128" i="3" s="1"/>
  <c r="V128" i="3" s="1"/>
  <c r="AC128" i="3"/>
  <c r="AE128" i="3" s="1"/>
  <c r="AH128" i="3"/>
  <c r="F128" i="3" l="1"/>
  <c r="H128" i="3" s="1"/>
  <c r="K128" i="3" s="1"/>
  <c r="M128" i="3" l="1"/>
  <c r="P128" i="3" s="1"/>
  <c r="R128" i="3" l="1"/>
  <c r="T128" i="3" s="1"/>
  <c r="W128" i="3" s="1"/>
  <c r="Y128" i="3" s="1"/>
  <c r="B129" i="3" s="1"/>
  <c r="X128" i="3"/>
  <c r="A129" i="3" s="1"/>
  <c r="AA129" i="3" l="1"/>
  <c r="AB129" i="3" s="1"/>
  <c r="C129" i="3"/>
  <c r="E129" i="3" s="1"/>
  <c r="Z129" i="3"/>
  <c r="AD129" i="3"/>
  <c r="D129" i="3"/>
  <c r="G129" i="3"/>
  <c r="J129" i="3" s="1"/>
  <c r="L129" i="3" s="1"/>
  <c r="N129" i="3" s="1"/>
  <c r="Q129" i="3" s="1"/>
  <c r="S129" i="3" s="1"/>
  <c r="V129" i="3" s="1"/>
  <c r="F129" i="3" l="1"/>
  <c r="H129" i="3" s="1"/>
  <c r="K129" i="3" s="1"/>
  <c r="M129" i="3" s="1"/>
  <c r="P129" i="3" s="1"/>
  <c r="R129" i="3" s="1"/>
  <c r="T129" i="3" s="1"/>
  <c r="W129" i="3" s="1"/>
  <c r="AH129" i="3"/>
  <c r="AC129" i="3"/>
  <c r="AE129" i="3" s="1"/>
  <c r="Y129" i="3" l="1"/>
  <c r="X129" i="3"/>
</calcChain>
</file>

<file path=xl/sharedStrings.xml><?xml version="1.0" encoding="utf-8"?>
<sst xmlns="http://schemas.openxmlformats.org/spreadsheetml/2006/main" count="61" uniqueCount="42">
  <si>
    <t>dt</t>
  </si>
  <si>
    <t>r</t>
  </si>
  <si>
    <t>g</t>
  </si>
  <si>
    <t>m</t>
  </si>
  <si>
    <t>w</t>
  </si>
  <si>
    <t>e</t>
  </si>
  <si>
    <t>w_2_k1w</t>
  </si>
  <si>
    <t>e_2_k1a</t>
  </si>
  <si>
    <t>w_2_k2w</t>
  </si>
  <si>
    <t>e_2_k2a</t>
  </si>
  <si>
    <t>w_k3w</t>
  </si>
  <si>
    <t>e_k3a</t>
  </si>
  <si>
    <t>(k1a+2*k2a+2*k3a+k4a)/6*dt</t>
  </si>
  <si>
    <t>a</t>
  </si>
  <si>
    <t>Da</t>
  </si>
  <si>
    <t>Dw</t>
  </si>
  <si>
    <t>x</t>
  </si>
  <si>
    <t>y</t>
  </si>
  <si>
    <t>h</t>
  </si>
  <si>
    <t>Ep</t>
  </si>
  <si>
    <t>Ek</t>
  </si>
  <si>
    <t>Et</t>
  </si>
  <si>
    <t>k1a</t>
  </si>
  <si>
    <t>k1w</t>
  </si>
  <si>
    <t>a_2_k1a</t>
  </si>
  <si>
    <t>k2a</t>
  </si>
  <si>
    <t>k2w</t>
  </si>
  <si>
    <t>a_2_k2a</t>
  </si>
  <si>
    <t>k3a</t>
  </si>
  <si>
    <t>k3w</t>
  </si>
  <si>
    <t>a_k3a</t>
  </si>
  <si>
    <t>k4a</t>
  </si>
  <si>
    <t>k4w</t>
  </si>
  <si>
    <t xml:space="preserve">h </t>
  </si>
  <si>
    <t xml:space="preserve">Ek </t>
  </si>
  <si>
    <t>w(t+dt/2)</t>
  </si>
  <si>
    <t>a(t+dt/2)</t>
  </si>
  <si>
    <t>e(t+dt/2)</t>
  </si>
  <si>
    <t>a0</t>
  </si>
  <si>
    <t>Improved Euhler's Method</t>
  </si>
  <si>
    <t>RK-4 Method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</si>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</sst>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24"/>
      <name val="Calibri"/>
      <family val="2"/>
      <charset val="162"/>
      <scheme val="minor"/>
    </font>
    <font>
      <sz val="3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method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1292924478548876"/>
          <c:y val="2.7816876246933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34170582676351E-2"/>
          <c:y val="0.10716542792168939"/>
          <c:w val="0.88433956894212329"/>
          <c:h val="0.78230552349787441"/>
        </c:manualLayout>
      </c:layout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Data!$N$8:$N$47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296-4B94-93A6-305E5153FF55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Data!$O$8:$O$47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D296-4B94-93A6-305E5153FF55}"/>
            </c:ext>
          </c:extLst>
        </c:ser>
        <c:ser>
          <c:idx val="2"/>
          <c:order val="2"/>
          <c:tx>
            <c:strRef>
              <c:f>Data!$P$7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Data!$P$8:$P$47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D296-4B94-93A6-305E515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5791"/>
        <c:axId val="726845487"/>
      </c:scatterChart>
      <c:valAx>
        <c:axId val="895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5487"/>
        <c:crosses val="autoZero"/>
        <c:crossBetween val="midCat"/>
      </c:valAx>
      <c:valAx>
        <c:axId val="7268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</a:t>
            </a:r>
            <a:r>
              <a:rPr lang="en-GB"/>
              <a:t>x</a:t>
            </a:r>
            <a:r>
              <a:rPr lang="en-GB" baseline="0"/>
              <a:t> and y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00899527260825E-2"/>
          <c:y val="0.1311108873740251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xy1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Data!$K$8:$K$47</c:f>
              <c:numCache>
                <c:formatCode>General</c:formatCode>
                <c:ptCount val="40"/>
              </c:numCache>
            </c:numRef>
          </c:xVal>
          <c:yVal>
            <c:numRef>
              <c:f>Data!$L$8:$L$47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417-A42E-A8CF0D7CE74C}"/>
            </c:ext>
          </c:extLst>
        </c:ser>
        <c:ser>
          <c:idx val="1"/>
          <c:order val="1"/>
          <c:tx>
            <c:v>xy2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Data!$AO$8:$AO$47</c:f>
              <c:numCache>
                <c:formatCode>General</c:formatCode>
                <c:ptCount val="40"/>
              </c:numCache>
            </c:numRef>
          </c:xVal>
          <c:yVal>
            <c:numRef>
              <c:f>Data!$AP$8:$AP$47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417-A42E-A8CF0D7C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41423"/>
        <c:axId val="816252319"/>
      </c:scatterChart>
      <c:valAx>
        <c:axId val="8179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52319"/>
        <c:crosses val="autoZero"/>
        <c:crossBetween val="midCat"/>
      </c:valAx>
      <c:valAx>
        <c:axId val="8162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total energies</a:t>
            </a:r>
          </a:p>
        </c:rich>
      </c:tx>
      <c:layout>
        <c:manualLayout>
          <c:xMode val="edge"/>
          <c:yMode val="edge"/>
          <c:x val="0.37333657602373338"/>
          <c:y val="5.468749327171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03672283378973E-2"/>
          <c:y val="0.18189777945811442"/>
          <c:w val="0.857420296402441"/>
          <c:h val="0.75140622401854196"/>
        </c:manualLayout>
      </c:layout>
      <c:scatterChart>
        <c:scatterStyle val="smoothMarker"/>
        <c:varyColors val="0"/>
        <c:ser>
          <c:idx val="0"/>
          <c:order val="0"/>
          <c:tx>
            <c:v>et1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Data!$P$8:$P$47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B-49E6-88CB-012B5327AD94}"/>
            </c:ext>
          </c:extLst>
        </c:ser>
        <c:ser>
          <c:idx val="1"/>
          <c:order val="1"/>
          <c:tx>
            <c:v>et2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Data!$AT$8:$AT$47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B-49E6-88CB-012B5327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9583"/>
        <c:axId val="879807871"/>
      </c:scatterChart>
      <c:valAx>
        <c:axId val="7335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871"/>
        <c:crosses val="autoZero"/>
        <c:crossBetween val="midCat"/>
      </c:valAx>
      <c:valAx>
        <c:axId val="879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9583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Data!$AR$7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Data!$AR$8:$AR$47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B-4F0B-A33D-56C4EBDE8D8D}"/>
            </c:ext>
          </c:extLst>
        </c:ser>
        <c:ser>
          <c:idx val="1"/>
          <c:order val="1"/>
          <c:tx>
            <c:strRef>
              <c:f>Data!$AS$7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Data!$AS$8:$AS$47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7B-4F0B-A33D-56C4EBDE8D8D}"/>
            </c:ext>
          </c:extLst>
        </c:ser>
        <c:ser>
          <c:idx val="2"/>
          <c:order val="2"/>
          <c:tx>
            <c:strRef>
              <c:f>Data!$AT$7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Data!$AT$8:$AT$47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7B-4F0B-A33D-56C4EBDE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81503"/>
        <c:axId val="1113563487"/>
      </c:scatterChart>
      <c:valAx>
        <c:axId val="7919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3487"/>
        <c:crosses val="autoZero"/>
        <c:crossBetween val="midCat"/>
      </c:valAx>
      <c:valAx>
        <c:axId val="1113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66666666666672E-2"/>
          <c:y val="0.14521499755879488"/>
          <c:w val="0.90349300087489059"/>
          <c:h val="0.69645962746857459"/>
        </c:manualLayout>
      </c:layout>
      <c:scatterChart>
        <c:scatterStyle val="lineMarker"/>
        <c:varyColors val="0"/>
        <c:ser>
          <c:idx val="0"/>
          <c:order val="0"/>
          <c:tx>
            <c:v>x_h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Data!$K$8:$K$47</c:f>
              <c:numCache>
                <c:formatCode>General</c:formatCode>
                <c:ptCount val="40"/>
              </c:numCache>
            </c:numRef>
          </c:xVal>
          <c:yVal>
            <c:numRef>
              <c:f>Data!$M$8:$M$47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FF9-ACBB-5AE95E1394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Data!$AO$8:$AO$47</c:f>
              <c:numCache>
                <c:formatCode>General</c:formatCode>
                <c:ptCount val="40"/>
              </c:numCache>
            </c:numRef>
          </c:xVal>
          <c:yVal>
            <c:numRef>
              <c:f>Data!$AQ$8:$AQ$47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FF9-ACBB-5AE95E13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1167"/>
        <c:axId val="1832773391"/>
      </c:scatterChart>
      <c:valAx>
        <c:axId val="19328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73391"/>
        <c:crosses val="autoZero"/>
        <c:crossBetween val="midCat"/>
      </c:valAx>
      <c:valAx>
        <c:axId val="18327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/>
              <a:t>RK-4 Method</a:t>
            </a:r>
            <a:r>
              <a:rPr lang="en-GB" sz="3600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[1]sheet1!$AR$7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'RK-4 Method'!$AC$5:$AC$129</c:f>
              <c:numCache>
                <c:formatCode>General</c:formatCode>
                <c:ptCount val="125"/>
                <c:pt idx="0">
                  <c:v>0.87867965644035761</c:v>
                </c:pt>
                <c:pt idx="1">
                  <c:v>0.81740927885945891</c:v>
                </c:pt>
                <c:pt idx="2">
                  <c:v>0.64835043156442229</c:v>
                </c:pt>
                <c:pt idx="3">
                  <c:v>0.41510330097952075</c:v>
                </c:pt>
                <c:pt idx="4">
                  <c:v>0.18476343816779872</c:v>
                </c:pt>
                <c:pt idx="5">
                  <c:v>3.1374528859154927E-2</c:v>
                </c:pt>
                <c:pt idx="6">
                  <c:v>8.473353200553202E-3</c:v>
                </c:pt>
                <c:pt idx="7">
                  <c:v>0.12433772652043373</c:v>
                </c:pt>
                <c:pt idx="8">
                  <c:v>0.33783498266362455</c:v>
                </c:pt>
                <c:pt idx="9">
                  <c:v>0.57821181861438531</c:v>
                </c:pt>
                <c:pt idx="10">
                  <c:v>0.77372494421492022</c:v>
                </c:pt>
                <c:pt idx="11">
                  <c:v>0.8722985067751623</c:v>
                </c:pt>
                <c:pt idx="12">
                  <c:v>0.84983871483897944</c:v>
                </c:pt>
                <c:pt idx="13">
                  <c:v>0.71170745461848073</c:v>
                </c:pt>
                <c:pt idx="14">
                  <c:v>0.49254134279795858</c:v>
                </c:pt>
                <c:pt idx="15">
                  <c:v>0.25311221587705546</c:v>
                </c:pt>
                <c:pt idx="16">
                  <c:v>6.7853855650106265E-2</c:v>
                </c:pt>
                <c:pt idx="17">
                  <c:v>3.7214562846332733E-5</c:v>
                </c:pt>
                <c:pt idx="18">
                  <c:v>7.404619239703758E-2</c:v>
                </c:pt>
                <c:pt idx="19">
                  <c:v>0.26329675653877505</c:v>
                </c:pt>
                <c:pt idx="20">
                  <c:v>0.50337322855606048</c:v>
                </c:pt>
                <c:pt idx="21">
                  <c:v>0.72000688112136801</c:v>
                </c:pt>
                <c:pt idx="22">
                  <c:v>0.85343501202160477</c:v>
                </c:pt>
                <c:pt idx="23">
                  <c:v>0.87031999277049166</c:v>
                </c:pt>
                <c:pt idx="24">
                  <c:v>0.76663354089746893</c:v>
                </c:pt>
                <c:pt idx="25">
                  <c:v>0.56779000931335144</c:v>
                </c:pt>
                <c:pt idx="26">
                  <c:v>0.327010448696754</c:v>
                </c:pt>
                <c:pt idx="27">
                  <c:v>0.11653082431254014</c:v>
                </c:pt>
                <c:pt idx="28">
                  <c:v>6.3830199826347966E-3</c:v>
                </c:pt>
                <c:pt idx="29">
                  <c:v>3.5742073006848063E-2</c:v>
                </c:pt>
                <c:pt idx="30">
                  <c:v>0.19399367053089311</c:v>
                </c:pt>
                <c:pt idx="31">
                  <c:v>0.42605401625982697</c:v>
                </c:pt>
                <c:pt idx="32">
                  <c:v>0.65766522687509099</c:v>
                </c:pt>
                <c:pt idx="33">
                  <c:v>0.82254926977611886</c:v>
                </c:pt>
                <c:pt idx="34">
                  <c:v>0.87836227120878629</c:v>
                </c:pt>
                <c:pt idx="35">
                  <c:v>0.81169243114367928</c:v>
                </c:pt>
                <c:pt idx="36">
                  <c:v>0.63861552821514422</c:v>
                </c:pt>
                <c:pt idx="37">
                  <c:v>0.40396554509664562</c:v>
                </c:pt>
                <c:pt idx="38">
                  <c:v>0.17559919011285785</c:v>
                </c:pt>
                <c:pt idx="39">
                  <c:v>2.725896934592853E-2</c:v>
                </c:pt>
                <c:pt idx="40">
                  <c:v>1.0858776519944158E-2</c:v>
                </c:pt>
                <c:pt idx="41">
                  <c:v>0.1323275647648009</c:v>
                </c:pt>
                <c:pt idx="42">
                  <c:v>0.34863408017253017</c:v>
                </c:pt>
                <c:pt idx="43">
                  <c:v>0.58838877809181489</c:v>
                </c:pt>
                <c:pt idx="44">
                  <c:v>0.78040406559401609</c:v>
                </c:pt>
                <c:pt idx="45">
                  <c:v>0.8737777188067577</c:v>
                </c:pt>
                <c:pt idx="46">
                  <c:v>0.84574489547450116</c:v>
                </c:pt>
                <c:pt idx="47">
                  <c:v>0.70300310900588803</c:v>
                </c:pt>
                <c:pt idx="48">
                  <c:v>0.48148022698291437</c:v>
                </c:pt>
                <c:pt idx="49">
                  <c:v>0.24292270796328175</c:v>
                </c:pt>
                <c:pt idx="50">
                  <c:v>6.1859611330757347E-2</c:v>
                </c:pt>
                <c:pt idx="51">
                  <c:v>3.3736445800236492E-4</c:v>
                </c:pt>
                <c:pt idx="52">
                  <c:v>8.0500731263172254E-2</c:v>
                </c:pt>
                <c:pt idx="53">
                  <c:v>0.27359449799076008</c:v>
                </c:pt>
                <c:pt idx="54">
                  <c:v>0.5141287029595043</c:v>
                </c:pt>
                <c:pt idx="55">
                  <c:v>0.72806374263846785</c:v>
                </c:pt>
                <c:pt idx="56">
                  <c:v>0.85668074005601413</c:v>
                </c:pt>
                <c:pt idx="57">
                  <c:v>0.86795402516039255</c:v>
                </c:pt>
                <c:pt idx="58">
                  <c:v>0.75919507292513044</c:v>
                </c:pt>
                <c:pt idx="59">
                  <c:v>0.55714039786557479</c:v>
                </c:pt>
                <c:pt idx="60">
                  <c:v>0.31613959666989766</c:v>
                </c:pt>
                <c:pt idx="61">
                  <c:v>0.10887161832277614</c:v>
                </c:pt>
                <c:pt idx="62">
                  <c:v>4.5741632151530265E-3</c:v>
                </c:pt>
                <c:pt idx="63">
                  <c:v>4.0410742903926877E-2</c:v>
                </c:pt>
                <c:pt idx="64">
                  <c:v>0.20343349129917643</c:v>
                </c:pt>
                <c:pt idx="65">
                  <c:v>0.43706382698652568</c:v>
                </c:pt>
                <c:pt idx="66">
                  <c:v>0.66688960221524207</c:v>
                </c:pt>
                <c:pt idx="67">
                  <c:v>0.82748784355097027</c:v>
                </c:pt>
                <c:pt idx="68">
                  <c:v>0.87778631938732943</c:v>
                </c:pt>
                <c:pt idx="69">
                  <c:v>0.80571533424292152</c:v>
                </c:pt>
                <c:pt idx="70">
                  <c:v>0.6286877688030732</c:v>
                </c:pt>
                <c:pt idx="71">
                  <c:v>0.39276890336805537</c:v>
                </c:pt>
                <c:pt idx="72">
                  <c:v>0.1665460398556623</c:v>
                </c:pt>
                <c:pt idx="73">
                  <c:v>2.3398528574617994E-2</c:v>
                </c:pt>
                <c:pt idx="74">
                  <c:v>1.3553551040287881E-2</c:v>
                </c:pt>
                <c:pt idx="75">
                  <c:v>0.14056969971468547</c:v>
                </c:pt>
                <c:pt idx="76">
                  <c:v>0.35955080330541123</c:v>
                </c:pt>
                <c:pt idx="77">
                  <c:v>0.59852902069295633</c:v>
                </c:pt>
                <c:pt idx="78">
                  <c:v>0.7869178000846011</c:v>
                </c:pt>
                <c:pt idx="79">
                  <c:v>0.87501098595402249</c:v>
                </c:pt>
                <c:pt idx="80">
                  <c:v>0.8413831202965949</c:v>
                </c:pt>
                <c:pt idx="81">
                  <c:v>0.6940759909290467</c:v>
                </c:pt>
                <c:pt idx="82">
                  <c:v>0.47031136974409304</c:v>
                </c:pt>
                <c:pt idx="83">
                  <c:v>0.23279017811265623</c:v>
                </c:pt>
                <c:pt idx="84">
                  <c:v>5.608297821786179E-2</c:v>
                </c:pt>
                <c:pt idx="85">
                  <c:v>9.4320106306833296E-4</c:v>
                </c:pt>
                <c:pt idx="86">
                  <c:v>8.723769689475358E-2</c:v>
                </c:pt>
                <c:pt idx="87">
                  <c:v>0.28405804190564932</c:v>
                </c:pt>
                <c:pt idx="88">
                  <c:v>0.52489517569134059</c:v>
                </c:pt>
                <c:pt idx="89">
                  <c:v>0.7359908051191405</c:v>
                </c:pt>
                <c:pt idx="90">
                  <c:v>0.85969910633150426</c:v>
                </c:pt>
                <c:pt idx="91">
                  <c:v>0.86531909373420757</c:v>
                </c:pt>
                <c:pt idx="92">
                  <c:v>0.75151086502672237</c:v>
                </c:pt>
                <c:pt idx="93">
                  <c:v>0.54633908551216548</c:v>
                </c:pt>
                <c:pt idx="94">
                  <c:v>0.30527090389572742</c:v>
                </c:pt>
                <c:pt idx="95">
                  <c:v>0.10138466247871569</c:v>
                </c:pt>
                <c:pt idx="96">
                  <c:v>3.0556038756263115E-3</c:v>
                </c:pt>
                <c:pt idx="97">
                  <c:v>4.5382529649815595E-2</c:v>
                </c:pt>
                <c:pt idx="98">
                  <c:v>0.21308392414892574</c:v>
                </c:pt>
                <c:pt idx="99">
                  <c:v>0.44813437993058813</c:v>
                </c:pt>
                <c:pt idx="100">
                  <c:v>0.67602453666584073</c:v>
                </c:pt>
                <c:pt idx="101">
                  <c:v>0.83222341065756378</c:v>
                </c:pt>
                <c:pt idx="102">
                  <c:v>0.87694688153938527</c:v>
                </c:pt>
                <c:pt idx="103">
                  <c:v>0.79947657303585717</c:v>
                </c:pt>
                <c:pt idx="104">
                  <c:v>0.61857028323936636</c:v>
                </c:pt>
                <c:pt idx="105">
                  <c:v>0.38152102561690882</c:v>
                </c:pt>
                <c:pt idx="106">
                  <c:v>0.15761406117973609</c:v>
                </c:pt>
                <c:pt idx="107">
                  <c:v>1.9801822762630095E-2</c:v>
                </c:pt>
                <c:pt idx="108">
                  <c:v>1.6561306711380119E-2</c:v>
                </c:pt>
                <c:pt idx="109">
                  <c:v>0.14906182391928535</c:v>
                </c:pt>
                <c:pt idx="110">
                  <c:v>0.37057860365842688</c:v>
                </c:pt>
                <c:pt idx="111">
                  <c:v>0.60862437059978847</c:v>
                </c:pt>
                <c:pt idx="112">
                  <c:v>0.79325844844081694</c:v>
                </c:pt>
                <c:pt idx="113">
                  <c:v>0.87599251658141364</c:v>
                </c:pt>
                <c:pt idx="114">
                  <c:v>0.83675073095817343</c:v>
                </c:pt>
                <c:pt idx="115">
                  <c:v>0.68492773794082584</c:v>
                </c:pt>
                <c:pt idx="116">
                  <c:v>0.4590411443957676</c:v>
                </c:pt>
                <c:pt idx="117">
                  <c:v>0.22272434598383906</c:v>
                </c:pt>
                <c:pt idx="118">
                  <c:v>5.0533531508323848E-2</c:v>
                </c:pt>
                <c:pt idx="119">
                  <c:v>1.8602020345948045E-3</c:v>
                </c:pt>
                <c:pt idx="120">
                  <c:v>9.4256561673314865E-2</c:v>
                </c:pt>
                <c:pt idx="121">
                  <c:v>0.29468186465008595</c:v>
                </c:pt>
                <c:pt idx="122">
                  <c:v>0.53566467459517542</c:v>
                </c:pt>
                <c:pt idx="123">
                  <c:v>0.74378000167917124</c:v>
                </c:pt>
                <c:pt idx="124">
                  <c:v>0.8624835579971174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5-4C86-98CC-FA58F727112D}"/>
            </c:ext>
          </c:extLst>
        </c:ser>
        <c:ser>
          <c:idx val="1"/>
          <c:order val="1"/>
          <c:tx>
            <c:strRef>
              <c:f>[1]sheet1!$AS$7</c:f>
              <c:strCache>
                <c:ptCount val="1"/>
                <c:pt idx="0">
                  <c:v>Ek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'RK-4 Method'!$AD$5:$AD$129</c:f>
              <c:numCache>
                <c:formatCode>General</c:formatCode>
                <c:ptCount val="125"/>
                <c:pt idx="0">
                  <c:v>0</c:v>
                </c:pt>
                <c:pt idx="1">
                  <c:v>6.1265093423046438E-2</c:v>
                </c:pt>
                <c:pt idx="2">
                  <c:v>0.23031576207860247</c:v>
                </c:pt>
                <c:pt idx="3">
                  <c:v>0.46355629915062019</c:v>
                </c:pt>
                <c:pt idx="4">
                  <c:v>0.69389411163030368</c:v>
                </c:pt>
                <c:pt idx="5">
                  <c:v>0.84728217305937104</c:v>
                </c:pt>
                <c:pt idx="6">
                  <c:v>0.87017669082320659</c:v>
                </c:pt>
                <c:pt idx="7">
                  <c:v>0.75429882313119734</c:v>
                </c:pt>
                <c:pt idx="8">
                  <c:v>0.54078855794546088</c:v>
                </c:pt>
                <c:pt idx="9">
                  <c:v>0.3004056162713884</c:v>
                </c:pt>
                <c:pt idx="10">
                  <c:v>0.10489220358581075</c:v>
                </c:pt>
                <c:pt idx="11">
                  <c:v>6.3186556766529076E-3</c:v>
                </c:pt>
                <c:pt idx="12">
                  <c:v>2.8774600185288757E-2</c:v>
                </c:pt>
                <c:pt idx="13">
                  <c:v>0.16689819995860156</c:v>
                </c:pt>
                <c:pt idx="14">
                  <c:v>0.3860567003054024</c:v>
                </c:pt>
                <c:pt idx="15">
                  <c:v>0.6254823448105884</c:v>
                </c:pt>
                <c:pt idx="16">
                  <c:v>0.81074023073855916</c:v>
                </c:pt>
                <c:pt idx="17">
                  <c:v>0.8785526424937492</c:v>
                </c:pt>
                <c:pt idx="18">
                  <c:v>0.80453183336298861</c:v>
                </c:pt>
                <c:pt idx="19">
                  <c:v>0.61526714269642946</c:v>
                </c:pt>
                <c:pt idx="20">
                  <c:v>0.37518211481802616</c:v>
                </c:pt>
                <c:pt idx="21">
                  <c:v>0.15854683892941043</c:v>
                </c:pt>
                <c:pt idx="22">
                  <c:v>2.5119234080428286E-2</c:v>
                </c:pt>
                <c:pt idx="23">
                  <c:v>8.2318499915787265E-3</c:v>
                </c:pt>
                <c:pt idx="24">
                  <c:v>0.11191157788997028</c:v>
                </c:pt>
                <c:pt idx="25">
                  <c:v>0.31074694269978448</c:v>
                </c:pt>
                <c:pt idx="26">
                  <c:v>0.5515214868965711</c:v>
                </c:pt>
                <c:pt idx="27">
                  <c:v>0.76200024603715666</c:v>
                </c:pt>
                <c:pt idx="28">
                  <c:v>0.87214579574718143</c:v>
                </c:pt>
                <c:pt idx="29">
                  <c:v>0.84277717694529741</c:v>
                </c:pt>
                <c:pt idx="30">
                  <c:v>0.68451121670802551</c:v>
                </c:pt>
                <c:pt idx="31">
                  <c:v>0.45243999348474739</c:v>
                </c:pt>
                <c:pt idx="32">
                  <c:v>0.22082528622050585</c:v>
                </c:pt>
                <c:pt idx="33">
                  <c:v>5.5941735825182165E-2</c:v>
                </c:pt>
                <c:pt idx="34">
                  <c:v>1.2762999258894006E-4</c:v>
                </c:pt>
                <c:pt idx="35">
                  <c:v>6.6791992163019828E-2</c:v>
                </c:pt>
                <c:pt idx="36">
                  <c:v>0.23986068359028564</c:v>
                </c:pt>
                <c:pt idx="37">
                  <c:v>0.47450425095118809</c:v>
                </c:pt>
                <c:pt idx="38">
                  <c:v>0.70286873550746887</c:v>
                </c:pt>
                <c:pt idx="39">
                  <c:v>0.85120798823351895</c:v>
                </c:pt>
                <c:pt idx="40">
                  <c:v>0.86760116075163662</c:v>
                </c:pt>
                <c:pt idx="41">
                  <c:v>0.7461187100457497</c:v>
                </c:pt>
                <c:pt idx="42">
                  <c:v>0.5297994112585912</c:v>
                </c:pt>
                <c:pt idx="43">
                  <c:v>0.29003895114372802</c:v>
                </c:pt>
                <c:pt idx="44">
                  <c:v>9.8023516668519731E-2</c:v>
                </c:pt>
                <c:pt idx="45">
                  <c:v>4.6497654165270821E-3</c:v>
                </c:pt>
                <c:pt idx="46">
                  <c:v>3.2678533252860832E-2</c:v>
                </c:pt>
                <c:pt idx="47">
                  <c:v>0.17541255971667588</c:v>
                </c:pt>
                <c:pt idx="48">
                  <c:v>0.39692795081527299</c:v>
                </c:pt>
                <c:pt idx="49">
                  <c:v>0.63548220361949681</c:v>
                </c:pt>
                <c:pt idx="50">
                  <c:v>0.81654482039821219</c:v>
                </c:pt>
                <c:pt idx="51">
                  <c:v>0.8780625133032357</c:v>
                </c:pt>
                <c:pt idx="52">
                  <c:v>0.79788703874847766</c:v>
                </c:pt>
                <c:pt idx="53">
                  <c:v>0.6047792584466728</c:v>
                </c:pt>
                <c:pt idx="54">
                  <c:v>0.36423684761241215</c:v>
                </c:pt>
                <c:pt idx="55">
                  <c:v>0.15030040953411625</c:v>
                </c:pt>
                <c:pt idx="56">
                  <c:v>2.1683895123514683E-2</c:v>
                </c:pt>
                <c:pt idx="57">
                  <c:v>1.0408005858271303E-2</c:v>
                </c:pt>
                <c:pt idx="58">
                  <c:v>0.1191600802148931</c:v>
                </c:pt>
                <c:pt idx="59">
                  <c:v>0.32120663902432406</c:v>
                </c:pt>
                <c:pt idx="60">
                  <c:v>0.56220264046562329</c:v>
                </c:pt>
                <c:pt idx="61">
                  <c:v>0.7694698503833306</c:v>
                </c:pt>
                <c:pt idx="62">
                  <c:v>0.87376480628022402</c:v>
                </c:pt>
                <c:pt idx="63">
                  <c:v>0.83791831479754741</c:v>
                </c:pt>
                <c:pt idx="64">
                  <c:v>0.67488118481288151</c:v>
                </c:pt>
                <c:pt idx="65">
                  <c:v>0.44124028747839539</c:v>
                </c:pt>
                <c:pt idx="66">
                  <c:v>0.21141131132887139</c:v>
                </c:pt>
                <c:pt idx="67">
                  <c:v>5.0813602011109432E-2</c:v>
                </c:pt>
                <c:pt idx="68">
                  <c:v>5.1384997407193263E-4</c:v>
                </c:pt>
                <c:pt idx="69">
                  <c:v>7.257916592863356E-2</c:v>
                </c:pt>
                <c:pt idx="70">
                  <c:v>0.24959849700914627</c:v>
                </c:pt>
                <c:pt idx="71">
                  <c:v>0.48551113222045189</c:v>
                </c:pt>
                <c:pt idx="72">
                  <c:v>0.71173229824416973</c:v>
                </c:pt>
                <c:pt idx="73">
                  <c:v>0.85487870408617683</c:v>
                </c:pt>
                <c:pt idx="74">
                  <c:v>0.86471629510196002</c:v>
                </c:pt>
                <c:pt idx="75">
                  <c:v>0.73768633252733296</c:v>
                </c:pt>
                <c:pt idx="76">
                  <c:v>0.51869268643754074</c:v>
                </c:pt>
                <c:pt idx="77">
                  <c:v>0.27970904869323376</c:v>
                </c:pt>
                <c:pt idx="78">
                  <c:v>9.1320250682853432E-2</c:v>
                </c:pt>
                <c:pt idx="79">
                  <c:v>3.2268446782657725E-3</c:v>
                </c:pt>
                <c:pt idx="80">
                  <c:v>3.6850446115727797E-2</c:v>
                </c:pt>
                <c:pt idx="81">
                  <c:v>0.18414972420395528</c:v>
                </c:pt>
                <c:pt idx="82">
                  <c:v>0.40790698506606382</c:v>
                </c:pt>
                <c:pt idx="83">
                  <c:v>0.64542512515018369</c:v>
                </c:pt>
                <c:pt idx="84">
                  <c:v>0.82213182346828706</c:v>
                </c:pt>
                <c:pt idx="85">
                  <c:v>0.87726671152761138</c:v>
                </c:pt>
                <c:pt idx="86">
                  <c:v>0.7909598431737227</c:v>
                </c:pt>
                <c:pt idx="87">
                  <c:v>0.59412561604390013</c:v>
                </c:pt>
                <c:pt idx="88">
                  <c:v>0.35328063020875966</c:v>
                </c:pt>
                <c:pt idx="89">
                  <c:v>0.14218381722500223</c:v>
                </c:pt>
                <c:pt idx="90">
                  <c:v>1.8475944741426838E-2</c:v>
                </c:pt>
                <c:pt idx="91">
                  <c:v>1.2853148608840502E-2</c:v>
                </c:pt>
                <c:pt idx="92">
                  <c:v>0.12665435136859535</c:v>
                </c:pt>
                <c:pt idx="93">
                  <c:v>0.33181807600705032</c:v>
                </c:pt>
                <c:pt idx="94">
                  <c:v>0.57288167800829126</c:v>
                </c:pt>
                <c:pt idx="95">
                  <c:v>0.77676723503622336</c:v>
                </c:pt>
                <c:pt idx="96">
                  <c:v>0.87509353457338312</c:v>
                </c:pt>
                <c:pt idx="97">
                  <c:v>0.8327563558182236</c:v>
                </c:pt>
                <c:pt idx="98">
                  <c:v>0.66504058022391965</c:v>
                </c:pt>
                <c:pt idx="99">
                  <c:v>0.42997988823753064</c:v>
                </c:pt>
                <c:pt idx="100">
                  <c:v>0.20208681935316453</c:v>
                </c:pt>
                <c:pt idx="101">
                  <c:v>4.5888504686557058E-2</c:v>
                </c:pt>
                <c:pt idx="102">
                  <c:v>1.1635791440042956E-3</c:v>
                </c:pt>
                <c:pt idx="103">
                  <c:v>7.8628030094696988E-2</c:v>
                </c:pt>
                <c:pt idx="104">
                  <c:v>0.25952607299034047</c:v>
                </c:pt>
                <c:pt idx="105">
                  <c:v>0.49656929333897759</c:v>
                </c:pt>
                <c:pt idx="106">
                  <c:v>0.72047472537333923</c:v>
                </c:pt>
                <c:pt idx="107">
                  <c:v>0.85828570356156564</c:v>
                </c:pt>
                <c:pt idx="108">
                  <c:v>0.86151846413444577</c:v>
                </c:pt>
                <c:pt idx="109">
                  <c:v>0.72900399899469437</c:v>
                </c:pt>
                <c:pt idx="110">
                  <c:v>0.50747493240703279</c:v>
                </c:pt>
                <c:pt idx="111">
                  <c:v>0.26942408446914751</c:v>
                </c:pt>
                <c:pt idx="112">
                  <c:v>8.4790104303959821E-2</c:v>
                </c:pt>
                <c:pt idx="113">
                  <c:v>2.0556847289980389E-3</c:v>
                </c:pt>
                <c:pt idx="114">
                  <c:v>4.1292997216989459E-2</c:v>
                </c:pt>
                <c:pt idx="115">
                  <c:v>0.19310805638923206</c:v>
                </c:pt>
                <c:pt idx="116">
                  <c:v>0.41898743015423201</c:v>
                </c:pt>
                <c:pt idx="117">
                  <c:v>0.65530138933130522</c:v>
                </c:pt>
                <c:pt idx="118">
                  <c:v>0.82749166380359351</c:v>
                </c:pt>
                <c:pt idx="119">
                  <c:v>0.87615975932649826</c:v>
                </c:pt>
                <c:pt idx="120">
                  <c:v>0.78375077512101743</c:v>
                </c:pt>
                <c:pt idx="121">
                  <c:v>0.58331173988545593</c:v>
                </c:pt>
                <c:pt idx="122">
                  <c:v>0.34232143471215565</c:v>
                </c:pt>
                <c:pt idx="123">
                  <c:v>0.13420512834282744</c:v>
                </c:pt>
                <c:pt idx="124">
                  <c:v>1.550193531002815E-2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5-4C86-98CC-FA58F727112D}"/>
            </c:ext>
          </c:extLst>
        </c:ser>
        <c:ser>
          <c:idx val="2"/>
          <c:order val="2"/>
          <c:tx>
            <c:strRef>
              <c:f>[1]sheet1!$AT$7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'RK-4 Method'!$AE$5:$AE$129</c:f>
              <c:numCache>
                <c:formatCode>General</c:formatCode>
                <c:ptCount val="125"/>
                <c:pt idx="0">
                  <c:v>0.87867965644035761</c:v>
                </c:pt>
                <c:pt idx="1">
                  <c:v>0.87867437228250533</c:v>
                </c:pt>
                <c:pt idx="2">
                  <c:v>0.87866619364302478</c:v>
                </c:pt>
                <c:pt idx="3">
                  <c:v>0.87865960013014099</c:v>
                </c:pt>
                <c:pt idx="4">
                  <c:v>0.8786575497981024</c:v>
                </c:pt>
                <c:pt idx="5">
                  <c:v>0.87865670191852596</c:v>
                </c:pt>
                <c:pt idx="6">
                  <c:v>0.87865004402375979</c:v>
                </c:pt>
                <c:pt idx="7">
                  <c:v>0.87863654965163107</c:v>
                </c:pt>
                <c:pt idx="8">
                  <c:v>0.87862354060908543</c:v>
                </c:pt>
                <c:pt idx="9">
                  <c:v>0.87861743488577371</c:v>
                </c:pt>
                <c:pt idx="10">
                  <c:v>0.87861714780073097</c:v>
                </c:pt>
                <c:pt idx="11">
                  <c:v>0.8786171624518152</c:v>
                </c:pt>
                <c:pt idx="12">
                  <c:v>0.8786133150242682</c:v>
                </c:pt>
                <c:pt idx="13">
                  <c:v>0.87860565457708228</c:v>
                </c:pt>
                <c:pt idx="14">
                  <c:v>0.87859804310336098</c:v>
                </c:pt>
                <c:pt idx="15">
                  <c:v>0.87859456068764386</c:v>
                </c:pt>
                <c:pt idx="16">
                  <c:v>0.87859408638866543</c:v>
                </c:pt>
                <c:pt idx="17">
                  <c:v>0.87858985705659554</c:v>
                </c:pt>
                <c:pt idx="18">
                  <c:v>0.87857802576002619</c:v>
                </c:pt>
                <c:pt idx="19">
                  <c:v>0.8785638992352045</c:v>
                </c:pt>
                <c:pt idx="20">
                  <c:v>0.87855534337408669</c:v>
                </c:pt>
                <c:pt idx="21">
                  <c:v>0.87855372005077847</c:v>
                </c:pt>
                <c:pt idx="22">
                  <c:v>0.87855424610203303</c:v>
                </c:pt>
                <c:pt idx="23">
                  <c:v>0.87855184276207043</c:v>
                </c:pt>
                <c:pt idx="24">
                  <c:v>0.87854511878743924</c:v>
                </c:pt>
                <c:pt idx="25">
                  <c:v>0.87853695201313586</c:v>
                </c:pt>
                <c:pt idx="26">
                  <c:v>0.8785319355933251</c:v>
                </c:pt>
                <c:pt idx="27">
                  <c:v>0.8785310703496968</c:v>
                </c:pt>
                <c:pt idx="28">
                  <c:v>0.87852881572981623</c:v>
                </c:pt>
                <c:pt idx="29">
                  <c:v>0.87851924995214548</c:v>
                </c:pt>
                <c:pt idx="30">
                  <c:v>0.87850488723891862</c:v>
                </c:pt>
                <c:pt idx="31">
                  <c:v>0.87849400974457437</c:v>
                </c:pt>
                <c:pt idx="32">
                  <c:v>0.87849051309559689</c:v>
                </c:pt>
                <c:pt idx="33">
                  <c:v>0.878491005601301</c:v>
                </c:pt>
                <c:pt idx="34">
                  <c:v>0.87848990120137527</c:v>
                </c:pt>
                <c:pt idx="35">
                  <c:v>0.87848442330669907</c:v>
                </c:pt>
                <c:pt idx="36">
                  <c:v>0.8784762118054299</c:v>
                </c:pt>
                <c:pt idx="37">
                  <c:v>0.87846979604783371</c:v>
                </c:pt>
                <c:pt idx="38">
                  <c:v>0.87846792562032672</c:v>
                </c:pt>
                <c:pt idx="39">
                  <c:v>0.87846695757944748</c:v>
                </c:pt>
                <c:pt idx="40">
                  <c:v>0.87845993727158078</c:v>
                </c:pt>
                <c:pt idx="41">
                  <c:v>0.8784462748105506</c:v>
                </c:pt>
                <c:pt idx="42">
                  <c:v>0.87843349143112137</c:v>
                </c:pt>
                <c:pt idx="43">
                  <c:v>0.87842772923554291</c:v>
                </c:pt>
                <c:pt idx="44">
                  <c:v>0.87842758226253581</c:v>
                </c:pt>
                <c:pt idx="45">
                  <c:v>0.87842748422328476</c:v>
                </c:pt>
                <c:pt idx="46">
                  <c:v>0.87842342872736201</c:v>
                </c:pt>
                <c:pt idx="47">
                  <c:v>0.87841566872256394</c:v>
                </c:pt>
                <c:pt idx="48">
                  <c:v>0.87840817779818736</c:v>
                </c:pt>
                <c:pt idx="49">
                  <c:v>0.87840491158277856</c:v>
                </c:pt>
                <c:pt idx="50">
                  <c:v>0.87840443172896954</c:v>
                </c:pt>
                <c:pt idx="51">
                  <c:v>0.87839987776123807</c:v>
                </c:pt>
                <c:pt idx="52">
                  <c:v>0.87838777001164992</c:v>
                </c:pt>
                <c:pt idx="53">
                  <c:v>0.87837375643743287</c:v>
                </c:pt>
                <c:pt idx="54">
                  <c:v>0.87836555057191645</c:v>
                </c:pt>
                <c:pt idx="55">
                  <c:v>0.87836415217258412</c:v>
                </c:pt>
                <c:pt idx="56">
                  <c:v>0.87836463517952879</c:v>
                </c:pt>
                <c:pt idx="57">
                  <c:v>0.87836203101866384</c:v>
                </c:pt>
                <c:pt idx="58">
                  <c:v>0.87835515314002355</c:v>
                </c:pt>
                <c:pt idx="59">
                  <c:v>0.8783470368898989</c:v>
                </c:pt>
                <c:pt idx="60">
                  <c:v>0.87834223713552095</c:v>
                </c:pt>
                <c:pt idx="61">
                  <c:v>0.87834146870610674</c:v>
                </c:pt>
                <c:pt idx="62">
                  <c:v>0.87833896949537704</c:v>
                </c:pt>
                <c:pt idx="63">
                  <c:v>0.87832905770147429</c:v>
                </c:pt>
                <c:pt idx="64">
                  <c:v>0.87831467611205793</c:v>
                </c:pt>
                <c:pt idx="65">
                  <c:v>0.87830411446492107</c:v>
                </c:pt>
                <c:pt idx="66">
                  <c:v>0.87830091354411344</c:v>
                </c:pt>
                <c:pt idx="67">
                  <c:v>0.87830144556207967</c:v>
                </c:pt>
                <c:pt idx="68">
                  <c:v>0.87830016936140132</c:v>
                </c:pt>
                <c:pt idx="69">
                  <c:v>0.87829450017155508</c:v>
                </c:pt>
                <c:pt idx="70">
                  <c:v>0.87828626581221947</c:v>
                </c:pt>
                <c:pt idx="71">
                  <c:v>0.8782800355885072</c:v>
                </c:pt>
                <c:pt idx="72">
                  <c:v>0.87827833809983202</c:v>
                </c:pt>
                <c:pt idx="73">
                  <c:v>0.87827723266079483</c:v>
                </c:pt>
                <c:pt idx="74">
                  <c:v>0.8782698461422479</c:v>
                </c:pt>
                <c:pt idx="75">
                  <c:v>0.87825603224201843</c:v>
                </c:pt>
                <c:pt idx="76">
                  <c:v>0.87824348974295197</c:v>
                </c:pt>
                <c:pt idx="77">
                  <c:v>0.87823806938619009</c:v>
                </c:pt>
                <c:pt idx="78">
                  <c:v>0.87823805076745454</c:v>
                </c:pt>
                <c:pt idx="79">
                  <c:v>0.87823783063228822</c:v>
                </c:pt>
                <c:pt idx="80">
                  <c:v>0.87823356641232264</c:v>
                </c:pt>
                <c:pt idx="81">
                  <c:v>0.87822571513300196</c:v>
                </c:pt>
                <c:pt idx="82">
                  <c:v>0.87821835481015686</c:v>
                </c:pt>
                <c:pt idx="83">
                  <c:v>0.87821530326283992</c:v>
                </c:pt>
                <c:pt idx="84">
                  <c:v>0.87821480168614885</c:v>
                </c:pt>
                <c:pt idx="85">
                  <c:v>0.87820991259067971</c:v>
                </c:pt>
                <c:pt idx="86">
                  <c:v>0.87819754006847628</c:v>
                </c:pt>
                <c:pt idx="87">
                  <c:v>0.87818365794954945</c:v>
                </c:pt>
                <c:pt idx="88">
                  <c:v>0.87817580590010025</c:v>
                </c:pt>
                <c:pt idx="89">
                  <c:v>0.87817462234414267</c:v>
                </c:pt>
                <c:pt idx="90">
                  <c:v>0.87817505107293115</c:v>
                </c:pt>
                <c:pt idx="91">
                  <c:v>0.87817224234304803</c:v>
                </c:pt>
                <c:pt idx="92">
                  <c:v>0.87816521639531775</c:v>
                </c:pt>
                <c:pt idx="93">
                  <c:v>0.87815716151921586</c:v>
                </c:pt>
                <c:pt idx="94">
                  <c:v>0.87815258190401868</c:v>
                </c:pt>
                <c:pt idx="95">
                  <c:v>0.87815189751493905</c:v>
                </c:pt>
                <c:pt idx="96">
                  <c:v>0.87814913844900944</c:v>
                </c:pt>
                <c:pt idx="97">
                  <c:v>0.8781388854680392</c:v>
                </c:pt>
                <c:pt idx="98">
                  <c:v>0.87812450437284539</c:v>
                </c:pt>
                <c:pt idx="99">
                  <c:v>0.87811426816811877</c:v>
                </c:pt>
                <c:pt idx="100">
                  <c:v>0.87811135601900525</c:v>
                </c:pt>
                <c:pt idx="101">
                  <c:v>0.87811191534412081</c:v>
                </c:pt>
                <c:pt idx="102">
                  <c:v>0.8781104606833896</c:v>
                </c:pt>
                <c:pt idx="103">
                  <c:v>0.87810460313055416</c:v>
                </c:pt>
                <c:pt idx="104">
                  <c:v>0.87809635622970683</c:v>
                </c:pt>
                <c:pt idx="105">
                  <c:v>0.87809031895588641</c:v>
                </c:pt>
                <c:pt idx="106">
                  <c:v>0.87808878655307532</c:v>
                </c:pt>
                <c:pt idx="107">
                  <c:v>0.87808752632419573</c:v>
                </c:pt>
                <c:pt idx="108">
                  <c:v>0.87807977084582589</c:v>
                </c:pt>
                <c:pt idx="109">
                  <c:v>0.87806582291397972</c:v>
                </c:pt>
                <c:pt idx="110">
                  <c:v>0.87805353606545966</c:v>
                </c:pt>
                <c:pt idx="111">
                  <c:v>0.87804845506893603</c:v>
                </c:pt>
                <c:pt idx="112">
                  <c:v>0.87804855274477678</c:v>
                </c:pt>
                <c:pt idx="113">
                  <c:v>0.87804820131041172</c:v>
                </c:pt>
                <c:pt idx="114">
                  <c:v>0.87804372817516285</c:v>
                </c:pt>
                <c:pt idx="115">
                  <c:v>0.87803579433005785</c:v>
                </c:pt>
                <c:pt idx="116">
                  <c:v>0.87802857454999961</c:v>
                </c:pt>
                <c:pt idx="117">
                  <c:v>0.87802573531514427</c:v>
                </c:pt>
                <c:pt idx="118">
                  <c:v>0.87802519531191736</c:v>
                </c:pt>
                <c:pt idx="119">
                  <c:v>0.87801996136109306</c:v>
                </c:pt>
                <c:pt idx="120">
                  <c:v>0.87800733679433229</c:v>
                </c:pt>
                <c:pt idx="121">
                  <c:v>0.87799360453554187</c:v>
                </c:pt>
                <c:pt idx="122">
                  <c:v>0.87798610930733112</c:v>
                </c:pt>
                <c:pt idx="123">
                  <c:v>0.87798513002199874</c:v>
                </c:pt>
                <c:pt idx="124">
                  <c:v>0.87798549330714559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5-4C86-98CC-FA58F727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81503"/>
        <c:axId val="1113563487"/>
      </c:scatterChart>
      <c:valAx>
        <c:axId val="7919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3487"/>
        <c:crosses val="autoZero"/>
        <c:crossBetween val="midCat"/>
      </c:valAx>
      <c:valAx>
        <c:axId val="1113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Improved Euhler's</a:t>
            </a:r>
            <a:r>
              <a:rPr lang="en-US" sz="3600" baseline="0"/>
              <a:t> Method</a:t>
            </a:r>
          </a:p>
        </c:rich>
      </c:tx>
      <c:layout>
        <c:manualLayout>
          <c:xMode val="edge"/>
          <c:yMode val="edge"/>
          <c:x val="0.23334548621360057"/>
          <c:y val="2.781692457071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34170582676351E-2"/>
          <c:y val="0.23633214627097335"/>
          <c:w val="0.88433956894212329"/>
          <c:h val="0.65313883642735626"/>
        </c:manualLayout>
      </c:layout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Method'!$L$4:$L$150</c:f>
              <c:numCache>
                <c:formatCode>General</c:formatCode>
                <c:ptCount val="147"/>
                <c:pt idx="0">
                  <c:v>0.87867965644035761</c:v>
                </c:pt>
                <c:pt idx="1">
                  <c:v>0.81710934364744725</c:v>
                </c:pt>
                <c:pt idx="2">
                  <c:v>0.64560887412672163</c:v>
                </c:pt>
                <c:pt idx="3">
                  <c:v>0.40904373220776502</c:v>
                </c:pt>
                <c:pt idx="4">
                  <c:v>0.17699369413223365</c:v>
                </c:pt>
                <c:pt idx="5">
                  <c:v>2.6482015188241115E-2</c:v>
                </c:pt>
                <c:pt idx="6">
                  <c:v>1.2415269229337222E-2</c:v>
                </c:pt>
                <c:pt idx="7">
                  <c:v>0.1408596742266699</c:v>
                </c:pt>
                <c:pt idx="8">
                  <c:v>0.36554516378335011</c:v>
                </c:pt>
                <c:pt idx="9">
                  <c:v>0.61079157789715843</c:v>
                </c:pt>
                <c:pt idx="10">
                  <c:v>0.80271177024661489</c:v>
                </c:pt>
                <c:pt idx="11">
                  <c:v>0.89006445927520994</c:v>
                </c:pt>
                <c:pt idx="12">
                  <c:v>0.85148065406773688</c:v>
                </c:pt>
                <c:pt idx="13">
                  <c:v>0.69622837703233242</c:v>
                </c:pt>
                <c:pt idx="14">
                  <c:v>0.4639857916977802</c:v>
                </c:pt>
                <c:pt idx="15">
                  <c:v>0.22126909440662423</c:v>
                </c:pt>
                <c:pt idx="16">
                  <c:v>4.6854173125498999E-2</c:v>
                </c:pt>
                <c:pt idx="17">
                  <c:v>3.4500735020703832E-3</c:v>
                </c:pt>
                <c:pt idx="18">
                  <c:v>0.10807886617852758</c:v>
                </c:pt>
                <c:pt idx="19">
                  <c:v>0.32283306456503957</c:v>
                </c:pt>
                <c:pt idx="20">
                  <c:v>0.57405648587080527</c:v>
                </c:pt>
                <c:pt idx="21">
                  <c:v>0.78434491460558498</c:v>
                </c:pt>
                <c:pt idx="22">
                  <c:v>0.89648243549760032</c:v>
                </c:pt>
                <c:pt idx="23">
                  <c:v>0.88284645821892527</c:v>
                </c:pt>
                <c:pt idx="24">
                  <c:v>0.7466804432232782</c:v>
                </c:pt>
                <c:pt idx="25">
                  <c:v>0.52200007604933152</c:v>
                </c:pt>
                <c:pt idx="26">
                  <c:v>0.27137510930139774</c:v>
                </c:pt>
                <c:pt idx="27">
                  <c:v>7.4138018734585254E-2</c:v>
                </c:pt>
                <c:pt idx="28">
                  <c:v>7.8993382535141876E-6</c:v>
                </c:pt>
                <c:pt idx="29">
                  <c:v>7.7378678998295536E-2</c:v>
                </c:pt>
                <c:pt idx="30">
                  <c:v>0.27821297200304629</c:v>
                </c:pt>
                <c:pt idx="31">
                  <c:v>0.53242339965721697</c:v>
                </c:pt>
                <c:pt idx="32">
                  <c:v>0.75982599578355936</c:v>
                </c:pt>
                <c:pt idx="33">
                  <c:v>0.89719456337614667</c:v>
                </c:pt>
                <c:pt idx="34">
                  <c:v>0.91032519949467794</c:v>
                </c:pt>
                <c:pt idx="35">
                  <c:v>0.79610912816070356</c:v>
                </c:pt>
                <c:pt idx="36">
                  <c:v>0.58246780053323644</c:v>
                </c:pt>
                <c:pt idx="37">
                  <c:v>0.32718402472943497</c:v>
                </c:pt>
                <c:pt idx="38">
                  <c:v>0.10886398764476002</c:v>
                </c:pt>
                <c:pt idx="39">
                  <c:v>3.1626358400865806E-3</c:v>
                </c:pt>
                <c:pt idx="40">
                  <c:v>4.9953152271993151E-2</c:v>
                </c:pt>
                <c:pt idx="41">
                  <c:v>0.23251988058346273</c:v>
                </c:pt>
                <c:pt idx="42">
                  <c:v>0.48612153252448331</c:v>
                </c:pt>
                <c:pt idx="43">
                  <c:v>0.72881439280774285</c:v>
                </c:pt>
                <c:pt idx="44">
                  <c:v>0.89146732311494947</c:v>
                </c:pt>
                <c:pt idx="45">
                  <c:v>0.93297771661656337</c:v>
                </c:pt>
                <c:pt idx="46">
                  <c:v>0.84354495026632637</c:v>
                </c:pt>
                <c:pt idx="47">
                  <c:v>0.64460468062415921</c:v>
                </c:pt>
                <c:pt idx="48">
                  <c:v>0.38837796370820465</c:v>
                </c:pt>
                <c:pt idx="49">
                  <c:v>0.15141904579689724</c:v>
                </c:pt>
                <c:pt idx="50">
                  <c:v>1.3976769419279944E-2</c:v>
                </c:pt>
                <c:pt idx="51">
                  <c:v>2.7139690982266318E-2</c:v>
                </c:pt>
                <c:pt idx="52">
                  <c:v>0.18681458448807253</c:v>
                </c:pt>
                <c:pt idx="53">
                  <c:v>0.43558324211009913</c:v>
                </c:pt>
                <c:pt idx="54">
                  <c:v>0.69108859287754254</c:v>
                </c:pt>
                <c:pt idx="55">
                  <c:v>0.87859670952391578</c:v>
                </c:pt>
                <c:pt idx="56">
                  <c:v>0.94982148117444876</c:v>
                </c:pt>
                <c:pt idx="57">
                  <c:v>0.88791176435287389</c:v>
                </c:pt>
                <c:pt idx="58">
                  <c:v>0.7074572600610709</c:v>
                </c:pt>
                <c:pt idx="59">
                  <c:v>0.45442596202162622</c:v>
                </c:pt>
                <c:pt idx="60">
                  <c:v>0.20200125458397888</c:v>
                </c:pt>
                <c:pt idx="61">
                  <c:v>3.3450187990978208E-2</c:v>
                </c:pt>
                <c:pt idx="62">
                  <c:v>1.0392820164132899E-2</c:v>
                </c:pt>
                <c:pt idx="63">
                  <c:v>0.14239754343699285</c:v>
                </c:pt>
                <c:pt idx="64">
                  <c:v>0.3814839168491152</c:v>
                </c:pt>
                <c:pt idx="65">
                  <c:v>0.64658792670464038</c:v>
                </c:pt>
                <c:pt idx="66">
                  <c:v>0.85793865229977728</c:v>
                </c:pt>
                <c:pt idx="67">
                  <c:v>0.95984952473584984</c:v>
                </c:pt>
                <c:pt idx="68">
                  <c:v>0.92803778583331975</c:v>
                </c:pt>
                <c:pt idx="69">
                  <c:v>0.76990437890235208</c:v>
                </c:pt>
                <c:pt idx="70">
                  <c:v>0.52456620069118465</c:v>
                </c:pt>
                <c:pt idx="71">
                  <c:v>0.26057449128026933</c:v>
                </c:pt>
                <c:pt idx="72">
                  <c:v>6.24593955458419E-2</c:v>
                </c:pt>
                <c:pt idx="73">
                  <c:v>1.242364834836418E-3</c:v>
                </c:pt>
                <c:pt idx="74">
                  <c:v>0.10081197933129338</c:v>
                </c:pt>
                <c:pt idx="75">
                  <c:v>0.32478167234680999</c:v>
                </c:pt>
                <c:pt idx="76">
                  <c:v>0.59546107877448318</c:v>
                </c:pt>
                <c:pt idx="77">
                  <c:v>0.82894704174529932</c:v>
                </c:pt>
                <c:pt idx="78">
                  <c:v>0.9620550227512259</c:v>
                </c:pt>
                <c:pt idx="79">
                  <c:v>0.96267118665549578</c:v>
                </c:pt>
                <c:pt idx="80">
                  <c:v>0.83066427070750404</c:v>
                </c:pt>
                <c:pt idx="81">
                  <c:v>0.59779504537213979</c:v>
                </c:pt>
                <c:pt idx="82">
                  <c:v>0.32682631662954154</c:v>
                </c:pt>
                <c:pt idx="83">
                  <c:v>0.10168915955565627</c:v>
                </c:pt>
                <c:pt idx="84">
                  <c:v>1.2342281575383751E-3</c:v>
                </c:pt>
                <c:pt idx="85">
                  <c:v>6.3831542517907014E-2</c:v>
                </c:pt>
                <c:pt idx="86">
                  <c:v>0.26675333644190058</c:v>
                </c:pt>
                <c:pt idx="87">
                  <c:v>0.53812083793486432</c:v>
                </c:pt>
                <c:pt idx="88">
                  <c:v>0.79122059360422492</c:v>
                </c:pt>
                <c:pt idx="89">
                  <c:v>0.95546278616076252</c:v>
                </c:pt>
                <c:pt idx="90">
                  <c:v>0.9905008102003634</c:v>
                </c:pt>
                <c:pt idx="91">
                  <c:v>0.88830758735033766</c:v>
                </c:pt>
                <c:pt idx="92">
                  <c:v>0.67286425531577099</c:v>
                </c:pt>
                <c:pt idx="93">
                  <c:v>0.4001322992464984</c:v>
                </c:pt>
                <c:pt idx="94">
                  <c:v>0.15155994956161545</c:v>
                </c:pt>
                <c:pt idx="95">
                  <c:v>1.1853182806658702E-2</c:v>
                </c:pt>
                <c:pt idx="96">
                  <c:v>3.3427543577598806E-2</c:v>
                </c:pt>
                <c:pt idx="97">
                  <c:v>0.20902173888800613</c:v>
                </c:pt>
                <c:pt idx="98">
                  <c:v>0.47530349077323952</c:v>
                </c:pt>
                <c:pt idx="99">
                  <c:v>0.74455964058148338</c:v>
                </c:pt>
                <c:pt idx="100">
                  <c:v>0.93916923293446808</c:v>
                </c:pt>
                <c:pt idx="101">
                  <c:v>1.0101827930824079</c:v>
                </c:pt>
                <c:pt idx="102">
                  <c:v>0.94127650909588467</c:v>
                </c:pt>
                <c:pt idx="103">
                  <c:v>0.74828728768145725</c:v>
                </c:pt>
                <c:pt idx="104">
                  <c:v>0.47953010804039076</c:v>
                </c:pt>
                <c:pt idx="105">
                  <c:v>0.21215582923257481</c:v>
                </c:pt>
                <c:pt idx="106">
                  <c:v>3.4428927574546853E-2</c:v>
                </c:pt>
                <c:pt idx="107">
                  <c:v>1.1711003327385949E-2</c:v>
                </c:pt>
                <c:pt idx="108">
                  <c:v>0.15356776112735282</c:v>
                </c:pt>
                <c:pt idx="109">
                  <c:v>0.40812970449532304</c:v>
                </c:pt>
                <c:pt idx="110">
                  <c:v>0.68903347749498911</c:v>
                </c:pt>
                <c:pt idx="111">
                  <c:v>0.91239271899203389</c:v>
                </c:pt>
                <c:pt idx="112">
                  <c:v>1.0203742579301032</c:v>
                </c:pt>
                <c:pt idx="113">
                  <c:v>0.98791006948763438</c:v>
                </c:pt>
                <c:pt idx="114">
                  <c:v>0.82235509357327241</c:v>
                </c:pt>
                <c:pt idx="115">
                  <c:v>0.56370630134075839</c:v>
                </c:pt>
                <c:pt idx="116">
                  <c:v>0.28315850754989602</c:v>
                </c:pt>
                <c:pt idx="117">
                  <c:v>7.0029019419207694E-2</c:v>
                </c:pt>
                <c:pt idx="118">
                  <c:v>8.4592004406969235E-4</c:v>
                </c:pt>
                <c:pt idx="119">
                  <c:v>0.1027192037821123</c:v>
                </c:pt>
                <c:pt idx="120">
                  <c:v>0.33816164388268788</c:v>
                </c:pt>
                <c:pt idx="121">
                  <c:v>0.6250579360899613</c:v>
                </c:pt>
                <c:pt idx="122">
                  <c:v>0.87453630369727775</c:v>
                </c:pt>
                <c:pt idx="123">
                  <c:v>1.0197757548472808</c:v>
                </c:pt>
                <c:pt idx="124">
                  <c:v>1.0264759764988853</c:v>
                </c:pt>
                <c:pt idx="125">
                  <c:v>0.89316127326386163</c:v>
                </c:pt>
                <c:pt idx="126">
                  <c:v>0.65099796554466427</c:v>
                </c:pt>
                <c:pt idx="127">
                  <c:v>0.36379378271119034</c:v>
                </c:pt>
                <c:pt idx="128">
                  <c:v>0.11934494113156113</c:v>
                </c:pt>
                <c:pt idx="129">
                  <c:v>2.9324352699100498E-3</c:v>
                </c:pt>
                <c:pt idx="130">
                  <c:v>5.9107707289631217E-2</c:v>
                </c:pt>
                <c:pt idx="131">
                  <c:v>0.26744846646083453</c:v>
                </c:pt>
                <c:pt idx="132">
                  <c:v>0.55348121547819762</c:v>
                </c:pt>
                <c:pt idx="133">
                  <c:v>0.82526494832508346</c:v>
                </c:pt>
                <c:pt idx="134">
                  <c:v>1.0071847480793392</c:v>
                </c:pt>
                <c:pt idx="135">
                  <c:v>1.0552096044519277</c:v>
                </c:pt>
                <c:pt idx="136">
                  <c:v>0.95863605230863813</c:v>
                </c:pt>
                <c:pt idx="137">
                  <c:v>0.73941025699610674</c:v>
                </c:pt>
                <c:pt idx="138">
                  <c:v>0.45279639834939656</c:v>
                </c:pt>
                <c:pt idx="139">
                  <c:v>0.18258010691800941</c:v>
                </c:pt>
                <c:pt idx="140">
                  <c:v>1.9862097059429318E-2</c:v>
                </c:pt>
                <c:pt idx="141">
                  <c:v>2.5585270750102529E-2</c:v>
                </c:pt>
                <c:pt idx="142">
                  <c:v>0.19854947145369894</c:v>
                </c:pt>
                <c:pt idx="143">
                  <c:v>0.47567343722888733</c:v>
                </c:pt>
                <c:pt idx="144">
                  <c:v>0.76459855419212208</c:v>
                </c:pt>
                <c:pt idx="145">
                  <c:v>0.98156308003887549</c:v>
                </c:pt>
                <c:pt idx="146">
                  <c:v>1.0723615063317689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1-4DB2-9AAB-3BC14FA2802A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Method'!$M$4:$M$150</c:f>
              <c:numCache>
                <c:formatCode>General</c:formatCode>
                <c:ptCount val="147"/>
                <c:pt idx="0">
                  <c:v>0</c:v>
                </c:pt>
                <c:pt idx="1">
                  <c:v>6.2499999999999972E-2</c:v>
                </c:pt>
                <c:pt idx="2">
                  <c:v>0.23507295782274054</c:v>
                </c:pt>
                <c:pt idx="3">
                  <c:v>0.47300785790030569</c:v>
                </c:pt>
                <c:pt idx="4">
                  <c:v>0.70672700732954241</c:v>
                </c:pt>
                <c:pt idx="5">
                  <c:v>0.85899367307474606</c:v>
                </c:pt>
                <c:pt idx="6">
                  <c:v>0.87462232224870029</c:v>
                </c:pt>
                <c:pt idx="7">
                  <c:v>0.74744327101979013</c:v>
                </c:pt>
                <c:pt idx="8">
                  <c:v>0.5238387296646313</c:v>
                </c:pt>
                <c:pt idx="9">
                  <c:v>0.27962724657978438</c:v>
                </c:pt>
                <c:pt idx="10">
                  <c:v>8.8720430268061229E-2</c:v>
                </c:pt>
                <c:pt idx="11">
                  <c:v>2.3237715426938435E-3</c:v>
                </c:pt>
                <c:pt idx="12">
                  <c:v>4.1835637419728136E-2</c:v>
                </c:pt>
                <c:pt idx="13">
                  <c:v>0.19812820106888052</c:v>
                </c:pt>
                <c:pt idx="14">
                  <c:v>0.43169385804114424</c:v>
                </c:pt>
                <c:pt idx="15">
                  <c:v>0.676059562340808</c:v>
                </c:pt>
                <c:pt idx="16">
                  <c:v>0.8522677129915025</c:v>
                </c:pt>
                <c:pt idx="17">
                  <c:v>0.8973139218689582</c:v>
                </c:pt>
                <c:pt idx="18">
                  <c:v>0.79402130290158279</c:v>
                </c:pt>
                <c:pt idx="19">
                  <c:v>0.58038121792778674</c:v>
                </c:pt>
                <c:pt idx="20">
                  <c:v>0.33020456116170599</c:v>
                </c:pt>
                <c:pt idx="21">
                  <c:v>0.12094489193197408</c:v>
                </c:pt>
                <c:pt idx="22">
                  <c:v>9.7827816794796157E-3</c:v>
                </c:pt>
                <c:pt idx="23">
                  <c:v>2.4350081663408504E-2</c:v>
                </c:pt>
                <c:pt idx="24">
                  <c:v>0.16152733657321738</c:v>
                </c:pt>
                <c:pt idx="25">
                  <c:v>0.38747980854160108</c:v>
                </c:pt>
                <c:pt idx="26">
                  <c:v>0.63972133270829512</c:v>
                </c:pt>
                <c:pt idx="27">
                  <c:v>0.83877801112376604</c:v>
                </c:pt>
                <c:pt idx="28">
                  <c:v>0.91462982064492415</c:v>
                </c:pt>
                <c:pt idx="29">
                  <c:v>0.83867605123577571</c:v>
                </c:pt>
                <c:pt idx="30">
                  <c:v>0.63899838278927446</c:v>
                </c:pt>
                <c:pt idx="31">
                  <c:v>0.38584858769731661</c:v>
                </c:pt>
                <c:pt idx="32">
                  <c:v>0.15948866207415871</c:v>
                </c:pt>
                <c:pt idx="33">
                  <c:v>2.31160633383427E-2</c:v>
                </c:pt>
                <c:pt idx="34">
                  <c:v>1.0925087690324801E-2</c:v>
                </c:pt>
                <c:pt idx="35">
                  <c:v>0.12612797958737201</c:v>
                </c:pt>
                <c:pt idx="36">
                  <c:v>0.34098802775340037</c:v>
                </c:pt>
                <c:pt idx="37">
                  <c:v>0.59784382799627234</c:v>
                </c:pt>
                <c:pt idx="38">
                  <c:v>0.81799534745236013</c:v>
                </c:pt>
                <c:pt idx="39">
                  <c:v>0.92549392262810715</c:v>
                </c:pt>
                <c:pt idx="40">
                  <c:v>0.88021052520074916</c:v>
                </c:pt>
                <c:pt idx="41">
                  <c:v>0.69885432185194696</c:v>
                </c:pt>
                <c:pt idx="42">
                  <c:v>0.44633101271022346</c:v>
                </c:pt>
                <c:pt idx="43">
                  <c:v>0.20469323108398552</c:v>
                </c:pt>
                <c:pt idx="44">
                  <c:v>4.3057129639718E-2</c:v>
                </c:pt>
                <c:pt idx="45">
                  <c:v>2.4996825382425968E-3</c:v>
                </c:pt>
                <c:pt idx="46">
                  <c:v>9.2900831514619447E-2</c:v>
                </c:pt>
                <c:pt idx="47">
                  <c:v>0.29300622337568399</c:v>
                </c:pt>
                <c:pt idx="48">
                  <c:v>0.55074933429814055</c:v>
                </c:pt>
                <c:pt idx="49">
                  <c:v>0.78953498563432767</c:v>
                </c:pt>
                <c:pt idx="50">
                  <c:v>0.92884193572743778</c:v>
                </c:pt>
                <c:pt idx="51">
                  <c:v>0.91728374986761463</c:v>
                </c:pt>
                <c:pt idx="52">
                  <c:v>0.75888649954525145</c:v>
                </c:pt>
                <c:pt idx="53">
                  <c:v>0.51122010206307245</c:v>
                </c:pt>
                <c:pt idx="54">
                  <c:v>0.2567811338493835</c:v>
                </c:pt>
                <c:pt idx="55">
                  <c:v>7.0310043836317809E-2</c:v>
                </c:pt>
                <c:pt idx="56">
                  <c:v>5.5962983509207876E-5</c:v>
                </c:pt>
                <c:pt idx="57">
                  <c:v>6.2922723641770775E-2</c:v>
                </c:pt>
                <c:pt idx="58">
                  <c:v>0.24449097744632453</c:v>
                </c:pt>
                <c:pt idx="59">
                  <c:v>0.49897370561565929</c:v>
                </c:pt>
                <c:pt idx="60">
                  <c:v>0.75320225010176367</c:v>
                </c:pt>
                <c:pt idx="61">
                  <c:v>0.92367291782094962</c:v>
                </c:pt>
                <c:pt idx="62">
                  <c:v>0.9484371727968528</c:v>
                </c:pt>
                <c:pt idx="63">
                  <c:v>0.81779171547203366</c:v>
                </c:pt>
                <c:pt idx="64">
                  <c:v>0.57984060826666173</c:v>
                </c:pt>
                <c:pt idx="65">
                  <c:v>0.31581418422411067</c:v>
                </c:pt>
                <c:pt idx="66">
                  <c:v>0.10551909069803604</c:v>
                </c:pt>
                <c:pt idx="67">
                  <c:v>4.6002378365276606E-3</c:v>
                </c:pt>
                <c:pt idx="68">
                  <c:v>3.7365538442372066E-2</c:v>
                </c:pt>
                <c:pt idx="69">
                  <c:v>0.19656607949559052</c:v>
                </c:pt>
                <c:pt idx="70">
                  <c:v>0.44328392386227056</c:v>
                </c:pt>
                <c:pt idx="71">
                  <c:v>0.70903786866731389</c:v>
                </c:pt>
                <c:pt idx="72">
                  <c:v>0.90911044907887872</c:v>
                </c:pt>
                <c:pt idx="73">
                  <c:v>0.97213677281051991</c:v>
                </c:pt>
                <c:pt idx="74">
                  <c:v>0.87402289173767178</c:v>
                </c:pt>
                <c:pt idx="75">
                  <c:v>0.65123380906696149</c:v>
                </c:pt>
                <c:pt idx="76">
                  <c:v>0.38164487483890369</c:v>
                </c:pt>
                <c:pt idx="77">
                  <c:v>0.14923083957203961</c:v>
                </c:pt>
                <c:pt idx="78">
                  <c:v>1.7138549826848461E-2</c:v>
                </c:pt>
                <c:pt idx="79">
                  <c:v>1.7480599756342342E-2</c:v>
                </c:pt>
                <c:pt idx="80">
                  <c:v>0.15051523614838402</c:v>
                </c:pt>
                <c:pt idx="81">
                  <c:v>0.3846887824937284</c:v>
                </c:pt>
                <c:pt idx="82">
                  <c:v>0.65736005730832314</c:v>
                </c:pt>
                <c:pt idx="83">
                  <c:v>0.8844713667923001</c:v>
                </c:pt>
                <c:pt idx="84">
                  <c:v>0.98683271281166873</c:v>
                </c:pt>
                <c:pt idx="85">
                  <c:v>0.92580138991357908</c:v>
                </c:pt>
                <c:pt idx="86">
                  <c:v>0.7241212111155344</c:v>
                </c:pt>
                <c:pt idx="87">
                  <c:v>0.45386145440212194</c:v>
                </c:pt>
                <c:pt idx="88">
                  <c:v>0.20184734654051695</c:v>
                </c:pt>
                <c:pt idx="89">
                  <c:v>3.8645324267856315E-2</c:v>
                </c:pt>
                <c:pt idx="90">
                  <c:v>4.5779960427686185E-3</c:v>
                </c:pt>
                <c:pt idx="91">
                  <c:v>0.10776887955868147</c:v>
                </c:pt>
                <c:pt idx="92">
                  <c:v>0.32444134651057266</c:v>
                </c:pt>
                <c:pt idx="93">
                  <c:v>0.59880001303896502</c:v>
                </c:pt>
                <c:pt idx="94">
                  <c:v>0.84933864739648002</c:v>
                </c:pt>
                <c:pt idx="95">
                  <c:v>0.99103711618207102</c:v>
                </c:pt>
                <c:pt idx="96">
                  <c:v>0.97114992051121074</c:v>
                </c:pt>
                <c:pt idx="97">
                  <c:v>0.79687693463673781</c:v>
                </c:pt>
                <c:pt idx="98">
                  <c:v>0.53172825958873504</c:v>
                </c:pt>
                <c:pt idx="99">
                  <c:v>0.2635693809969562</c:v>
                </c:pt>
                <c:pt idx="100">
                  <c:v>7.0023564176003125E-2</c:v>
                </c:pt>
                <c:pt idx="101">
                  <c:v>5.7913747109677294E-8</c:v>
                </c:pt>
                <c:pt idx="102">
                  <c:v>6.9884939821830389E-2</c:v>
                </c:pt>
                <c:pt idx="103">
                  <c:v>0.2640322889269594</c:v>
                </c:pt>
                <c:pt idx="104">
                  <c:v>0.53432749277199931</c:v>
                </c:pt>
                <c:pt idx="105">
                  <c:v>0.80363370606812068</c:v>
                </c:pt>
                <c:pt idx="106">
                  <c:v>0.98341867925388149</c:v>
                </c:pt>
                <c:pt idx="107">
                  <c:v>1.007950851349972</c:v>
                </c:pt>
                <c:pt idx="108">
                  <c:v>0.86751538093978875</c:v>
                </c:pt>
                <c:pt idx="109">
                  <c:v>0.61412444339442751</c:v>
                </c:pt>
                <c:pt idx="110">
                  <c:v>0.33432901414120075</c:v>
                </c:pt>
                <c:pt idx="111">
                  <c:v>0.11205469547769174</c:v>
                </c:pt>
                <c:pt idx="112">
                  <c:v>5.0878308407697817E-3</c:v>
                </c:pt>
                <c:pt idx="113">
                  <c:v>3.8523474457339141E-2</c:v>
                </c:pt>
                <c:pt idx="114">
                  <c:v>0.20517374231368915</c:v>
                </c:pt>
                <c:pt idx="115">
                  <c:v>0.46526355787036267</c:v>
                </c:pt>
                <c:pt idx="116">
                  <c:v>0.74768234067416095</c:v>
                </c:pt>
                <c:pt idx="117">
                  <c:v>0.96291043758932937</c:v>
                </c:pt>
                <c:pt idx="118">
                  <c:v>1.0340335597124592</c:v>
                </c:pt>
                <c:pt idx="119">
                  <c:v>0.93370221107403939</c:v>
                </c:pt>
                <c:pt idx="120">
                  <c:v>0.69948636361373817</c:v>
                </c:pt>
                <c:pt idx="121">
                  <c:v>0.41371185135068544</c:v>
                </c:pt>
                <c:pt idx="122">
                  <c:v>0.16533595833344528</c:v>
                </c:pt>
                <c:pt idx="123">
                  <c:v>2.1138863635451383E-2</c:v>
                </c:pt>
                <c:pt idx="124">
                  <c:v>1.5414893680443024E-2</c:v>
                </c:pt>
                <c:pt idx="125">
                  <c:v>0.14977383905781783</c:v>
                </c:pt>
                <c:pt idx="126">
                  <c:v>0.39327836256284282</c:v>
                </c:pt>
                <c:pt idx="127">
                  <c:v>0.68226803276703218</c:v>
                </c:pt>
                <c:pt idx="128">
                  <c:v>0.92882431751637218</c:v>
                </c:pt>
                <c:pt idx="129">
                  <c:v>1.0472921545223024</c:v>
                </c:pt>
                <c:pt idx="130">
                  <c:v>0.9927975107687067</c:v>
                </c:pt>
                <c:pt idx="131">
                  <c:v>0.78576152897677154</c:v>
                </c:pt>
                <c:pt idx="132">
                  <c:v>0.5008708399437094</c:v>
                </c:pt>
                <c:pt idx="133">
                  <c:v>0.23020330267027411</c:v>
                </c:pt>
                <c:pt idx="134">
                  <c:v>4.935400447533201E-2</c:v>
                </c:pt>
                <c:pt idx="135">
                  <c:v>2.3211221009188918E-3</c:v>
                </c:pt>
                <c:pt idx="136">
                  <c:v>9.9902521662325397E-2</c:v>
                </c:pt>
                <c:pt idx="137">
                  <c:v>0.32037298575736556</c:v>
                </c:pt>
                <c:pt idx="138">
                  <c:v>0.60866656168143973</c:v>
                </c:pt>
                <c:pt idx="139">
                  <c:v>0.88096353680253592</c:v>
                </c:pt>
                <c:pt idx="140">
                  <c:v>1.0458313180881034</c:v>
                </c:pt>
                <c:pt idx="141">
                  <c:v>1.0419397161086108</c:v>
                </c:pt>
                <c:pt idx="142">
                  <c:v>0.87038491697171927</c:v>
                </c:pt>
                <c:pt idx="143">
                  <c:v>0.59443615227913227</c:v>
                </c:pt>
                <c:pt idx="144">
                  <c:v>0.3066383214893601</c:v>
                </c:pt>
                <c:pt idx="145">
                  <c:v>9.0770246199743415E-2</c:v>
                </c:pt>
                <c:pt idx="146">
                  <c:v>9.8835441549619267E-4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1-4DB2-9AAB-3BC14FA2802A}"/>
            </c:ext>
          </c:extLst>
        </c:ser>
        <c:ser>
          <c:idx val="2"/>
          <c:order val="2"/>
          <c:tx>
            <c:strRef>
              <c:f>[1]sheet1!$P$7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Method'!$N$4:$N$150</c:f>
              <c:numCache>
                <c:formatCode>General</c:formatCode>
                <c:ptCount val="147"/>
                <c:pt idx="0">
                  <c:v>0.87867965644035761</c:v>
                </c:pt>
                <c:pt idx="1">
                  <c:v>0.87960934364744725</c:v>
                </c:pt>
                <c:pt idx="2">
                  <c:v>0.88068183194946215</c:v>
                </c:pt>
                <c:pt idx="3">
                  <c:v>0.88205159010807077</c:v>
                </c:pt>
                <c:pt idx="4">
                  <c:v>0.88372070146177606</c:v>
                </c:pt>
                <c:pt idx="5">
                  <c:v>0.88547568826298717</c:v>
                </c:pt>
                <c:pt idx="6">
                  <c:v>0.88703759147803751</c:v>
                </c:pt>
                <c:pt idx="7">
                  <c:v>0.88830294524646003</c:v>
                </c:pt>
                <c:pt idx="8">
                  <c:v>0.88938389344798141</c:v>
                </c:pt>
                <c:pt idx="9">
                  <c:v>0.89041882447694287</c:v>
                </c:pt>
                <c:pt idx="10">
                  <c:v>0.89143220051467609</c:v>
                </c:pt>
                <c:pt idx="11">
                  <c:v>0.89238823081790375</c:v>
                </c:pt>
                <c:pt idx="12">
                  <c:v>0.89331629148746505</c:v>
                </c:pt>
                <c:pt idx="13">
                  <c:v>0.89435657810121294</c:v>
                </c:pt>
                <c:pt idx="14">
                  <c:v>0.89567964973892444</c:v>
                </c:pt>
                <c:pt idx="15">
                  <c:v>0.89732865674743223</c:v>
                </c:pt>
                <c:pt idx="16">
                  <c:v>0.8991218861170015</c:v>
                </c:pt>
                <c:pt idx="17">
                  <c:v>0.90076399537102858</c:v>
                </c:pt>
                <c:pt idx="18">
                  <c:v>0.90210016908011037</c:v>
                </c:pt>
                <c:pt idx="19">
                  <c:v>0.90321428249282631</c:v>
                </c:pt>
                <c:pt idx="20">
                  <c:v>0.9042610470325112</c:v>
                </c:pt>
                <c:pt idx="21">
                  <c:v>0.90528980653755908</c:v>
                </c:pt>
                <c:pt idx="22">
                  <c:v>0.90626521717707997</c:v>
                </c:pt>
                <c:pt idx="23">
                  <c:v>0.90719653988233373</c:v>
                </c:pt>
                <c:pt idx="24">
                  <c:v>0.90820777979649558</c:v>
                </c:pt>
                <c:pt idx="25">
                  <c:v>0.90947988459093265</c:v>
                </c:pt>
                <c:pt idx="26">
                  <c:v>0.91109644200969286</c:v>
                </c:pt>
                <c:pt idx="27">
                  <c:v>0.9129160298583513</c:v>
                </c:pt>
                <c:pt idx="28">
                  <c:v>0.91463771998317767</c:v>
                </c:pt>
                <c:pt idx="29">
                  <c:v>0.91605473023407125</c:v>
                </c:pt>
                <c:pt idx="30">
                  <c:v>0.91721135479232074</c:v>
                </c:pt>
                <c:pt idx="31">
                  <c:v>0.91827198735453353</c:v>
                </c:pt>
                <c:pt idx="32">
                  <c:v>0.91931465785771804</c:v>
                </c:pt>
                <c:pt idx="33">
                  <c:v>0.92031062671448938</c:v>
                </c:pt>
                <c:pt idx="34">
                  <c:v>0.92125028718500279</c:v>
                </c:pt>
                <c:pt idx="35">
                  <c:v>0.92223710774807555</c:v>
                </c:pt>
                <c:pt idx="36">
                  <c:v>0.92345582828663675</c:v>
                </c:pt>
                <c:pt idx="37">
                  <c:v>0.92502785272570731</c:v>
                </c:pt>
                <c:pt idx="38">
                  <c:v>0.92685933509712015</c:v>
                </c:pt>
                <c:pt idx="39">
                  <c:v>0.92865655846819373</c:v>
                </c:pt>
                <c:pt idx="40">
                  <c:v>0.93016367747274231</c:v>
                </c:pt>
                <c:pt idx="41">
                  <c:v>0.93137420243540969</c:v>
                </c:pt>
                <c:pt idx="42">
                  <c:v>0.93245254523470678</c:v>
                </c:pt>
                <c:pt idx="43">
                  <c:v>0.93350762389172837</c:v>
                </c:pt>
                <c:pt idx="44">
                  <c:v>0.93452445275466745</c:v>
                </c:pt>
                <c:pt idx="45">
                  <c:v>0.93547739915480599</c:v>
                </c:pt>
                <c:pt idx="46">
                  <c:v>0.93644578178094584</c:v>
                </c:pt>
                <c:pt idx="47">
                  <c:v>0.93761090399984326</c:v>
                </c:pt>
                <c:pt idx="48">
                  <c:v>0.9391272980063452</c:v>
                </c:pt>
                <c:pt idx="49">
                  <c:v>0.94095403143122491</c:v>
                </c:pt>
                <c:pt idx="50">
                  <c:v>0.94281870514671773</c:v>
                </c:pt>
                <c:pt idx="51">
                  <c:v>0.94442344084988095</c:v>
                </c:pt>
                <c:pt idx="52">
                  <c:v>0.94570108403332398</c:v>
                </c:pt>
                <c:pt idx="53">
                  <c:v>0.94680334417317158</c:v>
                </c:pt>
                <c:pt idx="54">
                  <c:v>0.94786972672692604</c:v>
                </c:pt>
                <c:pt idx="55">
                  <c:v>0.94890675336023356</c:v>
                </c:pt>
                <c:pt idx="56">
                  <c:v>0.94987744415795794</c:v>
                </c:pt>
                <c:pt idx="57">
                  <c:v>0.95083448799464465</c:v>
                </c:pt>
                <c:pt idx="58">
                  <c:v>0.95194823750739543</c:v>
                </c:pt>
                <c:pt idx="59">
                  <c:v>0.95339966763728556</c:v>
                </c:pt>
                <c:pt idx="60">
                  <c:v>0.95520350468574255</c:v>
                </c:pt>
                <c:pt idx="61">
                  <c:v>0.95712310581192783</c:v>
                </c:pt>
                <c:pt idx="62">
                  <c:v>0.9588299929609857</c:v>
                </c:pt>
                <c:pt idx="63">
                  <c:v>0.96018925890902651</c:v>
                </c:pt>
                <c:pt idx="64">
                  <c:v>0.96132452511577693</c:v>
                </c:pt>
                <c:pt idx="65">
                  <c:v>0.96240211092875105</c:v>
                </c:pt>
                <c:pt idx="66">
                  <c:v>0.96345774299781328</c:v>
                </c:pt>
                <c:pt idx="67">
                  <c:v>0.96444976257237747</c:v>
                </c:pt>
                <c:pt idx="68">
                  <c:v>0.96540332427569187</c:v>
                </c:pt>
                <c:pt idx="69">
                  <c:v>0.96647045839794266</c:v>
                </c:pt>
                <c:pt idx="70">
                  <c:v>0.9678501245534552</c:v>
                </c:pt>
                <c:pt idx="71">
                  <c:v>0.96961235994758321</c:v>
                </c:pt>
                <c:pt idx="72">
                  <c:v>0.97156984462472062</c:v>
                </c:pt>
                <c:pt idx="73">
                  <c:v>0.97337913764535633</c:v>
                </c:pt>
                <c:pt idx="74">
                  <c:v>0.97483487106896516</c:v>
                </c:pt>
                <c:pt idx="75">
                  <c:v>0.97601548141377148</c:v>
                </c:pt>
                <c:pt idx="76">
                  <c:v>0.97710595361338681</c:v>
                </c:pt>
                <c:pt idx="77">
                  <c:v>0.97817788131733896</c:v>
                </c:pt>
                <c:pt idx="78">
                  <c:v>0.97919357257807438</c:v>
                </c:pt>
                <c:pt idx="79">
                  <c:v>0.98015178641183809</c:v>
                </c:pt>
                <c:pt idx="80">
                  <c:v>0.98117950685588806</c:v>
                </c:pt>
                <c:pt idx="81">
                  <c:v>0.98248382786586819</c:v>
                </c:pt>
                <c:pt idx="82">
                  <c:v>0.98418637393786468</c:v>
                </c:pt>
                <c:pt idx="83">
                  <c:v>0.98616052634795637</c:v>
                </c:pt>
                <c:pt idx="84">
                  <c:v>0.98806694096920711</c:v>
                </c:pt>
                <c:pt idx="85">
                  <c:v>0.98963293243148609</c:v>
                </c:pt>
                <c:pt idx="86">
                  <c:v>0.99087454755743498</c:v>
                </c:pt>
                <c:pt idx="87">
                  <c:v>0.99198229233698632</c:v>
                </c:pt>
                <c:pt idx="88">
                  <c:v>0.99306794014474187</c:v>
                </c:pt>
                <c:pt idx="89">
                  <c:v>0.9941081104286188</c:v>
                </c:pt>
                <c:pt idx="90">
                  <c:v>0.99507880624313205</c:v>
                </c:pt>
                <c:pt idx="91">
                  <c:v>0.99607646690901919</c:v>
                </c:pt>
                <c:pt idx="92">
                  <c:v>0.99730560182634365</c:v>
                </c:pt>
                <c:pt idx="93">
                  <c:v>0.99893231228546342</c:v>
                </c:pt>
                <c:pt idx="94">
                  <c:v>1.0008985969580955</c:v>
                </c:pt>
                <c:pt idx="95">
                  <c:v>1.0028902989887296</c:v>
                </c:pt>
                <c:pt idx="96">
                  <c:v>1.0045774640888094</c:v>
                </c:pt>
                <c:pt idx="97">
                  <c:v>1.0058986735247439</c:v>
                </c:pt>
                <c:pt idx="98">
                  <c:v>1.0070317503619746</c:v>
                </c:pt>
                <c:pt idx="99">
                  <c:v>1.0081290215784395</c:v>
                </c:pt>
                <c:pt idx="100">
                  <c:v>1.0091927971104713</c:v>
                </c:pt>
                <c:pt idx="101">
                  <c:v>1.010182850996155</c:v>
                </c:pt>
                <c:pt idx="102">
                  <c:v>1.011161448917715</c:v>
                </c:pt>
                <c:pt idx="103">
                  <c:v>1.0123195766084168</c:v>
                </c:pt>
                <c:pt idx="104">
                  <c:v>1.0138576008123901</c:v>
                </c:pt>
                <c:pt idx="105">
                  <c:v>1.0157895353006956</c:v>
                </c:pt>
                <c:pt idx="106">
                  <c:v>1.0178476068284283</c:v>
                </c:pt>
                <c:pt idx="107">
                  <c:v>1.0196618546773579</c:v>
                </c:pt>
                <c:pt idx="108">
                  <c:v>1.0210831420671416</c:v>
                </c:pt>
                <c:pt idx="109">
                  <c:v>1.0222541478897504</c:v>
                </c:pt>
                <c:pt idx="110">
                  <c:v>1.0233624916361899</c:v>
                </c:pt>
                <c:pt idx="111">
                  <c:v>1.0244474144697255</c:v>
                </c:pt>
                <c:pt idx="112">
                  <c:v>1.025462088770873</c:v>
                </c:pt>
                <c:pt idx="113">
                  <c:v>1.0264335439449734</c:v>
                </c:pt>
                <c:pt idx="114">
                  <c:v>1.0275288358869616</c:v>
                </c:pt>
                <c:pt idx="115">
                  <c:v>1.0289698592111209</c:v>
                </c:pt>
                <c:pt idx="116">
                  <c:v>1.030840848224057</c:v>
                </c:pt>
                <c:pt idx="117">
                  <c:v>1.0329394570085371</c:v>
                </c:pt>
                <c:pt idx="118">
                  <c:v>1.0348794797565288</c:v>
                </c:pt>
                <c:pt idx="119">
                  <c:v>1.0364214148561517</c:v>
                </c:pt>
                <c:pt idx="120">
                  <c:v>1.0376480074964261</c:v>
                </c:pt>
                <c:pt idx="121">
                  <c:v>1.0387697874406467</c:v>
                </c:pt>
                <c:pt idx="122">
                  <c:v>1.039872262030723</c:v>
                </c:pt>
                <c:pt idx="123">
                  <c:v>1.0409146184827323</c:v>
                </c:pt>
                <c:pt idx="124">
                  <c:v>1.0418908701793284</c:v>
                </c:pt>
                <c:pt idx="125">
                  <c:v>1.0429351123216795</c:v>
                </c:pt>
                <c:pt idx="126">
                  <c:v>1.0442763281075071</c:v>
                </c:pt>
                <c:pt idx="127">
                  <c:v>1.0460618154782226</c:v>
                </c:pt>
                <c:pt idx="128">
                  <c:v>1.0481692586479334</c:v>
                </c:pt>
                <c:pt idx="129">
                  <c:v>1.0502245897922124</c:v>
                </c:pt>
                <c:pt idx="130">
                  <c:v>1.0519052180583379</c:v>
                </c:pt>
                <c:pt idx="131">
                  <c:v>1.053209995437606</c:v>
                </c:pt>
                <c:pt idx="132">
                  <c:v>1.054352055421907</c:v>
                </c:pt>
                <c:pt idx="133">
                  <c:v>1.0554682509953577</c:v>
                </c:pt>
                <c:pt idx="134">
                  <c:v>1.0565387525546712</c:v>
                </c:pt>
                <c:pt idx="135">
                  <c:v>1.0575307265528466</c:v>
                </c:pt>
                <c:pt idx="136">
                  <c:v>1.0585385739709636</c:v>
                </c:pt>
                <c:pt idx="137">
                  <c:v>1.0597832427534724</c:v>
                </c:pt>
                <c:pt idx="138">
                  <c:v>1.0614629600308363</c:v>
                </c:pt>
                <c:pt idx="139">
                  <c:v>1.0635436437205454</c:v>
                </c:pt>
                <c:pt idx="140">
                  <c:v>1.0656934151475328</c:v>
                </c:pt>
                <c:pt idx="141">
                  <c:v>1.0675249868587133</c:v>
                </c:pt>
                <c:pt idx="142">
                  <c:v>1.0689343884254181</c:v>
                </c:pt>
                <c:pt idx="143">
                  <c:v>1.0701095895080197</c:v>
                </c:pt>
                <c:pt idx="144">
                  <c:v>1.0712368756814823</c:v>
                </c:pt>
                <c:pt idx="145">
                  <c:v>1.072333326238619</c:v>
                </c:pt>
                <c:pt idx="146">
                  <c:v>1.0733498607472651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1-4DB2-9AAB-3BC14FA2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5791"/>
        <c:axId val="726845487"/>
      </c:scatterChart>
      <c:valAx>
        <c:axId val="895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5487"/>
        <c:crosses val="autoZero"/>
        <c:crossBetween val="midCat"/>
      </c:valAx>
      <c:valAx>
        <c:axId val="7268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Improved Euhler's</a:t>
            </a:r>
            <a:r>
              <a:rPr lang="en-US" sz="3600" baseline="0"/>
              <a:t> Method</a:t>
            </a:r>
          </a:p>
        </c:rich>
      </c:tx>
      <c:layout>
        <c:manualLayout>
          <c:xMode val="edge"/>
          <c:yMode val="edge"/>
          <c:x val="0.23334548621360057"/>
          <c:y val="2.781692457071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34170582676351E-2"/>
          <c:y val="0.23633214627097335"/>
          <c:w val="0.88433956894212329"/>
          <c:h val="0.65313883642735626"/>
        </c:manualLayout>
      </c:layout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Method'!$L$4:$L$150</c:f>
              <c:numCache>
                <c:formatCode>General</c:formatCode>
                <c:ptCount val="147"/>
                <c:pt idx="0">
                  <c:v>0.87867965644035761</c:v>
                </c:pt>
                <c:pt idx="1">
                  <c:v>0.81710934364744725</c:v>
                </c:pt>
                <c:pt idx="2">
                  <c:v>0.64560887412672163</c:v>
                </c:pt>
                <c:pt idx="3">
                  <c:v>0.40904373220776502</c:v>
                </c:pt>
                <c:pt idx="4">
                  <c:v>0.17699369413223365</c:v>
                </c:pt>
                <c:pt idx="5">
                  <c:v>2.6482015188241115E-2</c:v>
                </c:pt>
                <c:pt idx="6">
                  <c:v>1.2415269229337222E-2</c:v>
                </c:pt>
                <c:pt idx="7">
                  <c:v>0.1408596742266699</c:v>
                </c:pt>
                <c:pt idx="8">
                  <c:v>0.36554516378335011</c:v>
                </c:pt>
                <c:pt idx="9">
                  <c:v>0.61079157789715843</c:v>
                </c:pt>
                <c:pt idx="10">
                  <c:v>0.80271177024661489</c:v>
                </c:pt>
                <c:pt idx="11">
                  <c:v>0.89006445927520994</c:v>
                </c:pt>
                <c:pt idx="12">
                  <c:v>0.85148065406773688</c:v>
                </c:pt>
                <c:pt idx="13">
                  <c:v>0.69622837703233242</c:v>
                </c:pt>
                <c:pt idx="14">
                  <c:v>0.4639857916977802</c:v>
                </c:pt>
                <c:pt idx="15">
                  <c:v>0.22126909440662423</c:v>
                </c:pt>
                <c:pt idx="16">
                  <c:v>4.6854173125498999E-2</c:v>
                </c:pt>
                <c:pt idx="17">
                  <c:v>3.4500735020703832E-3</c:v>
                </c:pt>
                <c:pt idx="18">
                  <c:v>0.10807886617852758</c:v>
                </c:pt>
                <c:pt idx="19">
                  <c:v>0.32283306456503957</c:v>
                </c:pt>
                <c:pt idx="20">
                  <c:v>0.57405648587080527</c:v>
                </c:pt>
                <c:pt idx="21">
                  <c:v>0.78434491460558498</c:v>
                </c:pt>
                <c:pt idx="22">
                  <c:v>0.89648243549760032</c:v>
                </c:pt>
                <c:pt idx="23">
                  <c:v>0.88284645821892527</c:v>
                </c:pt>
                <c:pt idx="24">
                  <c:v>0.7466804432232782</c:v>
                </c:pt>
                <c:pt idx="25">
                  <c:v>0.52200007604933152</c:v>
                </c:pt>
                <c:pt idx="26">
                  <c:v>0.27137510930139774</c:v>
                </c:pt>
                <c:pt idx="27">
                  <c:v>7.4138018734585254E-2</c:v>
                </c:pt>
                <c:pt idx="28">
                  <c:v>7.8993382535141876E-6</c:v>
                </c:pt>
                <c:pt idx="29">
                  <c:v>7.7378678998295536E-2</c:v>
                </c:pt>
                <c:pt idx="30">
                  <c:v>0.27821297200304629</c:v>
                </c:pt>
                <c:pt idx="31">
                  <c:v>0.53242339965721697</c:v>
                </c:pt>
                <c:pt idx="32">
                  <c:v>0.75982599578355936</c:v>
                </c:pt>
                <c:pt idx="33">
                  <c:v>0.89719456337614667</c:v>
                </c:pt>
                <c:pt idx="34">
                  <c:v>0.91032519949467794</c:v>
                </c:pt>
                <c:pt idx="35">
                  <c:v>0.79610912816070356</c:v>
                </c:pt>
                <c:pt idx="36">
                  <c:v>0.58246780053323644</c:v>
                </c:pt>
                <c:pt idx="37">
                  <c:v>0.32718402472943497</c:v>
                </c:pt>
                <c:pt idx="38">
                  <c:v>0.10886398764476002</c:v>
                </c:pt>
                <c:pt idx="39">
                  <c:v>3.1626358400865806E-3</c:v>
                </c:pt>
                <c:pt idx="40">
                  <c:v>4.9953152271993151E-2</c:v>
                </c:pt>
                <c:pt idx="41">
                  <c:v>0.23251988058346273</c:v>
                </c:pt>
                <c:pt idx="42">
                  <c:v>0.48612153252448331</c:v>
                </c:pt>
                <c:pt idx="43">
                  <c:v>0.72881439280774285</c:v>
                </c:pt>
                <c:pt idx="44">
                  <c:v>0.89146732311494947</c:v>
                </c:pt>
                <c:pt idx="45">
                  <c:v>0.93297771661656337</c:v>
                </c:pt>
                <c:pt idx="46">
                  <c:v>0.84354495026632637</c:v>
                </c:pt>
                <c:pt idx="47">
                  <c:v>0.64460468062415921</c:v>
                </c:pt>
                <c:pt idx="48">
                  <c:v>0.38837796370820465</c:v>
                </c:pt>
                <c:pt idx="49">
                  <c:v>0.15141904579689724</c:v>
                </c:pt>
                <c:pt idx="50">
                  <c:v>1.3976769419279944E-2</c:v>
                </c:pt>
                <c:pt idx="51">
                  <c:v>2.7139690982266318E-2</c:v>
                </c:pt>
                <c:pt idx="52">
                  <c:v>0.18681458448807253</c:v>
                </c:pt>
                <c:pt idx="53">
                  <c:v>0.43558324211009913</c:v>
                </c:pt>
                <c:pt idx="54">
                  <c:v>0.69108859287754254</c:v>
                </c:pt>
                <c:pt idx="55">
                  <c:v>0.87859670952391578</c:v>
                </c:pt>
                <c:pt idx="56">
                  <c:v>0.94982148117444876</c:v>
                </c:pt>
                <c:pt idx="57">
                  <c:v>0.88791176435287389</c:v>
                </c:pt>
                <c:pt idx="58">
                  <c:v>0.7074572600610709</c:v>
                </c:pt>
                <c:pt idx="59">
                  <c:v>0.45442596202162622</c:v>
                </c:pt>
                <c:pt idx="60">
                  <c:v>0.20200125458397888</c:v>
                </c:pt>
                <c:pt idx="61">
                  <c:v>3.3450187990978208E-2</c:v>
                </c:pt>
                <c:pt idx="62">
                  <c:v>1.0392820164132899E-2</c:v>
                </c:pt>
                <c:pt idx="63">
                  <c:v>0.14239754343699285</c:v>
                </c:pt>
                <c:pt idx="64">
                  <c:v>0.3814839168491152</c:v>
                </c:pt>
                <c:pt idx="65">
                  <c:v>0.64658792670464038</c:v>
                </c:pt>
                <c:pt idx="66">
                  <c:v>0.85793865229977728</c:v>
                </c:pt>
                <c:pt idx="67">
                  <c:v>0.95984952473584984</c:v>
                </c:pt>
                <c:pt idx="68">
                  <c:v>0.92803778583331975</c:v>
                </c:pt>
                <c:pt idx="69">
                  <c:v>0.76990437890235208</c:v>
                </c:pt>
                <c:pt idx="70">
                  <c:v>0.52456620069118465</c:v>
                </c:pt>
                <c:pt idx="71">
                  <c:v>0.26057449128026933</c:v>
                </c:pt>
                <c:pt idx="72">
                  <c:v>6.24593955458419E-2</c:v>
                </c:pt>
                <c:pt idx="73">
                  <c:v>1.242364834836418E-3</c:v>
                </c:pt>
                <c:pt idx="74">
                  <c:v>0.10081197933129338</c:v>
                </c:pt>
                <c:pt idx="75">
                  <c:v>0.32478167234680999</c:v>
                </c:pt>
                <c:pt idx="76">
                  <c:v>0.59546107877448318</c:v>
                </c:pt>
                <c:pt idx="77">
                  <c:v>0.82894704174529932</c:v>
                </c:pt>
                <c:pt idx="78">
                  <c:v>0.9620550227512259</c:v>
                </c:pt>
                <c:pt idx="79">
                  <c:v>0.96267118665549578</c:v>
                </c:pt>
                <c:pt idx="80">
                  <c:v>0.83066427070750404</c:v>
                </c:pt>
                <c:pt idx="81">
                  <c:v>0.59779504537213979</c:v>
                </c:pt>
                <c:pt idx="82">
                  <c:v>0.32682631662954154</c:v>
                </c:pt>
                <c:pt idx="83">
                  <c:v>0.10168915955565627</c:v>
                </c:pt>
                <c:pt idx="84">
                  <c:v>1.2342281575383751E-3</c:v>
                </c:pt>
                <c:pt idx="85">
                  <c:v>6.3831542517907014E-2</c:v>
                </c:pt>
                <c:pt idx="86">
                  <c:v>0.26675333644190058</c:v>
                </c:pt>
                <c:pt idx="87">
                  <c:v>0.53812083793486432</c:v>
                </c:pt>
                <c:pt idx="88">
                  <c:v>0.79122059360422492</c:v>
                </c:pt>
                <c:pt idx="89">
                  <c:v>0.95546278616076252</c:v>
                </c:pt>
                <c:pt idx="90">
                  <c:v>0.9905008102003634</c:v>
                </c:pt>
                <c:pt idx="91">
                  <c:v>0.88830758735033766</c:v>
                </c:pt>
                <c:pt idx="92">
                  <c:v>0.67286425531577099</c:v>
                </c:pt>
                <c:pt idx="93">
                  <c:v>0.4001322992464984</c:v>
                </c:pt>
                <c:pt idx="94">
                  <c:v>0.15155994956161545</c:v>
                </c:pt>
                <c:pt idx="95">
                  <c:v>1.1853182806658702E-2</c:v>
                </c:pt>
                <c:pt idx="96">
                  <c:v>3.3427543577598806E-2</c:v>
                </c:pt>
                <c:pt idx="97">
                  <c:v>0.20902173888800613</c:v>
                </c:pt>
                <c:pt idx="98">
                  <c:v>0.47530349077323952</c:v>
                </c:pt>
                <c:pt idx="99">
                  <c:v>0.74455964058148338</c:v>
                </c:pt>
                <c:pt idx="100">
                  <c:v>0.93916923293446808</c:v>
                </c:pt>
                <c:pt idx="101">
                  <c:v>1.0101827930824079</c:v>
                </c:pt>
                <c:pt idx="102">
                  <c:v>0.94127650909588467</c:v>
                </c:pt>
                <c:pt idx="103">
                  <c:v>0.74828728768145725</c:v>
                </c:pt>
                <c:pt idx="104">
                  <c:v>0.47953010804039076</c:v>
                </c:pt>
                <c:pt idx="105">
                  <c:v>0.21215582923257481</c:v>
                </c:pt>
                <c:pt idx="106">
                  <c:v>3.4428927574546853E-2</c:v>
                </c:pt>
                <c:pt idx="107">
                  <c:v>1.1711003327385949E-2</c:v>
                </c:pt>
                <c:pt idx="108">
                  <c:v>0.15356776112735282</c:v>
                </c:pt>
                <c:pt idx="109">
                  <c:v>0.40812970449532304</c:v>
                </c:pt>
                <c:pt idx="110">
                  <c:v>0.68903347749498911</c:v>
                </c:pt>
                <c:pt idx="111">
                  <c:v>0.91239271899203389</c:v>
                </c:pt>
                <c:pt idx="112">
                  <c:v>1.0203742579301032</c:v>
                </c:pt>
                <c:pt idx="113">
                  <c:v>0.98791006948763438</c:v>
                </c:pt>
                <c:pt idx="114">
                  <c:v>0.82235509357327241</c:v>
                </c:pt>
                <c:pt idx="115">
                  <c:v>0.56370630134075839</c:v>
                </c:pt>
                <c:pt idx="116">
                  <c:v>0.28315850754989602</c:v>
                </c:pt>
                <c:pt idx="117">
                  <c:v>7.0029019419207694E-2</c:v>
                </c:pt>
                <c:pt idx="118">
                  <c:v>8.4592004406969235E-4</c:v>
                </c:pt>
                <c:pt idx="119">
                  <c:v>0.1027192037821123</c:v>
                </c:pt>
                <c:pt idx="120">
                  <c:v>0.33816164388268788</c:v>
                </c:pt>
                <c:pt idx="121">
                  <c:v>0.6250579360899613</c:v>
                </c:pt>
                <c:pt idx="122">
                  <c:v>0.87453630369727775</c:v>
                </c:pt>
                <c:pt idx="123">
                  <c:v>1.0197757548472808</c:v>
                </c:pt>
                <c:pt idx="124">
                  <c:v>1.0264759764988853</c:v>
                </c:pt>
                <c:pt idx="125">
                  <c:v>0.89316127326386163</c:v>
                </c:pt>
                <c:pt idx="126">
                  <c:v>0.65099796554466427</c:v>
                </c:pt>
                <c:pt idx="127">
                  <c:v>0.36379378271119034</c:v>
                </c:pt>
                <c:pt idx="128">
                  <c:v>0.11934494113156113</c:v>
                </c:pt>
                <c:pt idx="129">
                  <c:v>2.9324352699100498E-3</c:v>
                </c:pt>
                <c:pt idx="130">
                  <c:v>5.9107707289631217E-2</c:v>
                </c:pt>
                <c:pt idx="131">
                  <c:v>0.26744846646083453</c:v>
                </c:pt>
                <c:pt idx="132">
                  <c:v>0.55348121547819762</c:v>
                </c:pt>
                <c:pt idx="133">
                  <c:v>0.82526494832508346</c:v>
                </c:pt>
                <c:pt idx="134">
                  <c:v>1.0071847480793392</c:v>
                </c:pt>
                <c:pt idx="135">
                  <c:v>1.0552096044519277</c:v>
                </c:pt>
                <c:pt idx="136">
                  <c:v>0.95863605230863813</c:v>
                </c:pt>
                <c:pt idx="137">
                  <c:v>0.73941025699610674</c:v>
                </c:pt>
                <c:pt idx="138">
                  <c:v>0.45279639834939656</c:v>
                </c:pt>
                <c:pt idx="139">
                  <c:v>0.18258010691800941</c:v>
                </c:pt>
                <c:pt idx="140">
                  <c:v>1.9862097059429318E-2</c:v>
                </c:pt>
                <c:pt idx="141">
                  <c:v>2.5585270750102529E-2</c:v>
                </c:pt>
                <c:pt idx="142">
                  <c:v>0.19854947145369894</c:v>
                </c:pt>
                <c:pt idx="143">
                  <c:v>0.47567343722888733</c:v>
                </c:pt>
                <c:pt idx="144">
                  <c:v>0.76459855419212208</c:v>
                </c:pt>
                <c:pt idx="145">
                  <c:v>0.98156308003887549</c:v>
                </c:pt>
                <c:pt idx="146">
                  <c:v>1.0723615063317689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C-4B0A-897A-EE36253A9755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Method'!$M$4:$M$150</c:f>
              <c:numCache>
                <c:formatCode>General</c:formatCode>
                <c:ptCount val="147"/>
                <c:pt idx="0">
                  <c:v>0</c:v>
                </c:pt>
                <c:pt idx="1">
                  <c:v>6.2499999999999972E-2</c:v>
                </c:pt>
                <c:pt idx="2">
                  <c:v>0.23507295782274054</c:v>
                </c:pt>
                <c:pt idx="3">
                  <c:v>0.47300785790030569</c:v>
                </c:pt>
                <c:pt idx="4">
                  <c:v>0.70672700732954241</c:v>
                </c:pt>
                <c:pt idx="5">
                  <c:v>0.85899367307474606</c:v>
                </c:pt>
                <c:pt idx="6">
                  <c:v>0.87462232224870029</c:v>
                </c:pt>
                <c:pt idx="7">
                  <c:v>0.74744327101979013</c:v>
                </c:pt>
                <c:pt idx="8">
                  <c:v>0.5238387296646313</c:v>
                </c:pt>
                <c:pt idx="9">
                  <c:v>0.27962724657978438</c:v>
                </c:pt>
                <c:pt idx="10">
                  <c:v>8.8720430268061229E-2</c:v>
                </c:pt>
                <c:pt idx="11">
                  <c:v>2.3237715426938435E-3</c:v>
                </c:pt>
                <c:pt idx="12">
                  <c:v>4.1835637419728136E-2</c:v>
                </c:pt>
                <c:pt idx="13">
                  <c:v>0.19812820106888052</c:v>
                </c:pt>
                <c:pt idx="14">
                  <c:v>0.43169385804114424</c:v>
                </c:pt>
                <c:pt idx="15">
                  <c:v>0.676059562340808</c:v>
                </c:pt>
                <c:pt idx="16">
                  <c:v>0.8522677129915025</c:v>
                </c:pt>
                <c:pt idx="17">
                  <c:v>0.8973139218689582</c:v>
                </c:pt>
                <c:pt idx="18">
                  <c:v>0.79402130290158279</c:v>
                </c:pt>
                <c:pt idx="19">
                  <c:v>0.58038121792778674</c:v>
                </c:pt>
                <c:pt idx="20">
                  <c:v>0.33020456116170599</c:v>
                </c:pt>
                <c:pt idx="21">
                  <c:v>0.12094489193197408</c:v>
                </c:pt>
                <c:pt idx="22">
                  <c:v>9.7827816794796157E-3</c:v>
                </c:pt>
                <c:pt idx="23">
                  <c:v>2.4350081663408504E-2</c:v>
                </c:pt>
                <c:pt idx="24">
                  <c:v>0.16152733657321738</c:v>
                </c:pt>
                <c:pt idx="25">
                  <c:v>0.38747980854160108</c:v>
                </c:pt>
                <c:pt idx="26">
                  <c:v>0.63972133270829512</c:v>
                </c:pt>
                <c:pt idx="27">
                  <c:v>0.83877801112376604</c:v>
                </c:pt>
                <c:pt idx="28">
                  <c:v>0.91462982064492415</c:v>
                </c:pt>
                <c:pt idx="29">
                  <c:v>0.83867605123577571</c:v>
                </c:pt>
                <c:pt idx="30">
                  <c:v>0.63899838278927446</c:v>
                </c:pt>
                <c:pt idx="31">
                  <c:v>0.38584858769731661</c:v>
                </c:pt>
                <c:pt idx="32">
                  <c:v>0.15948866207415871</c:v>
                </c:pt>
                <c:pt idx="33">
                  <c:v>2.31160633383427E-2</c:v>
                </c:pt>
                <c:pt idx="34">
                  <c:v>1.0925087690324801E-2</c:v>
                </c:pt>
                <c:pt idx="35">
                  <c:v>0.12612797958737201</c:v>
                </c:pt>
                <c:pt idx="36">
                  <c:v>0.34098802775340037</c:v>
                </c:pt>
                <c:pt idx="37">
                  <c:v>0.59784382799627234</c:v>
                </c:pt>
                <c:pt idx="38">
                  <c:v>0.81799534745236013</c:v>
                </c:pt>
                <c:pt idx="39">
                  <c:v>0.92549392262810715</c:v>
                </c:pt>
                <c:pt idx="40">
                  <c:v>0.88021052520074916</c:v>
                </c:pt>
                <c:pt idx="41">
                  <c:v>0.69885432185194696</c:v>
                </c:pt>
                <c:pt idx="42">
                  <c:v>0.44633101271022346</c:v>
                </c:pt>
                <c:pt idx="43">
                  <c:v>0.20469323108398552</c:v>
                </c:pt>
                <c:pt idx="44">
                  <c:v>4.3057129639718E-2</c:v>
                </c:pt>
                <c:pt idx="45">
                  <c:v>2.4996825382425968E-3</c:v>
                </c:pt>
                <c:pt idx="46">
                  <c:v>9.2900831514619447E-2</c:v>
                </c:pt>
                <c:pt idx="47">
                  <c:v>0.29300622337568399</c:v>
                </c:pt>
                <c:pt idx="48">
                  <c:v>0.55074933429814055</c:v>
                </c:pt>
                <c:pt idx="49">
                  <c:v>0.78953498563432767</c:v>
                </c:pt>
                <c:pt idx="50">
                  <c:v>0.92884193572743778</c:v>
                </c:pt>
                <c:pt idx="51">
                  <c:v>0.91728374986761463</c:v>
                </c:pt>
                <c:pt idx="52">
                  <c:v>0.75888649954525145</c:v>
                </c:pt>
                <c:pt idx="53">
                  <c:v>0.51122010206307245</c:v>
                </c:pt>
                <c:pt idx="54">
                  <c:v>0.2567811338493835</c:v>
                </c:pt>
                <c:pt idx="55">
                  <c:v>7.0310043836317809E-2</c:v>
                </c:pt>
                <c:pt idx="56">
                  <c:v>5.5962983509207876E-5</c:v>
                </c:pt>
                <c:pt idx="57">
                  <c:v>6.2922723641770775E-2</c:v>
                </c:pt>
                <c:pt idx="58">
                  <c:v>0.24449097744632453</c:v>
                </c:pt>
                <c:pt idx="59">
                  <c:v>0.49897370561565929</c:v>
                </c:pt>
                <c:pt idx="60">
                  <c:v>0.75320225010176367</c:v>
                </c:pt>
                <c:pt idx="61">
                  <c:v>0.92367291782094962</c:v>
                </c:pt>
                <c:pt idx="62">
                  <c:v>0.9484371727968528</c:v>
                </c:pt>
                <c:pt idx="63">
                  <c:v>0.81779171547203366</c:v>
                </c:pt>
                <c:pt idx="64">
                  <c:v>0.57984060826666173</c:v>
                </c:pt>
                <c:pt idx="65">
                  <c:v>0.31581418422411067</c:v>
                </c:pt>
                <c:pt idx="66">
                  <c:v>0.10551909069803604</c:v>
                </c:pt>
                <c:pt idx="67">
                  <c:v>4.6002378365276606E-3</c:v>
                </c:pt>
                <c:pt idx="68">
                  <c:v>3.7365538442372066E-2</c:v>
                </c:pt>
                <c:pt idx="69">
                  <c:v>0.19656607949559052</c:v>
                </c:pt>
                <c:pt idx="70">
                  <c:v>0.44328392386227056</c:v>
                </c:pt>
                <c:pt idx="71">
                  <c:v>0.70903786866731389</c:v>
                </c:pt>
                <c:pt idx="72">
                  <c:v>0.90911044907887872</c:v>
                </c:pt>
                <c:pt idx="73">
                  <c:v>0.97213677281051991</c:v>
                </c:pt>
                <c:pt idx="74">
                  <c:v>0.87402289173767178</c:v>
                </c:pt>
                <c:pt idx="75">
                  <c:v>0.65123380906696149</c:v>
                </c:pt>
                <c:pt idx="76">
                  <c:v>0.38164487483890369</c:v>
                </c:pt>
                <c:pt idx="77">
                  <c:v>0.14923083957203961</c:v>
                </c:pt>
                <c:pt idx="78">
                  <c:v>1.7138549826848461E-2</c:v>
                </c:pt>
                <c:pt idx="79">
                  <c:v>1.7480599756342342E-2</c:v>
                </c:pt>
                <c:pt idx="80">
                  <c:v>0.15051523614838402</c:v>
                </c:pt>
                <c:pt idx="81">
                  <c:v>0.3846887824937284</c:v>
                </c:pt>
                <c:pt idx="82">
                  <c:v>0.65736005730832314</c:v>
                </c:pt>
                <c:pt idx="83">
                  <c:v>0.8844713667923001</c:v>
                </c:pt>
                <c:pt idx="84">
                  <c:v>0.98683271281166873</c:v>
                </c:pt>
                <c:pt idx="85">
                  <c:v>0.92580138991357908</c:v>
                </c:pt>
                <c:pt idx="86">
                  <c:v>0.7241212111155344</c:v>
                </c:pt>
                <c:pt idx="87">
                  <c:v>0.45386145440212194</c:v>
                </c:pt>
                <c:pt idx="88">
                  <c:v>0.20184734654051695</c:v>
                </c:pt>
                <c:pt idx="89">
                  <c:v>3.8645324267856315E-2</c:v>
                </c:pt>
                <c:pt idx="90">
                  <c:v>4.5779960427686185E-3</c:v>
                </c:pt>
                <c:pt idx="91">
                  <c:v>0.10776887955868147</c:v>
                </c:pt>
                <c:pt idx="92">
                  <c:v>0.32444134651057266</c:v>
                </c:pt>
                <c:pt idx="93">
                  <c:v>0.59880001303896502</c:v>
                </c:pt>
                <c:pt idx="94">
                  <c:v>0.84933864739648002</c:v>
                </c:pt>
                <c:pt idx="95">
                  <c:v>0.99103711618207102</c:v>
                </c:pt>
                <c:pt idx="96">
                  <c:v>0.97114992051121074</c:v>
                </c:pt>
                <c:pt idx="97">
                  <c:v>0.79687693463673781</c:v>
                </c:pt>
                <c:pt idx="98">
                  <c:v>0.53172825958873504</c:v>
                </c:pt>
                <c:pt idx="99">
                  <c:v>0.2635693809969562</c:v>
                </c:pt>
                <c:pt idx="100">
                  <c:v>7.0023564176003125E-2</c:v>
                </c:pt>
                <c:pt idx="101">
                  <c:v>5.7913747109677294E-8</c:v>
                </c:pt>
                <c:pt idx="102">
                  <c:v>6.9884939821830389E-2</c:v>
                </c:pt>
                <c:pt idx="103">
                  <c:v>0.2640322889269594</c:v>
                </c:pt>
                <c:pt idx="104">
                  <c:v>0.53432749277199931</c:v>
                </c:pt>
                <c:pt idx="105">
                  <c:v>0.80363370606812068</c:v>
                </c:pt>
                <c:pt idx="106">
                  <c:v>0.98341867925388149</c:v>
                </c:pt>
                <c:pt idx="107">
                  <c:v>1.007950851349972</c:v>
                </c:pt>
                <c:pt idx="108">
                  <c:v>0.86751538093978875</c:v>
                </c:pt>
                <c:pt idx="109">
                  <c:v>0.61412444339442751</c:v>
                </c:pt>
                <c:pt idx="110">
                  <c:v>0.33432901414120075</c:v>
                </c:pt>
                <c:pt idx="111">
                  <c:v>0.11205469547769174</c:v>
                </c:pt>
                <c:pt idx="112">
                  <c:v>5.0878308407697817E-3</c:v>
                </c:pt>
                <c:pt idx="113">
                  <c:v>3.8523474457339141E-2</c:v>
                </c:pt>
                <c:pt idx="114">
                  <c:v>0.20517374231368915</c:v>
                </c:pt>
                <c:pt idx="115">
                  <c:v>0.46526355787036267</c:v>
                </c:pt>
                <c:pt idx="116">
                  <c:v>0.74768234067416095</c:v>
                </c:pt>
                <c:pt idx="117">
                  <c:v>0.96291043758932937</c:v>
                </c:pt>
                <c:pt idx="118">
                  <c:v>1.0340335597124592</c:v>
                </c:pt>
                <c:pt idx="119">
                  <c:v>0.93370221107403939</c:v>
                </c:pt>
                <c:pt idx="120">
                  <c:v>0.69948636361373817</c:v>
                </c:pt>
                <c:pt idx="121">
                  <c:v>0.41371185135068544</c:v>
                </c:pt>
                <c:pt idx="122">
                  <c:v>0.16533595833344528</c:v>
                </c:pt>
                <c:pt idx="123">
                  <c:v>2.1138863635451383E-2</c:v>
                </c:pt>
                <c:pt idx="124">
                  <c:v>1.5414893680443024E-2</c:v>
                </c:pt>
                <c:pt idx="125">
                  <c:v>0.14977383905781783</c:v>
                </c:pt>
                <c:pt idx="126">
                  <c:v>0.39327836256284282</c:v>
                </c:pt>
                <c:pt idx="127">
                  <c:v>0.68226803276703218</c:v>
                </c:pt>
                <c:pt idx="128">
                  <c:v>0.92882431751637218</c:v>
                </c:pt>
                <c:pt idx="129">
                  <c:v>1.0472921545223024</c:v>
                </c:pt>
                <c:pt idx="130">
                  <c:v>0.9927975107687067</c:v>
                </c:pt>
                <c:pt idx="131">
                  <c:v>0.78576152897677154</c:v>
                </c:pt>
                <c:pt idx="132">
                  <c:v>0.5008708399437094</c:v>
                </c:pt>
                <c:pt idx="133">
                  <c:v>0.23020330267027411</c:v>
                </c:pt>
                <c:pt idx="134">
                  <c:v>4.935400447533201E-2</c:v>
                </c:pt>
                <c:pt idx="135">
                  <c:v>2.3211221009188918E-3</c:v>
                </c:pt>
                <c:pt idx="136">
                  <c:v>9.9902521662325397E-2</c:v>
                </c:pt>
                <c:pt idx="137">
                  <c:v>0.32037298575736556</c:v>
                </c:pt>
                <c:pt idx="138">
                  <c:v>0.60866656168143973</c:v>
                </c:pt>
                <c:pt idx="139">
                  <c:v>0.88096353680253592</c:v>
                </c:pt>
                <c:pt idx="140">
                  <c:v>1.0458313180881034</c:v>
                </c:pt>
                <c:pt idx="141">
                  <c:v>1.0419397161086108</c:v>
                </c:pt>
                <c:pt idx="142">
                  <c:v>0.87038491697171927</c:v>
                </c:pt>
                <c:pt idx="143">
                  <c:v>0.59443615227913227</c:v>
                </c:pt>
                <c:pt idx="144">
                  <c:v>0.3066383214893601</c:v>
                </c:pt>
                <c:pt idx="145">
                  <c:v>9.0770246199743415E-2</c:v>
                </c:pt>
                <c:pt idx="146">
                  <c:v>9.8835441549619267E-4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C-4B0A-897A-EE36253A9755}"/>
            </c:ext>
          </c:extLst>
        </c:ser>
        <c:ser>
          <c:idx val="2"/>
          <c:order val="2"/>
          <c:tx>
            <c:strRef>
              <c:f>[1]sheet1!$P$7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'Imp. E. Method'!$P$4:$P$150</c:f>
              <c:numCache>
                <c:formatCode>General</c:formatCode>
                <c:ptCount val="1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</c:numCache>
            </c:numRef>
          </c:xVal>
          <c:yVal>
            <c:numRef>
              <c:f>'Imp. E. Method'!$N$4:$N$150</c:f>
              <c:numCache>
                <c:formatCode>General</c:formatCode>
                <c:ptCount val="147"/>
                <c:pt idx="0">
                  <c:v>0.87867965644035761</c:v>
                </c:pt>
                <c:pt idx="1">
                  <c:v>0.87960934364744725</c:v>
                </c:pt>
                <c:pt idx="2">
                  <c:v>0.88068183194946215</c:v>
                </c:pt>
                <c:pt idx="3">
                  <c:v>0.88205159010807077</c:v>
                </c:pt>
                <c:pt idx="4">
                  <c:v>0.88372070146177606</c:v>
                </c:pt>
                <c:pt idx="5">
                  <c:v>0.88547568826298717</c:v>
                </c:pt>
                <c:pt idx="6">
                  <c:v>0.88703759147803751</c:v>
                </c:pt>
                <c:pt idx="7">
                  <c:v>0.88830294524646003</c:v>
                </c:pt>
                <c:pt idx="8">
                  <c:v>0.88938389344798141</c:v>
                </c:pt>
                <c:pt idx="9">
                  <c:v>0.89041882447694287</c:v>
                </c:pt>
                <c:pt idx="10">
                  <c:v>0.89143220051467609</c:v>
                </c:pt>
                <c:pt idx="11">
                  <c:v>0.89238823081790375</c:v>
                </c:pt>
                <c:pt idx="12">
                  <c:v>0.89331629148746505</c:v>
                </c:pt>
                <c:pt idx="13">
                  <c:v>0.89435657810121294</c:v>
                </c:pt>
                <c:pt idx="14">
                  <c:v>0.89567964973892444</c:v>
                </c:pt>
                <c:pt idx="15">
                  <c:v>0.89732865674743223</c:v>
                </c:pt>
                <c:pt idx="16">
                  <c:v>0.8991218861170015</c:v>
                </c:pt>
                <c:pt idx="17">
                  <c:v>0.90076399537102858</c:v>
                </c:pt>
                <c:pt idx="18">
                  <c:v>0.90210016908011037</c:v>
                </c:pt>
                <c:pt idx="19">
                  <c:v>0.90321428249282631</c:v>
                </c:pt>
                <c:pt idx="20">
                  <c:v>0.9042610470325112</c:v>
                </c:pt>
                <c:pt idx="21">
                  <c:v>0.90528980653755908</c:v>
                </c:pt>
                <c:pt idx="22">
                  <c:v>0.90626521717707997</c:v>
                </c:pt>
                <c:pt idx="23">
                  <c:v>0.90719653988233373</c:v>
                </c:pt>
                <c:pt idx="24">
                  <c:v>0.90820777979649558</c:v>
                </c:pt>
                <c:pt idx="25">
                  <c:v>0.90947988459093265</c:v>
                </c:pt>
                <c:pt idx="26">
                  <c:v>0.91109644200969286</c:v>
                </c:pt>
                <c:pt idx="27">
                  <c:v>0.9129160298583513</c:v>
                </c:pt>
                <c:pt idx="28">
                  <c:v>0.91463771998317767</c:v>
                </c:pt>
                <c:pt idx="29">
                  <c:v>0.91605473023407125</c:v>
                </c:pt>
                <c:pt idx="30">
                  <c:v>0.91721135479232074</c:v>
                </c:pt>
                <c:pt idx="31">
                  <c:v>0.91827198735453353</c:v>
                </c:pt>
                <c:pt idx="32">
                  <c:v>0.91931465785771804</c:v>
                </c:pt>
                <c:pt idx="33">
                  <c:v>0.92031062671448938</c:v>
                </c:pt>
                <c:pt idx="34">
                  <c:v>0.92125028718500279</c:v>
                </c:pt>
                <c:pt idx="35">
                  <c:v>0.92223710774807555</c:v>
                </c:pt>
                <c:pt idx="36">
                  <c:v>0.92345582828663675</c:v>
                </c:pt>
                <c:pt idx="37">
                  <c:v>0.92502785272570731</c:v>
                </c:pt>
                <c:pt idx="38">
                  <c:v>0.92685933509712015</c:v>
                </c:pt>
                <c:pt idx="39">
                  <c:v>0.92865655846819373</c:v>
                </c:pt>
                <c:pt idx="40">
                  <c:v>0.93016367747274231</c:v>
                </c:pt>
                <c:pt idx="41">
                  <c:v>0.93137420243540969</c:v>
                </c:pt>
                <c:pt idx="42">
                  <c:v>0.93245254523470678</c:v>
                </c:pt>
                <c:pt idx="43">
                  <c:v>0.93350762389172837</c:v>
                </c:pt>
                <c:pt idx="44">
                  <c:v>0.93452445275466745</c:v>
                </c:pt>
                <c:pt idx="45">
                  <c:v>0.93547739915480599</c:v>
                </c:pt>
                <c:pt idx="46">
                  <c:v>0.93644578178094584</c:v>
                </c:pt>
                <c:pt idx="47">
                  <c:v>0.93761090399984326</c:v>
                </c:pt>
                <c:pt idx="48">
                  <c:v>0.9391272980063452</c:v>
                </c:pt>
                <c:pt idx="49">
                  <c:v>0.94095403143122491</c:v>
                </c:pt>
                <c:pt idx="50">
                  <c:v>0.94281870514671773</c:v>
                </c:pt>
                <c:pt idx="51">
                  <c:v>0.94442344084988095</c:v>
                </c:pt>
                <c:pt idx="52">
                  <c:v>0.94570108403332398</c:v>
                </c:pt>
                <c:pt idx="53">
                  <c:v>0.94680334417317158</c:v>
                </c:pt>
                <c:pt idx="54">
                  <c:v>0.94786972672692604</c:v>
                </c:pt>
                <c:pt idx="55">
                  <c:v>0.94890675336023356</c:v>
                </c:pt>
                <c:pt idx="56">
                  <c:v>0.94987744415795794</c:v>
                </c:pt>
                <c:pt idx="57">
                  <c:v>0.95083448799464465</c:v>
                </c:pt>
                <c:pt idx="58">
                  <c:v>0.95194823750739543</c:v>
                </c:pt>
                <c:pt idx="59">
                  <c:v>0.95339966763728556</c:v>
                </c:pt>
                <c:pt idx="60">
                  <c:v>0.95520350468574255</c:v>
                </c:pt>
                <c:pt idx="61">
                  <c:v>0.95712310581192783</c:v>
                </c:pt>
                <c:pt idx="62">
                  <c:v>0.9588299929609857</c:v>
                </c:pt>
                <c:pt idx="63">
                  <c:v>0.96018925890902651</c:v>
                </c:pt>
                <c:pt idx="64">
                  <c:v>0.96132452511577693</c:v>
                </c:pt>
                <c:pt idx="65">
                  <c:v>0.96240211092875105</c:v>
                </c:pt>
                <c:pt idx="66">
                  <c:v>0.96345774299781328</c:v>
                </c:pt>
                <c:pt idx="67">
                  <c:v>0.96444976257237747</c:v>
                </c:pt>
                <c:pt idx="68">
                  <c:v>0.96540332427569187</c:v>
                </c:pt>
                <c:pt idx="69">
                  <c:v>0.96647045839794266</c:v>
                </c:pt>
                <c:pt idx="70">
                  <c:v>0.9678501245534552</c:v>
                </c:pt>
                <c:pt idx="71">
                  <c:v>0.96961235994758321</c:v>
                </c:pt>
                <c:pt idx="72">
                  <c:v>0.97156984462472062</c:v>
                </c:pt>
                <c:pt idx="73">
                  <c:v>0.97337913764535633</c:v>
                </c:pt>
                <c:pt idx="74">
                  <c:v>0.97483487106896516</c:v>
                </c:pt>
                <c:pt idx="75">
                  <c:v>0.97601548141377148</c:v>
                </c:pt>
                <c:pt idx="76">
                  <c:v>0.97710595361338681</c:v>
                </c:pt>
                <c:pt idx="77">
                  <c:v>0.97817788131733896</c:v>
                </c:pt>
                <c:pt idx="78">
                  <c:v>0.97919357257807438</c:v>
                </c:pt>
                <c:pt idx="79">
                  <c:v>0.98015178641183809</c:v>
                </c:pt>
                <c:pt idx="80">
                  <c:v>0.98117950685588806</c:v>
                </c:pt>
                <c:pt idx="81">
                  <c:v>0.98248382786586819</c:v>
                </c:pt>
                <c:pt idx="82">
                  <c:v>0.98418637393786468</c:v>
                </c:pt>
                <c:pt idx="83">
                  <c:v>0.98616052634795637</c:v>
                </c:pt>
                <c:pt idx="84">
                  <c:v>0.98806694096920711</c:v>
                </c:pt>
                <c:pt idx="85">
                  <c:v>0.98963293243148609</c:v>
                </c:pt>
                <c:pt idx="86">
                  <c:v>0.99087454755743498</c:v>
                </c:pt>
                <c:pt idx="87">
                  <c:v>0.99198229233698632</c:v>
                </c:pt>
                <c:pt idx="88">
                  <c:v>0.99306794014474187</c:v>
                </c:pt>
                <c:pt idx="89">
                  <c:v>0.9941081104286188</c:v>
                </c:pt>
                <c:pt idx="90">
                  <c:v>0.99507880624313205</c:v>
                </c:pt>
                <c:pt idx="91">
                  <c:v>0.99607646690901919</c:v>
                </c:pt>
                <c:pt idx="92">
                  <c:v>0.99730560182634365</c:v>
                </c:pt>
                <c:pt idx="93">
                  <c:v>0.99893231228546342</c:v>
                </c:pt>
                <c:pt idx="94">
                  <c:v>1.0008985969580955</c:v>
                </c:pt>
                <c:pt idx="95">
                  <c:v>1.0028902989887296</c:v>
                </c:pt>
                <c:pt idx="96">
                  <c:v>1.0045774640888094</c:v>
                </c:pt>
                <c:pt idx="97">
                  <c:v>1.0058986735247439</c:v>
                </c:pt>
                <c:pt idx="98">
                  <c:v>1.0070317503619746</c:v>
                </c:pt>
                <c:pt idx="99">
                  <c:v>1.0081290215784395</c:v>
                </c:pt>
                <c:pt idx="100">
                  <c:v>1.0091927971104713</c:v>
                </c:pt>
                <c:pt idx="101">
                  <c:v>1.010182850996155</c:v>
                </c:pt>
                <c:pt idx="102">
                  <c:v>1.011161448917715</c:v>
                </c:pt>
                <c:pt idx="103">
                  <c:v>1.0123195766084168</c:v>
                </c:pt>
                <c:pt idx="104">
                  <c:v>1.0138576008123901</c:v>
                </c:pt>
                <c:pt idx="105">
                  <c:v>1.0157895353006956</c:v>
                </c:pt>
                <c:pt idx="106">
                  <c:v>1.0178476068284283</c:v>
                </c:pt>
                <c:pt idx="107">
                  <c:v>1.0196618546773579</c:v>
                </c:pt>
                <c:pt idx="108">
                  <c:v>1.0210831420671416</c:v>
                </c:pt>
                <c:pt idx="109">
                  <c:v>1.0222541478897504</c:v>
                </c:pt>
                <c:pt idx="110">
                  <c:v>1.0233624916361899</c:v>
                </c:pt>
                <c:pt idx="111">
                  <c:v>1.0244474144697255</c:v>
                </c:pt>
                <c:pt idx="112">
                  <c:v>1.025462088770873</c:v>
                </c:pt>
                <c:pt idx="113">
                  <c:v>1.0264335439449734</c:v>
                </c:pt>
                <c:pt idx="114">
                  <c:v>1.0275288358869616</c:v>
                </c:pt>
                <c:pt idx="115">
                  <c:v>1.0289698592111209</c:v>
                </c:pt>
                <c:pt idx="116">
                  <c:v>1.030840848224057</c:v>
                </c:pt>
                <c:pt idx="117">
                  <c:v>1.0329394570085371</c:v>
                </c:pt>
                <c:pt idx="118">
                  <c:v>1.0348794797565288</c:v>
                </c:pt>
                <c:pt idx="119">
                  <c:v>1.0364214148561517</c:v>
                </c:pt>
                <c:pt idx="120">
                  <c:v>1.0376480074964261</c:v>
                </c:pt>
                <c:pt idx="121">
                  <c:v>1.0387697874406467</c:v>
                </c:pt>
                <c:pt idx="122">
                  <c:v>1.039872262030723</c:v>
                </c:pt>
                <c:pt idx="123">
                  <c:v>1.0409146184827323</c:v>
                </c:pt>
                <c:pt idx="124">
                  <c:v>1.0418908701793284</c:v>
                </c:pt>
                <c:pt idx="125">
                  <c:v>1.0429351123216795</c:v>
                </c:pt>
                <c:pt idx="126">
                  <c:v>1.0442763281075071</c:v>
                </c:pt>
                <c:pt idx="127">
                  <c:v>1.0460618154782226</c:v>
                </c:pt>
                <c:pt idx="128">
                  <c:v>1.0481692586479334</c:v>
                </c:pt>
                <c:pt idx="129">
                  <c:v>1.0502245897922124</c:v>
                </c:pt>
                <c:pt idx="130">
                  <c:v>1.0519052180583379</c:v>
                </c:pt>
                <c:pt idx="131">
                  <c:v>1.053209995437606</c:v>
                </c:pt>
                <c:pt idx="132">
                  <c:v>1.054352055421907</c:v>
                </c:pt>
                <c:pt idx="133">
                  <c:v>1.0554682509953577</c:v>
                </c:pt>
                <c:pt idx="134">
                  <c:v>1.0565387525546712</c:v>
                </c:pt>
                <c:pt idx="135">
                  <c:v>1.0575307265528466</c:v>
                </c:pt>
                <c:pt idx="136">
                  <c:v>1.0585385739709636</c:v>
                </c:pt>
                <c:pt idx="137">
                  <c:v>1.0597832427534724</c:v>
                </c:pt>
                <c:pt idx="138">
                  <c:v>1.0614629600308363</c:v>
                </c:pt>
                <c:pt idx="139">
                  <c:v>1.0635436437205454</c:v>
                </c:pt>
                <c:pt idx="140">
                  <c:v>1.0656934151475328</c:v>
                </c:pt>
                <c:pt idx="141">
                  <c:v>1.0675249868587133</c:v>
                </c:pt>
                <c:pt idx="142">
                  <c:v>1.0689343884254181</c:v>
                </c:pt>
                <c:pt idx="143">
                  <c:v>1.0701095895080197</c:v>
                </c:pt>
                <c:pt idx="144">
                  <c:v>1.0712368756814823</c:v>
                </c:pt>
                <c:pt idx="145">
                  <c:v>1.072333326238619</c:v>
                </c:pt>
                <c:pt idx="146">
                  <c:v>1.0733498607472651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9C-4B0A-897A-EE36253A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5791"/>
        <c:axId val="726845487"/>
      </c:scatterChart>
      <c:valAx>
        <c:axId val="895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5487"/>
        <c:crosses val="autoZero"/>
        <c:crossBetween val="midCat"/>
      </c:valAx>
      <c:valAx>
        <c:axId val="7268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/>
              <a:t>RK-4 Method</a:t>
            </a:r>
            <a:r>
              <a:rPr lang="en-GB" sz="3600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[1]sheet1!$AR$7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'RK-4 Method'!$AC$5:$AC$129</c:f>
              <c:numCache>
                <c:formatCode>General</c:formatCode>
                <c:ptCount val="125"/>
                <c:pt idx="0">
                  <c:v>0.87867965644035761</c:v>
                </c:pt>
                <c:pt idx="1">
                  <c:v>0.81740927885945891</c:v>
                </c:pt>
                <c:pt idx="2">
                  <c:v>0.64835043156442229</c:v>
                </c:pt>
                <c:pt idx="3">
                  <c:v>0.41510330097952075</c:v>
                </c:pt>
                <c:pt idx="4">
                  <c:v>0.18476343816779872</c:v>
                </c:pt>
                <c:pt idx="5">
                  <c:v>3.1374528859154927E-2</c:v>
                </c:pt>
                <c:pt idx="6">
                  <c:v>8.473353200553202E-3</c:v>
                </c:pt>
                <c:pt idx="7">
                  <c:v>0.12433772652043373</c:v>
                </c:pt>
                <c:pt idx="8">
                  <c:v>0.33783498266362455</c:v>
                </c:pt>
                <c:pt idx="9">
                  <c:v>0.57821181861438531</c:v>
                </c:pt>
                <c:pt idx="10">
                  <c:v>0.77372494421492022</c:v>
                </c:pt>
                <c:pt idx="11">
                  <c:v>0.8722985067751623</c:v>
                </c:pt>
                <c:pt idx="12">
                  <c:v>0.84983871483897944</c:v>
                </c:pt>
                <c:pt idx="13">
                  <c:v>0.71170745461848073</c:v>
                </c:pt>
                <c:pt idx="14">
                  <c:v>0.49254134279795858</c:v>
                </c:pt>
                <c:pt idx="15">
                  <c:v>0.25311221587705546</c:v>
                </c:pt>
                <c:pt idx="16">
                  <c:v>6.7853855650106265E-2</c:v>
                </c:pt>
                <c:pt idx="17">
                  <c:v>3.7214562846332733E-5</c:v>
                </c:pt>
                <c:pt idx="18">
                  <c:v>7.404619239703758E-2</c:v>
                </c:pt>
                <c:pt idx="19">
                  <c:v>0.26329675653877505</c:v>
                </c:pt>
                <c:pt idx="20">
                  <c:v>0.50337322855606048</c:v>
                </c:pt>
                <c:pt idx="21">
                  <c:v>0.72000688112136801</c:v>
                </c:pt>
                <c:pt idx="22">
                  <c:v>0.85343501202160477</c:v>
                </c:pt>
                <c:pt idx="23">
                  <c:v>0.87031999277049166</c:v>
                </c:pt>
                <c:pt idx="24">
                  <c:v>0.76663354089746893</c:v>
                </c:pt>
                <c:pt idx="25">
                  <c:v>0.56779000931335144</c:v>
                </c:pt>
                <c:pt idx="26">
                  <c:v>0.327010448696754</c:v>
                </c:pt>
                <c:pt idx="27">
                  <c:v>0.11653082431254014</c:v>
                </c:pt>
                <c:pt idx="28">
                  <c:v>6.3830199826347966E-3</c:v>
                </c:pt>
                <c:pt idx="29">
                  <c:v>3.5742073006848063E-2</c:v>
                </c:pt>
                <c:pt idx="30">
                  <c:v>0.19399367053089311</c:v>
                </c:pt>
                <c:pt idx="31">
                  <c:v>0.42605401625982697</c:v>
                </c:pt>
                <c:pt idx="32">
                  <c:v>0.65766522687509099</c:v>
                </c:pt>
                <c:pt idx="33">
                  <c:v>0.82254926977611886</c:v>
                </c:pt>
                <c:pt idx="34">
                  <c:v>0.87836227120878629</c:v>
                </c:pt>
                <c:pt idx="35">
                  <c:v>0.81169243114367928</c:v>
                </c:pt>
                <c:pt idx="36">
                  <c:v>0.63861552821514422</c:v>
                </c:pt>
                <c:pt idx="37">
                  <c:v>0.40396554509664562</c:v>
                </c:pt>
                <c:pt idx="38">
                  <c:v>0.17559919011285785</c:v>
                </c:pt>
                <c:pt idx="39">
                  <c:v>2.725896934592853E-2</c:v>
                </c:pt>
                <c:pt idx="40">
                  <c:v>1.0858776519944158E-2</c:v>
                </c:pt>
                <c:pt idx="41">
                  <c:v>0.1323275647648009</c:v>
                </c:pt>
                <c:pt idx="42">
                  <c:v>0.34863408017253017</c:v>
                </c:pt>
                <c:pt idx="43">
                  <c:v>0.58838877809181489</c:v>
                </c:pt>
                <c:pt idx="44">
                  <c:v>0.78040406559401609</c:v>
                </c:pt>
                <c:pt idx="45">
                  <c:v>0.8737777188067577</c:v>
                </c:pt>
                <c:pt idx="46">
                  <c:v>0.84574489547450116</c:v>
                </c:pt>
                <c:pt idx="47">
                  <c:v>0.70300310900588803</c:v>
                </c:pt>
                <c:pt idx="48">
                  <c:v>0.48148022698291437</c:v>
                </c:pt>
                <c:pt idx="49">
                  <c:v>0.24292270796328175</c:v>
                </c:pt>
                <c:pt idx="50">
                  <c:v>6.1859611330757347E-2</c:v>
                </c:pt>
                <c:pt idx="51">
                  <c:v>3.3736445800236492E-4</c:v>
                </c:pt>
                <c:pt idx="52">
                  <c:v>8.0500731263172254E-2</c:v>
                </c:pt>
                <c:pt idx="53">
                  <c:v>0.27359449799076008</c:v>
                </c:pt>
                <c:pt idx="54">
                  <c:v>0.5141287029595043</c:v>
                </c:pt>
                <c:pt idx="55">
                  <c:v>0.72806374263846785</c:v>
                </c:pt>
                <c:pt idx="56">
                  <c:v>0.85668074005601413</c:v>
                </c:pt>
                <c:pt idx="57">
                  <c:v>0.86795402516039255</c:v>
                </c:pt>
                <c:pt idx="58">
                  <c:v>0.75919507292513044</c:v>
                </c:pt>
                <c:pt idx="59">
                  <c:v>0.55714039786557479</c:v>
                </c:pt>
                <c:pt idx="60">
                  <c:v>0.31613959666989766</c:v>
                </c:pt>
                <c:pt idx="61">
                  <c:v>0.10887161832277614</c:v>
                </c:pt>
                <c:pt idx="62">
                  <c:v>4.5741632151530265E-3</c:v>
                </c:pt>
                <c:pt idx="63">
                  <c:v>4.0410742903926877E-2</c:v>
                </c:pt>
                <c:pt idx="64">
                  <c:v>0.20343349129917643</c:v>
                </c:pt>
                <c:pt idx="65">
                  <c:v>0.43706382698652568</c:v>
                </c:pt>
                <c:pt idx="66">
                  <c:v>0.66688960221524207</c:v>
                </c:pt>
                <c:pt idx="67">
                  <c:v>0.82748784355097027</c:v>
                </c:pt>
                <c:pt idx="68">
                  <c:v>0.87778631938732943</c:v>
                </c:pt>
                <c:pt idx="69">
                  <c:v>0.80571533424292152</c:v>
                </c:pt>
                <c:pt idx="70">
                  <c:v>0.6286877688030732</c:v>
                </c:pt>
                <c:pt idx="71">
                  <c:v>0.39276890336805537</c:v>
                </c:pt>
                <c:pt idx="72">
                  <c:v>0.1665460398556623</c:v>
                </c:pt>
                <c:pt idx="73">
                  <c:v>2.3398528574617994E-2</c:v>
                </c:pt>
                <c:pt idx="74">
                  <c:v>1.3553551040287881E-2</c:v>
                </c:pt>
                <c:pt idx="75">
                  <c:v>0.14056969971468547</c:v>
                </c:pt>
                <c:pt idx="76">
                  <c:v>0.35955080330541123</c:v>
                </c:pt>
                <c:pt idx="77">
                  <c:v>0.59852902069295633</c:v>
                </c:pt>
                <c:pt idx="78">
                  <c:v>0.7869178000846011</c:v>
                </c:pt>
                <c:pt idx="79">
                  <c:v>0.87501098595402249</c:v>
                </c:pt>
                <c:pt idx="80">
                  <c:v>0.8413831202965949</c:v>
                </c:pt>
                <c:pt idx="81">
                  <c:v>0.6940759909290467</c:v>
                </c:pt>
                <c:pt idx="82">
                  <c:v>0.47031136974409304</c:v>
                </c:pt>
                <c:pt idx="83">
                  <c:v>0.23279017811265623</c:v>
                </c:pt>
                <c:pt idx="84">
                  <c:v>5.608297821786179E-2</c:v>
                </c:pt>
                <c:pt idx="85">
                  <c:v>9.4320106306833296E-4</c:v>
                </c:pt>
                <c:pt idx="86">
                  <c:v>8.723769689475358E-2</c:v>
                </c:pt>
                <c:pt idx="87">
                  <c:v>0.28405804190564932</c:v>
                </c:pt>
                <c:pt idx="88">
                  <c:v>0.52489517569134059</c:v>
                </c:pt>
                <c:pt idx="89">
                  <c:v>0.7359908051191405</c:v>
                </c:pt>
                <c:pt idx="90">
                  <c:v>0.85969910633150426</c:v>
                </c:pt>
                <c:pt idx="91">
                  <c:v>0.86531909373420757</c:v>
                </c:pt>
                <c:pt idx="92">
                  <c:v>0.75151086502672237</c:v>
                </c:pt>
                <c:pt idx="93">
                  <c:v>0.54633908551216548</c:v>
                </c:pt>
                <c:pt idx="94">
                  <c:v>0.30527090389572742</c:v>
                </c:pt>
                <c:pt idx="95">
                  <c:v>0.10138466247871569</c:v>
                </c:pt>
                <c:pt idx="96">
                  <c:v>3.0556038756263115E-3</c:v>
                </c:pt>
                <c:pt idx="97">
                  <c:v>4.5382529649815595E-2</c:v>
                </c:pt>
                <c:pt idx="98">
                  <c:v>0.21308392414892574</c:v>
                </c:pt>
                <c:pt idx="99">
                  <c:v>0.44813437993058813</c:v>
                </c:pt>
                <c:pt idx="100">
                  <c:v>0.67602453666584073</c:v>
                </c:pt>
                <c:pt idx="101">
                  <c:v>0.83222341065756378</c:v>
                </c:pt>
                <c:pt idx="102">
                  <c:v>0.87694688153938527</c:v>
                </c:pt>
                <c:pt idx="103">
                  <c:v>0.79947657303585717</c:v>
                </c:pt>
                <c:pt idx="104">
                  <c:v>0.61857028323936636</c:v>
                </c:pt>
                <c:pt idx="105">
                  <c:v>0.38152102561690882</c:v>
                </c:pt>
                <c:pt idx="106">
                  <c:v>0.15761406117973609</c:v>
                </c:pt>
                <c:pt idx="107">
                  <c:v>1.9801822762630095E-2</c:v>
                </c:pt>
                <c:pt idx="108">
                  <c:v>1.6561306711380119E-2</c:v>
                </c:pt>
                <c:pt idx="109">
                  <c:v>0.14906182391928535</c:v>
                </c:pt>
                <c:pt idx="110">
                  <c:v>0.37057860365842688</c:v>
                </c:pt>
                <c:pt idx="111">
                  <c:v>0.60862437059978847</c:v>
                </c:pt>
                <c:pt idx="112">
                  <c:v>0.79325844844081694</c:v>
                </c:pt>
                <c:pt idx="113">
                  <c:v>0.87599251658141364</c:v>
                </c:pt>
                <c:pt idx="114">
                  <c:v>0.83675073095817343</c:v>
                </c:pt>
                <c:pt idx="115">
                  <c:v>0.68492773794082584</c:v>
                </c:pt>
                <c:pt idx="116">
                  <c:v>0.4590411443957676</c:v>
                </c:pt>
                <c:pt idx="117">
                  <c:v>0.22272434598383906</c:v>
                </c:pt>
                <c:pt idx="118">
                  <c:v>5.0533531508323848E-2</c:v>
                </c:pt>
                <c:pt idx="119">
                  <c:v>1.8602020345948045E-3</c:v>
                </c:pt>
                <c:pt idx="120">
                  <c:v>9.4256561673314865E-2</c:v>
                </c:pt>
                <c:pt idx="121">
                  <c:v>0.29468186465008595</c:v>
                </c:pt>
                <c:pt idx="122">
                  <c:v>0.53566467459517542</c:v>
                </c:pt>
                <c:pt idx="123">
                  <c:v>0.74378000167917124</c:v>
                </c:pt>
                <c:pt idx="124">
                  <c:v>0.8624835579971174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B-4998-AF74-E36900EE4CCB}"/>
            </c:ext>
          </c:extLst>
        </c:ser>
        <c:ser>
          <c:idx val="1"/>
          <c:order val="1"/>
          <c:tx>
            <c:strRef>
              <c:f>[1]sheet1!$AS$7</c:f>
              <c:strCache>
                <c:ptCount val="1"/>
                <c:pt idx="0">
                  <c:v>Ek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'RK-4 Method'!$AD$5:$AD$129</c:f>
              <c:numCache>
                <c:formatCode>General</c:formatCode>
                <c:ptCount val="125"/>
                <c:pt idx="0">
                  <c:v>0</c:v>
                </c:pt>
                <c:pt idx="1">
                  <c:v>6.1265093423046438E-2</c:v>
                </c:pt>
                <c:pt idx="2">
                  <c:v>0.23031576207860247</c:v>
                </c:pt>
                <c:pt idx="3">
                  <c:v>0.46355629915062019</c:v>
                </c:pt>
                <c:pt idx="4">
                  <c:v>0.69389411163030368</c:v>
                </c:pt>
                <c:pt idx="5">
                  <c:v>0.84728217305937104</c:v>
                </c:pt>
                <c:pt idx="6">
                  <c:v>0.87017669082320659</c:v>
                </c:pt>
                <c:pt idx="7">
                  <c:v>0.75429882313119734</c:v>
                </c:pt>
                <c:pt idx="8">
                  <c:v>0.54078855794546088</c:v>
                </c:pt>
                <c:pt idx="9">
                  <c:v>0.3004056162713884</c:v>
                </c:pt>
                <c:pt idx="10">
                  <c:v>0.10489220358581075</c:v>
                </c:pt>
                <c:pt idx="11">
                  <c:v>6.3186556766529076E-3</c:v>
                </c:pt>
                <c:pt idx="12">
                  <c:v>2.8774600185288757E-2</c:v>
                </c:pt>
                <c:pt idx="13">
                  <c:v>0.16689819995860156</c:v>
                </c:pt>
                <c:pt idx="14">
                  <c:v>0.3860567003054024</c:v>
                </c:pt>
                <c:pt idx="15">
                  <c:v>0.6254823448105884</c:v>
                </c:pt>
                <c:pt idx="16">
                  <c:v>0.81074023073855916</c:v>
                </c:pt>
                <c:pt idx="17">
                  <c:v>0.8785526424937492</c:v>
                </c:pt>
                <c:pt idx="18">
                  <c:v>0.80453183336298861</c:v>
                </c:pt>
                <c:pt idx="19">
                  <c:v>0.61526714269642946</c:v>
                </c:pt>
                <c:pt idx="20">
                  <c:v>0.37518211481802616</c:v>
                </c:pt>
                <c:pt idx="21">
                  <c:v>0.15854683892941043</c:v>
                </c:pt>
                <c:pt idx="22">
                  <c:v>2.5119234080428286E-2</c:v>
                </c:pt>
                <c:pt idx="23">
                  <c:v>8.2318499915787265E-3</c:v>
                </c:pt>
                <c:pt idx="24">
                  <c:v>0.11191157788997028</c:v>
                </c:pt>
                <c:pt idx="25">
                  <c:v>0.31074694269978448</c:v>
                </c:pt>
                <c:pt idx="26">
                  <c:v>0.5515214868965711</c:v>
                </c:pt>
                <c:pt idx="27">
                  <c:v>0.76200024603715666</c:v>
                </c:pt>
                <c:pt idx="28">
                  <c:v>0.87214579574718143</c:v>
                </c:pt>
                <c:pt idx="29">
                  <c:v>0.84277717694529741</c:v>
                </c:pt>
                <c:pt idx="30">
                  <c:v>0.68451121670802551</c:v>
                </c:pt>
                <c:pt idx="31">
                  <c:v>0.45243999348474739</c:v>
                </c:pt>
                <c:pt idx="32">
                  <c:v>0.22082528622050585</c:v>
                </c:pt>
                <c:pt idx="33">
                  <c:v>5.5941735825182165E-2</c:v>
                </c:pt>
                <c:pt idx="34">
                  <c:v>1.2762999258894006E-4</c:v>
                </c:pt>
                <c:pt idx="35">
                  <c:v>6.6791992163019828E-2</c:v>
                </c:pt>
                <c:pt idx="36">
                  <c:v>0.23986068359028564</c:v>
                </c:pt>
                <c:pt idx="37">
                  <c:v>0.47450425095118809</c:v>
                </c:pt>
                <c:pt idx="38">
                  <c:v>0.70286873550746887</c:v>
                </c:pt>
                <c:pt idx="39">
                  <c:v>0.85120798823351895</c:v>
                </c:pt>
                <c:pt idx="40">
                  <c:v>0.86760116075163662</c:v>
                </c:pt>
                <c:pt idx="41">
                  <c:v>0.7461187100457497</c:v>
                </c:pt>
                <c:pt idx="42">
                  <c:v>0.5297994112585912</c:v>
                </c:pt>
                <c:pt idx="43">
                  <c:v>0.29003895114372802</c:v>
                </c:pt>
                <c:pt idx="44">
                  <c:v>9.8023516668519731E-2</c:v>
                </c:pt>
                <c:pt idx="45">
                  <c:v>4.6497654165270821E-3</c:v>
                </c:pt>
                <c:pt idx="46">
                  <c:v>3.2678533252860832E-2</c:v>
                </c:pt>
                <c:pt idx="47">
                  <c:v>0.17541255971667588</c:v>
                </c:pt>
                <c:pt idx="48">
                  <c:v>0.39692795081527299</c:v>
                </c:pt>
                <c:pt idx="49">
                  <c:v>0.63548220361949681</c:v>
                </c:pt>
                <c:pt idx="50">
                  <c:v>0.81654482039821219</c:v>
                </c:pt>
                <c:pt idx="51">
                  <c:v>0.8780625133032357</c:v>
                </c:pt>
                <c:pt idx="52">
                  <c:v>0.79788703874847766</c:v>
                </c:pt>
                <c:pt idx="53">
                  <c:v>0.6047792584466728</c:v>
                </c:pt>
                <c:pt idx="54">
                  <c:v>0.36423684761241215</c:v>
                </c:pt>
                <c:pt idx="55">
                  <c:v>0.15030040953411625</c:v>
                </c:pt>
                <c:pt idx="56">
                  <c:v>2.1683895123514683E-2</c:v>
                </c:pt>
                <c:pt idx="57">
                  <c:v>1.0408005858271303E-2</c:v>
                </c:pt>
                <c:pt idx="58">
                  <c:v>0.1191600802148931</c:v>
                </c:pt>
                <c:pt idx="59">
                  <c:v>0.32120663902432406</c:v>
                </c:pt>
                <c:pt idx="60">
                  <c:v>0.56220264046562329</c:v>
                </c:pt>
                <c:pt idx="61">
                  <c:v>0.7694698503833306</c:v>
                </c:pt>
                <c:pt idx="62">
                  <c:v>0.87376480628022402</c:v>
                </c:pt>
                <c:pt idx="63">
                  <c:v>0.83791831479754741</c:v>
                </c:pt>
                <c:pt idx="64">
                  <c:v>0.67488118481288151</c:v>
                </c:pt>
                <c:pt idx="65">
                  <c:v>0.44124028747839539</c:v>
                </c:pt>
                <c:pt idx="66">
                  <c:v>0.21141131132887139</c:v>
                </c:pt>
                <c:pt idx="67">
                  <c:v>5.0813602011109432E-2</c:v>
                </c:pt>
                <c:pt idx="68">
                  <c:v>5.1384997407193263E-4</c:v>
                </c:pt>
                <c:pt idx="69">
                  <c:v>7.257916592863356E-2</c:v>
                </c:pt>
                <c:pt idx="70">
                  <c:v>0.24959849700914627</c:v>
                </c:pt>
                <c:pt idx="71">
                  <c:v>0.48551113222045189</c:v>
                </c:pt>
                <c:pt idx="72">
                  <c:v>0.71173229824416973</c:v>
                </c:pt>
                <c:pt idx="73">
                  <c:v>0.85487870408617683</c:v>
                </c:pt>
                <c:pt idx="74">
                  <c:v>0.86471629510196002</c:v>
                </c:pt>
                <c:pt idx="75">
                  <c:v>0.73768633252733296</c:v>
                </c:pt>
                <c:pt idx="76">
                  <c:v>0.51869268643754074</c:v>
                </c:pt>
                <c:pt idx="77">
                  <c:v>0.27970904869323376</c:v>
                </c:pt>
                <c:pt idx="78">
                  <c:v>9.1320250682853432E-2</c:v>
                </c:pt>
                <c:pt idx="79">
                  <c:v>3.2268446782657725E-3</c:v>
                </c:pt>
                <c:pt idx="80">
                  <c:v>3.6850446115727797E-2</c:v>
                </c:pt>
                <c:pt idx="81">
                  <c:v>0.18414972420395528</c:v>
                </c:pt>
                <c:pt idx="82">
                  <c:v>0.40790698506606382</c:v>
                </c:pt>
                <c:pt idx="83">
                  <c:v>0.64542512515018369</c:v>
                </c:pt>
                <c:pt idx="84">
                  <c:v>0.82213182346828706</c:v>
                </c:pt>
                <c:pt idx="85">
                  <c:v>0.87726671152761138</c:v>
                </c:pt>
                <c:pt idx="86">
                  <c:v>0.7909598431737227</c:v>
                </c:pt>
                <c:pt idx="87">
                  <c:v>0.59412561604390013</c:v>
                </c:pt>
                <c:pt idx="88">
                  <c:v>0.35328063020875966</c:v>
                </c:pt>
                <c:pt idx="89">
                  <c:v>0.14218381722500223</c:v>
                </c:pt>
                <c:pt idx="90">
                  <c:v>1.8475944741426838E-2</c:v>
                </c:pt>
                <c:pt idx="91">
                  <c:v>1.2853148608840502E-2</c:v>
                </c:pt>
                <c:pt idx="92">
                  <c:v>0.12665435136859535</c:v>
                </c:pt>
                <c:pt idx="93">
                  <c:v>0.33181807600705032</c:v>
                </c:pt>
                <c:pt idx="94">
                  <c:v>0.57288167800829126</c:v>
                </c:pt>
                <c:pt idx="95">
                  <c:v>0.77676723503622336</c:v>
                </c:pt>
                <c:pt idx="96">
                  <c:v>0.87509353457338312</c:v>
                </c:pt>
                <c:pt idx="97">
                  <c:v>0.8327563558182236</c:v>
                </c:pt>
                <c:pt idx="98">
                  <c:v>0.66504058022391965</c:v>
                </c:pt>
                <c:pt idx="99">
                  <c:v>0.42997988823753064</c:v>
                </c:pt>
                <c:pt idx="100">
                  <c:v>0.20208681935316453</c:v>
                </c:pt>
                <c:pt idx="101">
                  <c:v>4.5888504686557058E-2</c:v>
                </c:pt>
                <c:pt idx="102">
                  <c:v>1.1635791440042956E-3</c:v>
                </c:pt>
                <c:pt idx="103">
                  <c:v>7.8628030094696988E-2</c:v>
                </c:pt>
                <c:pt idx="104">
                  <c:v>0.25952607299034047</c:v>
                </c:pt>
                <c:pt idx="105">
                  <c:v>0.49656929333897759</c:v>
                </c:pt>
                <c:pt idx="106">
                  <c:v>0.72047472537333923</c:v>
                </c:pt>
                <c:pt idx="107">
                  <c:v>0.85828570356156564</c:v>
                </c:pt>
                <c:pt idx="108">
                  <c:v>0.86151846413444577</c:v>
                </c:pt>
                <c:pt idx="109">
                  <c:v>0.72900399899469437</c:v>
                </c:pt>
                <c:pt idx="110">
                  <c:v>0.50747493240703279</c:v>
                </c:pt>
                <c:pt idx="111">
                  <c:v>0.26942408446914751</c:v>
                </c:pt>
                <c:pt idx="112">
                  <c:v>8.4790104303959821E-2</c:v>
                </c:pt>
                <c:pt idx="113">
                  <c:v>2.0556847289980389E-3</c:v>
                </c:pt>
                <c:pt idx="114">
                  <c:v>4.1292997216989459E-2</c:v>
                </c:pt>
                <c:pt idx="115">
                  <c:v>0.19310805638923206</c:v>
                </c:pt>
                <c:pt idx="116">
                  <c:v>0.41898743015423201</c:v>
                </c:pt>
                <c:pt idx="117">
                  <c:v>0.65530138933130522</c:v>
                </c:pt>
                <c:pt idx="118">
                  <c:v>0.82749166380359351</c:v>
                </c:pt>
                <c:pt idx="119">
                  <c:v>0.87615975932649826</c:v>
                </c:pt>
                <c:pt idx="120">
                  <c:v>0.78375077512101743</c:v>
                </c:pt>
                <c:pt idx="121">
                  <c:v>0.58331173988545593</c:v>
                </c:pt>
                <c:pt idx="122">
                  <c:v>0.34232143471215565</c:v>
                </c:pt>
                <c:pt idx="123">
                  <c:v>0.13420512834282744</c:v>
                </c:pt>
                <c:pt idx="124">
                  <c:v>1.550193531002815E-2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BB-4998-AF74-E36900EE4CCB}"/>
            </c:ext>
          </c:extLst>
        </c:ser>
        <c:ser>
          <c:idx val="2"/>
          <c:order val="2"/>
          <c:tx>
            <c:strRef>
              <c:f>[1]sheet1!$AT$7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'RK-4 Method'!$AE$5:$AE$129</c:f>
              <c:numCache>
                <c:formatCode>General</c:formatCode>
                <c:ptCount val="125"/>
                <c:pt idx="0">
                  <c:v>0.87867965644035761</c:v>
                </c:pt>
                <c:pt idx="1">
                  <c:v>0.87867437228250533</c:v>
                </c:pt>
                <c:pt idx="2">
                  <c:v>0.87866619364302478</c:v>
                </c:pt>
                <c:pt idx="3">
                  <c:v>0.87865960013014099</c:v>
                </c:pt>
                <c:pt idx="4">
                  <c:v>0.8786575497981024</c:v>
                </c:pt>
                <c:pt idx="5">
                  <c:v>0.87865670191852596</c:v>
                </c:pt>
                <c:pt idx="6">
                  <c:v>0.87865004402375979</c:v>
                </c:pt>
                <c:pt idx="7">
                  <c:v>0.87863654965163107</c:v>
                </c:pt>
                <c:pt idx="8">
                  <c:v>0.87862354060908543</c:v>
                </c:pt>
                <c:pt idx="9">
                  <c:v>0.87861743488577371</c:v>
                </c:pt>
                <c:pt idx="10">
                  <c:v>0.87861714780073097</c:v>
                </c:pt>
                <c:pt idx="11">
                  <c:v>0.8786171624518152</c:v>
                </c:pt>
                <c:pt idx="12">
                  <c:v>0.8786133150242682</c:v>
                </c:pt>
                <c:pt idx="13">
                  <c:v>0.87860565457708228</c:v>
                </c:pt>
                <c:pt idx="14">
                  <c:v>0.87859804310336098</c:v>
                </c:pt>
                <c:pt idx="15">
                  <c:v>0.87859456068764386</c:v>
                </c:pt>
                <c:pt idx="16">
                  <c:v>0.87859408638866543</c:v>
                </c:pt>
                <c:pt idx="17">
                  <c:v>0.87858985705659554</c:v>
                </c:pt>
                <c:pt idx="18">
                  <c:v>0.87857802576002619</c:v>
                </c:pt>
                <c:pt idx="19">
                  <c:v>0.8785638992352045</c:v>
                </c:pt>
                <c:pt idx="20">
                  <c:v>0.87855534337408669</c:v>
                </c:pt>
                <c:pt idx="21">
                  <c:v>0.87855372005077847</c:v>
                </c:pt>
                <c:pt idx="22">
                  <c:v>0.87855424610203303</c:v>
                </c:pt>
                <c:pt idx="23">
                  <c:v>0.87855184276207043</c:v>
                </c:pt>
                <c:pt idx="24">
                  <c:v>0.87854511878743924</c:v>
                </c:pt>
                <c:pt idx="25">
                  <c:v>0.87853695201313586</c:v>
                </c:pt>
                <c:pt idx="26">
                  <c:v>0.8785319355933251</c:v>
                </c:pt>
                <c:pt idx="27">
                  <c:v>0.8785310703496968</c:v>
                </c:pt>
                <c:pt idx="28">
                  <c:v>0.87852881572981623</c:v>
                </c:pt>
                <c:pt idx="29">
                  <c:v>0.87851924995214548</c:v>
                </c:pt>
                <c:pt idx="30">
                  <c:v>0.87850488723891862</c:v>
                </c:pt>
                <c:pt idx="31">
                  <c:v>0.87849400974457437</c:v>
                </c:pt>
                <c:pt idx="32">
                  <c:v>0.87849051309559689</c:v>
                </c:pt>
                <c:pt idx="33">
                  <c:v>0.878491005601301</c:v>
                </c:pt>
                <c:pt idx="34">
                  <c:v>0.87848990120137527</c:v>
                </c:pt>
                <c:pt idx="35">
                  <c:v>0.87848442330669907</c:v>
                </c:pt>
                <c:pt idx="36">
                  <c:v>0.8784762118054299</c:v>
                </c:pt>
                <c:pt idx="37">
                  <c:v>0.87846979604783371</c:v>
                </c:pt>
                <c:pt idx="38">
                  <c:v>0.87846792562032672</c:v>
                </c:pt>
                <c:pt idx="39">
                  <c:v>0.87846695757944748</c:v>
                </c:pt>
                <c:pt idx="40">
                  <c:v>0.87845993727158078</c:v>
                </c:pt>
                <c:pt idx="41">
                  <c:v>0.8784462748105506</c:v>
                </c:pt>
                <c:pt idx="42">
                  <c:v>0.87843349143112137</c:v>
                </c:pt>
                <c:pt idx="43">
                  <c:v>0.87842772923554291</c:v>
                </c:pt>
                <c:pt idx="44">
                  <c:v>0.87842758226253581</c:v>
                </c:pt>
                <c:pt idx="45">
                  <c:v>0.87842748422328476</c:v>
                </c:pt>
                <c:pt idx="46">
                  <c:v>0.87842342872736201</c:v>
                </c:pt>
                <c:pt idx="47">
                  <c:v>0.87841566872256394</c:v>
                </c:pt>
                <c:pt idx="48">
                  <c:v>0.87840817779818736</c:v>
                </c:pt>
                <c:pt idx="49">
                  <c:v>0.87840491158277856</c:v>
                </c:pt>
                <c:pt idx="50">
                  <c:v>0.87840443172896954</c:v>
                </c:pt>
                <c:pt idx="51">
                  <c:v>0.87839987776123807</c:v>
                </c:pt>
                <c:pt idx="52">
                  <c:v>0.87838777001164992</c:v>
                </c:pt>
                <c:pt idx="53">
                  <c:v>0.87837375643743287</c:v>
                </c:pt>
                <c:pt idx="54">
                  <c:v>0.87836555057191645</c:v>
                </c:pt>
                <c:pt idx="55">
                  <c:v>0.87836415217258412</c:v>
                </c:pt>
                <c:pt idx="56">
                  <c:v>0.87836463517952879</c:v>
                </c:pt>
                <c:pt idx="57">
                  <c:v>0.87836203101866384</c:v>
                </c:pt>
                <c:pt idx="58">
                  <c:v>0.87835515314002355</c:v>
                </c:pt>
                <c:pt idx="59">
                  <c:v>0.8783470368898989</c:v>
                </c:pt>
                <c:pt idx="60">
                  <c:v>0.87834223713552095</c:v>
                </c:pt>
                <c:pt idx="61">
                  <c:v>0.87834146870610674</c:v>
                </c:pt>
                <c:pt idx="62">
                  <c:v>0.87833896949537704</c:v>
                </c:pt>
                <c:pt idx="63">
                  <c:v>0.87832905770147429</c:v>
                </c:pt>
                <c:pt idx="64">
                  <c:v>0.87831467611205793</c:v>
                </c:pt>
                <c:pt idx="65">
                  <c:v>0.87830411446492107</c:v>
                </c:pt>
                <c:pt idx="66">
                  <c:v>0.87830091354411344</c:v>
                </c:pt>
                <c:pt idx="67">
                  <c:v>0.87830144556207967</c:v>
                </c:pt>
                <c:pt idx="68">
                  <c:v>0.87830016936140132</c:v>
                </c:pt>
                <c:pt idx="69">
                  <c:v>0.87829450017155508</c:v>
                </c:pt>
                <c:pt idx="70">
                  <c:v>0.87828626581221947</c:v>
                </c:pt>
                <c:pt idx="71">
                  <c:v>0.8782800355885072</c:v>
                </c:pt>
                <c:pt idx="72">
                  <c:v>0.87827833809983202</c:v>
                </c:pt>
                <c:pt idx="73">
                  <c:v>0.87827723266079483</c:v>
                </c:pt>
                <c:pt idx="74">
                  <c:v>0.8782698461422479</c:v>
                </c:pt>
                <c:pt idx="75">
                  <c:v>0.87825603224201843</c:v>
                </c:pt>
                <c:pt idx="76">
                  <c:v>0.87824348974295197</c:v>
                </c:pt>
                <c:pt idx="77">
                  <c:v>0.87823806938619009</c:v>
                </c:pt>
                <c:pt idx="78">
                  <c:v>0.87823805076745454</c:v>
                </c:pt>
                <c:pt idx="79">
                  <c:v>0.87823783063228822</c:v>
                </c:pt>
                <c:pt idx="80">
                  <c:v>0.87823356641232264</c:v>
                </c:pt>
                <c:pt idx="81">
                  <c:v>0.87822571513300196</c:v>
                </c:pt>
                <c:pt idx="82">
                  <c:v>0.87821835481015686</c:v>
                </c:pt>
                <c:pt idx="83">
                  <c:v>0.87821530326283992</c:v>
                </c:pt>
                <c:pt idx="84">
                  <c:v>0.87821480168614885</c:v>
                </c:pt>
                <c:pt idx="85">
                  <c:v>0.87820991259067971</c:v>
                </c:pt>
                <c:pt idx="86">
                  <c:v>0.87819754006847628</c:v>
                </c:pt>
                <c:pt idx="87">
                  <c:v>0.87818365794954945</c:v>
                </c:pt>
                <c:pt idx="88">
                  <c:v>0.87817580590010025</c:v>
                </c:pt>
                <c:pt idx="89">
                  <c:v>0.87817462234414267</c:v>
                </c:pt>
                <c:pt idx="90">
                  <c:v>0.87817505107293115</c:v>
                </c:pt>
                <c:pt idx="91">
                  <c:v>0.87817224234304803</c:v>
                </c:pt>
                <c:pt idx="92">
                  <c:v>0.87816521639531775</c:v>
                </c:pt>
                <c:pt idx="93">
                  <c:v>0.87815716151921586</c:v>
                </c:pt>
                <c:pt idx="94">
                  <c:v>0.87815258190401868</c:v>
                </c:pt>
                <c:pt idx="95">
                  <c:v>0.87815189751493905</c:v>
                </c:pt>
                <c:pt idx="96">
                  <c:v>0.87814913844900944</c:v>
                </c:pt>
                <c:pt idx="97">
                  <c:v>0.8781388854680392</c:v>
                </c:pt>
                <c:pt idx="98">
                  <c:v>0.87812450437284539</c:v>
                </c:pt>
                <c:pt idx="99">
                  <c:v>0.87811426816811877</c:v>
                </c:pt>
                <c:pt idx="100">
                  <c:v>0.87811135601900525</c:v>
                </c:pt>
                <c:pt idx="101">
                  <c:v>0.87811191534412081</c:v>
                </c:pt>
                <c:pt idx="102">
                  <c:v>0.8781104606833896</c:v>
                </c:pt>
                <c:pt idx="103">
                  <c:v>0.87810460313055416</c:v>
                </c:pt>
                <c:pt idx="104">
                  <c:v>0.87809635622970683</c:v>
                </c:pt>
                <c:pt idx="105">
                  <c:v>0.87809031895588641</c:v>
                </c:pt>
                <c:pt idx="106">
                  <c:v>0.87808878655307532</c:v>
                </c:pt>
                <c:pt idx="107">
                  <c:v>0.87808752632419573</c:v>
                </c:pt>
                <c:pt idx="108">
                  <c:v>0.87807977084582589</c:v>
                </c:pt>
                <c:pt idx="109">
                  <c:v>0.87806582291397972</c:v>
                </c:pt>
                <c:pt idx="110">
                  <c:v>0.87805353606545966</c:v>
                </c:pt>
                <c:pt idx="111">
                  <c:v>0.87804845506893603</c:v>
                </c:pt>
                <c:pt idx="112">
                  <c:v>0.87804855274477678</c:v>
                </c:pt>
                <c:pt idx="113">
                  <c:v>0.87804820131041172</c:v>
                </c:pt>
                <c:pt idx="114">
                  <c:v>0.87804372817516285</c:v>
                </c:pt>
                <c:pt idx="115">
                  <c:v>0.87803579433005785</c:v>
                </c:pt>
                <c:pt idx="116">
                  <c:v>0.87802857454999961</c:v>
                </c:pt>
                <c:pt idx="117">
                  <c:v>0.87802573531514427</c:v>
                </c:pt>
                <c:pt idx="118">
                  <c:v>0.87802519531191736</c:v>
                </c:pt>
                <c:pt idx="119">
                  <c:v>0.87801996136109306</c:v>
                </c:pt>
                <c:pt idx="120">
                  <c:v>0.87800733679433229</c:v>
                </c:pt>
                <c:pt idx="121">
                  <c:v>0.87799360453554187</c:v>
                </c:pt>
                <c:pt idx="122">
                  <c:v>0.87798610930733112</c:v>
                </c:pt>
                <c:pt idx="123">
                  <c:v>0.87798513002199874</c:v>
                </c:pt>
                <c:pt idx="124">
                  <c:v>0.87798549330714559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BB-4998-AF74-E36900EE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81503"/>
        <c:axId val="1113563487"/>
      </c:scatterChart>
      <c:valAx>
        <c:axId val="7919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3487"/>
        <c:crosses val="autoZero"/>
        <c:crossBetween val="midCat"/>
      </c:valAx>
      <c:valAx>
        <c:axId val="1113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181429</xdr:colOff>
      <xdr:row>73</xdr:row>
      <xdr:rowOff>36589</xdr:rowOff>
    </xdr:from>
    <xdr:to>
      <xdr:col>33</xdr:col>
      <xdr:colOff>48381</xdr:colOff>
      <xdr:row>93</xdr:row>
      <xdr:rowOff>60477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1A58EB2-5852-4BFD-A1C0-8A4D1D8A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96761</xdr:colOff>
      <xdr:row>52</xdr:row>
      <xdr:rowOff>20018</xdr:rowOff>
    </xdr:from>
    <xdr:to>
      <xdr:col>15</xdr:col>
      <xdr:colOff>217713</xdr:colOff>
      <xdr:row>70</xdr:row>
      <xdr:rowOff>169333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E73FAE0-E29B-45D9-9834-2F3271605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386928</xdr:colOff>
      <xdr:row>95</xdr:row>
      <xdr:rowOff>72570</xdr:rowOff>
    </xdr:from>
    <xdr:to>
      <xdr:col>16</xdr:col>
      <xdr:colOff>399144</xdr:colOff>
      <xdr:row>114</xdr:row>
      <xdr:rowOff>108856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C63BC8C-3055-4C82-90CB-392B9980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520095</xdr:colOff>
      <xdr:row>73</xdr:row>
      <xdr:rowOff>36285</xdr:rowOff>
    </xdr:from>
    <xdr:to>
      <xdr:col>16</xdr:col>
      <xdr:colOff>495905</xdr:colOff>
      <xdr:row>93</xdr:row>
      <xdr:rowOff>60476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F110778-D49F-4A37-8B79-00272DFA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580572</xdr:colOff>
      <xdr:row>52</xdr:row>
      <xdr:rowOff>85875</xdr:rowOff>
    </xdr:from>
    <xdr:to>
      <xdr:col>28</xdr:col>
      <xdr:colOff>145143</xdr:colOff>
      <xdr:row>69</xdr:row>
      <xdr:rowOff>120951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D2A54BE-B788-46C0-9949-585D863F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205619</xdr:colOff>
      <xdr:row>1</xdr:row>
      <xdr:rowOff>12095</xdr:rowOff>
    </xdr:from>
    <xdr:to>
      <xdr:col>16</xdr:col>
      <xdr:colOff>96762</xdr:colOff>
      <xdr:row>22</xdr:row>
      <xdr:rowOff>24190</xdr:rowOff>
    </xdr:to>
    <xdr:graphicFrame macro="">
      <xdr:nvGraphicFramePr>
        <xdr:cNvPr id="7" name="Grafik 9">
          <a:extLst>
            <a:ext uri="{FF2B5EF4-FFF2-40B4-BE49-F238E27FC236}">
              <a16:creationId xmlns:a16="http://schemas.microsoft.com/office/drawing/2014/main" id="{B13F614C-84F3-4E11-B4A8-F03FB801E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532190</xdr:colOff>
      <xdr:row>2</xdr:row>
      <xdr:rowOff>60477</xdr:rowOff>
    </xdr:from>
    <xdr:to>
      <xdr:col>29</xdr:col>
      <xdr:colOff>374953</xdr:colOff>
      <xdr:row>22</xdr:row>
      <xdr:rowOff>48381</xdr:rowOff>
    </xdr:to>
    <xdr:graphicFrame macro="">
      <xdr:nvGraphicFramePr>
        <xdr:cNvPr id="9" name="Grafik 2">
          <a:extLst>
            <a:ext uri="{FF2B5EF4-FFF2-40B4-BE49-F238E27FC236}">
              <a16:creationId xmlns:a16="http://schemas.microsoft.com/office/drawing/2014/main" id="{826B1E75-1D3A-4D2C-A88D-EF49F8903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489856</xdr:colOff>
      <xdr:row>4</xdr:row>
      <xdr:rowOff>163284</xdr:rowOff>
    </xdr:from>
    <xdr:to>
      <xdr:col>33</xdr:col>
      <xdr:colOff>239485</xdr:colOff>
      <xdr:row>37</xdr:row>
      <xdr:rowOff>152399</xdr:rowOff>
    </xdr:to>
    <xdr:graphicFrame macro="">
      <xdr:nvGraphicFramePr>
        <xdr:cNvPr id="2" name="Grafik 2">
          <a:extLst>
            <a:ext uri="{FF2B5EF4-FFF2-40B4-BE49-F238E27FC236}">
              <a16:creationId xmlns:a16="http://schemas.microsoft.com/office/drawing/2014/main" id="{0FCB7358-D0F0-4249-9628-2C3A0D6BE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209796</xdr:colOff>
      <xdr:row>9</xdr:row>
      <xdr:rowOff>103909</xdr:rowOff>
    </xdr:from>
    <xdr:to>
      <xdr:col>51</xdr:col>
      <xdr:colOff>293913</xdr:colOff>
      <xdr:row>36</xdr:row>
      <xdr:rowOff>141514</xdr:rowOff>
    </xdr:to>
    <xdr:graphicFrame macro="">
      <xdr:nvGraphicFramePr>
        <xdr:cNvPr id="7" name="Grafik 9">
          <a:extLst>
            <a:ext uri="{FF2B5EF4-FFF2-40B4-BE49-F238E27FC236}">
              <a16:creationId xmlns:a16="http://schemas.microsoft.com/office/drawing/2014/main" id="{883AAF73-A764-488A-AC74-0E27A69D8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le\Downloads\Task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P7" t="str">
            <v>Et</v>
          </cell>
          <cell r="AR7" t="str">
            <v>Ep</v>
          </cell>
          <cell r="AS7" t="str">
            <v xml:space="preserve">Ek </v>
          </cell>
          <cell r="AT7" t="str">
            <v>Et</v>
          </cell>
        </row>
        <row r="8">
          <cell r="N8">
            <v>2.9289321881345254</v>
          </cell>
          <cell r="O8">
            <v>0</v>
          </cell>
          <cell r="P8">
            <v>2.9289321881345254</v>
          </cell>
          <cell r="AR8">
            <v>2.9289321881345254</v>
          </cell>
          <cell r="AS8">
            <v>0</v>
          </cell>
          <cell r="AT8">
            <v>2.9289321881345254</v>
          </cell>
        </row>
        <row r="9">
          <cell r="N9">
            <v>2.6834032252583659</v>
          </cell>
          <cell r="O9">
            <v>0.24999999999999994</v>
          </cell>
          <cell r="P9">
            <v>2.9334032252583659</v>
          </cell>
          <cell r="AR9">
            <v>2.6848360110031653</v>
          </cell>
          <cell r="AS9">
            <v>0.24406573161636336</v>
          </cell>
          <cell r="AT9">
            <v>2.9289017426195287</v>
          </cell>
        </row>
        <row r="10">
          <cell r="N10">
            <v>2.0104974066531742</v>
          </cell>
          <cell r="O10">
            <v>0.92818703138078307</v>
          </cell>
          <cell r="P10">
            <v>2.9386844380339574</v>
          </cell>
          <cell r="AR10">
            <v>2.0233149269489061</v>
          </cell>
          <cell r="AS10">
            <v>0.90554135596588647</v>
          </cell>
          <cell r="AT10">
            <v>2.9288562829147926</v>
          </cell>
        </row>
        <row r="11">
          <cell r="N11">
            <v>1.1251146627289221</v>
          </cell>
          <cell r="O11">
            <v>1.820431181056352</v>
          </cell>
          <cell r="P11">
            <v>2.9455458437852742</v>
          </cell>
          <cell r="AR11">
            <v>1.1518062712525479</v>
          </cell>
          <cell r="AS11">
            <v>1.7770177075006031</v>
          </cell>
          <cell r="AT11">
            <v>2.9288239787531509</v>
          </cell>
        </row>
        <row r="12">
          <cell r="N12">
            <v>0.34927941039049948</v>
          </cell>
          <cell r="O12">
            <v>2.6044371891024185</v>
          </cell>
          <cell r="P12">
            <v>2.953716599492918</v>
          </cell>
          <cell r="AR12">
            <v>0.37818721323749638</v>
          </cell>
          <cell r="AS12">
            <v>2.5506281597480314</v>
          </cell>
          <cell r="AT12">
            <v>2.928815372985528</v>
          </cell>
        </row>
        <row r="13">
          <cell r="N13">
            <v>2.8199955676722066E-3</v>
          </cell>
          <cell r="O13">
            <v>2.9589814368034202</v>
          </cell>
          <cell r="P13">
            <v>2.9618014323710922</v>
          </cell>
          <cell r="AR13">
            <v>8.0794725592525651E-3</v>
          </cell>
          <cell r="AS13">
            <v>2.9207181982911425</v>
          </cell>
          <cell r="AT13">
            <v>2.9287976708503951</v>
          </cell>
        </row>
        <row r="14">
          <cell r="N14">
            <v>0.24257030544042602</v>
          </cell>
          <cell r="O14">
            <v>2.7260132510622532</v>
          </cell>
          <cell r="P14">
            <v>2.9685835565026792</v>
          </cell>
          <cell r="AR14">
            <v>0.19825817728715278</v>
          </cell>
          <cell r="AS14">
            <v>2.730479167572776</v>
          </cell>
          <cell r="AT14">
            <v>2.928737344859929</v>
          </cell>
        </row>
        <row r="15">
          <cell r="N15">
            <v>0.96640223092747668</v>
          </cell>
          <cell r="O15">
            <v>2.0077497618004827</v>
          </cell>
          <cell r="P15">
            <v>2.9741519927279594</v>
          </cell>
          <cell r="AR15">
            <v>0.86728624893967488</v>
          </cell>
          <cell r="AS15">
            <v>2.0613729528914413</v>
          </cell>
          <cell r="AT15">
            <v>2.9286592018311159</v>
          </cell>
        </row>
        <row r="16">
          <cell r="N16">
            <v>1.8740148659124145</v>
          </cell>
          <cell r="O16">
            <v>1.1052559359712917</v>
          </cell>
          <cell r="P16">
            <v>2.9792708018837062</v>
          </cell>
          <cell r="AR16">
            <v>1.7430459608663573</v>
          </cell>
          <cell r="AS16">
            <v>1.18556689175416</v>
          </cell>
          <cell r="AT16">
            <v>2.9286128526205175</v>
          </cell>
        </row>
        <row r="17">
          <cell r="N17">
            <v>2.6270324569866457</v>
          </cell>
          <cell r="O17">
            <v>0.35719229324388035</v>
          </cell>
          <cell r="P17">
            <v>2.9842247502305259</v>
          </cell>
          <cell r="AR17">
            <v>2.5035091036821044</v>
          </cell>
          <cell r="AS17">
            <v>0.42509631461521369</v>
          </cell>
          <cell r="AT17">
            <v>2.9286054182973182</v>
          </cell>
        </row>
        <row r="18">
          <cell r="N18">
            <v>2.9791782094225203</v>
          </cell>
          <cell r="O18">
            <v>9.6740646564612183E-3</v>
          </cell>
          <cell r="P18">
            <v>2.9888522740789814</v>
          </cell>
          <cell r="AR18">
            <v>2.9010711837801519</v>
          </cell>
          <cell r="AS18">
            <v>2.7533724936248876E-2</v>
          </cell>
          <cell r="AT18">
            <v>2.9286049087164008</v>
          </cell>
        </row>
        <row r="19">
          <cell r="N19">
            <v>2.826353020004837</v>
          </cell>
          <cell r="O19">
            <v>0.16696340773091961</v>
          </cell>
          <cell r="P19">
            <v>2.9933164277357567</v>
          </cell>
          <cell r="AR19">
            <v>2.8183381809866823</v>
          </cell>
          <cell r="AS19">
            <v>0.11024492735740628</v>
          </cell>
          <cell r="AT19">
            <v>2.9285831083440885</v>
          </cell>
        </row>
        <row r="20">
          <cell r="N20">
            <v>2.2127329988144115</v>
          </cell>
          <cell r="O20">
            <v>0.78569003123194603</v>
          </cell>
          <cell r="P20">
            <v>2.9984230300463577</v>
          </cell>
          <cell r="AR20">
            <v>2.2790549896412307</v>
          </cell>
          <cell r="AS20">
            <v>0.64948490194619968</v>
          </cell>
          <cell r="AT20">
            <v>2.9285398915874303</v>
          </cell>
        </row>
        <row r="21">
          <cell r="N21">
            <v>1.3289713475586873</v>
          </cell>
          <cell r="O21">
            <v>1.6761007943714588</v>
          </cell>
          <cell r="P21">
            <v>3.005072141930146</v>
          </cell>
          <cell r="AR21">
            <v>1.4468269168861336</v>
          </cell>
          <cell r="AS21">
            <v>1.4816733488267753</v>
          </cell>
          <cell r="AT21">
            <v>2.9285002657129091</v>
          </cell>
        </row>
        <row r="22">
          <cell r="N22">
            <v>0.48722442920785536</v>
          </cell>
          <cell r="O22">
            <v>2.5260258516169665</v>
          </cell>
          <cell r="P22">
            <v>3.0132502808248218</v>
          </cell>
          <cell r="AR22">
            <v>0.60385243890738183</v>
          </cell>
          <cell r="AS22">
            <v>2.3246329320204073</v>
          </cell>
          <cell r="AT22">
            <v>2.9284853709277892</v>
          </cell>
        </row>
        <row r="23">
          <cell r="N23">
            <v>2.6822174792456854E-2</v>
          </cell>
          <cell r="O23">
            <v>2.9948451652920296</v>
          </cell>
          <cell r="P23">
            <v>3.0216673400844867</v>
          </cell>
          <cell r="AR23">
            <v>7.2075539281010181E-2</v>
          </cell>
          <cell r="AS23">
            <v>2.8564004917565105</v>
          </cell>
          <cell r="AT23">
            <v>2.9284760310375209</v>
          </cell>
        </row>
        <row r="24">
          <cell r="N24">
            <v>0.15297743654557161</v>
          </cell>
          <cell r="O24">
            <v>2.8759060694776792</v>
          </cell>
          <cell r="P24">
            <v>3.0288835060232508</v>
          </cell>
          <cell r="AR24">
            <v>7.2932289443652376E-2</v>
          </cell>
          <cell r="AS24">
            <v>2.8554981016651784</v>
          </cell>
          <cell r="AT24">
            <v>2.9284303911088307</v>
          </cell>
        </row>
        <row r="25">
          <cell r="N25">
            <v>0.81393413287956462</v>
          </cell>
          <cell r="O25">
            <v>2.2207823046517214</v>
          </cell>
          <cell r="P25">
            <v>3.0347164375312863</v>
          </cell>
          <cell r="AR25">
            <v>0.60603320702111163</v>
          </cell>
          <cell r="AS25">
            <v>2.3223189682289802</v>
          </cell>
          <cell r="AT25">
            <v>2.9283521752500921</v>
          </cell>
        </row>
        <row r="26">
          <cell r="N26">
            <v>1.7311363565640525</v>
          </cell>
          <cell r="O26">
            <v>1.3088024967737668</v>
          </cell>
          <cell r="P26">
            <v>3.0399388533378193</v>
          </cell>
          <cell r="AR26">
            <v>1.4493996211402826</v>
          </cell>
          <cell r="AS26">
            <v>1.4788920272011357</v>
          </cell>
          <cell r="AT26">
            <v>2.9282916483414185</v>
          </cell>
        </row>
        <row r="27">
          <cell r="N27">
            <v>2.5543924868914103</v>
          </cell>
          <cell r="O27">
            <v>0.49059796606055134</v>
          </cell>
          <cell r="P27">
            <v>3.0449904529519616</v>
          </cell>
          <cell r="AR27">
            <v>2.2810294395299637</v>
          </cell>
          <cell r="AS27">
            <v>0.64724432166925894</v>
          </cell>
          <cell r="AT27">
            <v>2.9282737611992227</v>
          </cell>
        </row>
        <row r="28">
          <cell r="N28">
            <v>3.0085639772494641</v>
          </cell>
          <cell r="O28">
            <v>4.1171856076476783E-2</v>
          </cell>
          <cell r="P28">
            <v>3.0497358333259408</v>
          </cell>
          <cell r="AR28">
            <v>2.8190288829704402</v>
          </cell>
          <cell r="AS28">
            <v>0.10924616954367711</v>
          </cell>
          <cell r="AT28">
            <v>2.9282750525141172</v>
          </cell>
        </row>
        <row r="29">
          <cell r="N29">
            <v>2.9583073246018854</v>
          </cell>
          <cell r="O29">
            <v>9.5914365187379363E-2</v>
          </cell>
          <cell r="P29">
            <v>3.0542216897892649</v>
          </cell>
          <cell r="AR29">
            <v>2.900227007153199</v>
          </cell>
          <cell r="AS29">
            <v>2.8034895006561714E-2</v>
          </cell>
          <cell r="AT29">
            <v>2.9282619021597607</v>
          </cell>
        </row>
        <row r="30">
          <cell r="N30">
            <v>2.4179718723783452</v>
          </cell>
          <cell r="O30">
            <v>0.64119319139762132</v>
          </cell>
          <cell r="P30">
            <v>3.0591650637759664</v>
          </cell>
          <cell r="AR30">
            <v>2.5013243034882748</v>
          </cell>
          <cell r="AS30">
            <v>0.42689962837977247</v>
          </cell>
          <cell r="AT30">
            <v>2.9282239318680472</v>
          </cell>
        </row>
        <row r="31">
          <cell r="N31">
            <v>1.5509059649100787</v>
          </cell>
          <cell r="O31">
            <v>1.5146552147694765</v>
          </cell>
          <cell r="P31">
            <v>3.0655611796795554</v>
          </cell>
          <cell r="AR31">
            <v>1.7401449130970004</v>
          </cell>
          <cell r="AS31">
            <v>1.1880347961811801</v>
          </cell>
          <cell r="AT31">
            <v>2.9281797092781803</v>
          </cell>
        </row>
        <row r="32">
          <cell r="N32">
            <v>0.65379536312793696</v>
          </cell>
          <cell r="O32">
            <v>2.419871363607776</v>
          </cell>
          <cell r="P32">
            <v>3.0736667267357127</v>
          </cell>
          <cell r="AR32">
            <v>0.86462495329603262</v>
          </cell>
          <cell r="AS32">
            <v>2.0635313381874094</v>
          </cell>
          <cell r="AT32">
            <v>2.9281562914834423</v>
          </cell>
        </row>
        <row r="33">
          <cell r="N33">
            <v>7.9060851015935185E-2</v>
          </cell>
          <cell r="O33">
            <v>3.0033096689521663</v>
          </cell>
          <cell r="P33">
            <v>3.0823705199681015</v>
          </cell>
          <cell r="AR33">
            <v>0.19681523876639462</v>
          </cell>
          <cell r="AS33">
            <v>2.7313346991816516</v>
          </cell>
          <cell r="AT33">
            <v>2.9281499379480462</v>
          </cell>
        </row>
        <row r="34">
          <cell r="N34">
            <v>7.8684859226834103E-2</v>
          </cell>
          <cell r="O34">
            <v>3.0113719996106685</v>
          </cell>
          <cell r="P34">
            <v>3.0900568588375026</v>
          </cell>
          <cell r="AR34">
            <v>8.3750186420017414E-3</v>
          </cell>
          <cell r="AS34">
            <v>2.9197443487448167</v>
          </cell>
          <cell r="AT34">
            <v>2.9281193673868184</v>
          </cell>
        </row>
        <row r="35">
          <cell r="N35">
            <v>0.6576287665903835</v>
          </cell>
          <cell r="O35">
            <v>2.4385895840069218</v>
          </cell>
          <cell r="P35">
            <v>3.0962183505973053</v>
          </cell>
          <cell r="AR35">
            <v>0.37995905348666481</v>
          </cell>
          <cell r="AS35">
            <v>2.548088362481344</v>
          </cell>
          <cell r="AT35">
            <v>2.9280474159680088</v>
          </cell>
        </row>
        <row r="36">
          <cell r="N36">
            <v>1.5685634696325945</v>
          </cell>
          <cell r="O36">
            <v>1.5330053094828053</v>
          </cell>
          <cell r="P36">
            <v>3.1015687791154001</v>
          </cell>
          <cell r="AR36">
            <v>1.154152288881467</v>
          </cell>
          <cell r="AS36">
            <v>1.7738233655051729</v>
          </cell>
          <cell r="AT36">
            <v>2.92797565438664</v>
          </cell>
        </row>
        <row r="37">
          <cell r="N37">
            <v>2.4550294693863117</v>
          </cell>
          <cell r="O37">
            <v>0.65168314269509819</v>
          </cell>
          <cell r="P37">
            <v>3.1067126120814099</v>
          </cell>
          <cell r="AR37">
            <v>2.025177702071197</v>
          </cell>
          <cell r="AS37">
            <v>0.90276661609674325</v>
          </cell>
          <cell r="AT37">
            <v>2.9279443181679401</v>
          </cell>
        </row>
        <row r="38">
          <cell r="N38">
            <v>3.0132947625559394</v>
          </cell>
          <cell r="O38">
            <v>9.8288920440292582E-2</v>
          </cell>
          <cell r="P38">
            <v>3.111583682996232</v>
          </cell>
          <cell r="AR38">
            <v>2.6854332292254348</v>
          </cell>
          <cell r="AS38">
            <v>0.24251018343386505</v>
          </cell>
          <cell r="AT38">
            <v>2.9279434126593</v>
          </cell>
        </row>
        <row r="39">
          <cell r="N39">
            <v>3.0748274551434163</v>
          </cell>
          <cell r="O39">
            <v>4.1294787990201101E-2</v>
          </cell>
          <cell r="P39">
            <v>3.1161222431336175</v>
          </cell>
          <cell r="AR39">
            <v>2.9279352681266069</v>
          </cell>
          <cell r="AS39">
            <v>2.4544279281486122E-6</v>
          </cell>
          <cell r="AT39">
            <v>2.9279377225545349</v>
          </cell>
        </row>
        <row r="40">
          <cell r="N40">
            <v>2.6221637799853115</v>
          </cell>
          <cell r="O40">
            <v>0.49876105048360142</v>
          </cell>
          <cell r="P40">
            <v>3.1209248304689128</v>
          </cell>
          <cell r="AR40">
            <v>2.6824164328694056</v>
          </cell>
          <cell r="AS40">
            <v>0.24549077395583335</v>
          </cell>
          <cell r="AT40">
            <v>2.927907206825239</v>
          </cell>
        </row>
        <row r="41">
          <cell r="N41">
            <v>1.7885807132642595</v>
          </cell>
          <cell r="O41">
            <v>1.3384572395917866</v>
          </cell>
          <cell r="P41">
            <v>3.1270379528560461</v>
          </cell>
          <cell r="AR41">
            <v>2.020042612927023</v>
          </cell>
          <cell r="AS41">
            <v>0.90781914613158587</v>
          </cell>
          <cell r="AT41">
            <v>2.9278617590586089</v>
          </cell>
        </row>
        <row r="42">
          <cell r="N42">
            <v>0.84979803801698006</v>
          </cell>
          <cell r="O42">
            <v>2.2851874471573757</v>
          </cell>
          <cell r="P42">
            <v>3.1349854851743557</v>
          </cell>
          <cell r="AR42">
            <v>1.1486060625825034</v>
          </cell>
          <cell r="AS42">
            <v>1.7792234815391621</v>
          </cell>
          <cell r="AT42">
            <v>2.9278295441216655</v>
          </cell>
        </row>
        <row r="43">
          <cell r="N43">
            <v>0.16386918551831942</v>
          </cell>
          <cell r="O43">
            <v>2.980038116829645</v>
          </cell>
          <cell r="P43">
            <v>3.1439073023479644</v>
          </cell>
          <cell r="AR43">
            <v>0.37608896264153757</v>
          </cell>
          <cell r="AS43">
            <v>2.5517320123952691</v>
          </cell>
          <cell r="AT43">
            <v>2.9278209750368065</v>
          </cell>
        </row>
        <row r="44">
          <cell r="N44">
            <v>2.5810842832710845E-2</v>
          </cell>
          <cell r="O44">
            <v>3.1262736000872242</v>
          </cell>
          <cell r="P44">
            <v>3.1520844429199348</v>
          </cell>
          <cell r="AR44">
            <v>7.7682730836781122E-3</v>
          </cell>
          <cell r="AS44">
            <v>2.9200348936899663</v>
          </cell>
          <cell r="AT44">
            <v>2.9278031667736446</v>
          </cell>
        </row>
        <row r="45">
          <cell r="N45">
            <v>0.50238871340742008</v>
          </cell>
          <cell r="O45">
            <v>2.6562585849893203</v>
          </cell>
          <cell r="P45">
            <v>3.1586472983967404</v>
          </cell>
          <cell r="AR45">
            <v>0.19967824465952133</v>
          </cell>
          <cell r="AS45">
            <v>2.7280644929691467</v>
          </cell>
          <cell r="AT45">
            <v>2.9277427376286678</v>
          </cell>
        </row>
        <row r="46">
          <cell r="N46">
            <v>1.3879712907141539</v>
          </cell>
          <cell r="O46">
            <v>1.776193242601749</v>
          </cell>
          <cell r="P46">
            <v>3.164164533315903</v>
          </cell>
          <cell r="AR46">
            <v>0.86964894616738397</v>
          </cell>
          <cell r="AS46">
            <v>2.0580157194279223</v>
          </cell>
          <cell r="AT46">
            <v>2.927664665595306</v>
          </cell>
        </row>
        <row r="47">
          <cell r="N47">
            <v>2.3273418657853142</v>
          </cell>
          <cell r="O47">
            <v>0.84205513543611143</v>
          </cell>
          <cell r="P47">
            <v>3.1693970012214256</v>
          </cell>
          <cell r="AR47">
            <v>1.745253365965399</v>
          </cell>
          <cell r="AS47">
            <v>1.1823651114934577</v>
          </cell>
          <cell r="AT47">
            <v>2.9276184774588567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26DB-603D-4914-8568-25EF400D11F2}">
  <dimension ref="A1:AT48"/>
  <sheetViews>
    <sheetView tabSelected="1" zoomScale="63" zoomScaleNormal="63" workbookViewId="0">
      <selection activeCell="V33" sqref="V33"/>
    </sheetView>
  </sheetViews>
  <sheetFormatPr defaultRowHeight="14.4" x14ac:dyDescent="0.3"/>
  <sheetData>
    <row r="1" spans="1:46" x14ac:dyDescent="0.3">
      <c r="A1" t="s">
        <v>0</v>
      </c>
      <c r="B1">
        <v>0.05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6" x14ac:dyDescent="0.3">
      <c r="A2" t="s">
        <v>1</v>
      </c>
      <c r="B2">
        <v>0.3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6" x14ac:dyDescent="0.3">
      <c r="A3" t="s">
        <v>38</v>
      </c>
      <c r="B3">
        <f>RADIANS(45)</f>
        <v>0.78539816339744828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6" x14ac:dyDescent="0.3">
      <c r="A4" t="s">
        <v>2</v>
      </c>
      <c r="B4">
        <v>-10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6" x14ac:dyDescent="0.3">
      <c r="A5" t="s">
        <v>3</v>
      </c>
      <c r="B5">
        <v>1</v>
      </c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3:46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3:46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3:46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3:46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3:46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3:4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3:4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3:4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3:46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3:46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3:46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3:46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3:46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3:46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3:46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3:46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3:46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3:46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3:46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3:46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3:4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3:4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3:4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3:4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3:4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3:46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3:46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3:46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3:46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3:46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3:46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3:46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</sheetData>
  <mergeCells count="2">
    <mergeCell ref="F5:H5"/>
    <mergeCell ref="U4:X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371F-8128-46D9-B2C7-D97D7842E378}">
  <dimension ref="A1:P150"/>
  <sheetViews>
    <sheetView topLeftCell="F1" zoomScale="70" zoomScaleNormal="70" workbookViewId="0">
      <selection activeCell="W3" sqref="W3"/>
    </sheetView>
  </sheetViews>
  <sheetFormatPr defaultRowHeight="14.4" x14ac:dyDescent="0.3"/>
  <sheetData>
    <row r="1" spans="1:16" ht="31.2" x14ac:dyDescent="0.6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6" x14ac:dyDescent="0.3">
      <c r="A3" s="2" t="s">
        <v>13</v>
      </c>
      <c r="B3" s="2" t="s">
        <v>4</v>
      </c>
      <c r="C3" s="2" t="s">
        <v>5</v>
      </c>
      <c r="D3" s="2" t="s">
        <v>35</v>
      </c>
      <c r="E3" s="2" t="s">
        <v>36</v>
      </c>
      <c r="F3" s="2" t="s">
        <v>37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P3" s="2" t="s">
        <v>41</v>
      </c>
    </row>
    <row r="4" spans="1:16" x14ac:dyDescent="0.3">
      <c r="A4" s="1">
        <f>alfa</f>
        <v>0.78539816339744828</v>
      </c>
      <c r="B4" s="1">
        <v>0</v>
      </c>
      <c r="C4" s="1">
        <f t="shared" ref="C4:C43" si="0">g*SIN(A4)/_r</f>
        <v>-23.570226039551581</v>
      </c>
      <c r="D4" s="1">
        <f>B4+C4*dt/2</f>
        <v>-0.58925565098878951</v>
      </c>
      <c r="E4" s="1">
        <f t="shared" ref="E4:E43" si="1">A4+B4*dt/2</f>
        <v>0.78539816339744828</v>
      </c>
      <c r="F4" s="1">
        <f t="shared" ref="F4:F43" si="2">g*SIN(E4)/_r</f>
        <v>-23.570226039551581</v>
      </c>
      <c r="G4" s="1">
        <f t="shared" ref="G4:G43" si="3">D4*dt</f>
        <v>-2.9462782549439476E-2</v>
      </c>
      <c r="H4" s="1">
        <f t="shared" ref="H4:H43" si="4">F4*dt</f>
        <v>-1.178511301977579</v>
      </c>
      <c r="I4" s="1">
        <f t="shared" ref="I4:I43" si="5">_r*COS(A4-RADIANS(90))</f>
        <v>0.21213203435596426</v>
      </c>
      <c r="J4" s="1">
        <f t="shared" ref="J4:J43" si="6">_r*SIN(A4-RADIANS(90))</f>
        <v>-0.21213203435596423</v>
      </c>
      <c r="K4" s="1">
        <f t="shared" ref="K4:K43" si="7">J4+_r</f>
        <v>8.7867965644035761E-2</v>
      </c>
      <c r="L4" s="1">
        <f t="shared" ref="L4:L43" si="8">-m*g*K4</f>
        <v>0.87867965644035761</v>
      </c>
      <c r="M4" s="1">
        <f t="shared" ref="M4:M43" si="9">m*_r^2*B4^2/2</f>
        <v>0</v>
      </c>
      <c r="N4" s="1">
        <f>M4+L4</f>
        <v>0.87867965644035761</v>
      </c>
      <c r="P4">
        <v>0.1</v>
      </c>
    </row>
    <row r="5" spans="1:16" x14ac:dyDescent="0.3">
      <c r="A5" s="1">
        <f>A4+G4</f>
        <v>0.75593538084800882</v>
      </c>
      <c r="B5" s="1">
        <f>B4+H4</f>
        <v>-1.178511301977579</v>
      </c>
      <c r="C5" s="1">
        <f t="shared" si="0"/>
        <v>-22.865652667315473</v>
      </c>
      <c r="D5" s="1">
        <f t="shared" ref="D5:D43" si="10">B5+C5*dt/2</f>
        <v>-1.7501526186604659</v>
      </c>
      <c r="E5" s="1">
        <f t="shared" si="1"/>
        <v>0.72647259829856936</v>
      </c>
      <c r="F5" s="1">
        <f t="shared" si="2"/>
        <v>-22.141232074019957</v>
      </c>
      <c r="G5" s="1">
        <f t="shared" si="3"/>
        <v>-8.75076309330233E-2</v>
      </c>
      <c r="H5" s="1">
        <f t="shared" si="4"/>
        <v>-1.1070616037009979</v>
      </c>
      <c r="I5" s="1">
        <f t="shared" si="5"/>
        <v>0.20579087400583929</v>
      </c>
      <c r="J5" s="1">
        <f t="shared" si="6"/>
        <v>-0.21828906563525527</v>
      </c>
      <c r="K5" s="1">
        <f t="shared" si="7"/>
        <v>8.1710934364744719E-2</v>
      </c>
      <c r="L5" s="1">
        <f t="shared" si="8"/>
        <v>0.81710934364744725</v>
      </c>
      <c r="M5" s="1">
        <f t="shared" si="9"/>
        <v>6.2499999999999972E-2</v>
      </c>
      <c r="N5" s="1">
        <f t="shared" ref="N5:N43" si="11">M5+L5</f>
        <v>0.87960934364744725</v>
      </c>
      <c r="P5">
        <v>0.2</v>
      </c>
    </row>
    <row r="6" spans="1:16" x14ac:dyDescent="0.3">
      <c r="A6" s="1">
        <f t="shared" ref="A6:A69" si="12">A5+G5</f>
        <v>0.66842774991498555</v>
      </c>
      <c r="B6" s="1">
        <f t="shared" ref="B6:B69" si="13">B5+H5</f>
        <v>-2.2855729056785767</v>
      </c>
      <c r="C6" s="1">
        <f t="shared" ref="C6:C69" si="14">g*SIN(A6)/_r</f>
        <v>-20.65842854447202</v>
      </c>
      <c r="D6" s="1">
        <f t="shared" ref="D6:D69" si="15">B6+C6*dt/2</f>
        <v>-2.8020336192903774</v>
      </c>
      <c r="E6" s="1">
        <f t="shared" ref="E6:E69" si="16">A6+B6*dt/2</f>
        <v>0.61128842727302113</v>
      </c>
      <c r="F6" s="1">
        <f t="shared" ref="F6:F69" si="17">g*SIN(E6)/_r</f>
        <v>-19.130768039199946</v>
      </c>
      <c r="G6" s="1">
        <f t="shared" ref="G6:G69" si="18">D6*dt</f>
        <v>-0.14010168096451889</v>
      </c>
      <c r="H6" s="1">
        <f t="shared" ref="H6:H69" si="19">F6*dt</f>
        <v>-0.9565384019599974</v>
      </c>
      <c r="I6" s="1">
        <f t="shared" ref="I6:I69" si="20">_r*COS(A6-RADIANS(90))</f>
        <v>0.18592585690024815</v>
      </c>
      <c r="J6" s="1">
        <f t="shared" ref="J6:J69" si="21">_r*SIN(A6-RADIANS(90))</f>
        <v>-0.23543911258732783</v>
      </c>
      <c r="K6" s="1">
        <f t="shared" ref="K6:K69" si="22">J6+_r</f>
        <v>6.4560887412672158E-2</v>
      </c>
      <c r="L6" s="1">
        <f t="shared" ref="L6:L69" si="23">-m*g*K6</f>
        <v>0.64560887412672163</v>
      </c>
      <c r="M6" s="1">
        <f t="shared" ref="M6:M69" si="24">m*_r^2*B6^2/2</f>
        <v>0.23507295782274054</v>
      </c>
      <c r="N6" s="1">
        <f t="shared" ref="N6:N69" si="25">M6+L6</f>
        <v>0.88068183194946215</v>
      </c>
      <c r="P6">
        <v>0.3</v>
      </c>
    </row>
    <row r="7" spans="1:16" x14ac:dyDescent="0.3">
      <c r="A7" s="1">
        <f t="shared" si="12"/>
        <v>0.52832606895046663</v>
      </c>
      <c r="B7" s="1">
        <f t="shared" si="13"/>
        <v>-3.2421113076385741</v>
      </c>
      <c r="C7" s="1">
        <f t="shared" si="14"/>
        <v>-16.802945135692816</v>
      </c>
      <c r="D7" s="1">
        <f t="shared" si="15"/>
        <v>-3.6621849360308945</v>
      </c>
      <c r="E7" s="1">
        <f t="shared" si="16"/>
        <v>0.44727328625950225</v>
      </c>
      <c r="F7" s="1">
        <f t="shared" si="17"/>
        <v>-14.416955289691485</v>
      </c>
      <c r="G7" s="1">
        <f t="shared" si="18"/>
        <v>-0.18310924680154472</v>
      </c>
      <c r="H7" s="1">
        <f t="shared" si="19"/>
        <v>-0.72084776448457433</v>
      </c>
      <c r="I7" s="1">
        <f t="shared" si="20"/>
        <v>0.15122650622123532</v>
      </c>
      <c r="J7" s="1">
        <f t="shared" si="21"/>
        <v>-0.25909562677922349</v>
      </c>
      <c r="K7" s="1">
        <f t="shared" si="22"/>
        <v>4.0904373220776502E-2</v>
      </c>
      <c r="L7" s="1">
        <f t="shared" si="23"/>
        <v>0.40904373220776502</v>
      </c>
      <c r="M7" s="1">
        <f t="shared" si="24"/>
        <v>0.47300785790030569</v>
      </c>
      <c r="N7" s="1">
        <f t="shared" si="25"/>
        <v>0.88205159010807077</v>
      </c>
      <c r="P7">
        <v>0.4</v>
      </c>
    </row>
    <row r="8" spans="1:16" x14ac:dyDescent="0.3">
      <c r="A8" s="1">
        <f t="shared" si="12"/>
        <v>0.34521682214892191</v>
      </c>
      <c r="B8" s="1">
        <f t="shared" si="13"/>
        <v>-3.9629590721231485</v>
      </c>
      <c r="C8" s="1">
        <f t="shared" si="14"/>
        <v>-11.28002384328332</v>
      </c>
      <c r="D8" s="1">
        <f t="shared" si="15"/>
        <v>-4.2449596682052313</v>
      </c>
      <c r="E8" s="1">
        <f t="shared" si="16"/>
        <v>0.24614284534584319</v>
      </c>
      <c r="F8" s="1">
        <f t="shared" si="17"/>
        <v>-8.1221627691018128</v>
      </c>
      <c r="G8" s="1">
        <f t="shared" si="18"/>
        <v>-0.21224798341026158</v>
      </c>
      <c r="H8" s="1">
        <f t="shared" si="19"/>
        <v>-0.40610813845509064</v>
      </c>
      <c r="I8" s="1">
        <f t="shared" si="20"/>
        <v>0.10152021458954992</v>
      </c>
      <c r="J8" s="1">
        <f t="shared" si="21"/>
        <v>-0.28230063058677662</v>
      </c>
      <c r="K8" s="1">
        <f t="shared" si="22"/>
        <v>1.7699369413223365E-2</v>
      </c>
      <c r="L8" s="1">
        <f t="shared" si="23"/>
        <v>0.17699369413223365</v>
      </c>
      <c r="M8" s="1">
        <f t="shared" si="24"/>
        <v>0.70672700732954241</v>
      </c>
      <c r="N8" s="1">
        <f t="shared" si="25"/>
        <v>0.88372070146177606</v>
      </c>
      <c r="P8">
        <v>0.5</v>
      </c>
    </row>
    <row r="9" spans="1:16" x14ac:dyDescent="0.3">
      <c r="A9" s="1">
        <f t="shared" si="12"/>
        <v>0.13296883873866033</v>
      </c>
      <c r="B9" s="1">
        <f t="shared" si="13"/>
        <v>-4.3690672105782387</v>
      </c>
      <c r="C9" s="1">
        <f t="shared" si="14"/>
        <v>-4.4192451453213462</v>
      </c>
      <c r="D9" s="1">
        <f t="shared" si="15"/>
        <v>-4.4795483392112727</v>
      </c>
      <c r="E9" s="1">
        <f t="shared" si="16"/>
        <v>2.3742158474204356E-2</v>
      </c>
      <c r="F9" s="1">
        <f t="shared" si="17"/>
        <v>-0.79133093334998206</v>
      </c>
      <c r="G9" s="1">
        <f t="shared" si="18"/>
        <v>-0.22397741696056364</v>
      </c>
      <c r="H9" s="1">
        <f t="shared" si="19"/>
        <v>-3.9566546667499106E-2</v>
      </c>
      <c r="I9" s="1">
        <f t="shared" si="20"/>
        <v>3.9773206307892113E-2</v>
      </c>
      <c r="J9" s="1">
        <f t="shared" si="21"/>
        <v>-0.29735179848117588</v>
      </c>
      <c r="K9" s="1">
        <f t="shared" si="22"/>
        <v>2.6482015188241115E-3</v>
      </c>
      <c r="L9" s="1">
        <f t="shared" si="23"/>
        <v>2.6482015188241115E-2</v>
      </c>
      <c r="M9" s="1">
        <f t="shared" si="24"/>
        <v>0.85899367307474606</v>
      </c>
      <c r="N9" s="1">
        <f t="shared" si="25"/>
        <v>0.88547568826298717</v>
      </c>
      <c r="P9">
        <v>0.6</v>
      </c>
    </row>
    <row r="10" spans="1:16" x14ac:dyDescent="0.3">
      <c r="A10" s="1">
        <f t="shared" si="12"/>
        <v>-9.1008578221903308E-2</v>
      </c>
      <c r="B10" s="1">
        <f t="shared" si="13"/>
        <v>-4.4086337572457381</v>
      </c>
      <c r="C10" s="1">
        <f t="shared" si="14"/>
        <v>3.0294333183565221</v>
      </c>
      <c r="D10" s="1">
        <f t="shared" si="15"/>
        <v>-4.3328979242868249</v>
      </c>
      <c r="E10" s="1">
        <f t="shared" si="16"/>
        <v>-0.20122442215304676</v>
      </c>
      <c r="F10" s="1">
        <f t="shared" si="17"/>
        <v>6.6623065600372939</v>
      </c>
      <c r="G10" s="1">
        <f t="shared" si="18"/>
        <v>-0.21664489621434124</v>
      </c>
      <c r="H10" s="1">
        <f t="shared" si="19"/>
        <v>0.33311532800186472</v>
      </c>
      <c r="I10" s="1">
        <f t="shared" si="20"/>
        <v>-2.7264899865208653E-2</v>
      </c>
      <c r="J10" s="1">
        <f t="shared" si="21"/>
        <v>-0.29875847307706627</v>
      </c>
      <c r="K10" s="1">
        <f t="shared" si="22"/>
        <v>1.2415269229337222E-3</v>
      </c>
      <c r="L10" s="1">
        <f t="shared" si="23"/>
        <v>1.2415269229337222E-2</v>
      </c>
      <c r="M10" s="1">
        <f t="shared" si="24"/>
        <v>0.87462232224870029</v>
      </c>
      <c r="N10" s="1">
        <f t="shared" si="25"/>
        <v>0.88703759147803751</v>
      </c>
      <c r="P10">
        <v>0.7</v>
      </c>
    </row>
    <row r="11" spans="1:16" x14ac:dyDescent="0.3">
      <c r="A11" s="1">
        <f t="shared" si="12"/>
        <v>-0.30765347443624458</v>
      </c>
      <c r="B11" s="1">
        <f t="shared" si="13"/>
        <v>-4.0755184292438731</v>
      </c>
      <c r="C11" s="1">
        <f t="shared" si="14"/>
        <v>10.09410411911345</v>
      </c>
      <c r="D11" s="1">
        <f t="shared" si="15"/>
        <v>-3.8231658262660368</v>
      </c>
      <c r="E11" s="1">
        <f t="shared" si="16"/>
        <v>-0.40954143516734143</v>
      </c>
      <c r="F11" s="1">
        <f t="shared" si="17"/>
        <v>13.272957557746521</v>
      </c>
      <c r="G11" s="1">
        <f t="shared" si="18"/>
        <v>-0.19115829131330186</v>
      </c>
      <c r="H11" s="1">
        <f t="shared" si="19"/>
        <v>0.66364787788732604</v>
      </c>
      <c r="I11" s="1">
        <f t="shared" si="20"/>
        <v>-9.0846937072021058E-2</v>
      </c>
      <c r="J11" s="1">
        <f t="shared" si="21"/>
        <v>-0.285914032577333</v>
      </c>
      <c r="K11" s="1">
        <f t="shared" si="22"/>
        <v>1.408596742266699E-2</v>
      </c>
      <c r="L11" s="1">
        <f t="shared" si="23"/>
        <v>0.1408596742266699</v>
      </c>
      <c r="M11" s="1">
        <f t="shared" si="24"/>
        <v>0.74744327101979013</v>
      </c>
      <c r="N11" s="1">
        <f t="shared" si="25"/>
        <v>0.88830294524646003</v>
      </c>
      <c r="P11">
        <v>0.8</v>
      </c>
    </row>
    <row r="12" spans="1:16" x14ac:dyDescent="0.3">
      <c r="A12" s="1">
        <f t="shared" si="12"/>
        <v>-0.49881176574954644</v>
      </c>
      <c r="B12" s="1">
        <f t="shared" si="13"/>
        <v>-3.411870551356547</v>
      </c>
      <c r="C12" s="1">
        <f t="shared" si="14"/>
        <v>15.94608089137917</v>
      </c>
      <c r="D12" s="1">
        <f t="shared" si="15"/>
        <v>-3.0132185290720677</v>
      </c>
      <c r="E12" s="1">
        <f t="shared" si="16"/>
        <v>-0.58410852953346015</v>
      </c>
      <c r="F12" s="1">
        <f t="shared" si="17"/>
        <v>18.381864443489523</v>
      </c>
      <c r="G12" s="1">
        <f t="shared" si="18"/>
        <v>-0.15066092645360341</v>
      </c>
      <c r="H12" s="1">
        <f t="shared" si="19"/>
        <v>0.9190932221744762</v>
      </c>
      <c r="I12" s="1">
        <f t="shared" si="20"/>
        <v>-0.14351472802241247</v>
      </c>
      <c r="J12" s="1">
        <f t="shared" si="21"/>
        <v>-0.26344548362166498</v>
      </c>
      <c r="K12" s="1">
        <f t="shared" si="22"/>
        <v>3.6554516378335011E-2</v>
      </c>
      <c r="L12" s="1">
        <f t="shared" si="23"/>
        <v>0.36554516378335011</v>
      </c>
      <c r="M12" s="1">
        <f t="shared" si="24"/>
        <v>0.5238387296646313</v>
      </c>
      <c r="N12" s="1">
        <f t="shared" si="25"/>
        <v>0.88938389344798141</v>
      </c>
      <c r="P12">
        <v>0.9</v>
      </c>
    </row>
    <row r="13" spans="1:16" x14ac:dyDescent="0.3">
      <c r="A13" s="1">
        <f t="shared" si="12"/>
        <v>-0.64947269220314985</v>
      </c>
      <c r="B13" s="1">
        <f t="shared" si="13"/>
        <v>-2.4927773291820707</v>
      </c>
      <c r="C13" s="1">
        <f t="shared" si="14"/>
        <v>20.158884680815707</v>
      </c>
      <c r="D13" s="1">
        <f t="shared" si="15"/>
        <v>-1.9888052121616782</v>
      </c>
      <c r="E13" s="1">
        <f t="shared" si="16"/>
        <v>-0.71179212543270165</v>
      </c>
      <c r="F13" s="1">
        <f t="shared" si="17"/>
        <v>21.773060104926412</v>
      </c>
      <c r="G13" s="1">
        <f t="shared" si="18"/>
        <v>-9.9440260608083919E-2</v>
      </c>
      <c r="H13" s="1">
        <f t="shared" si="19"/>
        <v>1.0886530052463206</v>
      </c>
      <c r="I13" s="1">
        <f t="shared" si="20"/>
        <v>-0.18142996212734128</v>
      </c>
      <c r="J13" s="1">
        <f t="shared" si="21"/>
        <v>-0.23892084221028415</v>
      </c>
      <c r="K13" s="1">
        <f t="shared" si="22"/>
        <v>6.1079157789715843E-2</v>
      </c>
      <c r="L13" s="1">
        <f t="shared" si="23"/>
        <v>0.61079157789715843</v>
      </c>
      <c r="M13" s="1">
        <f t="shared" si="24"/>
        <v>0.27962724657978438</v>
      </c>
      <c r="N13" s="1">
        <f t="shared" si="25"/>
        <v>0.89041882447694287</v>
      </c>
      <c r="P13">
        <v>1</v>
      </c>
    </row>
    <row r="14" spans="1:16" x14ac:dyDescent="0.3">
      <c r="A14" s="1">
        <f t="shared" si="12"/>
        <v>-0.74891295281123371</v>
      </c>
      <c r="B14" s="1">
        <f t="shared" si="13"/>
        <v>-1.4041243239357502</v>
      </c>
      <c r="C14" s="1">
        <f t="shared" si="14"/>
        <v>22.694765903849348</v>
      </c>
      <c r="D14" s="1">
        <f t="shared" si="15"/>
        <v>-0.83675517633951646</v>
      </c>
      <c r="E14" s="1">
        <f t="shared" si="16"/>
        <v>-0.7840160609096275</v>
      </c>
      <c r="F14" s="1">
        <f t="shared" si="17"/>
        <v>23.537627069869938</v>
      </c>
      <c r="G14" s="1">
        <f t="shared" si="18"/>
        <v>-4.1837758816975823E-2</v>
      </c>
      <c r="H14" s="1">
        <f t="shared" si="19"/>
        <v>1.176881353493497</v>
      </c>
      <c r="I14" s="1">
        <f t="shared" si="20"/>
        <v>-0.20425289313464409</v>
      </c>
      <c r="J14" s="1">
        <f t="shared" si="21"/>
        <v>-0.21972882297533849</v>
      </c>
      <c r="K14" s="1">
        <f t="shared" si="22"/>
        <v>8.0271177024661494E-2</v>
      </c>
      <c r="L14" s="1">
        <f t="shared" si="23"/>
        <v>0.80271177024661489</v>
      </c>
      <c r="M14" s="1">
        <f t="shared" si="24"/>
        <v>8.8720430268061229E-2</v>
      </c>
      <c r="N14" s="1">
        <f t="shared" si="25"/>
        <v>0.89143220051467609</v>
      </c>
      <c r="P14">
        <v>1.1000000000000001</v>
      </c>
    </row>
    <row r="15" spans="1:16" x14ac:dyDescent="0.3">
      <c r="A15" s="1">
        <f t="shared" si="12"/>
        <v>-0.79075071162820953</v>
      </c>
      <c r="B15" s="1">
        <f t="shared" si="13"/>
        <v>-0.22724297044225317</v>
      </c>
      <c r="C15" s="1">
        <f t="shared" si="14"/>
        <v>23.696048568824658</v>
      </c>
      <c r="D15" s="1">
        <f t="shared" si="15"/>
        <v>0.36515824377836326</v>
      </c>
      <c r="E15" s="1">
        <f t="shared" si="16"/>
        <v>-0.79643178588926589</v>
      </c>
      <c r="F15" s="1">
        <f t="shared" si="17"/>
        <v>23.828851024166973</v>
      </c>
      <c r="G15" s="1">
        <f t="shared" si="18"/>
        <v>1.8257912188918164E-2</v>
      </c>
      <c r="H15" s="1">
        <f t="shared" si="19"/>
        <v>1.1914425512083486</v>
      </c>
      <c r="I15" s="1">
        <f t="shared" si="20"/>
        <v>-0.21326443711942195</v>
      </c>
      <c r="J15" s="1">
        <f t="shared" si="21"/>
        <v>-0.21099355407247899</v>
      </c>
      <c r="K15" s="1">
        <f t="shared" si="22"/>
        <v>8.9006445927520994E-2</v>
      </c>
      <c r="L15" s="1">
        <f t="shared" si="23"/>
        <v>0.89006445927520994</v>
      </c>
      <c r="M15" s="1">
        <f t="shared" si="24"/>
        <v>2.3237715426938435E-3</v>
      </c>
      <c r="N15" s="1">
        <f t="shared" si="25"/>
        <v>0.89238823081790375</v>
      </c>
      <c r="P15">
        <v>1.2</v>
      </c>
    </row>
    <row r="16" spans="1:16" x14ac:dyDescent="0.3">
      <c r="A16" s="1">
        <f t="shared" si="12"/>
        <v>-0.77249279943929139</v>
      </c>
      <c r="B16" s="1">
        <f t="shared" si="13"/>
        <v>0.96419958076609547</v>
      </c>
      <c r="C16" s="1">
        <f t="shared" si="14"/>
        <v>23.264089372681212</v>
      </c>
      <c r="D16" s="1">
        <f t="shared" si="15"/>
        <v>1.5458018150831259</v>
      </c>
      <c r="E16" s="1">
        <f t="shared" si="16"/>
        <v>-0.74838780992013898</v>
      </c>
      <c r="F16" s="1">
        <f t="shared" si="17"/>
        <v>22.681941771851971</v>
      </c>
      <c r="G16" s="1">
        <f t="shared" si="18"/>
        <v>7.7290090754156299E-2</v>
      </c>
      <c r="H16" s="1">
        <f t="shared" si="19"/>
        <v>1.1340970885925985</v>
      </c>
      <c r="I16" s="1">
        <f t="shared" si="20"/>
        <v>-0.20937680435413089</v>
      </c>
      <c r="J16" s="1">
        <f t="shared" si="21"/>
        <v>-0.2148519345932263</v>
      </c>
      <c r="K16" s="1">
        <f t="shared" si="22"/>
        <v>8.5148065406773693E-2</v>
      </c>
      <c r="L16" s="1">
        <f t="shared" si="23"/>
        <v>0.85148065406773688</v>
      </c>
      <c r="M16" s="1">
        <f t="shared" si="24"/>
        <v>4.1835637419728136E-2</v>
      </c>
      <c r="N16" s="1">
        <f t="shared" si="25"/>
        <v>0.89331629148746505</v>
      </c>
      <c r="P16">
        <v>1.3</v>
      </c>
    </row>
    <row r="17" spans="1:16" x14ac:dyDescent="0.3">
      <c r="A17" s="1">
        <f t="shared" si="12"/>
        <v>-0.69520270868513512</v>
      </c>
      <c r="B17" s="1">
        <f t="shared" si="13"/>
        <v>2.0982966693586942</v>
      </c>
      <c r="C17" s="1">
        <f t="shared" si="14"/>
        <v>21.35137058430352</v>
      </c>
      <c r="D17" s="1">
        <f t="shared" si="15"/>
        <v>2.6320809339662823</v>
      </c>
      <c r="E17" s="1">
        <f t="shared" si="16"/>
        <v>-0.64274529195116781</v>
      </c>
      <c r="F17" s="1">
        <f t="shared" si="17"/>
        <v>19.979839173538476</v>
      </c>
      <c r="G17" s="1">
        <f t="shared" si="18"/>
        <v>0.13160404669831413</v>
      </c>
      <c r="H17" s="1">
        <f t="shared" si="19"/>
        <v>0.99899195867692381</v>
      </c>
      <c r="I17" s="1">
        <f t="shared" si="20"/>
        <v>-0.19216233525873166</v>
      </c>
      <c r="J17" s="1">
        <f t="shared" si="21"/>
        <v>-0.23037716229676675</v>
      </c>
      <c r="K17" s="1">
        <f t="shared" si="22"/>
        <v>6.9622837703233242E-2</v>
      </c>
      <c r="L17" s="1">
        <f t="shared" si="23"/>
        <v>0.69622837703233242</v>
      </c>
      <c r="M17" s="1">
        <f t="shared" si="24"/>
        <v>0.19812820106888052</v>
      </c>
      <c r="N17" s="1">
        <f t="shared" si="25"/>
        <v>0.89435657810121294</v>
      </c>
      <c r="P17">
        <v>1.4</v>
      </c>
    </row>
    <row r="18" spans="1:16" x14ac:dyDescent="0.3">
      <c r="A18" s="1">
        <f t="shared" si="12"/>
        <v>-0.56359866198682096</v>
      </c>
      <c r="B18" s="1">
        <f t="shared" si="13"/>
        <v>3.097288628035618</v>
      </c>
      <c r="C18" s="1">
        <f t="shared" si="14"/>
        <v>17.807724552547857</v>
      </c>
      <c r="D18" s="1">
        <f t="shared" si="15"/>
        <v>3.5424817418493144</v>
      </c>
      <c r="E18" s="1">
        <f t="shared" si="16"/>
        <v>-0.48616644628593053</v>
      </c>
      <c r="F18" s="1">
        <f t="shared" si="17"/>
        <v>15.574665595417105</v>
      </c>
      <c r="G18" s="1">
        <f t="shared" si="18"/>
        <v>0.17712408709246574</v>
      </c>
      <c r="H18" s="1">
        <f t="shared" si="19"/>
        <v>0.77873327977085527</v>
      </c>
      <c r="I18" s="1">
        <f t="shared" si="20"/>
        <v>-0.16026952097293065</v>
      </c>
      <c r="J18" s="1">
        <f t="shared" si="21"/>
        <v>-0.25360142083022197</v>
      </c>
      <c r="K18" s="1">
        <f t="shared" si="22"/>
        <v>4.639857916977802E-2</v>
      </c>
      <c r="L18" s="1">
        <f t="shared" si="23"/>
        <v>0.4639857916977802</v>
      </c>
      <c r="M18" s="1">
        <f t="shared" si="24"/>
        <v>0.43169385804114424</v>
      </c>
      <c r="N18" s="1">
        <f t="shared" si="25"/>
        <v>0.89567964973892444</v>
      </c>
      <c r="P18">
        <v>1.5</v>
      </c>
    </row>
    <row r="19" spans="1:16" x14ac:dyDescent="0.3">
      <c r="A19" s="1">
        <f t="shared" si="12"/>
        <v>-0.38647457489435522</v>
      </c>
      <c r="B19" s="1">
        <f t="shared" si="13"/>
        <v>3.8760219078064733</v>
      </c>
      <c r="C19" s="1">
        <f t="shared" si="14"/>
        <v>12.564178721693041</v>
      </c>
      <c r="D19" s="1">
        <f t="shared" si="15"/>
        <v>4.1901263758487994</v>
      </c>
      <c r="E19" s="1">
        <f t="shared" si="16"/>
        <v>-0.2895740271991934</v>
      </c>
      <c r="F19" s="1">
        <f t="shared" si="17"/>
        <v>9.518133778208421</v>
      </c>
      <c r="G19" s="1">
        <f t="shared" si="18"/>
        <v>0.20950631879243997</v>
      </c>
      <c r="H19" s="1">
        <f t="shared" si="19"/>
        <v>0.47590668891042109</v>
      </c>
      <c r="I19" s="1">
        <f t="shared" si="20"/>
        <v>-0.11307760849523735</v>
      </c>
      <c r="J19" s="1">
        <f t="shared" si="21"/>
        <v>-0.27787309055933757</v>
      </c>
      <c r="K19" s="1">
        <f t="shared" si="22"/>
        <v>2.2126909440662423E-2</v>
      </c>
      <c r="L19" s="1">
        <f t="shared" si="23"/>
        <v>0.22126909440662423</v>
      </c>
      <c r="M19" s="1">
        <f t="shared" si="24"/>
        <v>0.676059562340808</v>
      </c>
      <c r="N19" s="1">
        <f t="shared" si="25"/>
        <v>0.89732865674743223</v>
      </c>
      <c r="P19">
        <v>1.6</v>
      </c>
    </row>
    <row r="20" spans="1:16" x14ac:dyDescent="0.3">
      <c r="A20" s="1">
        <f t="shared" si="12"/>
        <v>-0.17696825610191524</v>
      </c>
      <c r="B20" s="1">
        <f t="shared" si="13"/>
        <v>4.3519285967168946</v>
      </c>
      <c r="C20" s="1">
        <f t="shared" si="14"/>
        <v>5.8681997703643169</v>
      </c>
      <c r="D20" s="1">
        <f t="shared" si="15"/>
        <v>4.4986335909760022</v>
      </c>
      <c r="E20" s="1">
        <f t="shared" si="16"/>
        <v>-6.8170041183992877E-2</v>
      </c>
      <c r="F20" s="1">
        <f t="shared" si="17"/>
        <v>2.2705751332849973</v>
      </c>
      <c r="G20" s="1">
        <f t="shared" si="18"/>
        <v>0.22493167954880011</v>
      </c>
      <c r="H20" s="1">
        <f t="shared" si="19"/>
        <v>0.11352875666424987</v>
      </c>
      <c r="I20" s="1">
        <f t="shared" si="20"/>
        <v>-5.2813797933278832E-2</v>
      </c>
      <c r="J20" s="1">
        <f t="shared" si="21"/>
        <v>-0.29531458268745009</v>
      </c>
      <c r="K20" s="1">
        <f t="shared" si="22"/>
        <v>4.6854173125498999E-3</v>
      </c>
      <c r="L20" s="1">
        <f t="shared" si="23"/>
        <v>4.6854173125498999E-2</v>
      </c>
      <c r="M20" s="1">
        <f t="shared" si="24"/>
        <v>0.8522677129915025</v>
      </c>
      <c r="N20" s="1">
        <f t="shared" si="25"/>
        <v>0.8991218861170015</v>
      </c>
      <c r="P20">
        <v>1.7</v>
      </c>
    </row>
    <row r="21" spans="1:16" x14ac:dyDescent="0.3">
      <c r="A21" s="1">
        <f t="shared" si="12"/>
        <v>4.7963423446884867E-2</v>
      </c>
      <c r="B21" s="1">
        <f t="shared" si="13"/>
        <v>4.4654573533811446</v>
      </c>
      <c r="C21" s="1">
        <f t="shared" si="14"/>
        <v>-1.5981678555382222</v>
      </c>
      <c r="D21" s="1">
        <f t="shared" si="15"/>
        <v>4.425503156992689</v>
      </c>
      <c r="E21" s="1">
        <f t="shared" si="16"/>
        <v>0.15959985728141349</v>
      </c>
      <c r="F21" s="1">
        <f t="shared" si="17"/>
        <v>-5.2974387353733974</v>
      </c>
      <c r="G21" s="1">
        <f t="shared" si="18"/>
        <v>0.22127515784963447</v>
      </c>
      <c r="H21" s="1">
        <f t="shared" si="19"/>
        <v>-0.26487193676866988</v>
      </c>
      <c r="I21" s="1">
        <f t="shared" si="20"/>
        <v>1.4383510699844016E-2</v>
      </c>
      <c r="J21" s="1">
        <f t="shared" si="21"/>
        <v>-0.29965499264979295</v>
      </c>
      <c r="K21" s="1">
        <f t="shared" si="22"/>
        <v>3.4500735020703832E-4</v>
      </c>
      <c r="L21" s="1">
        <f t="shared" si="23"/>
        <v>3.4500735020703832E-3</v>
      </c>
      <c r="M21" s="1">
        <f t="shared" si="24"/>
        <v>0.8973139218689582</v>
      </c>
      <c r="N21" s="1">
        <f t="shared" si="25"/>
        <v>0.90076399537102858</v>
      </c>
      <c r="P21">
        <v>1.8</v>
      </c>
    </row>
    <row r="22" spans="1:16" x14ac:dyDescent="0.3">
      <c r="A22" s="1">
        <f t="shared" si="12"/>
        <v>0.26923858129651934</v>
      </c>
      <c r="B22" s="1">
        <f t="shared" si="13"/>
        <v>4.2005854166124745</v>
      </c>
      <c r="C22" s="1">
        <f t="shared" si="14"/>
        <v>-8.8665842084492716</v>
      </c>
      <c r="D22" s="1">
        <f t="shared" si="15"/>
        <v>3.9789208114012427</v>
      </c>
      <c r="E22" s="1">
        <f t="shared" si="16"/>
        <v>0.3742532167118312</v>
      </c>
      <c r="F22" s="1">
        <f t="shared" si="17"/>
        <v>-12.185917982556125</v>
      </c>
      <c r="G22" s="1">
        <f t="shared" si="18"/>
        <v>0.19894604057006215</v>
      </c>
      <c r="H22" s="1">
        <f t="shared" si="19"/>
        <v>-0.60929589912780635</v>
      </c>
      <c r="I22" s="1">
        <f t="shared" si="20"/>
        <v>7.9799257876043486E-2</v>
      </c>
      <c r="J22" s="1">
        <f t="shared" si="21"/>
        <v>-0.28919211338214723</v>
      </c>
      <c r="K22" s="1">
        <f t="shared" si="22"/>
        <v>1.0807886617852758E-2</v>
      </c>
      <c r="L22" s="1">
        <f t="shared" si="23"/>
        <v>0.10807886617852758</v>
      </c>
      <c r="M22" s="1">
        <f t="shared" si="24"/>
        <v>0.79402130290158279</v>
      </c>
      <c r="N22" s="1">
        <f t="shared" si="25"/>
        <v>0.90210016908011037</v>
      </c>
      <c r="P22">
        <v>1.9</v>
      </c>
    </row>
    <row r="23" spans="1:16" x14ac:dyDescent="0.3">
      <c r="A23" s="1">
        <f t="shared" si="12"/>
        <v>0.4681846218665815</v>
      </c>
      <c r="B23" s="1">
        <f t="shared" si="13"/>
        <v>3.5912895174846682</v>
      </c>
      <c r="C23" s="1">
        <f t="shared" si="14"/>
        <v>-15.042233547597482</v>
      </c>
      <c r="D23" s="1">
        <f t="shared" si="15"/>
        <v>3.2152336787947311</v>
      </c>
      <c r="E23" s="1">
        <f t="shared" si="16"/>
        <v>0.5579668598036982</v>
      </c>
      <c r="F23" s="1">
        <f t="shared" si="17"/>
        <v>-17.648750427132807</v>
      </c>
      <c r="G23" s="1">
        <f t="shared" si="18"/>
        <v>0.16076168393973655</v>
      </c>
      <c r="H23" s="1">
        <f t="shared" si="19"/>
        <v>-0.88243752135664044</v>
      </c>
      <c r="I23" s="1">
        <f t="shared" si="20"/>
        <v>0.13538010192837732</v>
      </c>
      <c r="J23" s="1">
        <f t="shared" si="21"/>
        <v>-0.26771669354349603</v>
      </c>
      <c r="K23" s="1">
        <f t="shared" si="22"/>
        <v>3.2283306456503957E-2</v>
      </c>
      <c r="L23" s="1">
        <f t="shared" si="23"/>
        <v>0.32283306456503957</v>
      </c>
      <c r="M23" s="1">
        <f t="shared" si="24"/>
        <v>0.58038121792778674</v>
      </c>
      <c r="N23" s="1">
        <f t="shared" si="25"/>
        <v>0.90321428249282631</v>
      </c>
      <c r="P23">
        <v>2</v>
      </c>
    </row>
    <row r="24" spans="1:16" x14ac:dyDescent="0.3">
      <c r="A24" s="1">
        <f t="shared" si="12"/>
        <v>0.62894630580631805</v>
      </c>
      <c r="B24" s="1">
        <f t="shared" si="13"/>
        <v>2.7088519961280277</v>
      </c>
      <c r="C24" s="1">
        <f t="shared" si="14"/>
        <v>-19.609767238356753</v>
      </c>
      <c r="D24" s="1">
        <f t="shared" si="15"/>
        <v>2.2186078151691087</v>
      </c>
      <c r="E24" s="1">
        <f t="shared" si="16"/>
        <v>0.69666760570951869</v>
      </c>
      <c r="F24" s="1">
        <f t="shared" si="17"/>
        <v>-21.388845308309655</v>
      </c>
      <c r="G24" s="1">
        <f t="shared" si="18"/>
        <v>0.11093039075845544</v>
      </c>
      <c r="H24" s="1">
        <f t="shared" si="19"/>
        <v>-1.0694422654154827</v>
      </c>
      <c r="I24" s="1">
        <f t="shared" si="20"/>
        <v>0.17648790514521082</v>
      </c>
      <c r="J24" s="1">
        <f t="shared" si="21"/>
        <v>-0.24259435141291946</v>
      </c>
      <c r="K24" s="1">
        <f t="shared" si="22"/>
        <v>5.7405648587080527E-2</v>
      </c>
      <c r="L24" s="1">
        <f t="shared" si="23"/>
        <v>0.57405648587080527</v>
      </c>
      <c r="M24" s="1">
        <f t="shared" si="24"/>
        <v>0.33020456116170599</v>
      </c>
      <c r="N24" s="1">
        <f t="shared" si="25"/>
        <v>0.9042610470325112</v>
      </c>
      <c r="P24">
        <v>2.1</v>
      </c>
    </row>
    <row r="25" spans="1:16" x14ac:dyDescent="0.3">
      <c r="A25" s="1">
        <f t="shared" si="12"/>
        <v>0.73987669656477351</v>
      </c>
      <c r="B25" s="1">
        <f t="shared" si="13"/>
        <v>1.639409730712545</v>
      </c>
      <c r="C25" s="1">
        <f t="shared" si="14"/>
        <v>-22.473228359747655</v>
      </c>
      <c r="D25" s="1">
        <f t="shared" si="15"/>
        <v>1.0775790217188537</v>
      </c>
      <c r="E25" s="1">
        <f t="shared" si="16"/>
        <v>0.78086193983258712</v>
      </c>
      <c r="F25" s="1">
        <f t="shared" si="17"/>
        <v>-23.463064085772913</v>
      </c>
      <c r="G25" s="1">
        <f t="shared" si="18"/>
        <v>5.3878951085942685E-2</v>
      </c>
      <c r="H25" s="1">
        <f t="shared" si="19"/>
        <v>-1.1731532042886457</v>
      </c>
      <c r="I25" s="1">
        <f t="shared" si="20"/>
        <v>0.20225905523772889</v>
      </c>
      <c r="J25" s="1">
        <f t="shared" si="21"/>
        <v>-0.22156550853944149</v>
      </c>
      <c r="K25" s="1">
        <f t="shared" si="22"/>
        <v>7.8434491460558503E-2</v>
      </c>
      <c r="L25" s="1">
        <f t="shared" si="23"/>
        <v>0.78434491460558498</v>
      </c>
      <c r="M25" s="1">
        <f t="shared" si="24"/>
        <v>0.12094489193197408</v>
      </c>
      <c r="N25" s="1">
        <f t="shared" si="25"/>
        <v>0.90528980653755908</v>
      </c>
      <c r="P25">
        <v>2.2000000000000002</v>
      </c>
    </row>
    <row r="26" spans="1:16" x14ac:dyDescent="0.3">
      <c r="A26" s="1">
        <f t="shared" si="12"/>
        <v>0.79375564765071616</v>
      </c>
      <c r="B26" s="1">
        <f t="shared" si="13"/>
        <v>0.46625652642389936</v>
      </c>
      <c r="C26" s="1">
        <f t="shared" si="14"/>
        <v>-23.766388382947934</v>
      </c>
      <c r="D26" s="1">
        <f t="shared" si="15"/>
        <v>-0.12790318314979898</v>
      </c>
      <c r="E26" s="1">
        <f t="shared" si="16"/>
        <v>0.80541206081131367</v>
      </c>
      <c r="F26" s="1">
        <f t="shared" si="17"/>
        <v>-24.037206192415042</v>
      </c>
      <c r="G26" s="1">
        <f t="shared" si="18"/>
        <v>-6.3951591574899491E-3</v>
      </c>
      <c r="H26" s="1">
        <f t="shared" si="19"/>
        <v>-1.2018603096207521</v>
      </c>
      <c r="I26" s="1">
        <f t="shared" si="20"/>
        <v>0.21389749544653139</v>
      </c>
      <c r="J26" s="1">
        <f t="shared" si="21"/>
        <v>-0.21035175645023996</v>
      </c>
      <c r="K26" s="1">
        <f t="shared" si="22"/>
        <v>8.9648243549760032E-2</v>
      </c>
      <c r="L26" s="1">
        <f t="shared" si="23"/>
        <v>0.89648243549760032</v>
      </c>
      <c r="M26" s="1">
        <f t="shared" si="24"/>
        <v>9.7827816794796157E-3</v>
      </c>
      <c r="N26" s="1">
        <f t="shared" si="25"/>
        <v>0.90626521717707997</v>
      </c>
      <c r="P26">
        <v>2.2999999999999998</v>
      </c>
    </row>
    <row r="27" spans="1:16" x14ac:dyDescent="0.3">
      <c r="A27" s="1">
        <f t="shared" si="12"/>
        <v>0.78736048849322615</v>
      </c>
      <c r="B27" s="1">
        <f t="shared" si="13"/>
        <v>-0.73560378319685271</v>
      </c>
      <c r="C27" s="1">
        <f t="shared" si="14"/>
        <v>-23.616433074784684</v>
      </c>
      <c r="D27" s="1">
        <f t="shared" si="15"/>
        <v>-1.3260146100664698</v>
      </c>
      <c r="E27" s="1">
        <f t="shared" si="16"/>
        <v>0.76897039391330479</v>
      </c>
      <c r="F27" s="1">
        <f t="shared" si="17"/>
        <v>-23.179856819343446</v>
      </c>
      <c r="G27" s="1">
        <f t="shared" si="18"/>
        <v>-6.6300730503323496E-2</v>
      </c>
      <c r="H27" s="1">
        <f t="shared" si="19"/>
        <v>-1.1589928409671724</v>
      </c>
      <c r="I27" s="1">
        <f t="shared" si="20"/>
        <v>0.2125478976730622</v>
      </c>
      <c r="J27" s="1">
        <f t="shared" si="21"/>
        <v>-0.21171535417810747</v>
      </c>
      <c r="K27" s="1">
        <f t="shared" si="22"/>
        <v>8.8284645821892521E-2</v>
      </c>
      <c r="L27" s="1">
        <f t="shared" si="23"/>
        <v>0.88284645821892527</v>
      </c>
      <c r="M27" s="1">
        <f t="shared" si="24"/>
        <v>2.4350081663408504E-2</v>
      </c>
      <c r="N27" s="1">
        <f t="shared" si="25"/>
        <v>0.90719653988233373</v>
      </c>
      <c r="P27">
        <v>2.4</v>
      </c>
    </row>
    <row r="28" spans="1:16" x14ac:dyDescent="0.3">
      <c r="A28" s="1">
        <f t="shared" si="12"/>
        <v>0.72105975798990263</v>
      </c>
      <c r="B28" s="1">
        <f t="shared" si="13"/>
        <v>-1.8945966241640251</v>
      </c>
      <c r="C28" s="1">
        <f t="shared" si="14"/>
        <v>-22.006034455917021</v>
      </c>
      <c r="D28" s="1">
        <f t="shared" si="15"/>
        <v>-2.4447474855619507</v>
      </c>
      <c r="E28" s="1">
        <f t="shared" si="16"/>
        <v>0.67369484238580202</v>
      </c>
      <c r="F28" s="1">
        <f t="shared" si="17"/>
        <v>-20.795927971963842</v>
      </c>
      <c r="G28" s="1">
        <f t="shared" si="18"/>
        <v>-0.12223737427809754</v>
      </c>
      <c r="H28" s="1">
        <f t="shared" si="19"/>
        <v>-1.0397963985981922</v>
      </c>
      <c r="I28" s="1">
        <f t="shared" si="20"/>
        <v>0.19805431010325319</v>
      </c>
      <c r="J28" s="1">
        <f t="shared" si="21"/>
        <v>-0.22533195567767217</v>
      </c>
      <c r="K28" s="1">
        <f t="shared" si="22"/>
        <v>7.466804432232782E-2</v>
      </c>
      <c r="L28" s="1">
        <f t="shared" si="23"/>
        <v>0.7466804432232782</v>
      </c>
      <c r="M28" s="1">
        <f t="shared" si="24"/>
        <v>0.16152733657321738</v>
      </c>
      <c r="N28" s="1">
        <f t="shared" si="25"/>
        <v>0.90820777979649558</v>
      </c>
      <c r="P28">
        <v>2.5</v>
      </c>
    </row>
    <row r="29" spans="1:16" x14ac:dyDescent="0.3">
      <c r="A29" s="1">
        <f t="shared" si="12"/>
        <v>0.59882238371180507</v>
      </c>
      <c r="B29" s="1">
        <f t="shared" si="13"/>
        <v>-2.934393022762217</v>
      </c>
      <c r="C29" s="1">
        <f t="shared" si="14"/>
        <v>-18.789005114629944</v>
      </c>
      <c r="D29" s="1">
        <f t="shared" si="15"/>
        <v>-3.4041181506279656</v>
      </c>
      <c r="E29" s="1">
        <f t="shared" si="16"/>
        <v>0.52546255814274967</v>
      </c>
      <c r="F29" s="1">
        <f t="shared" si="17"/>
        <v>-16.720440455835444</v>
      </c>
      <c r="G29" s="1">
        <f t="shared" si="18"/>
        <v>-0.1702059075313983</v>
      </c>
      <c r="H29" s="1">
        <f t="shared" si="19"/>
        <v>-0.83602202279177229</v>
      </c>
      <c r="I29" s="1">
        <f t="shared" si="20"/>
        <v>0.16910104603166951</v>
      </c>
      <c r="J29" s="1">
        <f t="shared" si="21"/>
        <v>-0.24779999239506684</v>
      </c>
      <c r="K29" s="1">
        <f t="shared" si="22"/>
        <v>5.2200007604933152E-2</v>
      </c>
      <c r="L29" s="1">
        <f t="shared" si="23"/>
        <v>0.52200007604933152</v>
      </c>
      <c r="M29" s="1">
        <f t="shared" si="24"/>
        <v>0.38747980854160108</v>
      </c>
      <c r="N29" s="1">
        <f t="shared" si="25"/>
        <v>0.90947988459093265</v>
      </c>
      <c r="P29">
        <v>2.6</v>
      </c>
    </row>
    <row r="30" spans="1:16" x14ac:dyDescent="0.3">
      <c r="A30" s="1">
        <f t="shared" si="12"/>
        <v>0.42861647618040677</v>
      </c>
      <c r="B30" s="1">
        <f t="shared" si="13"/>
        <v>-3.7704150455539893</v>
      </c>
      <c r="C30" s="1">
        <f t="shared" si="14"/>
        <v>-13.853760936348172</v>
      </c>
      <c r="D30" s="1">
        <f t="shared" si="15"/>
        <v>-4.1167590689626934</v>
      </c>
      <c r="E30" s="1">
        <f t="shared" si="16"/>
        <v>0.33435610004155703</v>
      </c>
      <c r="F30" s="1">
        <f t="shared" si="17"/>
        <v>-10.938699866725846</v>
      </c>
      <c r="G30" s="1">
        <f t="shared" si="18"/>
        <v>-0.20583795344813469</v>
      </c>
      <c r="H30" s="1">
        <f t="shared" si="19"/>
        <v>-0.54693499333629236</v>
      </c>
      <c r="I30" s="1">
        <f t="shared" si="20"/>
        <v>0.12468384842713355</v>
      </c>
      <c r="J30" s="1">
        <f t="shared" si="21"/>
        <v>-0.27286248906986021</v>
      </c>
      <c r="K30" s="1">
        <f t="shared" si="22"/>
        <v>2.7137510930139774E-2</v>
      </c>
      <c r="L30" s="1">
        <f t="shared" si="23"/>
        <v>0.27137510930139774</v>
      </c>
      <c r="M30" s="1">
        <f t="shared" si="24"/>
        <v>0.63972133270829512</v>
      </c>
      <c r="N30" s="1">
        <f t="shared" si="25"/>
        <v>0.91109644200969286</v>
      </c>
      <c r="P30">
        <v>2.7</v>
      </c>
    </row>
    <row r="31" spans="1:16" x14ac:dyDescent="0.3">
      <c r="A31" s="1">
        <f t="shared" si="12"/>
        <v>0.22277852273227208</v>
      </c>
      <c r="B31" s="1">
        <f t="shared" si="13"/>
        <v>-4.3173500388902815</v>
      </c>
      <c r="C31" s="1">
        <f t="shared" si="14"/>
        <v>-7.3646776817624122</v>
      </c>
      <c r="D31" s="1">
        <f t="shared" si="15"/>
        <v>-4.5014669809343415</v>
      </c>
      <c r="E31" s="1">
        <f t="shared" si="16"/>
        <v>0.11484477176001504</v>
      </c>
      <c r="F31" s="1">
        <f t="shared" si="17"/>
        <v>-3.8197494695948917</v>
      </c>
      <c r="G31" s="1">
        <f t="shared" si="18"/>
        <v>-0.22507334904671708</v>
      </c>
      <c r="H31" s="1">
        <f t="shared" si="19"/>
        <v>-0.1909874734797446</v>
      </c>
      <c r="I31" s="1">
        <f t="shared" si="20"/>
        <v>6.6282099135861722E-2</v>
      </c>
      <c r="J31" s="1">
        <f t="shared" si="21"/>
        <v>-0.29258619812654146</v>
      </c>
      <c r="K31" s="1">
        <f t="shared" si="22"/>
        <v>7.4138018734585254E-3</v>
      </c>
      <c r="L31" s="1">
        <f t="shared" si="23"/>
        <v>7.4138018734585254E-2</v>
      </c>
      <c r="M31" s="1">
        <f t="shared" si="24"/>
        <v>0.83877801112376604</v>
      </c>
      <c r="N31" s="1">
        <f t="shared" si="25"/>
        <v>0.9129160298583513</v>
      </c>
      <c r="P31">
        <v>2.8</v>
      </c>
    </row>
    <row r="32" spans="1:16" x14ac:dyDescent="0.3">
      <c r="A32" s="1">
        <f t="shared" si="12"/>
        <v>-2.2948263144449976E-3</v>
      </c>
      <c r="B32" s="1">
        <f t="shared" si="13"/>
        <v>-4.5083375123700264</v>
      </c>
      <c r="C32" s="1">
        <f t="shared" si="14"/>
        <v>7.6494143342194468E-2</v>
      </c>
      <c r="D32" s="1">
        <f t="shared" si="15"/>
        <v>-4.5064251587864712</v>
      </c>
      <c r="E32" s="1">
        <f t="shared" si="16"/>
        <v>-0.11500326412369566</v>
      </c>
      <c r="F32" s="1">
        <f t="shared" si="17"/>
        <v>3.8249976985502387</v>
      </c>
      <c r="G32" s="1">
        <f t="shared" si="18"/>
        <v>-0.22532125793932356</v>
      </c>
      <c r="H32" s="1">
        <f t="shared" si="19"/>
        <v>0.19124988492751194</v>
      </c>
      <c r="I32" s="1">
        <f t="shared" si="20"/>
        <v>-6.8844729007969845E-4</v>
      </c>
      <c r="J32" s="1">
        <f t="shared" si="21"/>
        <v>-0.29999921006617464</v>
      </c>
      <c r="K32" s="1">
        <f t="shared" si="22"/>
        <v>7.8993382535141876E-7</v>
      </c>
      <c r="L32" s="1">
        <f t="shared" si="23"/>
        <v>7.8993382535141876E-6</v>
      </c>
      <c r="M32" s="1">
        <f t="shared" si="24"/>
        <v>0.91462982064492415</v>
      </c>
      <c r="N32" s="1">
        <f t="shared" si="25"/>
        <v>0.91463771998317767</v>
      </c>
      <c r="P32">
        <v>2.9</v>
      </c>
    </row>
    <row r="33" spans="1:16" x14ac:dyDescent="0.3">
      <c r="A33" s="1">
        <f t="shared" si="12"/>
        <v>-0.22761608425376856</v>
      </c>
      <c r="B33" s="1">
        <f t="shared" si="13"/>
        <v>-4.3170876274425147</v>
      </c>
      <c r="C33" s="1">
        <f t="shared" si="14"/>
        <v>7.5218579759689996</v>
      </c>
      <c r="D33" s="1">
        <f t="shared" si="15"/>
        <v>-4.1290411780432894</v>
      </c>
      <c r="E33" s="1">
        <f t="shared" si="16"/>
        <v>-0.33554327493983144</v>
      </c>
      <c r="F33" s="1">
        <f t="shared" si="17"/>
        <v>10.97607319283606</v>
      </c>
      <c r="G33" s="1">
        <f t="shared" si="18"/>
        <v>-0.20645205890216448</v>
      </c>
      <c r="H33" s="1">
        <f t="shared" si="19"/>
        <v>0.548803659641803</v>
      </c>
      <c r="I33" s="1">
        <f t="shared" si="20"/>
        <v>-6.7696721783721006E-2</v>
      </c>
      <c r="J33" s="1">
        <f t="shared" si="21"/>
        <v>-0.29226213210017044</v>
      </c>
      <c r="K33" s="1">
        <f t="shared" si="22"/>
        <v>7.7378678998295536E-3</v>
      </c>
      <c r="L33" s="1">
        <f t="shared" si="23"/>
        <v>7.7378678998295536E-2</v>
      </c>
      <c r="M33" s="1">
        <f t="shared" si="24"/>
        <v>0.83867605123577571</v>
      </c>
      <c r="N33" s="1">
        <f t="shared" si="25"/>
        <v>0.91605473023407125</v>
      </c>
      <c r="P33">
        <v>3</v>
      </c>
    </row>
    <row r="34" spans="1:16" x14ac:dyDescent="0.3">
      <c r="A34" s="1">
        <f t="shared" si="12"/>
        <v>-0.43406814315593301</v>
      </c>
      <c r="B34" s="1">
        <f t="shared" si="13"/>
        <v>-3.7682839678007118</v>
      </c>
      <c r="C34" s="1">
        <f t="shared" si="14"/>
        <v>14.01883818219987</v>
      </c>
      <c r="D34" s="1">
        <f t="shared" si="15"/>
        <v>-3.417813013245715</v>
      </c>
      <c r="E34" s="1">
        <f t="shared" si="16"/>
        <v>-0.5282752423509508</v>
      </c>
      <c r="F34" s="1">
        <f t="shared" si="17"/>
        <v>16.801481897360823</v>
      </c>
      <c r="G34" s="1">
        <f t="shared" si="18"/>
        <v>-0.17089065066228576</v>
      </c>
      <c r="H34" s="1">
        <f t="shared" si="19"/>
        <v>0.84007409486804119</v>
      </c>
      <c r="I34" s="1">
        <f t="shared" si="20"/>
        <v>-0.12616954363979888</v>
      </c>
      <c r="J34" s="1">
        <f t="shared" si="21"/>
        <v>-0.27217870279969536</v>
      </c>
      <c r="K34" s="1">
        <f t="shared" si="22"/>
        <v>2.7821297200304629E-2</v>
      </c>
      <c r="L34" s="1">
        <f t="shared" si="23"/>
        <v>0.27821297200304629</v>
      </c>
      <c r="M34" s="1">
        <f t="shared" si="24"/>
        <v>0.63899838278927446</v>
      </c>
      <c r="N34" s="1">
        <f t="shared" si="25"/>
        <v>0.91721135479232074</v>
      </c>
      <c r="P34">
        <v>3.1</v>
      </c>
    </row>
    <row r="35" spans="1:16" x14ac:dyDescent="0.3">
      <c r="A35" s="1">
        <f t="shared" si="12"/>
        <v>-0.60495879381821882</v>
      </c>
      <c r="B35" s="1">
        <f t="shared" si="13"/>
        <v>-2.9282098729326709</v>
      </c>
      <c r="C35" s="1">
        <f t="shared" si="14"/>
        <v>18.957606120169821</v>
      </c>
      <c r="D35" s="1">
        <f t="shared" si="15"/>
        <v>-2.4542697199284254</v>
      </c>
      <c r="E35" s="1">
        <f t="shared" si="16"/>
        <v>-0.67816404064153557</v>
      </c>
      <c r="F35" s="1">
        <f t="shared" si="17"/>
        <v>20.912145771995704</v>
      </c>
      <c r="G35" s="1">
        <f t="shared" si="18"/>
        <v>-0.12271348599642128</v>
      </c>
      <c r="H35" s="1">
        <f t="shared" si="19"/>
        <v>1.0456072885997851</v>
      </c>
      <c r="I35" s="1">
        <f t="shared" si="20"/>
        <v>-0.1706184550815284</v>
      </c>
      <c r="J35" s="1">
        <f t="shared" si="21"/>
        <v>-0.24675766003427829</v>
      </c>
      <c r="K35" s="1">
        <f t="shared" si="22"/>
        <v>5.3242339965721697E-2</v>
      </c>
      <c r="L35" s="1">
        <f t="shared" si="23"/>
        <v>0.53242339965721697</v>
      </c>
      <c r="M35" s="1">
        <f t="shared" si="24"/>
        <v>0.38584858769731661</v>
      </c>
      <c r="N35" s="1">
        <f t="shared" si="25"/>
        <v>0.91827198735453353</v>
      </c>
      <c r="P35">
        <v>3.2</v>
      </c>
    </row>
    <row r="36" spans="1:16" x14ac:dyDescent="0.3">
      <c r="A36" s="1">
        <f t="shared" si="12"/>
        <v>-0.72767227981464011</v>
      </c>
      <c r="B36" s="1">
        <f t="shared" si="13"/>
        <v>-1.8826025843328857</v>
      </c>
      <c r="C36" s="1">
        <f t="shared" si="14"/>
        <v>22.171109080977494</v>
      </c>
      <c r="D36" s="1">
        <f t="shared" si="15"/>
        <v>-1.3283248573084485</v>
      </c>
      <c r="E36" s="1">
        <f t="shared" si="16"/>
        <v>-0.77473734442296227</v>
      </c>
      <c r="F36" s="1">
        <f t="shared" si="17"/>
        <v>23.317613484794126</v>
      </c>
      <c r="G36" s="1">
        <f t="shared" si="18"/>
        <v>-6.6416242865422428E-2</v>
      </c>
      <c r="H36" s="1">
        <f t="shared" si="19"/>
        <v>1.1658806742397063</v>
      </c>
      <c r="I36" s="1">
        <f t="shared" si="20"/>
        <v>-0.19953998172879739</v>
      </c>
      <c r="J36" s="1">
        <f t="shared" si="21"/>
        <v>-0.22401740042164406</v>
      </c>
      <c r="K36" s="1">
        <f t="shared" si="22"/>
        <v>7.598259957835593E-2</v>
      </c>
      <c r="L36" s="1">
        <f t="shared" si="23"/>
        <v>0.75982599578355936</v>
      </c>
      <c r="M36" s="1">
        <f t="shared" si="24"/>
        <v>0.15948866207415871</v>
      </c>
      <c r="N36" s="1">
        <f t="shared" si="25"/>
        <v>0.91931465785771804</v>
      </c>
      <c r="P36">
        <v>3.3</v>
      </c>
    </row>
    <row r="37" spans="1:16" x14ac:dyDescent="0.3">
      <c r="A37" s="1">
        <f t="shared" si="12"/>
        <v>-0.79408852268006258</v>
      </c>
      <c r="B37" s="1">
        <f t="shared" si="13"/>
        <v>-0.71672191009317943</v>
      </c>
      <c r="C37" s="1">
        <f t="shared" si="14"/>
        <v>23.774167160199987</v>
      </c>
      <c r="D37" s="1">
        <f t="shared" si="15"/>
        <v>-0.12236773108817978</v>
      </c>
      <c r="E37" s="1">
        <f t="shared" si="16"/>
        <v>-0.81200657043239211</v>
      </c>
      <c r="F37" s="1">
        <f t="shared" si="17"/>
        <v>24.188974750106983</v>
      </c>
      <c r="G37" s="1">
        <f t="shared" si="18"/>
        <v>-6.1183865544089892E-3</v>
      </c>
      <c r="H37" s="1">
        <f t="shared" si="19"/>
        <v>1.2094487375053493</v>
      </c>
      <c r="I37" s="1">
        <f t="shared" si="20"/>
        <v>-0.21396750444179985</v>
      </c>
      <c r="J37" s="1">
        <f t="shared" si="21"/>
        <v>-0.21028054366238533</v>
      </c>
      <c r="K37" s="1">
        <f t="shared" si="22"/>
        <v>8.9719456337614661E-2</v>
      </c>
      <c r="L37" s="1">
        <f t="shared" si="23"/>
        <v>0.89719456337614667</v>
      </c>
      <c r="M37" s="1">
        <f t="shared" si="24"/>
        <v>2.31160633383427E-2</v>
      </c>
      <c r="N37" s="1">
        <f t="shared" si="25"/>
        <v>0.92031062671448938</v>
      </c>
      <c r="P37">
        <v>3.4</v>
      </c>
    </row>
    <row r="38" spans="1:16" x14ac:dyDescent="0.3">
      <c r="A38" s="1">
        <f t="shared" si="12"/>
        <v>-0.80020690923447158</v>
      </c>
      <c r="B38" s="1">
        <f t="shared" si="13"/>
        <v>0.49272682741216989</v>
      </c>
      <c r="C38" s="1">
        <f t="shared" si="14"/>
        <v>23.916674353161866</v>
      </c>
      <c r="D38" s="1">
        <f t="shared" si="15"/>
        <v>1.0906436862412165</v>
      </c>
      <c r="E38" s="1">
        <f t="shared" si="16"/>
        <v>-0.7878887385491673</v>
      </c>
      <c r="F38" s="1">
        <f t="shared" si="17"/>
        <v>23.628856295555988</v>
      </c>
      <c r="G38" s="1">
        <f t="shared" si="18"/>
        <v>5.4532184312060833E-2</v>
      </c>
      <c r="H38" s="1">
        <f t="shared" si="19"/>
        <v>1.1814428147777993</v>
      </c>
      <c r="I38" s="1">
        <f t="shared" si="20"/>
        <v>-0.21525006917845674</v>
      </c>
      <c r="J38" s="1">
        <f t="shared" si="21"/>
        <v>-0.2089674800505322</v>
      </c>
      <c r="K38" s="1">
        <f t="shared" si="22"/>
        <v>9.1032519949467788E-2</v>
      </c>
      <c r="L38" s="1">
        <f t="shared" si="23"/>
        <v>0.91032519949467794</v>
      </c>
      <c r="M38" s="1">
        <f t="shared" si="24"/>
        <v>1.0925087690324801E-2</v>
      </c>
      <c r="N38" s="1">
        <f t="shared" si="25"/>
        <v>0.92125028718500279</v>
      </c>
      <c r="P38">
        <v>3.5</v>
      </c>
    </row>
    <row r="39" spans="1:16" x14ac:dyDescent="0.3">
      <c r="A39" s="1">
        <f t="shared" si="12"/>
        <v>-0.74567472492241071</v>
      </c>
      <c r="B39" s="1">
        <f t="shared" si="13"/>
        <v>1.6741696421899692</v>
      </c>
      <c r="C39" s="1">
        <f t="shared" si="14"/>
        <v>22.61558794071308</v>
      </c>
      <c r="D39" s="1">
        <f t="shared" si="15"/>
        <v>2.2395593407077961</v>
      </c>
      <c r="E39" s="1">
        <f t="shared" si="16"/>
        <v>-0.70382048386766149</v>
      </c>
      <c r="F39" s="1">
        <f t="shared" si="17"/>
        <v>21.571168194695296</v>
      </c>
      <c r="G39" s="1">
        <f t="shared" si="18"/>
        <v>0.11197796703538981</v>
      </c>
      <c r="H39" s="1">
        <f t="shared" si="19"/>
        <v>1.0785584097347649</v>
      </c>
      <c r="I39" s="1">
        <f t="shared" si="20"/>
        <v>-0.20354029146641769</v>
      </c>
      <c r="J39" s="1">
        <f t="shared" si="21"/>
        <v>-0.22038908718392963</v>
      </c>
      <c r="K39" s="1">
        <f t="shared" si="22"/>
        <v>7.9610912816070356E-2</v>
      </c>
      <c r="L39" s="1">
        <f t="shared" si="23"/>
        <v>0.79610912816070356</v>
      </c>
      <c r="M39" s="1">
        <f t="shared" si="24"/>
        <v>0.12612797958737201</v>
      </c>
      <c r="N39" s="1">
        <f t="shared" si="25"/>
        <v>0.92223710774807555</v>
      </c>
      <c r="P39">
        <v>3.6</v>
      </c>
    </row>
    <row r="40" spans="1:16" x14ac:dyDescent="0.3">
      <c r="A40" s="1">
        <f t="shared" si="12"/>
        <v>-0.63369675788702096</v>
      </c>
      <c r="B40" s="1">
        <f t="shared" si="13"/>
        <v>2.7527280519247341</v>
      </c>
      <c r="C40" s="1">
        <f t="shared" si="14"/>
        <v>19.737593585862122</v>
      </c>
      <c r="D40" s="1">
        <f t="shared" si="15"/>
        <v>3.2461678915712873</v>
      </c>
      <c r="E40" s="1">
        <f t="shared" si="16"/>
        <v>-0.56487855658890263</v>
      </c>
      <c r="F40" s="1">
        <f t="shared" si="17"/>
        <v>17.843774744751187</v>
      </c>
      <c r="G40" s="1">
        <f t="shared" si="18"/>
        <v>0.16230839457856439</v>
      </c>
      <c r="H40" s="1">
        <f t="shared" si="19"/>
        <v>0.89218873723755943</v>
      </c>
      <c r="I40" s="1">
        <f t="shared" si="20"/>
        <v>-0.17763834227275918</v>
      </c>
      <c r="J40" s="1">
        <f t="shared" si="21"/>
        <v>-0.24175321994667634</v>
      </c>
      <c r="K40" s="1">
        <f t="shared" si="22"/>
        <v>5.8246780053323649E-2</v>
      </c>
      <c r="L40" s="1">
        <f t="shared" si="23"/>
        <v>0.58246780053323644</v>
      </c>
      <c r="M40" s="1">
        <f t="shared" si="24"/>
        <v>0.34098802775340037</v>
      </c>
      <c r="N40" s="1">
        <f t="shared" si="25"/>
        <v>0.92345582828663675</v>
      </c>
      <c r="P40">
        <v>3.7</v>
      </c>
    </row>
    <row r="41" spans="1:16" x14ac:dyDescent="0.3">
      <c r="A41" s="1">
        <f t="shared" si="12"/>
        <v>-0.47138836330845657</v>
      </c>
      <c r="B41" s="1">
        <f t="shared" si="13"/>
        <v>3.6449167891622936</v>
      </c>
      <c r="C41" s="1">
        <f t="shared" si="14"/>
        <v>15.137455639956858</v>
      </c>
      <c r="D41" s="1">
        <f t="shared" si="15"/>
        <v>4.023353180161215</v>
      </c>
      <c r="E41" s="1">
        <f t="shared" si="16"/>
        <v>-0.38026544357939923</v>
      </c>
      <c r="F41" s="1">
        <f t="shared" si="17"/>
        <v>12.372232146914474</v>
      </c>
      <c r="G41" s="1">
        <f t="shared" si="18"/>
        <v>0.20116765900806077</v>
      </c>
      <c r="H41" s="1">
        <f t="shared" si="19"/>
        <v>0.61861160734572374</v>
      </c>
      <c r="I41" s="1">
        <f t="shared" si="20"/>
        <v>-0.13623710075961165</v>
      </c>
      <c r="J41" s="1">
        <f t="shared" si="21"/>
        <v>-0.26728159752705649</v>
      </c>
      <c r="K41" s="1">
        <f t="shared" si="22"/>
        <v>3.2718402472943497E-2</v>
      </c>
      <c r="L41" s="1">
        <f t="shared" si="23"/>
        <v>0.32718402472943497</v>
      </c>
      <c r="M41" s="1">
        <f t="shared" si="24"/>
        <v>0.59784382799627234</v>
      </c>
      <c r="N41" s="1">
        <f t="shared" si="25"/>
        <v>0.92502785272570731</v>
      </c>
      <c r="P41">
        <v>3.8</v>
      </c>
    </row>
    <row r="42" spans="1:16" x14ac:dyDescent="0.3">
      <c r="A42" s="1">
        <f t="shared" si="12"/>
        <v>-0.2702207043003958</v>
      </c>
      <c r="B42" s="1">
        <f t="shared" si="13"/>
        <v>4.2635283965080175</v>
      </c>
      <c r="C42" s="1">
        <f t="shared" si="14"/>
        <v>8.8981379524077546</v>
      </c>
      <c r="D42" s="1">
        <f t="shared" si="15"/>
        <v>4.4859818453182116</v>
      </c>
      <c r="E42" s="1">
        <f t="shared" si="16"/>
        <v>-0.16363249438769534</v>
      </c>
      <c r="F42" s="1">
        <f t="shared" si="17"/>
        <v>5.4301081730704057</v>
      </c>
      <c r="G42" s="1">
        <f t="shared" si="18"/>
        <v>0.2242990922659106</v>
      </c>
      <c r="H42" s="1">
        <f t="shared" si="19"/>
        <v>0.2715054086535203</v>
      </c>
      <c r="I42" s="1">
        <f t="shared" si="20"/>
        <v>-8.0083241571669808E-2</v>
      </c>
      <c r="J42" s="1">
        <f t="shared" si="21"/>
        <v>-0.28911360123552399</v>
      </c>
      <c r="K42" s="1">
        <f t="shared" si="22"/>
        <v>1.0886398764476002E-2</v>
      </c>
      <c r="L42" s="1">
        <f t="shared" si="23"/>
        <v>0.10886398764476002</v>
      </c>
      <c r="M42" s="1">
        <f t="shared" si="24"/>
        <v>0.81799534745236013</v>
      </c>
      <c r="N42" s="1">
        <f t="shared" si="25"/>
        <v>0.92685933509712015</v>
      </c>
      <c r="P42">
        <v>3.9</v>
      </c>
    </row>
    <row r="43" spans="1:16" x14ac:dyDescent="0.3">
      <c r="A43" s="1">
        <f t="shared" si="12"/>
        <v>-4.5921612034485193E-2</v>
      </c>
      <c r="B43" s="1">
        <f t="shared" si="13"/>
        <v>4.5350338051615378</v>
      </c>
      <c r="C43" s="1">
        <f t="shared" si="14"/>
        <v>1.5301824620912394</v>
      </c>
      <c r="D43" s="1">
        <f t="shared" si="15"/>
        <v>4.5732883667138191</v>
      </c>
      <c r="E43" s="1">
        <f t="shared" si="16"/>
        <v>6.7454233094553256E-2</v>
      </c>
      <c r="F43" s="1">
        <f t="shared" si="17"/>
        <v>-2.2467697036827916</v>
      </c>
      <c r="G43" s="1">
        <f t="shared" si="18"/>
        <v>0.22866441833569096</v>
      </c>
      <c r="H43" s="1">
        <f t="shared" si="19"/>
        <v>-0.11233848518413958</v>
      </c>
      <c r="I43" s="1">
        <f t="shared" si="20"/>
        <v>-1.3771642158821134E-2</v>
      </c>
      <c r="J43" s="1">
        <f t="shared" si="21"/>
        <v>-0.29968373641599133</v>
      </c>
      <c r="K43" s="1">
        <f t="shared" si="22"/>
        <v>3.1626358400865806E-4</v>
      </c>
      <c r="L43" s="1">
        <f t="shared" si="23"/>
        <v>3.1626358400865806E-3</v>
      </c>
      <c r="M43" s="1">
        <f t="shared" si="24"/>
        <v>0.92549392262810715</v>
      </c>
      <c r="N43" s="1">
        <f t="shared" si="25"/>
        <v>0.92865655846819373</v>
      </c>
      <c r="P43">
        <v>4</v>
      </c>
    </row>
    <row r="44" spans="1:16" x14ac:dyDescent="0.3">
      <c r="A44" s="1">
        <f t="shared" si="12"/>
        <v>0.18274280630120576</v>
      </c>
      <c r="B44" s="1">
        <f t="shared" si="13"/>
        <v>4.4226953199773984</v>
      </c>
      <c r="C44" s="1">
        <f t="shared" si="14"/>
        <v>-6.0575796434750302</v>
      </c>
      <c r="D44" s="1">
        <f t="shared" si="15"/>
        <v>4.2712558288905225</v>
      </c>
      <c r="E44" s="1">
        <f t="shared" si="16"/>
        <v>0.29331018930064073</v>
      </c>
      <c r="F44" s="1">
        <f t="shared" si="17"/>
        <v>-9.6374207099300175</v>
      </c>
      <c r="G44" s="1">
        <f t="shared" si="18"/>
        <v>0.21356279144452614</v>
      </c>
      <c r="H44" s="1">
        <f t="shared" si="19"/>
        <v>-0.4818710354965009</v>
      </c>
      <c r="I44" s="1">
        <f t="shared" si="20"/>
        <v>5.451821679127529E-2</v>
      </c>
      <c r="J44" s="1">
        <f t="shared" si="21"/>
        <v>-0.29500468477280067</v>
      </c>
      <c r="K44" s="1">
        <f t="shared" si="22"/>
        <v>4.9953152271993151E-3</v>
      </c>
      <c r="L44" s="1">
        <f t="shared" si="23"/>
        <v>4.9953152271993151E-2</v>
      </c>
      <c r="M44" s="1">
        <f t="shared" si="24"/>
        <v>0.88021052520074916</v>
      </c>
      <c r="N44" s="1">
        <f t="shared" si="25"/>
        <v>0.93016367747274231</v>
      </c>
      <c r="P44">
        <v>4.0999999999999996</v>
      </c>
    </row>
    <row r="45" spans="1:16" x14ac:dyDescent="0.3">
      <c r="A45" s="1">
        <f t="shared" si="12"/>
        <v>0.39630559774573193</v>
      </c>
      <c r="B45" s="1">
        <f t="shared" si="13"/>
        <v>3.9408242844808976</v>
      </c>
      <c r="C45" s="1">
        <f t="shared" si="14"/>
        <v>-12.86709742434876</v>
      </c>
      <c r="D45" s="1">
        <f t="shared" si="15"/>
        <v>3.6191468488721785</v>
      </c>
      <c r="E45" s="1">
        <f t="shared" si="16"/>
        <v>0.49482620485775436</v>
      </c>
      <c r="F45" s="1">
        <f t="shared" si="17"/>
        <v>-15.829290327017221</v>
      </c>
      <c r="G45" s="1">
        <f t="shared" si="18"/>
        <v>0.18095734244360895</v>
      </c>
      <c r="H45" s="1">
        <f t="shared" si="19"/>
        <v>-0.79146451635086112</v>
      </c>
      <c r="I45" s="1">
        <f t="shared" si="20"/>
        <v>0.11580387681913884</v>
      </c>
      <c r="J45" s="1">
        <f t="shared" si="21"/>
        <v>-0.27674801194165372</v>
      </c>
      <c r="K45" s="1">
        <f t="shared" si="22"/>
        <v>2.3251988058346273E-2</v>
      </c>
      <c r="L45" s="1">
        <f t="shared" si="23"/>
        <v>0.23251988058346273</v>
      </c>
      <c r="M45" s="1">
        <f t="shared" si="24"/>
        <v>0.69885432185194696</v>
      </c>
      <c r="N45" s="1">
        <f t="shared" si="25"/>
        <v>0.93137420243540969</v>
      </c>
      <c r="P45">
        <v>4.2</v>
      </c>
    </row>
    <row r="46" spans="1:16" x14ac:dyDescent="0.3">
      <c r="A46" s="1">
        <f t="shared" si="12"/>
        <v>0.57726294018934088</v>
      </c>
      <c r="B46" s="1">
        <f t="shared" si="13"/>
        <v>3.1493597681300365</v>
      </c>
      <c r="C46" s="1">
        <f t="shared" si="14"/>
        <v>-18.191081286328089</v>
      </c>
      <c r="D46" s="1">
        <f t="shared" si="15"/>
        <v>2.6945827359718342</v>
      </c>
      <c r="E46" s="1">
        <f t="shared" si="16"/>
        <v>0.65599693439259177</v>
      </c>
      <c r="F46" s="1">
        <f t="shared" si="17"/>
        <v>-20.331651907931146</v>
      </c>
      <c r="G46" s="1">
        <f t="shared" si="18"/>
        <v>0.13472913679859172</v>
      </c>
      <c r="H46" s="1">
        <f t="shared" si="19"/>
        <v>-1.0165825953965573</v>
      </c>
      <c r="I46" s="1">
        <f t="shared" si="20"/>
        <v>0.1637197315769528</v>
      </c>
      <c r="J46" s="1">
        <f t="shared" si="21"/>
        <v>-0.25138784674755166</v>
      </c>
      <c r="K46" s="1">
        <f t="shared" si="22"/>
        <v>4.8612153252448331E-2</v>
      </c>
      <c r="L46" s="1">
        <f t="shared" si="23"/>
        <v>0.48612153252448331</v>
      </c>
      <c r="M46" s="1">
        <f t="shared" si="24"/>
        <v>0.44633101271022346</v>
      </c>
      <c r="N46" s="1">
        <f t="shared" si="25"/>
        <v>0.93245254523470678</v>
      </c>
      <c r="P46">
        <v>4.3</v>
      </c>
    </row>
    <row r="47" spans="1:16" x14ac:dyDescent="0.3">
      <c r="A47" s="1">
        <f t="shared" si="12"/>
        <v>0.71199207698793265</v>
      </c>
      <c r="B47" s="1">
        <f t="shared" si="13"/>
        <v>2.132777172733479</v>
      </c>
      <c r="C47" s="1">
        <f t="shared" si="14"/>
        <v>-21.77810639684812</v>
      </c>
      <c r="D47" s="1">
        <f t="shared" si="15"/>
        <v>1.5883245128122758</v>
      </c>
      <c r="E47" s="1">
        <f t="shared" si="16"/>
        <v>0.76531150630626965</v>
      </c>
      <c r="F47" s="1">
        <f t="shared" si="17"/>
        <v>-23.092056003758948</v>
      </c>
      <c r="G47" s="1">
        <f t="shared" si="18"/>
        <v>7.9416225640613791E-2</v>
      </c>
      <c r="H47" s="1">
        <f t="shared" si="19"/>
        <v>-1.1546028001879474</v>
      </c>
      <c r="I47" s="1">
        <f t="shared" si="20"/>
        <v>0.19600295757163305</v>
      </c>
      <c r="J47" s="1">
        <f t="shared" si="21"/>
        <v>-0.2271185607192257</v>
      </c>
      <c r="K47" s="1">
        <f t="shared" si="22"/>
        <v>7.2881439280774285E-2</v>
      </c>
      <c r="L47" s="1">
        <f t="shared" si="23"/>
        <v>0.72881439280774285</v>
      </c>
      <c r="M47" s="1">
        <f t="shared" si="24"/>
        <v>0.20469323108398552</v>
      </c>
      <c r="N47" s="1">
        <f t="shared" si="25"/>
        <v>0.93350762389172837</v>
      </c>
      <c r="P47">
        <v>4.4000000000000004</v>
      </c>
    </row>
    <row r="48" spans="1:16" x14ac:dyDescent="0.3">
      <c r="A48" s="1">
        <f t="shared" si="12"/>
        <v>0.79140830262854645</v>
      </c>
      <c r="B48" s="1">
        <f t="shared" si="13"/>
        <v>0.97817437254553163</v>
      </c>
      <c r="C48" s="1">
        <f t="shared" si="14"/>
        <v>-23.711459829019496</v>
      </c>
      <c r="D48" s="1">
        <f t="shared" si="15"/>
        <v>0.38538787682004416</v>
      </c>
      <c r="E48" s="1">
        <f t="shared" si="16"/>
        <v>0.81586266194218471</v>
      </c>
      <c r="F48" s="1">
        <f t="shared" si="17"/>
        <v>-24.277233343503294</v>
      </c>
      <c r="G48" s="1">
        <f t="shared" si="18"/>
        <v>1.9269393841002208E-2</v>
      </c>
      <c r="H48" s="1">
        <f t="shared" si="19"/>
        <v>-1.2138616671751647</v>
      </c>
      <c r="I48" s="1">
        <f t="shared" si="20"/>
        <v>0.21340313846117548</v>
      </c>
      <c r="J48" s="1">
        <f t="shared" si="21"/>
        <v>-0.21085326768850504</v>
      </c>
      <c r="K48" s="1">
        <f t="shared" si="22"/>
        <v>8.9146732311494947E-2</v>
      </c>
      <c r="L48" s="1">
        <f t="shared" si="23"/>
        <v>0.89146732311494947</v>
      </c>
      <c r="M48" s="1">
        <f t="shared" si="24"/>
        <v>4.3057129639718E-2</v>
      </c>
      <c r="N48" s="1">
        <f t="shared" si="25"/>
        <v>0.93452445275466745</v>
      </c>
      <c r="P48">
        <v>4.5</v>
      </c>
    </row>
    <row r="49" spans="1:16" x14ac:dyDescent="0.3">
      <c r="A49" s="1">
        <f t="shared" si="12"/>
        <v>0.81067769646954868</v>
      </c>
      <c r="B49" s="1">
        <f t="shared" si="13"/>
        <v>-0.23568729462963312</v>
      </c>
      <c r="C49" s="1">
        <f t="shared" si="14"/>
        <v>-24.158475955518661</v>
      </c>
      <c r="D49" s="1">
        <f t="shared" si="15"/>
        <v>-0.8396491935175997</v>
      </c>
      <c r="E49" s="1">
        <f t="shared" si="16"/>
        <v>0.80478551410380783</v>
      </c>
      <c r="F49" s="1">
        <f t="shared" si="17"/>
        <v>-24.02273212784052</v>
      </c>
      <c r="G49" s="1">
        <f t="shared" si="18"/>
        <v>-4.1982459675879991E-2</v>
      </c>
      <c r="H49" s="1">
        <f t="shared" si="19"/>
        <v>-1.2011366063920261</v>
      </c>
      <c r="I49" s="1">
        <f t="shared" si="20"/>
        <v>0.21742628359966795</v>
      </c>
      <c r="J49" s="1">
        <f t="shared" si="21"/>
        <v>-0.20670222833834365</v>
      </c>
      <c r="K49" s="1">
        <f t="shared" si="22"/>
        <v>9.3297771661656342E-2</v>
      </c>
      <c r="L49" s="1">
        <f t="shared" si="23"/>
        <v>0.93297771661656337</v>
      </c>
      <c r="M49" s="1">
        <f t="shared" si="24"/>
        <v>2.4996825382425968E-3</v>
      </c>
      <c r="N49" s="1">
        <f t="shared" si="25"/>
        <v>0.93547739915480599</v>
      </c>
      <c r="P49">
        <v>4.5999999999999996</v>
      </c>
    </row>
    <row r="50" spans="1:16" x14ac:dyDescent="0.3">
      <c r="A50" s="1">
        <f t="shared" si="12"/>
        <v>0.76869523679366869</v>
      </c>
      <c r="B50" s="1">
        <f t="shared" si="13"/>
        <v>-1.4368239010216592</v>
      </c>
      <c r="C50" s="1">
        <f t="shared" si="14"/>
        <v>-23.173264763777158</v>
      </c>
      <c r="D50" s="1">
        <f t="shared" si="15"/>
        <v>-2.0161555201160883</v>
      </c>
      <c r="E50" s="1">
        <f t="shared" si="16"/>
        <v>0.73277463926812725</v>
      </c>
      <c r="F50" s="1">
        <f t="shared" si="17"/>
        <v>-22.297821850726148</v>
      </c>
      <c r="G50" s="1">
        <f t="shared" si="18"/>
        <v>-0.10080777600580443</v>
      </c>
      <c r="H50" s="1">
        <f t="shared" si="19"/>
        <v>-1.1148910925363074</v>
      </c>
      <c r="I50" s="1">
        <f t="shared" si="20"/>
        <v>0.20855938287399442</v>
      </c>
      <c r="J50" s="1">
        <f t="shared" si="21"/>
        <v>-0.21564550497336735</v>
      </c>
      <c r="K50" s="1">
        <f t="shared" si="22"/>
        <v>8.4354495026632642E-2</v>
      </c>
      <c r="L50" s="1">
        <f t="shared" si="23"/>
        <v>0.84354495026632637</v>
      </c>
      <c r="M50" s="1">
        <f t="shared" si="24"/>
        <v>9.2900831514619447E-2</v>
      </c>
      <c r="N50" s="1">
        <f t="shared" si="25"/>
        <v>0.93644578178094584</v>
      </c>
      <c r="P50">
        <v>4.7</v>
      </c>
    </row>
    <row r="51" spans="1:16" x14ac:dyDescent="0.3">
      <c r="A51" s="1">
        <f t="shared" si="12"/>
        <v>0.66788746078786421</v>
      </c>
      <c r="B51" s="1">
        <f t="shared" si="13"/>
        <v>-2.5517149935579666</v>
      </c>
      <c r="C51" s="1">
        <f t="shared" si="14"/>
        <v>-20.644291619642395</v>
      </c>
      <c r="D51" s="1">
        <f t="shared" si="15"/>
        <v>-3.0678222840490266</v>
      </c>
      <c r="E51" s="1">
        <f t="shared" si="16"/>
        <v>0.60409458594891507</v>
      </c>
      <c r="F51" s="1">
        <f t="shared" si="17"/>
        <v>-18.933904609202276</v>
      </c>
      <c r="G51" s="1">
        <f t="shared" si="18"/>
        <v>-0.15339111420245133</v>
      </c>
      <c r="H51" s="1">
        <f t="shared" si="19"/>
        <v>-0.94669523046011383</v>
      </c>
      <c r="I51" s="1">
        <f t="shared" si="20"/>
        <v>0.18579862457678153</v>
      </c>
      <c r="J51" s="1">
        <f t="shared" si="21"/>
        <v>-0.23553953193758406</v>
      </c>
      <c r="K51" s="1">
        <f t="shared" si="22"/>
        <v>6.4460468062415927E-2</v>
      </c>
      <c r="L51" s="1">
        <f t="shared" si="23"/>
        <v>0.64460468062415921</v>
      </c>
      <c r="M51" s="1">
        <f t="shared" si="24"/>
        <v>0.29300622337568399</v>
      </c>
      <c r="N51" s="1">
        <f t="shared" si="25"/>
        <v>0.93761090399984326</v>
      </c>
      <c r="P51">
        <v>4.8</v>
      </c>
    </row>
    <row r="52" spans="1:16" x14ac:dyDescent="0.3">
      <c r="A52" s="1">
        <f t="shared" si="12"/>
        <v>0.51449634658541288</v>
      </c>
      <c r="B52" s="1">
        <f t="shared" si="13"/>
        <v>-3.4984102240180803</v>
      </c>
      <c r="C52" s="1">
        <f t="shared" si="14"/>
        <v>-16.403215356116849</v>
      </c>
      <c r="D52" s="1">
        <f t="shared" si="15"/>
        <v>-3.9084906079210016</v>
      </c>
      <c r="E52" s="1">
        <f t="shared" si="16"/>
        <v>0.42703609098496087</v>
      </c>
      <c r="F52" s="1">
        <f t="shared" si="17"/>
        <v>-13.805829451364655</v>
      </c>
      <c r="G52" s="1">
        <f t="shared" si="18"/>
        <v>-0.19542453039605009</v>
      </c>
      <c r="H52" s="1">
        <f t="shared" si="19"/>
        <v>-0.69029147256823276</v>
      </c>
      <c r="I52" s="1">
        <f t="shared" si="20"/>
        <v>0.14762893820505166</v>
      </c>
      <c r="J52" s="1">
        <f t="shared" si="21"/>
        <v>-0.26116220362917952</v>
      </c>
      <c r="K52" s="1">
        <f t="shared" si="22"/>
        <v>3.8837796370820465E-2</v>
      </c>
      <c r="L52" s="1">
        <f t="shared" si="23"/>
        <v>0.38837796370820465</v>
      </c>
      <c r="M52" s="1">
        <f t="shared" si="24"/>
        <v>0.55074933429814055</v>
      </c>
      <c r="N52" s="1">
        <f t="shared" si="25"/>
        <v>0.9391272980063452</v>
      </c>
      <c r="P52">
        <v>4.9000000000000004</v>
      </c>
    </row>
    <row r="53" spans="1:16" x14ac:dyDescent="0.3">
      <c r="A53" s="1">
        <f t="shared" si="12"/>
        <v>0.31907181618936276</v>
      </c>
      <c r="B53" s="1">
        <f t="shared" si="13"/>
        <v>-4.1887016965863131</v>
      </c>
      <c r="C53" s="1">
        <f t="shared" si="14"/>
        <v>-10.456178676386081</v>
      </c>
      <c r="D53" s="1">
        <f t="shared" si="15"/>
        <v>-4.4501061634959651</v>
      </c>
      <c r="E53" s="1">
        <f t="shared" si="16"/>
        <v>0.21435427377470492</v>
      </c>
      <c r="F53" s="1">
        <f t="shared" si="17"/>
        <v>-7.0905508195489197</v>
      </c>
      <c r="G53" s="1">
        <f t="shared" si="18"/>
        <v>-0.22250530817479827</v>
      </c>
      <c r="H53" s="1">
        <f t="shared" si="19"/>
        <v>-0.35452754097744599</v>
      </c>
      <c r="I53" s="1">
        <f t="shared" si="20"/>
        <v>9.4105608087474785E-2</v>
      </c>
      <c r="J53" s="1">
        <f t="shared" si="21"/>
        <v>-0.28485809542031026</v>
      </c>
      <c r="K53" s="1">
        <f t="shared" si="22"/>
        <v>1.5141904579689724E-2</v>
      </c>
      <c r="L53" s="1">
        <f t="shared" si="23"/>
        <v>0.15141904579689724</v>
      </c>
      <c r="M53" s="1">
        <f t="shared" si="24"/>
        <v>0.78953498563432767</v>
      </c>
      <c r="N53" s="1">
        <f t="shared" si="25"/>
        <v>0.94095403143122491</v>
      </c>
      <c r="P53">
        <v>5</v>
      </c>
    </row>
    <row r="54" spans="1:16" x14ac:dyDescent="0.3">
      <c r="A54" s="1">
        <f t="shared" si="12"/>
        <v>9.6566508014564484E-2</v>
      </c>
      <c r="B54" s="1">
        <f t="shared" si="13"/>
        <v>-4.5432292375637591</v>
      </c>
      <c r="C54" s="1">
        <f t="shared" si="14"/>
        <v>-3.2138832023819952</v>
      </c>
      <c r="D54" s="1">
        <f t="shared" si="15"/>
        <v>-4.6235763176233089</v>
      </c>
      <c r="E54" s="1">
        <f t="shared" si="16"/>
        <v>-1.7014222924529504E-2</v>
      </c>
      <c r="F54" s="1">
        <f t="shared" si="17"/>
        <v>0.56711340153817535</v>
      </c>
      <c r="G54" s="1">
        <f t="shared" si="18"/>
        <v>-0.23117881588116546</v>
      </c>
      <c r="H54" s="1">
        <f t="shared" si="19"/>
        <v>2.8355670076908771E-2</v>
      </c>
      <c r="I54" s="1">
        <f t="shared" si="20"/>
        <v>2.8924948821437996E-2</v>
      </c>
      <c r="J54" s="1">
        <f t="shared" si="21"/>
        <v>-0.29860232305807199</v>
      </c>
      <c r="K54" s="1">
        <f t="shared" si="22"/>
        <v>1.3976769419279944E-3</v>
      </c>
      <c r="L54" s="1">
        <f t="shared" si="23"/>
        <v>1.3976769419279944E-2</v>
      </c>
      <c r="M54" s="1">
        <f t="shared" si="24"/>
        <v>0.92884193572743778</v>
      </c>
      <c r="N54" s="1">
        <f t="shared" si="25"/>
        <v>0.94281870514671773</v>
      </c>
      <c r="P54">
        <v>5.0999999999999996</v>
      </c>
    </row>
    <row r="55" spans="1:16" x14ac:dyDescent="0.3">
      <c r="A55" s="1">
        <f t="shared" si="12"/>
        <v>-0.13461230786660097</v>
      </c>
      <c r="B55" s="1">
        <f t="shared" si="13"/>
        <v>-4.5148735674868501</v>
      </c>
      <c r="C55" s="1">
        <f t="shared" si="14"/>
        <v>4.4735378750359436</v>
      </c>
      <c r="D55" s="1">
        <f t="shared" si="15"/>
        <v>-4.4030351206109515</v>
      </c>
      <c r="E55" s="1">
        <f t="shared" si="16"/>
        <v>-0.24748414705377222</v>
      </c>
      <c r="F55" s="1">
        <f t="shared" si="17"/>
        <v>8.1655179227329135</v>
      </c>
      <c r="G55" s="1">
        <f t="shared" si="18"/>
        <v>-0.2201517560305476</v>
      </c>
      <c r="H55" s="1">
        <f t="shared" si="19"/>
        <v>0.40827589613664572</v>
      </c>
      <c r="I55" s="1">
        <f t="shared" si="20"/>
        <v>-4.0261840875323494E-2</v>
      </c>
      <c r="J55" s="1">
        <f t="shared" si="21"/>
        <v>-0.29728603090177336</v>
      </c>
      <c r="K55" s="1">
        <f t="shared" si="22"/>
        <v>2.7139690982266318E-3</v>
      </c>
      <c r="L55" s="1">
        <f t="shared" si="23"/>
        <v>2.7139690982266318E-2</v>
      </c>
      <c r="M55" s="1">
        <f t="shared" si="24"/>
        <v>0.91728374986761463</v>
      </c>
      <c r="N55" s="1">
        <f t="shared" si="25"/>
        <v>0.94442344084988095</v>
      </c>
      <c r="P55">
        <v>5.2</v>
      </c>
    </row>
    <row r="56" spans="1:16" x14ac:dyDescent="0.3">
      <c r="A56" s="1">
        <f t="shared" si="12"/>
        <v>-0.35476406389714854</v>
      </c>
      <c r="B56" s="1">
        <f t="shared" si="13"/>
        <v>-4.1065976713502046</v>
      </c>
      <c r="C56" s="1">
        <f t="shared" si="14"/>
        <v>11.578971030165224</v>
      </c>
      <c r="D56" s="1">
        <f t="shared" si="15"/>
        <v>-3.8171233955960742</v>
      </c>
      <c r="E56" s="1">
        <f t="shared" si="16"/>
        <v>-0.45742900568090367</v>
      </c>
      <c r="F56" s="1">
        <f t="shared" si="17"/>
        <v>14.72142987908104</v>
      </c>
      <c r="G56" s="1">
        <f t="shared" si="18"/>
        <v>-0.19085616977980371</v>
      </c>
      <c r="H56" s="1">
        <f t="shared" si="19"/>
        <v>0.73607149395405203</v>
      </c>
      <c r="I56" s="1">
        <f t="shared" si="20"/>
        <v>-0.10421073927148701</v>
      </c>
      <c r="J56" s="1">
        <f t="shared" si="21"/>
        <v>-0.28131854155119274</v>
      </c>
      <c r="K56" s="1">
        <f t="shared" si="22"/>
        <v>1.8681458448807253E-2</v>
      </c>
      <c r="L56" s="1">
        <f t="shared" si="23"/>
        <v>0.18681458448807253</v>
      </c>
      <c r="M56" s="1">
        <f t="shared" si="24"/>
        <v>0.75888649954525145</v>
      </c>
      <c r="N56" s="1">
        <f t="shared" si="25"/>
        <v>0.94570108403332398</v>
      </c>
      <c r="P56">
        <v>5.3</v>
      </c>
    </row>
    <row r="57" spans="1:16" x14ac:dyDescent="0.3">
      <c r="A57" s="1">
        <f t="shared" si="12"/>
        <v>-0.54562023367695223</v>
      </c>
      <c r="B57" s="1">
        <f t="shared" si="13"/>
        <v>-3.3705261773961528</v>
      </c>
      <c r="C57" s="1">
        <f t="shared" si="14"/>
        <v>17.29827898330862</v>
      </c>
      <c r="D57" s="1">
        <f t="shared" si="15"/>
        <v>-2.9380692028134372</v>
      </c>
      <c r="E57" s="1">
        <f t="shared" si="16"/>
        <v>-0.62988338811185607</v>
      </c>
      <c r="F57" s="1">
        <f t="shared" si="17"/>
        <v>19.635017610779116</v>
      </c>
      <c r="G57" s="1">
        <f t="shared" si="18"/>
        <v>-0.14690346014067188</v>
      </c>
      <c r="H57" s="1">
        <f t="shared" si="19"/>
        <v>0.98175088053895587</v>
      </c>
      <c r="I57" s="1">
        <f t="shared" si="20"/>
        <v>-0.15568451084977747</v>
      </c>
      <c r="J57" s="1">
        <f t="shared" si="21"/>
        <v>-0.25644167578899008</v>
      </c>
      <c r="K57" s="1">
        <f t="shared" si="22"/>
        <v>4.3558324211009913E-2</v>
      </c>
      <c r="L57" s="1">
        <f t="shared" si="23"/>
        <v>0.43558324211009913</v>
      </c>
      <c r="M57" s="1">
        <f t="shared" si="24"/>
        <v>0.51122010206307245</v>
      </c>
      <c r="N57" s="1">
        <f t="shared" si="25"/>
        <v>0.94680334417317158</v>
      </c>
      <c r="P57">
        <v>5.4</v>
      </c>
    </row>
    <row r="58" spans="1:16" x14ac:dyDescent="0.3">
      <c r="A58" s="1">
        <f t="shared" si="12"/>
        <v>-0.69252369381762413</v>
      </c>
      <c r="B58" s="1">
        <f t="shared" si="13"/>
        <v>-2.3887752968571969</v>
      </c>
      <c r="C58" s="1">
        <f t="shared" si="14"/>
        <v>21.282718063149968</v>
      </c>
      <c r="D58" s="1">
        <f t="shared" si="15"/>
        <v>-1.8567073452784477</v>
      </c>
      <c r="E58" s="1">
        <f t="shared" si="16"/>
        <v>-0.75224307623905406</v>
      </c>
      <c r="F58" s="1">
        <f t="shared" si="17"/>
        <v>22.775942592278572</v>
      </c>
      <c r="G58" s="1">
        <f t="shared" si="18"/>
        <v>-9.2835367263922386E-2</v>
      </c>
      <c r="H58" s="1">
        <f t="shared" si="19"/>
        <v>1.1387971296139285</v>
      </c>
      <c r="I58" s="1">
        <f t="shared" si="20"/>
        <v>-0.19154446256834973</v>
      </c>
      <c r="J58" s="1">
        <f t="shared" si="21"/>
        <v>-0.23089114071224573</v>
      </c>
      <c r="K58" s="1">
        <f t="shared" si="22"/>
        <v>6.910885928775426E-2</v>
      </c>
      <c r="L58" s="1">
        <f t="shared" si="23"/>
        <v>0.69108859287754254</v>
      </c>
      <c r="M58" s="1">
        <f t="shared" si="24"/>
        <v>0.2567811338493835</v>
      </c>
      <c r="N58" s="1">
        <f t="shared" si="25"/>
        <v>0.94786972672692604</v>
      </c>
      <c r="P58">
        <v>5.5</v>
      </c>
    </row>
    <row r="59" spans="1:16" x14ac:dyDescent="0.3">
      <c r="A59" s="1">
        <f t="shared" si="12"/>
        <v>-0.78535906108154652</v>
      </c>
      <c r="B59" s="1">
        <f t="shared" si="13"/>
        <v>-1.2499781672432684</v>
      </c>
      <c r="C59" s="1">
        <f t="shared" si="14"/>
        <v>23.569304371108011</v>
      </c>
      <c r="D59" s="1">
        <f t="shared" si="15"/>
        <v>-0.66074555796556811</v>
      </c>
      <c r="E59" s="1">
        <f t="shared" si="16"/>
        <v>-0.81660851526262823</v>
      </c>
      <c r="F59" s="1">
        <f t="shared" si="17"/>
        <v>24.294262882435294</v>
      </c>
      <c r="G59" s="1">
        <f t="shared" si="18"/>
        <v>-3.3037277898278407E-2</v>
      </c>
      <c r="H59" s="1">
        <f t="shared" si="19"/>
        <v>1.2147131441217649</v>
      </c>
      <c r="I59" s="1">
        <f t="shared" si="20"/>
        <v>-0.21212373933997211</v>
      </c>
      <c r="J59" s="1">
        <f t="shared" si="21"/>
        <v>-0.21214032904760841</v>
      </c>
      <c r="K59" s="1">
        <f t="shared" si="22"/>
        <v>8.7859670952391583E-2</v>
      </c>
      <c r="L59" s="1">
        <f t="shared" si="23"/>
        <v>0.87859670952391578</v>
      </c>
      <c r="M59" s="1">
        <f t="shared" si="24"/>
        <v>7.0310043836317809E-2</v>
      </c>
      <c r="N59" s="1">
        <f t="shared" si="25"/>
        <v>0.94890675336023356</v>
      </c>
      <c r="P59">
        <v>5.6</v>
      </c>
    </row>
    <row r="60" spans="1:16" x14ac:dyDescent="0.3">
      <c r="A60" s="1">
        <f t="shared" si="12"/>
        <v>-0.81839633897982489</v>
      </c>
      <c r="B60" s="1">
        <f t="shared" si="13"/>
        <v>-3.526502312150348E-2</v>
      </c>
      <c r="C60" s="1">
        <f t="shared" si="14"/>
        <v>24.33502794948074</v>
      </c>
      <c r="D60" s="1">
        <f t="shared" si="15"/>
        <v>0.5731106756155151</v>
      </c>
      <c r="E60" s="1">
        <f t="shared" si="16"/>
        <v>-0.8192779645578625</v>
      </c>
      <c r="F60" s="1">
        <f t="shared" si="17"/>
        <v>24.355101709754802</v>
      </c>
      <c r="G60" s="1">
        <f t="shared" si="18"/>
        <v>2.8655533780775757E-2</v>
      </c>
      <c r="H60" s="1">
        <f t="shared" si="19"/>
        <v>1.2177550854877401</v>
      </c>
      <c r="I60" s="1">
        <f t="shared" si="20"/>
        <v>-0.21901525154532661</v>
      </c>
      <c r="J60" s="1">
        <f t="shared" si="21"/>
        <v>-0.20501785188255511</v>
      </c>
      <c r="K60" s="1">
        <f t="shared" si="22"/>
        <v>9.4982148117444876E-2</v>
      </c>
      <c r="L60" s="1">
        <f t="shared" si="23"/>
        <v>0.94982148117444876</v>
      </c>
      <c r="M60" s="1">
        <f t="shared" si="24"/>
        <v>5.5962983509207876E-5</v>
      </c>
      <c r="N60" s="1">
        <f t="shared" si="25"/>
        <v>0.94987744415795794</v>
      </c>
      <c r="P60">
        <v>5.7</v>
      </c>
    </row>
    <row r="61" spans="1:16" x14ac:dyDescent="0.3">
      <c r="A61" s="1">
        <f t="shared" si="12"/>
        <v>-0.7897408051990491</v>
      </c>
      <c r="B61" s="1">
        <f t="shared" si="13"/>
        <v>1.1824900623662367</v>
      </c>
      <c r="C61" s="1">
        <f t="shared" si="14"/>
        <v>23.672360517056759</v>
      </c>
      <c r="D61" s="1">
        <f t="shared" si="15"/>
        <v>1.7742990752926557</v>
      </c>
      <c r="E61" s="1">
        <f t="shared" si="16"/>
        <v>-0.76017855363989317</v>
      </c>
      <c r="F61" s="1">
        <f t="shared" si="17"/>
        <v>22.968361874533876</v>
      </c>
      <c r="G61" s="1">
        <f t="shared" si="18"/>
        <v>8.8714953764632787E-2</v>
      </c>
      <c r="H61" s="1">
        <f t="shared" si="19"/>
        <v>1.1484180937266939</v>
      </c>
      <c r="I61" s="1">
        <f t="shared" si="20"/>
        <v>-0.21305124465351077</v>
      </c>
      <c r="J61" s="1">
        <f t="shared" si="21"/>
        <v>-0.2112088235647126</v>
      </c>
      <c r="K61" s="1">
        <f t="shared" si="22"/>
        <v>8.8791176435287389E-2</v>
      </c>
      <c r="L61" s="1">
        <f t="shared" si="23"/>
        <v>0.88791176435287389</v>
      </c>
      <c r="M61" s="1">
        <f t="shared" si="24"/>
        <v>6.2922723641770775E-2</v>
      </c>
      <c r="N61" s="1">
        <f t="shared" si="25"/>
        <v>0.95083448799464465</v>
      </c>
      <c r="P61">
        <v>5.8</v>
      </c>
    </row>
    <row r="62" spans="1:16" x14ac:dyDescent="0.3">
      <c r="A62" s="1">
        <f t="shared" si="12"/>
        <v>-0.70102585143441631</v>
      </c>
      <c r="B62" s="1">
        <f t="shared" si="13"/>
        <v>2.3309081560929306</v>
      </c>
      <c r="C62" s="1">
        <f t="shared" si="14"/>
        <v>21.500065419232399</v>
      </c>
      <c r="D62" s="1">
        <f t="shared" si="15"/>
        <v>2.8684097915737405</v>
      </c>
      <c r="E62" s="1">
        <f t="shared" si="16"/>
        <v>-0.64275314753209301</v>
      </c>
      <c r="F62" s="1">
        <f t="shared" si="17"/>
        <v>19.980048773767759</v>
      </c>
      <c r="G62" s="1">
        <f t="shared" si="18"/>
        <v>0.14342048957868703</v>
      </c>
      <c r="H62" s="1">
        <f t="shared" si="19"/>
        <v>0.99900243868838801</v>
      </c>
      <c r="I62" s="1">
        <f t="shared" si="20"/>
        <v>-0.19350058877309154</v>
      </c>
      <c r="J62" s="1">
        <f t="shared" si="21"/>
        <v>-0.22925427399389289</v>
      </c>
      <c r="K62" s="1">
        <f t="shared" si="22"/>
        <v>7.0745726006107096E-2</v>
      </c>
      <c r="L62" s="1">
        <f t="shared" si="23"/>
        <v>0.7074572600610709</v>
      </c>
      <c r="M62" s="1">
        <f t="shared" si="24"/>
        <v>0.24449097744632453</v>
      </c>
      <c r="N62" s="1">
        <f t="shared" si="25"/>
        <v>0.95194823750739543</v>
      </c>
      <c r="P62">
        <v>5.9</v>
      </c>
    </row>
    <row r="63" spans="1:16" x14ac:dyDescent="0.3">
      <c r="A63" s="1">
        <f t="shared" si="12"/>
        <v>-0.55760536185572929</v>
      </c>
      <c r="B63" s="1">
        <f t="shared" si="13"/>
        <v>3.3299105947813183</v>
      </c>
      <c r="C63" s="1">
        <f t="shared" si="14"/>
        <v>17.638526915517684</v>
      </c>
      <c r="D63" s="1">
        <f t="shared" si="15"/>
        <v>3.7708737676692605</v>
      </c>
      <c r="E63" s="1">
        <f t="shared" si="16"/>
        <v>-0.47435759698619634</v>
      </c>
      <c r="F63" s="1">
        <f t="shared" si="17"/>
        <v>15.225568950871303</v>
      </c>
      <c r="G63" s="1">
        <f t="shared" si="18"/>
        <v>0.18854368838346303</v>
      </c>
      <c r="H63" s="1">
        <f t="shared" si="19"/>
        <v>0.76127844754356522</v>
      </c>
      <c r="I63" s="1">
        <f t="shared" si="20"/>
        <v>-0.15874674223965907</v>
      </c>
      <c r="J63" s="1">
        <f t="shared" si="21"/>
        <v>-0.25455740379783737</v>
      </c>
      <c r="K63" s="1">
        <f t="shared" si="22"/>
        <v>4.5442596202162622E-2</v>
      </c>
      <c r="L63" s="1">
        <f t="shared" si="23"/>
        <v>0.45442596202162622</v>
      </c>
      <c r="M63" s="1">
        <f t="shared" si="24"/>
        <v>0.49897370561565929</v>
      </c>
      <c r="N63" s="1">
        <f t="shared" si="25"/>
        <v>0.95339966763728556</v>
      </c>
      <c r="P63">
        <v>6</v>
      </c>
    </row>
    <row r="64" spans="1:16" x14ac:dyDescent="0.3">
      <c r="A64" s="1">
        <f t="shared" si="12"/>
        <v>-0.36906167347226626</v>
      </c>
      <c r="B64" s="1">
        <f t="shared" si="13"/>
        <v>4.0911890423248831</v>
      </c>
      <c r="C64" s="1">
        <f t="shared" si="14"/>
        <v>12.024681513969151</v>
      </c>
      <c r="D64" s="1">
        <f t="shared" si="15"/>
        <v>4.3918060801741117</v>
      </c>
      <c r="E64" s="1">
        <f t="shared" si="16"/>
        <v>-0.26678194741414418</v>
      </c>
      <c r="F64" s="1">
        <f t="shared" si="17"/>
        <v>8.7876198500273848</v>
      </c>
      <c r="G64" s="1">
        <f t="shared" si="18"/>
        <v>0.21959030400870561</v>
      </c>
      <c r="H64" s="1">
        <f t="shared" si="19"/>
        <v>0.43938099250136925</v>
      </c>
      <c r="I64" s="1">
        <f t="shared" si="20"/>
        <v>-0.10822213362572233</v>
      </c>
      <c r="J64" s="1">
        <f t="shared" si="21"/>
        <v>-0.2797998745416021</v>
      </c>
      <c r="K64" s="1">
        <f t="shared" si="22"/>
        <v>2.0200125458397888E-2</v>
      </c>
      <c r="L64" s="1">
        <f t="shared" si="23"/>
        <v>0.20200125458397888</v>
      </c>
      <c r="M64" s="1">
        <f t="shared" si="24"/>
        <v>0.75320225010176367</v>
      </c>
      <c r="N64" s="1">
        <f t="shared" si="25"/>
        <v>0.95520350468574255</v>
      </c>
      <c r="P64">
        <v>6.1</v>
      </c>
    </row>
    <row r="65" spans="1:16" x14ac:dyDescent="0.3">
      <c r="A65" s="1">
        <f t="shared" si="12"/>
        <v>-0.14947136946356065</v>
      </c>
      <c r="B65" s="1">
        <f t="shared" si="13"/>
        <v>4.5305700348262521</v>
      </c>
      <c r="C65" s="1">
        <f t="shared" si="14"/>
        <v>4.9638472344112641</v>
      </c>
      <c r="D65" s="1">
        <f t="shared" si="15"/>
        <v>4.6546662156865333</v>
      </c>
      <c r="E65" s="1">
        <f t="shared" si="16"/>
        <v>-3.6207118592904347E-2</v>
      </c>
      <c r="F65" s="1">
        <f t="shared" si="17"/>
        <v>1.2066402708313553</v>
      </c>
      <c r="G65" s="1">
        <f t="shared" si="18"/>
        <v>0.23273331078432669</v>
      </c>
      <c r="H65" s="1">
        <f t="shared" si="19"/>
        <v>6.0332013541567767E-2</v>
      </c>
      <c r="I65" s="1">
        <f t="shared" si="20"/>
        <v>-4.4674625109701376E-2</v>
      </c>
      <c r="J65" s="1">
        <f t="shared" si="21"/>
        <v>-0.29665498120090217</v>
      </c>
      <c r="K65" s="1">
        <f t="shared" si="22"/>
        <v>3.3450187990978208E-3</v>
      </c>
      <c r="L65" s="1">
        <f t="shared" si="23"/>
        <v>3.3450187990978208E-2</v>
      </c>
      <c r="M65" s="1">
        <f t="shared" si="24"/>
        <v>0.92367291782094962</v>
      </c>
      <c r="N65" s="1">
        <f t="shared" si="25"/>
        <v>0.95712310581192783</v>
      </c>
      <c r="P65">
        <v>6.2</v>
      </c>
    </row>
    <row r="66" spans="1:16" x14ac:dyDescent="0.3">
      <c r="A66" s="1">
        <f t="shared" si="12"/>
        <v>8.3261941320766031E-2</v>
      </c>
      <c r="B66" s="1">
        <f t="shared" si="13"/>
        <v>4.5909020483678198</v>
      </c>
      <c r="C66" s="1">
        <f t="shared" si="14"/>
        <v>-2.772192390706437</v>
      </c>
      <c r="D66" s="1">
        <f t="shared" si="15"/>
        <v>4.5215972386001591</v>
      </c>
      <c r="E66" s="1">
        <f t="shared" si="16"/>
        <v>0.19803449252996153</v>
      </c>
      <c r="F66" s="1">
        <f t="shared" si="17"/>
        <v>-6.5580873367993178</v>
      </c>
      <c r="G66" s="1">
        <f t="shared" si="18"/>
        <v>0.22607986193000795</v>
      </c>
      <c r="H66" s="1">
        <f t="shared" si="19"/>
        <v>-0.32790436683996593</v>
      </c>
      <c r="I66" s="1">
        <f t="shared" si="20"/>
        <v>2.4949731516357949E-2</v>
      </c>
      <c r="J66" s="1">
        <f t="shared" si="21"/>
        <v>-0.2989607179835867</v>
      </c>
      <c r="K66" s="1">
        <f t="shared" si="22"/>
        <v>1.0392820164132899E-3</v>
      </c>
      <c r="L66" s="1">
        <f t="shared" si="23"/>
        <v>1.0392820164132899E-2</v>
      </c>
      <c r="M66" s="1">
        <f t="shared" si="24"/>
        <v>0.9484371727968528</v>
      </c>
      <c r="N66" s="1">
        <f t="shared" si="25"/>
        <v>0.9588299929609857</v>
      </c>
      <c r="P66">
        <v>6.3</v>
      </c>
    </row>
    <row r="67" spans="1:16" x14ac:dyDescent="0.3">
      <c r="A67" s="1">
        <f t="shared" si="12"/>
        <v>0.30934180325077398</v>
      </c>
      <c r="B67" s="1">
        <f t="shared" si="13"/>
        <v>4.2629976815278541</v>
      </c>
      <c r="C67" s="1">
        <f t="shared" si="14"/>
        <v>-10.147724918320817</v>
      </c>
      <c r="D67" s="1">
        <f t="shared" si="15"/>
        <v>4.0093045585698333</v>
      </c>
      <c r="E67" s="1">
        <f t="shared" si="16"/>
        <v>0.41591674528897032</v>
      </c>
      <c r="F67" s="1">
        <f t="shared" si="17"/>
        <v>-13.46762298063247</v>
      </c>
      <c r="G67" s="1">
        <f t="shared" si="18"/>
        <v>0.20046522792849167</v>
      </c>
      <c r="H67" s="1">
        <f t="shared" si="19"/>
        <v>-0.67338114903162349</v>
      </c>
      <c r="I67" s="1">
        <f t="shared" si="20"/>
        <v>9.1329524264887357E-2</v>
      </c>
      <c r="J67" s="1">
        <f t="shared" si="21"/>
        <v>-0.2857602456563007</v>
      </c>
      <c r="K67" s="1">
        <f t="shared" si="22"/>
        <v>1.4239754343699285E-2</v>
      </c>
      <c r="L67" s="1">
        <f t="shared" si="23"/>
        <v>0.14239754343699285</v>
      </c>
      <c r="M67" s="1">
        <f t="shared" si="24"/>
        <v>0.81779171547203366</v>
      </c>
      <c r="N67" s="1">
        <f t="shared" si="25"/>
        <v>0.96018925890902651</v>
      </c>
      <c r="P67">
        <v>6.4</v>
      </c>
    </row>
    <row r="68" spans="1:16" x14ac:dyDescent="0.3">
      <c r="A68" s="1">
        <f t="shared" si="12"/>
        <v>0.50980703117926562</v>
      </c>
      <c r="B68" s="1">
        <f t="shared" si="13"/>
        <v>3.5896165324962306</v>
      </c>
      <c r="C68" s="1">
        <f t="shared" si="14"/>
        <v>-16.266960843879673</v>
      </c>
      <c r="D68" s="1">
        <f t="shared" si="15"/>
        <v>3.1829425113992387</v>
      </c>
      <c r="E68" s="1">
        <f t="shared" si="16"/>
        <v>0.59954744449167141</v>
      </c>
      <c r="F68" s="1">
        <f t="shared" si="17"/>
        <v>-18.808963513593927</v>
      </c>
      <c r="G68" s="1">
        <f t="shared" si="18"/>
        <v>0.15914712556996194</v>
      </c>
      <c r="H68" s="1">
        <f t="shared" si="19"/>
        <v>-0.94044817567969641</v>
      </c>
      <c r="I68" s="1">
        <f t="shared" si="20"/>
        <v>0.14640264759491708</v>
      </c>
      <c r="J68" s="1">
        <f t="shared" si="21"/>
        <v>-0.26185160831508847</v>
      </c>
      <c r="K68" s="1">
        <f t="shared" si="22"/>
        <v>3.814839168491152E-2</v>
      </c>
      <c r="L68" s="1">
        <f t="shared" si="23"/>
        <v>0.3814839168491152</v>
      </c>
      <c r="M68" s="1">
        <f t="shared" si="24"/>
        <v>0.57984060826666173</v>
      </c>
      <c r="N68" s="1">
        <f t="shared" si="25"/>
        <v>0.96132452511577693</v>
      </c>
      <c r="P68">
        <v>6.5</v>
      </c>
    </row>
    <row r="69" spans="1:16" x14ac:dyDescent="0.3">
      <c r="A69" s="1">
        <f t="shared" si="12"/>
        <v>0.66895415674922754</v>
      </c>
      <c r="B69" s="1">
        <f t="shared" si="13"/>
        <v>2.6491683568165341</v>
      </c>
      <c r="C69" s="1">
        <f t="shared" si="14"/>
        <v>-20.672196432447219</v>
      </c>
      <c r="D69" s="1">
        <f t="shared" si="15"/>
        <v>2.1323634460053533</v>
      </c>
      <c r="E69" s="1">
        <f t="shared" si="16"/>
        <v>0.73518336566964093</v>
      </c>
      <c r="F69" s="1">
        <f t="shared" si="17"/>
        <v>-22.357439021881127</v>
      </c>
      <c r="G69" s="1">
        <f t="shared" si="18"/>
        <v>0.10661817230026767</v>
      </c>
      <c r="H69" s="1">
        <f t="shared" si="19"/>
        <v>-1.1178719510940565</v>
      </c>
      <c r="I69" s="1">
        <f t="shared" si="20"/>
        <v>0.18604976789202496</v>
      </c>
      <c r="J69" s="1">
        <f t="shared" si="21"/>
        <v>-0.23534120732953595</v>
      </c>
      <c r="K69" s="1">
        <f t="shared" si="22"/>
        <v>6.4658792670464038E-2</v>
      </c>
      <c r="L69" s="1">
        <f t="shared" si="23"/>
        <v>0.64658792670464038</v>
      </c>
      <c r="M69" s="1">
        <f t="shared" si="24"/>
        <v>0.31581418422411067</v>
      </c>
      <c r="N69" s="1">
        <f t="shared" si="25"/>
        <v>0.96240211092875105</v>
      </c>
      <c r="P69">
        <v>6.6</v>
      </c>
    </row>
    <row r="70" spans="1:16" x14ac:dyDescent="0.3">
      <c r="A70" s="1">
        <f t="shared" ref="A70:A133" si="26">A69+G69</f>
        <v>0.77557232904949525</v>
      </c>
      <c r="B70" s="1">
        <f t="shared" ref="B70:B133" si="27">B69+H69</f>
        <v>1.5312964057224776</v>
      </c>
      <c r="C70" s="1">
        <f t="shared" ref="C70:C133" si="28">g*SIN(A70)/_r</f>
        <v>-23.337494821198565</v>
      </c>
      <c r="D70" s="1">
        <f t="shared" ref="D70:D133" si="29">B70+C70*dt/2</f>
        <v>0.94785903519251347</v>
      </c>
      <c r="E70" s="1">
        <f t="shared" ref="E70:E133" si="30">A70+B70*dt/2</f>
        <v>0.81385473919255724</v>
      </c>
      <c r="F70" s="1">
        <f t="shared" ref="F70:F133" si="31">g*SIN(E70)/_r</f>
        <v>-24.231320777688598</v>
      </c>
      <c r="G70" s="1">
        <f t="shared" ref="G70:G133" si="32">D70*dt</f>
        <v>4.7392951759625677E-2</v>
      </c>
      <c r="H70" s="1">
        <f t="shared" ref="H70:H133" si="33">F70*dt</f>
        <v>-1.21156603888443</v>
      </c>
      <c r="I70" s="1">
        <f t="shared" ref="I70:I133" si="34">_r*COS(A70-RADIANS(90))</f>
        <v>0.21003745339078708</v>
      </c>
      <c r="J70" s="1">
        <f t="shared" ref="J70:J133" si="35">_r*SIN(A70-RADIANS(90))</f>
        <v>-0.21420613477002226</v>
      </c>
      <c r="K70" s="1">
        <f t="shared" ref="K70:K133" si="36">J70+_r</f>
        <v>8.5793865229977728E-2</v>
      </c>
      <c r="L70" s="1">
        <f t="shared" ref="L70:L133" si="37">-m*g*K70</f>
        <v>0.85793865229977728</v>
      </c>
      <c r="M70" s="1">
        <f t="shared" ref="M70:M133" si="38">m*_r^2*B70^2/2</f>
        <v>0.10551909069803604</v>
      </c>
      <c r="N70" s="1">
        <f t="shared" ref="N70:N133" si="39">M70+L70</f>
        <v>0.96345774299781328</v>
      </c>
      <c r="P70">
        <v>6.7</v>
      </c>
    </row>
    <row r="71" spans="1:16" x14ac:dyDescent="0.3">
      <c r="A71" s="1">
        <f t="shared" si="26"/>
        <v>0.8229652808091209</v>
      </c>
      <c r="B71" s="1">
        <f t="shared" si="27"/>
        <v>0.31973036683804756</v>
      </c>
      <c r="C71" s="1">
        <f t="shared" si="28"/>
        <v>-24.438852992521092</v>
      </c>
      <c r="D71" s="1">
        <f t="shared" si="29"/>
        <v>-0.29124095797497973</v>
      </c>
      <c r="E71" s="1">
        <f t="shared" si="30"/>
        <v>0.83095853998007208</v>
      </c>
      <c r="F71" s="1">
        <f t="shared" si="31"/>
        <v>-24.619264246775792</v>
      </c>
      <c r="G71" s="1">
        <f t="shared" si="32"/>
        <v>-1.4562047898748987E-2</v>
      </c>
      <c r="H71" s="1">
        <f t="shared" si="33"/>
        <v>-1.2309632123387897</v>
      </c>
      <c r="I71" s="1">
        <f t="shared" si="34"/>
        <v>0.21994967693268982</v>
      </c>
      <c r="J71" s="1">
        <f t="shared" si="35"/>
        <v>-0.204015047526415</v>
      </c>
      <c r="K71" s="1">
        <f t="shared" si="36"/>
        <v>9.5984952473584989E-2</v>
      </c>
      <c r="L71" s="1">
        <f t="shared" si="37"/>
        <v>0.95984952473584984</v>
      </c>
      <c r="M71" s="1">
        <f t="shared" si="38"/>
        <v>4.6002378365276606E-3</v>
      </c>
      <c r="N71" s="1">
        <f t="shared" si="39"/>
        <v>0.96444976257237747</v>
      </c>
      <c r="P71">
        <v>6.8</v>
      </c>
    </row>
    <row r="72" spans="1:16" x14ac:dyDescent="0.3">
      <c r="A72" s="1">
        <f t="shared" si="26"/>
        <v>0.80840323291037186</v>
      </c>
      <c r="B72" s="1">
        <f t="shared" si="27"/>
        <v>-0.91123284550074213</v>
      </c>
      <c r="C72" s="1">
        <f t="shared" si="28"/>
        <v>-24.106176102907398</v>
      </c>
      <c r="D72" s="1">
        <f t="shared" si="29"/>
        <v>-1.5138872480734271</v>
      </c>
      <c r="E72" s="1">
        <f t="shared" si="30"/>
        <v>0.7856224117728533</v>
      </c>
      <c r="F72" s="1">
        <f t="shared" si="31"/>
        <v>-23.575511031762673</v>
      </c>
      <c r="G72" s="1">
        <f t="shared" si="32"/>
        <v>-7.5694362403671361E-2</v>
      </c>
      <c r="H72" s="1">
        <f t="shared" si="33"/>
        <v>-1.1787755515881337</v>
      </c>
      <c r="I72" s="1">
        <f t="shared" si="34"/>
        <v>0.21695558492616654</v>
      </c>
      <c r="J72" s="1">
        <f t="shared" si="35"/>
        <v>-0.20719622141666802</v>
      </c>
      <c r="K72" s="1">
        <f t="shared" si="36"/>
        <v>9.2803778583331969E-2</v>
      </c>
      <c r="L72" s="1">
        <f t="shared" si="37"/>
        <v>0.92803778583331975</v>
      </c>
      <c r="M72" s="1">
        <f t="shared" si="38"/>
        <v>3.7365538442372066E-2</v>
      </c>
      <c r="N72" s="1">
        <f t="shared" si="39"/>
        <v>0.96540332427569187</v>
      </c>
      <c r="P72">
        <v>6.9</v>
      </c>
    </row>
    <row r="73" spans="1:16" x14ac:dyDescent="0.3">
      <c r="A73" s="1">
        <f t="shared" si="26"/>
        <v>0.73270887050670053</v>
      </c>
      <c r="B73" s="1">
        <f t="shared" si="27"/>
        <v>-2.0900083970888756</v>
      </c>
      <c r="C73" s="1">
        <f t="shared" si="28"/>
        <v>-22.29619222531694</v>
      </c>
      <c r="D73" s="1">
        <f t="shared" si="29"/>
        <v>-2.6474132027217991</v>
      </c>
      <c r="E73" s="1">
        <f t="shared" si="30"/>
        <v>0.68045866057947868</v>
      </c>
      <c r="F73" s="1">
        <f t="shared" si="31"/>
        <v>-20.971653327342956</v>
      </c>
      <c r="G73" s="1">
        <f t="shared" si="32"/>
        <v>-0.13237066013608997</v>
      </c>
      <c r="H73" s="1">
        <f t="shared" si="33"/>
        <v>-1.0485826663671478</v>
      </c>
      <c r="I73" s="1">
        <f t="shared" si="34"/>
        <v>0.20066573002785246</v>
      </c>
      <c r="J73" s="1">
        <f t="shared" si="35"/>
        <v>-0.22300956210976478</v>
      </c>
      <c r="K73" s="1">
        <f t="shared" si="36"/>
        <v>7.6990437890235214E-2</v>
      </c>
      <c r="L73" s="1">
        <f t="shared" si="37"/>
        <v>0.76990437890235208</v>
      </c>
      <c r="M73" s="1">
        <f t="shared" si="38"/>
        <v>0.19656607949559052</v>
      </c>
      <c r="N73" s="1">
        <f t="shared" si="39"/>
        <v>0.96647045839794266</v>
      </c>
      <c r="P73">
        <v>7</v>
      </c>
    </row>
    <row r="74" spans="1:16" x14ac:dyDescent="0.3">
      <c r="A74" s="1">
        <f t="shared" si="26"/>
        <v>0.60033821037061053</v>
      </c>
      <c r="B74" s="1">
        <f t="shared" si="27"/>
        <v>-3.1385910634560235</v>
      </c>
      <c r="C74" s="1">
        <f t="shared" si="28"/>
        <v>-18.830719272008061</v>
      </c>
      <c r="D74" s="1">
        <f t="shared" si="29"/>
        <v>-3.609359045256225</v>
      </c>
      <c r="E74" s="1">
        <f t="shared" si="30"/>
        <v>0.52187343378420992</v>
      </c>
      <c r="F74" s="1">
        <f t="shared" si="31"/>
        <v>-16.616835556639884</v>
      </c>
      <c r="G74" s="1">
        <f t="shared" si="32"/>
        <v>-0.18046795226281126</v>
      </c>
      <c r="H74" s="1">
        <f t="shared" si="33"/>
        <v>-0.83084177783199431</v>
      </c>
      <c r="I74" s="1">
        <f t="shared" si="34"/>
        <v>0.16947647344807257</v>
      </c>
      <c r="J74" s="1">
        <f t="shared" si="35"/>
        <v>-0.24754337993088152</v>
      </c>
      <c r="K74" s="1">
        <f t="shared" si="36"/>
        <v>5.245662006911847E-2</v>
      </c>
      <c r="L74" s="1">
        <f t="shared" si="37"/>
        <v>0.52456620069118465</v>
      </c>
      <c r="M74" s="1">
        <f t="shared" si="38"/>
        <v>0.44328392386227056</v>
      </c>
      <c r="N74" s="1">
        <f t="shared" si="39"/>
        <v>0.9678501245534552</v>
      </c>
      <c r="P74">
        <v>7.1</v>
      </c>
    </row>
    <row r="75" spans="1:16" x14ac:dyDescent="0.3">
      <c r="A75" s="1">
        <f t="shared" si="26"/>
        <v>0.41987025810779927</v>
      </c>
      <c r="B75" s="1">
        <f t="shared" si="27"/>
        <v>-3.9694328412880178</v>
      </c>
      <c r="C75" s="1">
        <f t="shared" si="28"/>
        <v>-13.588066124704383</v>
      </c>
      <c r="D75" s="1">
        <f t="shared" si="29"/>
        <v>-4.3091344944056278</v>
      </c>
      <c r="E75" s="1">
        <f t="shared" si="30"/>
        <v>0.3206344370755988</v>
      </c>
      <c r="F75" s="1">
        <f t="shared" si="31"/>
        <v>-10.505624247008859</v>
      </c>
      <c r="G75" s="1">
        <f t="shared" si="32"/>
        <v>-0.21545672472028141</v>
      </c>
      <c r="H75" s="1">
        <f t="shared" si="33"/>
        <v>-0.52528121235044301</v>
      </c>
      <c r="I75" s="1">
        <f t="shared" si="34"/>
        <v>0.12229259512233948</v>
      </c>
      <c r="J75" s="1">
        <f t="shared" si="35"/>
        <v>-0.27394255087197306</v>
      </c>
      <c r="K75" s="1">
        <f t="shared" si="36"/>
        <v>2.6057449128026933E-2</v>
      </c>
      <c r="L75" s="1">
        <f t="shared" si="37"/>
        <v>0.26057449128026933</v>
      </c>
      <c r="M75" s="1">
        <f t="shared" si="38"/>
        <v>0.70903786866731389</v>
      </c>
      <c r="N75" s="1">
        <f t="shared" si="39"/>
        <v>0.96961235994758321</v>
      </c>
      <c r="P75">
        <v>7.2</v>
      </c>
    </row>
    <row r="76" spans="1:16" x14ac:dyDescent="0.3">
      <c r="A76" s="1">
        <f t="shared" si="26"/>
        <v>0.20441353338751786</v>
      </c>
      <c r="B76" s="1">
        <f t="shared" si="27"/>
        <v>-4.4947140536384609</v>
      </c>
      <c r="C76" s="1">
        <f t="shared" si="28"/>
        <v>-6.7664312783643421</v>
      </c>
      <c r="D76" s="1">
        <f t="shared" si="29"/>
        <v>-4.6638748355975697</v>
      </c>
      <c r="E76" s="1">
        <f t="shared" si="30"/>
        <v>9.2045682046556332E-2</v>
      </c>
      <c r="F76" s="1">
        <f t="shared" si="31"/>
        <v>-3.063858744654691</v>
      </c>
      <c r="G76" s="1">
        <f t="shared" si="32"/>
        <v>-0.23319374177987851</v>
      </c>
      <c r="H76" s="1">
        <f t="shared" si="33"/>
        <v>-0.15319293723273456</v>
      </c>
      <c r="I76" s="1">
        <f t="shared" si="34"/>
        <v>6.0897881505279097E-2</v>
      </c>
      <c r="J76" s="1">
        <f t="shared" si="35"/>
        <v>-0.2937540604454158</v>
      </c>
      <c r="K76" s="1">
        <f t="shared" si="36"/>
        <v>6.24593955458419E-3</v>
      </c>
      <c r="L76" s="1">
        <f t="shared" si="37"/>
        <v>6.24593955458419E-2</v>
      </c>
      <c r="M76" s="1">
        <f t="shared" si="38"/>
        <v>0.90911044907887872</v>
      </c>
      <c r="N76" s="1">
        <f t="shared" si="39"/>
        <v>0.97156984462472062</v>
      </c>
      <c r="P76">
        <v>7.3</v>
      </c>
    </row>
    <row r="77" spans="1:16" x14ac:dyDescent="0.3">
      <c r="A77" s="1">
        <f t="shared" si="26"/>
        <v>-2.8780208392360646E-2</v>
      </c>
      <c r="B77" s="1">
        <f t="shared" si="27"/>
        <v>-4.6479069908711956</v>
      </c>
      <c r="C77" s="1">
        <f t="shared" si="28"/>
        <v>0.95920784824133465</v>
      </c>
      <c r="D77" s="1">
        <f t="shared" si="29"/>
        <v>-4.6239267946651621</v>
      </c>
      <c r="E77" s="1">
        <f t="shared" si="30"/>
        <v>-0.14497788316414054</v>
      </c>
      <c r="F77" s="1">
        <f t="shared" si="31"/>
        <v>4.8156848311828835</v>
      </c>
      <c r="G77" s="1">
        <f t="shared" si="32"/>
        <v>-0.23119633973325812</v>
      </c>
      <c r="H77" s="1">
        <f t="shared" si="33"/>
        <v>0.24078424155914419</v>
      </c>
      <c r="I77" s="1">
        <f t="shared" si="34"/>
        <v>-8.6328706341720178E-3</v>
      </c>
      <c r="J77" s="1">
        <f t="shared" si="35"/>
        <v>-0.29987576351651635</v>
      </c>
      <c r="K77" s="1">
        <f t="shared" si="36"/>
        <v>1.242364834836418E-4</v>
      </c>
      <c r="L77" s="1">
        <f t="shared" si="37"/>
        <v>1.242364834836418E-3</v>
      </c>
      <c r="M77" s="1">
        <f t="shared" si="38"/>
        <v>0.97213677281051991</v>
      </c>
      <c r="N77" s="1">
        <f t="shared" si="39"/>
        <v>0.97337913764535633</v>
      </c>
      <c r="P77">
        <v>7.4</v>
      </c>
    </row>
    <row r="78" spans="1:16" x14ac:dyDescent="0.3">
      <c r="A78" s="1">
        <f t="shared" si="26"/>
        <v>-0.25997654812561877</v>
      </c>
      <c r="B78" s="1">
        <f t="shared" si="27"/>
        <v>-4.4071227493120517</v>
      </c>
      <c r="C78" s="1">
        <f t="shared" si="28"/>
        <v>8.5685962721696942</v>
      </c>
      <c r="D78" s="1">
        <f t="shared" si="29"/>
        <v>-4.1929078425078092</v>
      </c>
      <c r="E78" s="1">
        <f t="shared" si="30"/>
        <v>-0.37015461685842005</v>
      </c>
      <c r="F78" s="1">
        <f t="shared" si="31"/>
        <v>12.058652705570923</v>
      </c>
      <c r="G78" s="1">
        <f t="shared" si="32"/>
        <v>-0.20964539212539046</v>
      </c>
      <c r="H78" s="1">
        <f t="shared" si="33"/>
        <v>0.60293263527854624</v>
      </c>
      <c r="I78" s="1">
        <f t="shared" si="34"/>
        <v>-7.7117366449527186E-2</v>
      </c>
      <c r="J78" s="1">
        <f t="shared" si="35"/>
        <v>-0.28991880206687065</v>
      </c>
      <c r="K78" s="1">
        <f t="shared" si="36"/>
        <v>1.0081197933129338E-2</v>
      </c>
      <c r="L78" s="1">
        <f t="shared" si="37"/>
        <v>0.10081197933129338</v>
      </c>
      <c r="M78" s="1">
        <f t="shared" si="38"/>
        <v>0.87402289173767178</v>
      </c>
      <c r="N78" s="1">
        <f t="shared" si="39"/>
        <v>0.97483487106896516</v>
      </c>
      <c r="P78">
        <v>7.5</v>
      </c>
    </row>
    <row r="79" spans="1:16" x14ac:dyDescent="0.3">
      <c r="A79" s="1">
        <f t="shared" si="26"/>
        <v>-0.46962194025100923</v>
      </c>
      <c r="B79" s="1">
        <f t="shared" si="27"/>
        <v>-3.8041901140335055</v>
      </c>
      <c r="C79" s="1">
        <f t="shared" si="28"/>
        <v>15.084972897950786</v>
      </c>
      <c r="D79" s="1">
        <f t="shared" si="29"/>
        <v>-3.4270657915847358</v>
      </c>
      <c r="E79" s="1">
        <f t="shared" si="30"/>
        <v>-0.56472669310184687</v>
      </c>
      <c r="F79" s="1">
        <f t="shared" si="31"/>
        <v>17.839498804219108</v>
      </c>
      <c r="G79" s="1">
        <f t="shared" si="32"/>
        <v>-0.17135328957923679</v>
      </c>
      <c r="H79" s="1">
        <f t="shared" si="33"/>
        <v>0.89197494021095547</v>
      </c>
      <c r="I79" s="1">
        <f t="shared" si="34"/>
        <v>-0.13576475608155703</v>
      </c>
      <c r="J79" s="1">
        <f t="shared" si="35"/>
        <v>-0.26752183276531899</v>
      </c>
      <c r="K79" s="1">
        <f t="shared" si="36"/>
        <v>3.2478167234680999E-2</v>
      </c>
      <c r="L79" s="1">
        <f t="shared" si="37"/>
        <v>0.32478167234680999</v>
      </c>
      <c r="M79" s="1">
        <f t="shared" si="38"/>
        <v>0.65123380906696149</v>
      </c>
      <c r="N79" s="1">
        <f t="shared" si="39"/>
        <v>0.97601548141377148</v>
      </c>
      <c r="P79">
        <v>7.6</v>
      </c>
    </row>
    <row r="80" spans="1:16" x14ac:dyDescent="0.3">
      <c r="A80" s="1">
        <f t="shared" si="26"/>
        <v>-0.64097522983024602</v>
      </c>
      <c r="B80" s="1">
        <f t="shared" si="27"/>
        <v>-2.9122151738225499</v>
      </c>
      <c r="C80" s="1">
        <f t="shared" si="28"/>
        <v>19.932579498664275</v>
      </c>
      <c r="D80" s="1">
        <f t="shared" si="29"/>
        <v>-2.4139006863559431</v>
      </c>
      <c r="E80" s="1">
        <f t="shared" si="30"/>
        <v>-0.71378060917580977</v>
      </c>
      <c r="F80" s="1">
        <f t="shared" si="31"/>
        <v>21.82320585774292</v>
      </c>
      <c r="G80" s="1">
        <f t="shared" si="32"/>
        <v>-0.12069503431779716</v>
      </c>
      <c r="H80" s="1">
        <f t="shared" si="33"/>
        <v>1.091160292887146</v>
      </c>
      <c r="I80" s="1">
        <f t="shared" si="34"/>
        <v>-0.17939321548797846</v>
      </c>
      <c r="J80" s="1">
        <f t="shared" si="35"/>
        <v>-0.24045389212255167</v>
      </c>
      <c r="K80" s="1">
        <f t="shared" si="36"/>
        <v>5.9546107877448323E-2</v>
      </c>
      <c r="L80" s="1">
        <f t="shared" si="37"/>
        <v>0.59546107877448318</v>
      </c>
      <c r="M80" s="1">
        <f t="shared" si="38"/>
        <v>0.38164487483890369</v>
      </c>
      <c r="N80" s="1">
        <f t="shared" si="39"/>
        <v>0.97710595361338681</v>
      </c>
      <c r="P80">
        <v>7.7</v>
      </c>
    </row>
    <row r="81" spans="1:16" x14ac:dyDescent="0.3">
      <c r="A81" s="1">
        <f t="shared" si="26"/>
        <v>-0.76167026414804317</v>
      </c>
      <c r="B81" s="1">
        <f t="shared" si="27"/>
        <v>-1.8210548809354039</v>
      </c>
      <c r="C81" s="1">
        <f t="shared" si="28"/>
        <v>23.004371705979146</v>
      </c>
      <c r="D81" s="1">
        <f t="shared" si="29"/>
        <v>-1.2459455882859252</v>
      </c>
      <c r="E81" s="1">
        <f t="shared" si="30"/>
        <v>-0.80719663617142823</v>
      </c>
      <c r="F81" s="1">
        <f t="shared" si="31"/>
        <v>24.078380530175995</v>
      </c>
      <c r="G81" s="1">
        <f t="shared" si="32"/>
        <v>-6.2297279414296261E-2</v>
      </c>
      <c r="H81" s="1">
        <f t="shared" si="33"/>
        <v>1.2039190265087998</v>
      </c>
      <c r="I81" s="1">
        <f t="shared" si="34"/>
        <v>-0.20703934535381224</v>
      </c>
      <c r="J81" s="1">
        <f t="shared" si="35"/>
        <v>-0.21710529582547006</v>
      </c>
      <c r="K81" s="1">
        <f t="shared" si="36"/>
        <v>8.2894704174529932E-2</v>
      </c>
      <c r="L81" s="1">
        <f t="shared" si="37"/>
        <v>0.82894704174529932</v>
      </c>
      <c r="M81" s="1">
        <f t="shared" si="38"/>
        <v>0.14923083957203961</v>
      </c>
      <c r="N81" s="1">
        <f t="shared" si="39"/>
        <v>0.97817788131733896</v>
      </c>
      <c r="P81">
        <v>7.8</v>
      </c>
    </row>
    <row r="82" spans="1:16" x14ac:dyDescent="0.3">
      <c r="A82" s="1">
        <f t="shared" si="26"/>
        <v>-0.82396754356233948</v>
      </c>
      <c r="B82" s="1">
        <f t="shared" si="27"/>
        <v>-0.61713585442660412</v>
      </c>
      <c r="C82" s="1">
        <f t="shared" si="28"/>
        <v>24.461560345400411</v>
      </c>
      <c r="D82" s="1">
        <f t="shared" si="29"/>
        <v>-5.5968457915938075E-3</v>
      </c>
      <c r="E82" s="1">
        <f t="shared" si="30"/>
        <v>-0.83939593992300454</v>
      </c>
      <c r="F82" s="1">
        <f t="shared" si="31"/>
        <v>24.807993216450999</v>
      </c>
      <c r="G82" s="1">
        <f t="shared" si="32"/>
        <v>-2.7984228957969039E-4</v>
      </c>
      <c r="H82" s="1">
        <f t="shared" si="33"/>
        <v>1.24039966082255</v>
      </c>
      <c r="I82" s="1">
        <f t="shared" si="34"/>
        <v>-0.2201540431086037</v>
      </c>
      <c r="J82" s="1">
        <f t="shared" si="35"/>
        <v>-0.2037944977248774</v>
      </c>
      <c r="K82" s="1">
        <f t="shared" si="36"/>
        <v>9.620550227512259E-2</v>
      </c>
      <c r="L82" s="1">
        <f t="shared" si="37"/>
        <v>0.9620550227512259</v>
      </c>
      <c r="M82" s="1">
        <f t="shared" si="38"/>
        <v>1.7138549826848461E-2</v>
      </c>
      <c r="N82" s="1">
        <f t="shared" si="39"/>
        <v>0.97919357257807438</v>
      </c>
      <c r="P82">
        <v>7.9</v>
      </c>
    </row>
    <row r="83" spans="1:16" x14ac:dyDescent="0.3">
      <c r="A83" s="1">
        <f t="shared" si="26"/>
        <v>-0.82424738585191915</v>
      </c>
      <c r="B83" s="1">
        <f t="shared" si="27"/>
        <v>0.62326380639594592</v>
      </c>
      <c r="C83" s="1">
        <f t="shared" si="28"/>
        <v>24.467896089598554</v>
      </c>
      <c r="D83" s="1">
        <f t="shared" si="29"/>
        <v>1.2349612086359099</v>
      </c>
      <c r="E83" s="1">
        <f t="shared" si="30"/>
        <v>-0.80866579069202049</v>
      </c>
      <c r="F83" s="1">
        <f t="shared" si="31"/>
        <v>24.112219825301526</v>
      </c>
      <c r="G83" s="1">
        <f t="shared" si="32"/>
        <v>6.1748060431795496E-2</v>
      </c>
      <c r="H83" s="1">
        <f t="shared" si="33"/>
        <v>1.2056109912650763</v>
      </c>
      <c r="I83" s="1">
        <f t="shared" si="34"/>
        <v>-0.22021106480638694</v>
      </c>
      <c r="J83" s="1">
        <f t="shared" si="35"/>
        <v>-0.20373288133445042</v>
      </c>
      <c r="K83" s="1">
        <f t="shared" si="36"/>
        <v>9.6267118665549573E-2</v>
      </c>
      <c r="L83" s="1">
        <f t="shared" si="37"/>
        <v>0.96267118665549578</v>
      </c>
      <c r="M83" s="1">
        <f t="shared" si="38"/>
        <v>1.7480599756342342E-2</v>
      </c>
      <c r="N83" s="1">
        <f t="shared" si="39"/>
        <v>0.98015178641183809</v>
      </c>
      <c r="P83">
        <v>8</v>
      </c>
    </row>
    <row r="84" spans="1:16" x14ac:dyDescent="0.3">
      <c r="A84" s="1">
        <f t="shared" si="26"/>
        <v>-0.76249932542012366</v>
      </c>
      <c r="B84" s="1">
        <f t="shared" si="27"/>
        <v>1.8288747976610222</v>
      </c>
      <c r="C84" s="1">
        <f t="shared" si="28"/>
        <v>23.024363085827677</v>
      </c>
      <c r="D84" s="1">
        <f t="shared" si="29"/>
        <v>2.4044838748067141</v>
      </c>
      <c r="E84" s="1">
        <f t="shared" si="30"/>
        <v>-0.71677745547859806</v>
      </c>
      <c r="F84" s="1">
        <f t="shared" si="31"/>
        <v>21.898617498245329</v>
      </c>
      <c r="G84" s="1">
        <f t="shared" si="32"/>
        <v>0.12022419374033572</v>
      </c>
      <c r="H84" s="1">
        <f t="shared" si="33"/>
        <v>1.0949308749122666</v>
      </c>
      <c r="I84" s="1">
        <f t="shared" si="34"/>
        <v>-0.20721926777244906</v>
      </c>
      <c r="J84" s="1">
        <f t="shared" si="35"/>
        <v>-0.21693357292924959</v>
      </c>
      <c r="K84" s="1">
        <f t="shared" si="36"/>
        <v>8.3066427070750404E-2</v>
      </c>
      <c r="L84" s="1">
        <f t="shared" si="37"/>
        <v>0.83066427070750404</v>
      </c>
      <c r="M84" s="1">
        <f t="shared" si="38"/>
        <v>0.15051523614838402</v>
      </c>
      <c r="N84" s="1">
        <f t="shared" si="39"/>
        <v>0.98117950685588806</v>
      </c>
      <c r="P84">
        <v>8.1</v>
      </c>
    </row>
    <row r="85" spans="1:16" x14ac:dyDescent="0.3">
      <c r="A85" s="1">
        <f t="shared" si="26"/>
        <v>-0.64227513167978789</v>
      </c>
      <c r="B85" s="1">
        <f t="shared" si="27"/>
        <v>2.9238056725732888</v>
      </c>
      <c r="C85" s="1">
        <f t="shared" si="28"/>
        <v>19.967292254966114</v>
      </c>
      <c r="D85" s="1">
        <f t="shared" si="29"/>
        <v>3.4229879789474418</v>
      </c>
      <c r="E85" s="1">
        <f t="shared" si="30"/>
        <v>-0.5691799898654557</v>
      </c>
      <c r="F85" s="1">
        <f t="shared" si="31"/>
        <v>17.964716668355113</v>
      </c>
      <c r="G85" s="1">
        <f t="shared" si="32"/>
        <v>0.17114939894737211</v>
      </c>
      <c r="H85" s="1">
        <f t="shared" si="33"/>
        <v>0.8982358334177557</v>
      </c>
      <c r="I85" s="1">
        <f t="shared" si="34"/>
        <v>-0.17970563029469497</v>
      </c>
      <c r="J85" s="1">
        <f t="shared" si="35"/>
        <v>-0.24022049546278601</v>
      </c>
      <c r="K85" s="1">
        <f t="shared" si="36"/>
        <v>5.9779504537213979E-2</v>
      </c>
      <c r="L85" s="1">
        <f t="shared" si="37"/>
        <v>0.59779504537213979</v>
      </c>
      <c r="M85" s="1">
        <f t="shared" si="38"/>
        <v>0.3846887824937284</v>
      </c>
      <c r="N85" s="1">
        <f t="shared" si="39"/>
        <v>0.98248382786586819</v>
      </c>
      <c r="P85">
        <v>8.1999999999999993</v>
      </c>
    </row>
    <row r="86" spans="1:16" x14ac:dyDescent="0.3">
      <c r="A86" s="1">
        <f t="shared" si="26"/>
        <v>-0.47112573273241576</v>
      </c>
      <c r="B86" s="1">
        <f t="shared" si="27"/>
        <v>3.8220415059910446</v>
      </c>
      <c r="C86" s="1">
        <f t="shared" si="28"/>
        <v>15.129655526892266</v>
      </c>
      <c r="D86" s="1">
        <f t="shared" si="29"/>
        <v>4.200282894163351</v>
      </c>
      <c r="E86" s="1">
        <f t="shared" si="30"/>
        <v>-0.37557469508263963</v>
      </c>
      <c r="F86" s="1">
        <f t="shared" si="31"/>
        <v>12.226907557535265</v>
      </c>
      <c r="G86" s="1">
        <f t="shared" si="32"/>
        <v>0.21001414470816757</v>
      </c>
      <c r="H86" s="1">
        <f t="shared" si="33"/>
        <v>0.61134537787676324</v>
      </c>
      <c r="I86" s="1">
        <f t="shared" si="34"/>
        <v>-0.13616689974203036</v>
      </c>
      <c r="J86" s="1">
        <f t="shared" si="35"/>
        <v>-0.26731736833704584</v>
      </c>
      <c r="K86" s="1">
        <f t="shared" si="36"/>
        <v>3.2682631662954154E-2</v>
      </c>
      <c r="L86" s="1">
        <f t="shared" si="37"/>
        <v>0.32682631662954154</v>
      </c>
      <c r="M86" s="1">
        <f t="shared" si="38"/>
        <v>0.65736005730832314</v>
      </c>
      <c r="N86" s="1">
        <f t="shared" si="39"/>
        <v>0.98418637393786468</v>
      </c>
      <c r="P86">
        <v>8.3000000000000007</v>
      </c>
    </row>
    <row r="87" spans="1:16" x14ac:dyDescent="0.3">
      <c r="A87" s="1">
        <f t="shared" si="26"/>
        <v>-0.26111158802424816</v>
      </c>
      <c r="B87" s="1">
        <f t="shared" si="27"/>
        <v>4.4333868838678079</v>
      </c>
      <c r="C87" s="1">
        <f t="shared" si="28"/>
        <v>8.6051540123146388</v>
      </c>
      <c r="D87" s="1">
        <f t="shared" si="29"/>
        <v>4.6485157341756738</v>
      </c>
      <c r="E87" s="1">
        <f t="shared" si="30"/>
        <v>-0.15027691592755296</v>
      </c>
      <c r="F87" s="1">
        <f t="shared" si="31"/>
        <v>4.9903977733548155</v>
      </c>
      <c r="G87" s="1">
        <f t="shared" si="32"/>
        <v>0.23242578670878369</v>
      </c>
      <c r="H87" s="1">
        <f t="shared" si="33"/>
        <v>0.24951988866774077</v>
      </c>
      <c r="I87" s="1">
        <f t="shared" si="34"/>
        <v>-7.7446386110831697E-2</v>
      </c>
      <c r="J87" s="1">
        <f t="shared" si="35"/>
        <v>-0.28983108404443436</v>
      </c>
      <c r="K87" s="1">
        <f t="shared" si="36"/>
        <v>1.0168915955565627E-2</v>
      </c>
      <c r="L87" s="1">
        <f t="shared" si="37"/>
        <v>0.10168915955565627</v>
      </c>
      <c r="M87" s="1">
        <f t="shared" si="38"/>
        <v>0.8844713667923001</v>
      </c>
      <c r="N87" s="1">
        <f t="shared" si="39"/>
        <v>0.98616052634795637</v>
      </c>
      <c r="P87">
        <v>8.4</v>
      </c>
    </row>
    <row r="88" spans="1:16" x14ac:dyDescent="0.3">
      <c r="A88" s="1">
        <f t="shared" si="26"/>
        <v>-2.8685801315464471E-2</v>
      </c>
      <c r="B88" s="1">
        <f t="shared" si="27"/>
        <v>4.6829067725355484</v>
      </c>
      <c r="C88" s="1">
        <f t="shared" si="28"/>
        <v>0.95606224460859857</v>
      </c>
      <c r="D88" s="1">
        <f t="shared" si="29"/>
        <v>4.7068083286507632</v>
      </c>
      <c r="E88" s="1">
        <f t="shared" si="30"/>
        <v>8.8386867997924251E-2</v>
      </c>
      <c r="F88" s="1">
        <f t="shared" si="31"/>
        <v>-2.9423943242631037</v>
      </c>
      <c r="G88" s="1">
        <f t="shared" si="32"/>
        <v>0.23534041643253817</v>
      </c>
      <c r="H88" s="1">
        <f t="shared" si="33"/>
        <v>-0.1471197162131552</v>
      </c>
      <c r="I88" s="1">
        <f t="shared" si="34"/>
        <v>-8.6045602014773754E-3</v>
      </c>
      <c r="J88" s="1">
        <f t="shared" si="35"/>
        <v>-0.29987657718424615</v>
      </c>
      <c r="K88" s="1">
        <f t="shared" si="36"/>
        <v>1.2342281575383751E-4</v>
      </c>
      <c r="L88" s="1">
        <f t="shared" si="37"/>
        <v>1.2342281575383751E-3</v>
      </c>
      <c r="M88" s="1">
        <f t="shared" si="38"/>
        <v>0.98683271281166873</v>
      </c>
      <c r="N88" s="1">
        <f t="shared" si="39"/>
        <v>0.98806694096920711</v>
      </c>
      <c r="P88">
        <v>8.5</v>
      </c>
    </row>
    <row r="89" spans="1:16" x14ac:dyDescent="0.3">
      <c r="A89" s="1">
        <f t="shared" si="26"/>
        <v>0.2066546151170737</v>
      </c>
      <c r="B89" s="1">
        <f t="shared" si="27"/>
        <v>4.535787056322393</v>
      </c>
      <c r="C89" s="1">
        <f t="shared" si="28"/>
        <v>-6.8395616537689765</v>
      </c>
      <c r="D89" s="1">
        <f t="shared" si="29"/>
        <v>4.3647980149781684</v>
      </c>
      <c r="E89" s="1">
        <f t="shared" si="30"/>
        <v>0.32004929152513351</v>
      </c>
      <c r="F89" s="1">
        <f t="shared" si="31"/>
        <v>-10.487111649847428</v>
      </c>
      <c r="G89" s="1">
        <f t="shared" si="32"/>
        <v>0.21823990074890842</v>
      </c>
      <c r="H89" s="1">
        <f t="shared" si="33"/>
        <v>-0.52435558249237146</v>
      </c>
      <c r="I89" s="1">
        <f t="shared" si="34"/>
        <v>6.1556054883920769E-2</v>
      </c>
      <c r="J89" s="1">
        <f t="shared" si="35"/>
        <v>-0.29361684574820929</v>
      </c>
      <c r="K89" s="1">
        <f t="shared" si="36"/>
        <v>6.3831542517907014E-3</v>
      </c>
      <c r="L89" s="1">
        <f t="shared" si="37"/>
        <v>6.3831542517907014E-2</v>
      </c>
      <c r="M89" s="1">
        <f t="shared" si="38"/>
        <v>0.92580138991357908</v>
      </c>
      <c r="N89" s="1">
        <f t="shared" si="39"/>
        <v>0.98963293243148609</v>
      </c>
      <c r="P89">
        <v>8.6</v>
      </c>
    </row>
    <row r="90" spans="1:16" x14ac:dyDescent="0.3">
      <c r="A90" s="1">
        <f t="shared" si="26"/>
        <v>0.42489451586598215</v>
      </c>
      <c r="B90" s="1">
        <f t="shared" si="27"/>
        <v>4.0114314738300214</v>
      </c>
      <c r="C90" s="1">
        <f t="shared" si="28"/>
        <v>-13.740822643929134</v>
      </c>
      <c r="D90" s="1">
        <f t="shared" si="29"/>
        <v>3.6679109077317928</v>
      </c>
      <c r="E90" s="1">
        <f t="shared" si="30"/>
        <v>0.52518030271173266</v>
      </c>
      <c r="F90" s="1">
        <f t="shared" si="31"/>
        <v>-16.712300559305685</v>
      </c>
      <c r="G90" s="1">
        <f t="shared" si="32"/>
        <v>0.18339554538658964</v>
      </c>
      <c r="H90" s="1">
        <f t="shared" si="33"/>
        <v>-0.83561502796528431</v>
      </c>
      <c r="I90" s="1">
        <f t="shared" si="34"/>
        <v>0.12366740379536219</v>
      </c>
      <c r="J90" s="1">
        <f t="shared" si="35"/>
        <v>-0.27332466635580993</v>
      </c>
      <c r="K90" s="1">
        <f t="shared" si="36"/>
        <v>2.6675333644190058E-2</v>
      </c>
      <c r="L90" s="1">
        <f t="shared" si="37"/>
        <v>0.26675333644190058</v>
      </c>
      <c r="M90" s="1">
        <f t="shared" si="38"/>
        <v>0.7241212111155344</v>
      </c>
      <c r="N90" s="1">
        <f t="shared" si="39"/>
        <v>0.99087454755743498</v>
      </c>
      <c r="P90">
        <v>8.6999999999999993</v>
      </c>
    </row>
    <row r="91" spans="1:16" x14ac:dyDescent="0.3">
      <c r="A91" s="1">
        <f t="shared" si="26"/>
        <v>0.60829006125257179</v>
      </c>
      <c r="B91" s="1">
        <f t="shared" si="27"/>
        <v>3.1758164458647373</v>
      </c>
      <c r="C91" s="1">
        <f t="shared" si="28"/>
        <v>-19.048835845928203</v>
      </c>
      <c r="D91" s="1">
        <f t="shared" si="29"/>
        <v>2.6995955497165323</v>
      </c>
      <c r="E91" s="1">
        <f t="shared" si="30"/>
        <v>0.6876854723991902</v>
      </c>
      <c r="F91" s="1">
        <f t="shared" si="31"/>
        <v>-21.158346955028108</v>
      </c>
      <c r="G91" s="1">
        <f t="shared" si="32"/>
        <v>0.13497977748582662</v>
      </c>
      <c r="H91" s="1">
        <f t="shared" si="33"/>
        <v>-1.0579173477514054</v>
      </c>
      <c r="I91" s="1">
        <f t="shared" si="34"/>
        <v>0.17143952261335382</v>
      </c>
      <c r="J91" s="1">
        <f t="shared" si="35"/>
        <v>-0.24618791620651356</v>
      </c>
      <c r="K91" s="1">
        <f t="shared" si="36"/>
        <v>5.3812083793486426E-2</v>
      </c>
      <c r="L91" s="1">
        <f t="shared" si="37"/>
        <v>0.53812083793486432</v>
      </c>
      <c r="M91" s="1">
        <f t="shared" si="38"/>
        <v>0.45386145440212194</v>
      </c>
      <c r="N91" s="1">
        <f t="shared" si="39"/>
        <v>0.99198229233698632</v>
      </c>
      <c r="P91">
        <v>8.8000000000000007</v>
      </c>
    </row>
    <row r="92" spans="1:16" x14ac:dyDescent="0.3">
      <c r="A92" s="1">
        <f t="shared" si="26"/>
        <v>0.74326983873839847</v>
      </c>
      <c r="B92" s="1">
        <f t="shared" si="27"/>
        <v>2.1178990981133321</v>
      </c>
      <c r="C92" s="1">
        <f t="shared" si="28"/>
        <v>-22.556632524595081</v>
      </c>
      <c r="D92" s="1">
        <f t="shared" si="29"/>
        <v>1.5539832849984552</v>
      </c>
      <c r="E92" s="1">
        <f t="shared" si="30"/>
        <v>0.79621731619123182</v>
      </c>
      <c r="F92" s="1">
        <f t="shared" si="31"/>
        <v>-23.823851459541242</v>
      </c>
      <c r="G92" s="1">
        <f t="shared" si="32"/>
        <v>7.7699164249922764E-2</v>
      </c>
      <c r="H92" s="1">
        <f t="shared" si="33"/>
        <v>-1.191192572977062</v>
      </c>
      <c r="I92" s="1">
        <f t="shared" si="34"/>
        <v>0.20300969272135572</v>
      </c>
      <c r="J92" s="1">
        <f t="shared" si="35"/>
        <v>-0.2208779406395775</v>
      </c>
      <c r="K92" s="1">
        <f t="shared" si="36"/>
        <v>7.9122059360422492E-2</v>
      </c>
      <c r="L92" s="1">
        <f t="shared" si="37"/>
        <v>0.79122059360422492</v>
      </c>
      <c r="M92" s="1">
        <f t="shared" si="38"/>
        <v>0.20184734654051695</v>
      </c>
      <c r="N92" s="1">
        <f t="shared" si="39"/>
        <v>0.99306794014474187</v>
      </c>
      <c r="P92">
        <v>8.9</v>
      </c>
    </row>
    <row r="93" spans="1:16" x14ac:dyDescent="0.3">
      <c r="A93" s="1">
        <f t="shared" si="26"/>
        <v>0.82096900298832121</v>
      </c>
      <c r="B93" s="1">
        <f t="shared" si="27"/>
        <v>0.92670652513627005</v>
      </c>
      <c r="C93" s="1">
        <f t="shared" si="28"/>
        <v>-24.393552025039973</v>
      </c>
      <c r="D93" s="1">
        <f t="shared" si="29"/>
        <v>0.31686772451027068</v>
      </c>
      <c r="E93" s="1">
        <f t="shared" si="30"/>
        <v>0.844136666116728</v>
      </c>
      <c r="F93" s="1">
        <f t="shared" si="31"/>
        <v>-24.913260393074339</v>
      </c>
      <c r="G93" s="1">
        <f t="shared" si="32"/>
        <v>1.5843386225513536E-2</v>
      </c>
      <c r="H93" s="1">
        <f t="shared" si="33"/>
        <v>-1.2456630196537171</v>
      </c>
      <c r="I93" s="1">
        <f t="shared" si="34"/>
        <v>0.21954196822535976</v>
      </c>
      <c r="J93" s="1">
        <f t="shared" si="35"/>
        <v>-0.20445372138392373</v>
      </c>
      <c r="K93" s="1">
        <f t="shared" si="36"/>
        <v>9.5546278616076258E-2</v>
      </c>
      <c r="L93" s="1">
        <f t="shared" si="37"/>
        <v>0.95546278616076252</v>
      </c>
      <c r="M93" s="1">
        <f t="shared" si="38"/>
        <v>3.8645324267856315E-2</v>
      </c>
      <c r="N93" s="1">
        <f t="shared" si="39"/>
        <v>0.9941081104286188</v>
      </c>
      <c r="P93">
        <v>9</v>
      </c>
    </row>
    <row r="94" spans="1:16" x14ac:dyDescent="0.3">
      <c r="A94" s="1">
        <f t="shared" si="26"/>
        <v>0.83681238921383472</v>
      </c>
      <c r="B94" s="1">
        <f t="shared" si="27"/>
        <v>-0.31895649451744701</v>
      </c>
      <c r="C94" s="1">
        <f t="shared" si="28"/>
        <v>-24.750390958864024</v>
      </c>
      <c r="D94" s="1">
        <f t="shared" si="29"/>
        <v>-0.93771626848904766</v>
      </c>
      <c r="E94" s="1">
        <f t="shared" si="30"/>
        <v>0.82883847685089851</v>
      </c>
      <c r="F94" s="1">
        <f t="shared" si="31"/>
        <v>-24.571566322776359</v>
      </c>
      <c r="G94" s="1">
        <f t="shared" si="32"/>
        <v>-4.6885813424452388E-2</v>
      </c>
      <c r="H94" s="1">
        <f t="shared" si="33"/>
        <v>-1.228578316138818</v>
      </c>
      <c r="I94" s="1">
        <f t="shared" si="34"/>
        <v>0.22275351862977619</v>
      </c>
      <c r="J94" s="1">
        <f t="shared" si="35"/>
        <v>-0.20094991897996364</v>
      </c>
      <c r="K94" s="1">
        <f t="shared" si="36"/>
        <v>9.9050081020036346E-2</v>
      </c>
      <c r="L94" s="1">
        <f t="shared" si="37"/>
        <v>0.9905008102003634</v>
      </c>
      <c r="M94" s="1">
        <f t="shared" si="38"/>
        <v>4.5779960427686185E-3</v>
      </c>
      <c r="N94" s="1">
        <f t="shared" si="39"/>
        <v>0.99507880624313205</v>
      </c>
      <c r="P94">
        <v>9.1</v>
      </c>
    </row>
    <row r="95" spans="1:16" x14ac:dyDescent="0.3">
      <c r="A95" s="1">
        <f t="shared" si="26"/>
        <v>0.7899265757893823</v>
      </c>
      <c r="B95" s="1">
        <f t="shared" si="27"/>
        <v>-1.547534810656265</v>
      </c>
      <c r="C95" s="1">
        <f t="shared" si="28"/>
        <v>-23.676719707205255</v>
      </c>
      <c r="D95" s="1">
        <f t="shared" si="29"/>
        <v>-2.1394528033363964</v>
      </c>
      <c r="E95" s="1">
        <f t="shared" si="30"/>
        <v>0.75123820552297571</v>
      </c>
      <c r="F95" s="1">
        <f t="shared" si="31"/>
        <v>-22.751473948740411</v>
      </c>
      <c r="G95" s="1">
        <f t="shared" si="32"/>
        <v>-0.10697264016681983</v>
      </c>
      <c r="H95" s="1">
        <f t="shared" si="33"/>
        <v>-1.1375736974370205</v>
      </c>
      <c r="I95" s="1">
        <f t="shared" si="34"/>
        <v>0.21309047736484726</v>
      </c>
      <c r="J95" s="1">
        <f t="shared" si="35"/>
        <v>-0.21116924126496622</v>
      </c>
      <c r="K95" s="1">
        <f t="shared" si="36"/>
        <v>8.8830758735033766E-2</v>
      </c>
      <c r="L95" s="1">
        <f t="shared" si="37"/>
        <v>0.88830758735033766</v>
      </c>
      <c r="M95" s="1">
        <f t="shared" si="38"/>
        <v>0.10776887955868147</v>
      </c>
      <c r="N95" s="1">
        <f t="shared" si="39"/>
        <v>0.99607646690901919</v>
      </c>
      <c r="P95">
        <v>9.1999999999999993</v>
      </c>
    </row>
    <row r="96" spans="1:16" x14ac:dyDescent="0.3">
      <c r="A96" s="1">
        <f t="shared" si="26"/>
        <v>0.68295393562256246</v>
      </c>
      <c r="B96" s="1">
        <f t="shared" si="27"/>
        <v>-2.6851085080932853</v>
      </c>
      <c r="C96" s="1">
        <f t="shared" si="28"/>
        <v>-21.036239236410079</v>
      </c>
      <c r="D96" s="1">
        <f t="shared" si="29"/>
        <v>-3.2110144890035373</v>
      </c>
      <c r="E96" s="1">
        <f t="shared" si="30"/>
        <v>0.61582622292023037</v>
      </c>
      <c r="F96" s="1">
        <f t="shared" si="31"/>
        <v>-19.254438740745559</v>
      </c>
      <c r="G96" s="1">
        <f t="shared" si="32"/>
        <v>-0.16055072445017687</v>
      </c>
      <c r="H96" s="1">
        <f t="shared" si="33"/>
        <v>-0.96272193703727804</v>
      </c>
      <c r="I96" s="1">
        <f t="shared" si="34"/>
        <v>0.18932615312769069</v>
      </c>
      <c r="J96" s="1">
        <f t="shared" si="35"/>
        <v>-0.23271357446842289</v>
      </c>
      <c r="K96" s="1">
        <f t="shared" si="36"/>
        <v>6.7286425531577099E-2</v>
      </c>
      <c r="L96" s="1">
        <f t="shared" si="37"/>
        <v>0.67286425531577099</v>
      </c>
      <c r="M96" s="1">
        <f t="shared" si="38"/>
        <v>0.32444134651057266</v>
      </c>
      <c r="N96" s="1">
        <f t="shared" si="39"/>
        <v>0.99730560182634365</v>
      </c>
      <c r="P96">
        <v>9.3000000000000007</v>
      </c>
    </row>
    <row r="97" spans="1:16" x14ac:dyDescent="0.3">
      <c r="A97" s="1">
        <f t="shared" si="26"/>
        <v>0.52240321117238553</v>
      </c>
      <c r="B97" s="1">
        <f t="shared" si="27"/>
        <v>-3.6478304451305634</v>
      </c>
      <c r="C97" s="1">
        <f t="shared" si="28"/>
        <v>-16.63214179128088</v>
      </c>
      <c r="D97" s="1">
        <f t="shared" si="29"/>
        <v>-4.0636339899125851</v>
      </c>
      <c r="E97" s="1">
        <f t="shared" si="30"/>
        <v>0.43120745004412142</v>
      </c>
      <c r="F97" s="1">
        <f t="shared" si="31"/>
        <v>-13.932267633723859</v>
      </c>
      <c r="G97" s="1">
        <f t="shared" si="32"/>
        <v>-0.20318169949562925</v>
      </c>
      <c r="H97" s="1">
        <f t="shared" si="33"/>
        <v>-0.69661338168619302</v>
      </c>
      <c r="I97" s="1">
        <f t="shared" si="34"/>
        <v>0.14968927612152791</v>
      </c>
      <c r="J97" s="1">
        <f t="shared" si="35"/>
        <v>-0.25998677007535015</v>
      </c>
      <c r="K97" s="1">
        <f t="shared" si="36"/>
        <v>4.001322992464984E-2</v>
      </c>
      <c r="L97" s="1">
        <f t="shared" si="37"/>
        <v>0.4001322992464984</v>
      </c>
      <c r="M97" s="1">
        <f t="shared" si="38"/>
        <v>0.59880001303896502</v>
      </c>
      <c r="N97" s="1">
        <f t="shared" si="39"/>
        <v>0.99893231228546342</v>
      </c>
      <c r="P97">
        <v>9.4</v>
      </c>
    </row>
    <row r="98" spans="1:16" x14ac:dyDescent="0.3">
      <c r="A98" s="1">
        <f t="shared" si="26"/>
        <v>0.31922151167675628</v>
      </c>
      <c r="B98" s="1">
        <f t="shared" si="27"/>
        <v>-4.3444438268167564</v>
      </c>
      <c r="C98" s="1">
        <f t="shared" si="28"/>
        <v>-10.460916556039269</v>
      </c>
      <c r="D98" s="1">
        <f t="shared" si="29"/>
        <v>-4.6059667407177383</v>
      </c>
      <c r="E98" s="1">
        <f t="shared" si="30"/>
        <v>0.21061041600633734</v>
      </c>
      <c r="F98" s="1">
        <f t="shared" si="31"/>
        <v>-6.9685622232394779</v>
      </c>
      <c r="G98" s="1">
        <f t="shared" si="32"/>
        <v>-0.23029833703588692</v>
      </c>
      <c r="H98" s="1">
        <f t="shared" si="33"/>
        <v>-0.34842811116197392</v>
      </c>
      <c r="I98" s="1">
        <f t="shared" si="34"/>
        <v>9.4148249004353424E-2</v>
      </c>
      <c r="J98" s="1">
        <f t="shared" si="35"/>
        <v>-0.28484400504383844</v>
      </c>
      <c r="K98" s="1">
        <f t="shared" si="36"/>
        <v>1.5155994956161545E-2</v>
      </c>
      <c r="L98" s="1">
        <f t="shared" si="37"/>
        <v>0.15155994956161545</v>
      </c>
      <c r="M98" s="1">
        <f t="shared" si="38"/>
        <v>0.84933864739648002</v>
      </c>
      <c r="N98" s="1">
        <f t="shared" si="39"/>
        <v>1.0008985969580955</v>
      </c>
      <c r="P98">
        <v>9.5</v>
      </c>
    </row>
    <row r="99" spans="1:16" x14ac:dyDescent="0.3">
      <c r="A99" s="1">
        <f t="shared" si="26"/>
        <v>8.8923174640869351E-2</v>
      </c>
      <c r="B99" s="1">
        <f t="shared" si="27"/>
        <v>-4.6928719379787305</v>
      </c>
      <c r="C99" s="1">
        <f t="shared" si="28"/>
        <v>-2.9602010045470961</v>
      </c>
      <c r="D99" s="1">
        <f t="shared" si="29"/>
        <v>-4.7668769630924075</v>
      </c>
      <c r="E99" s="1">
        <f t="shared" si="30"/>
        <v>-2.8398623808598922E-2</v>
      </c>
      <c r="F99" s="1">
        <f t="shared" si="31"/>
        <v>0.94649356000499385</v>
      </c>
      <c r="G99" s="1">
        <f t="shared" si="32"/>
        <v>-0.2383438481546204</v>
      </c>
      <c r="H99" s="1">
        <f t="shared" si="33"/>
        <v>4.7324678000249698E-2</v>
      </c>
      <c r="I99" s="1">
        <f t="shared" si="34"/>
        <v>2.6641809040923899E-2</v>
      </c>
      <c r="J99" s="1">
        <f t="shared" si="35"/>
        <v>-0.29881468171933412</v>
      </c>
      <c r="K99" s="1">
        <f t="shared" si="36"/>
        <v>1.1853182806658702E-3</v>
      </c>
      <c r="L99" s="1">
        <f t="shared" si="37"/>
        <v>1.1853182806658702E-2</v>
      </c>
      <c r="M99" s="1">
        <f t="shared" si="38"/>
        <v>0.99103711618207102</v>
      </c>
      <c r="N99" s="1">
        <f t="shared" si="39"/>
        <v>1.0028902989887296</v>
      </c>
      <c r="P99">
        <v>9.6</v>
      </c>
    </row>
    <row r="100" spans="1:16" x14ac:dyDescent="0.3">
      <c r="A100" s="1">
        <f t="shared" si="26"/>
        <v>-0.14942067351375105</v>
      </c>
      <c r="B100" s="1">
        <f t="shared" si="27"/>
        <v>-4.6455472599784811</v>
      </c>
      <c r="C100" s="1">
        <f t="shared" si="28"/>
        <v>4.9621762051401577</v>
      </c>
      <c r="D100" s="1">
        <f t="shared" si="29"/>
        <v>-4.5214928548499769</v>
      </c>
      <c r="E100" s="1">
        <f t="shared" si="30"/>
        <v>-0.26555935501321309</v>
      </c>
      <c r="F100" s="1">
        <f t="shared" si="31"/>
        <v>8.7483018825709902</v>
      </c>
      <c r="G100" s="1">
        <f t="shared" si="32"/>
        <v>-0.22607464274249886</v>
      </c>
      <c r="H100" s="1">
        <f t="shared" si="33"/>
        <v>0.43741509412854951</v>
      </c>
      <c r="I100" s="1">
        <f t="shared" si="34"/>
        <v>-4.4659585846261417E-2</v>
      </c>
      <c r="J100" s="1">
        <f t="shared" si="35"/>
        <v>-0.29665724564224011</v>
      </c>
      <c r="K100" s="1">
        <f t="shared" si="36"/>
        <v>3.3427543577598806E-3</v>
      </c>
      <c r="L100" s="1">
        <f t="shared" si="37"/>
        <v>3.3427543577598806E-2</v>
      </c>
      <c r="M100" s="1">
        <f t="shared" si="38"/>
        <v>0.97114992051121074</v>
      </c>
      <c r="N100" s="1">
        <f t="shared" si="39"/>
        <v>1.0045774640888094</v>
      </c>
      <c r="P100">
        <v>9.6999999999999993</v>
      </c>
    </row>
    <row r="101" spans="1:16" x14ac:dyDescent="0.3">
      <c r="A101" s="1">
        <f t="shared" si="26"/>
        <v>-0.37549531625624988</v>
      </c>
      <c r="B101" s="1">
        <f t="shared" si="27"/>
        <v>-4.208132165849932</v>
      </c>
      <c r="C101" s="1">
        <f t="shared" si="28"/>
        <v>12.224445989619328</v>
      </c>
      <c r="D101" s="1">
        <f t="shared" si="29"/>
        <v>-3.902521016109449</v>
      </c>
      <c r="E101" s="1">
        <f t="shared" si="30"/>
        <v>-0.48069862040249817</v>
      </c>
      <c r="F101" s="1">
        <f t="shared" si="31"/>
        <v>15.413291185021905</v>
      </c>
      <c r="G101" s="1">
        <f t="shared" si="32"/>
        <v>-0.19512605080547246</v>
      </c>
      <c r="H101" s="1">
        <f t="shared" si="33"/>
        <v>0.77066455925109523</v>
      </c>
      <c r="I101" s="1">
        <f t="shared" si="34"/>
        <v>-0.11002001390657397</v>
      </c>
      <c r="J101" s="1">
        <f t="shared" si="35"/>
        <v>-0.27909782611119938</v>
      </c>
      <c r="K101" s="1">
        <f t="shared" si="36"/>
        <v>2.0902173888800613E-2</v>
      </c>
      <c r="L101" s="1">
        <f t="shared" si="37"/>
        <v>0.20902173888800613</v>
      </c>
      <c r="M101" s="1">
        <f t="shared" si="38"/>
        <v>0.79687693463673781</v>
      </c>
      <c r="N101" s="1">
        <f t="shared" si="39"/>
        <v>1.0058986735247439</v>
      </c>
      <c r="P101">
        <v>9.8000000000000007</v>
      </c>
    </row>
    <row r="102" spans="1:16" x14ac:dyDescent="0.3">
      <c r="A102" s="1">
        <f t="shared" si="26"/>
        <v>-0.5706213670617224</v>
      </c>
      <c r="B102" s="1">
        <f t="shared" si="27"/>
        <v>-3.4374676065988368</v>
      </c>
      <c r="C102" s="1">
        <f t="shared" si="28"/>
        <v>18.005169135344762</v>
      </c>
      <c r="D102" s="1">
        <f t="shared" si="29"/>
        <v>-2.9873383782152176</v>
      </c>
      <c r="E102" s="1">
        <f t="shared" si="30"/>
        <v>-0.65655805722669336</v>
      </c>
      <c r="F102" s="1">
        <f t="shared" si="31"/>
        <v>20.346470583507262</v>
      </c>
      <c r="G102" s="1">
        <f t="shared" si="32"/>
        <v>-0.1493669189107609</v>
      </c>
      <c r="H102" s="1">
        <f t="shared" si="33"/>
        <v>1.0173235291753631</v>
      </c>
      <c r="I102" s="1">
        <f t="shared" si="34"/>
        <v>-0.16204652221810284</v>
      </c>
      <c r="J102" s="1">
        <f t="shared" si="35"/>
        <v>-0.25246965092267604</v>
      </c>
      <c r="K102" s="1">
        <f t="shared" si="36"/>
        <v>4.7530349077323952E-2</v>
      </c>
      <c r="L102" s="1">
        <f t="shared" si="37"/>
        <v>0.47530349077323952</v>
      </c>
      <c r="M102" s="1">
        <f t="shared" si="38"/>
        <v>0.53172825958873504</v>
      </c>
      <c r="N102" s="1">
        <f t="shared" si="39"/>
        <v>1.0070317503619746</v>
      </c>
      <c r="P102">
        <v>9.9</v>
      </c>
    </row>
    <row r="103" spans="1:16" x14ac:dyDescent="0.3">
      <c r="A103" s="1">
        <f t="shared" si="26"/>
        <v>-0.71998828597248332</v>
      </c>
      <c r="B103" s="1">
        <f t="shared" si="27"/>
        <v>-2.4201440774234735</v>
      </c>
      <c r="C103" s="1">
        <f t="shared" si="28"/>
        <v>21.979195508441173</v>
      </c>
      <c r="D103" s="1">
        <f t="shared" si="29"/>
        <v>-1.8706641897124441</v>
      </c>
      <c r="E103" s="1">
        <f t="shared" si="30"/>
        <v>-0.78049188790807011</v>
      </c>
      <c r="F103" s="1">
        <f t="shared" si="31"/>
        <v>23.454300795960275</v>
      </c>
      <c r="G103" s="1">
        <f t="shared" si="32"/>
        <v>-9.3533209485622215E-2</v>
      </c>
      <c r="H103" s="1">
        <f t="shared" si="33"/>
        <v>1.1727150397980137</v>
      </c>
      <c r="I103" s="1">
        <f t="shared" si="34"/>
        <v>-0.19781275957597053</v>
      </c>
      <c r="J103" s="1">
        <f t="shared" si="35"/>
        <v>-0.22554403594185166</v>
      </c>
      <c r="K103" s="1">
        <f t="shared" si="36"/>
        <v>7.4455964058148333E-2</v>
      </c>
      <c r="L103" s="1">
        <f t="shared" si="37"/>
        <v>0.74455964058148338</v>
      </c>
      <c r="M103" s="1">
        <f t="shared" si="38"/>
        <v>0.2635693809969562</v>
      </c>
      <c r="N103" s="1">
        <f t="shared" si="39"/>
        <v>1.0081290215784395</v>
      </c>
      <c r="P103">
        <v>10</v>
      </c>
    </row>
    <row r="104" spans="1:16" x14ac:dyDescent="0.3">
      <c r="A104" s="1">
        <f t="shared" si="26"/>
        <v>-0.81352149545810559</v>
      </c>
      <c r="B104" s="1">
        <f t="shared" si="27"/>
        <v>-1.2474290376254598</v>
      </c>
      <c r="C104" s="1">
        <f t="shared" si="28"/>
        <v>24.223691467968305</v>
      </c>
      <c r="D104" s="1">
        <f t="shared" si="29"/>
        <v>-0.64183675092625214</v>
      </c>
      <c r="E104" s="1">
        <f t="shared" si="30"/>
        <v>-0.8447072213987421</v>
      </c>
      <c r="F104" s="1">
        <f t="shared" si="31"/>
        <v>24.925891793449836</v>
      </c>
      <c r="G104" s="1">
        <f t="shared" si="32"/>
        <v>-3.2091837546312611E-2</v>
      </c>
      <c r="H104" s="1">
        <f t="shared" si="33"/>
        <v>1.246294589672492</v>
      </c>
      <c r="I104" s="1">
        <f t="shared" si="34"/>
        <v>-0.21801322321171465</v>
      </c>
      <c r="J104" s="1">
        <f t="shared" si="35"/>
        <v>-0.20608307670655318</v>
      </c>
      <c r="K104" s="1">
        <f t="shared" si="36"/>
        <v>9.3916923293446808E-2</v>
      </c>
      <c r="L104" s="1">
        <f t="shared" si="37"/>
        <v>0.93916923293446808</v>
      </c>
      <c r="M104" s="1">
        <f t="shared" si="38"/>
        <v>7.0023564176003125E-2</v>
      </c>
      <c r="N104" s="1">
        <f t="shared" si="39"/>
        <v>1.0091927971104713</v>
      </c>
      <c r="P104">
        <v>10.1</v>
      </c>
    </row>
    <row r="105" spans="1:16" x14ac:dyDescent="0.3">
      <c r="A105" s="1">
        <f t="shared" si="26"/>
        <v>-0.84561333300441821</v>
      </c>
      <c r="B105" s="1">
        <f t="shared" si="27"/>
        <v>-1.1344479529677987E-3</v>
      </c>
      <c r="C105" s="1">
        <f t="shared" si="28"/>
        <v>24.945935325539697</v>
      </c>
      <c r="D105" s="1">
        <f t="shared" si="29"/>
        <v>0.62251393518552467</v>
      </c>
      <c r="E105" s="1">
        <f t="shared" si="30"/>
        <v>-0.84564169420324242</v>
      </c>
      <c r="F105" s="1">
        <f t="shared" si="31"/>
        <v>24.946562355522769</v>
      </c>
      <c r="G105" s="1">
        <f t="shared" si="32"/>
        <v>3.1125696759276233E-2</v>
      </c>
      <c r="H105" s="1">
        <f t="shared" si="33"/>
        <v>1.2473281177761386</v>
      </c>
      <c r="I105" s="1">
        <f t="shared" si="34"/>
        <v>-0.22451341792985718</v>
      </c>
      <c r="J105" s="1">
        <f t="shared" si="35"/>
        <v>-0.19898172069175921</v>
      </c>
      <c r="K105" s="1">
        <f t="shared" si="36"/>
        <v>0.10101827930824078</v>
      </c>
      <c r="L105" s="1">
        <f t="shared" si="37"/>
        <v>1.0101827930824079</v>
      </c>
      <c r="M105" s="1">
        <f t="shared" si="38"/>
        <v>5.7913747109677294E-8</v>
      </c>
      <c r="N105" s="1">
        <f t="shared" si="39"/>
        <v>1.010182850996155</v>
      </c>
      <c r="P105">
        <v>10.199999999999999</v>
      </c>
    </row>
    <row r="106" spans="1:16" x14ac:dyDescent="0.3">
      <c r="A106" s="1">
        <f t="shared" si="26"/>
        <v>-0.81448763624514198</v>
      </c>
      <c r="B106" s="1">
        <f t="shared" si="27"/>
        <v>1.2461936698231708</v>
      </c>
      <c r="C106" s="1">
        <f t="shared" si="28"/>
        <v>24.245802966316226</v>
      </c>
      <c r="D106" s="1">
        <f t="shared" si="29"/>
        <v>1.8523387439810766</v>
      </c>
      <c r="E106" s="1">
        <f t="shared" si="30"/>
        <v>-0.78333279449956272</v>
      </c>
      <c r="F106" s="1">
        <f t="shared" si="31"/>
        <v>23.521494590071171</v>
      </c>
      <c r="G106" s="1">
        <f t="shared" si="32"/>
        <v>9.2616937199053839E-2</v>
      </c>
      <c r="H106" s="1">
        <f t="shared" si="33"/>
        <v>1.1760747295035585</v>
      </c>
      <c r="I106" s="1">
        <f t="shared" si="34"/>
        <v>-0.21821222669684606</v>
      </c>
      <c r="J106" s="1">
        <f t="shared" si="35"/>
        <v>-0.20587234909041152</v>
      </c>
      <c r="K106" s="1">
        <f t="shared" si="36"/>
        <v>9.4127650909588467E-2</v>
      </c>
      <c r="L106" s="1">
        <f t="shared" si="37"/>
        <v>0.94127650909588467</v>
      </c>
      <c r="M106" s="1">
        <f t="shared" si="38"/>
        <v>6.9884939821830389E-2</v>
      </c>
      <c r="N106" s="1">
        <f t="shared" si="39"/>
        <v>1.011161448917715</v>
      </c>
      <c r="P106">
        <v>10.3</v>
      </c>
    </row>
    <row r="107" spans="1:16" x14ac:dyDescent="0.3">
      <c r="A107" s="1">
        <f t="shared" si="26"/>
        <v>-0.72187069904608814</v>
      </c>
      <c r="B107" s="1">
        <f t="shared" si="27"/>
        <v>2.4222683993267293</v>
      </c>
      <c r="C107" s="1">
        <f t="shared" si="28"/>
        <v>22.026330654954016</v>
      </c>
      <c r="D107" s="1">
        <f t="shared" si="29"/>
        <v>2.9729266657005797</v>
      </c>
      <c r="E107" s="1">
        <f t="shared" si="30"/>
        <v>-0.66131398906291994</v>
      </c>
      <c r="F107" s="1">
        <f t="shared" si="31"/>
        <v>20.471812117768014</v>
      </c>
      <c r="G107" s="1">
        <f t="shared" si="32"/>
        <v>0.14864633328502899</v>
      </c>
      <c r="H107" s="1">
        <f t="shared" si="33"/>
        <v>1.0235906058884008</v>
      </c>
      <c r="I107" s="1">
        <f t="shared" si="34"/>
        <v>-0.19823697589458614</v>
      </c>
      <c r="J107" s="1">
        <f t="shared" si="35"/>
        <v>-0.22517127123185426</v>
      </c>
      <c r="K107" s="1">
        <f t="shared" si="36"/>
        <v>7.4828728768145725E-2</v>
      </c>
      <c r="L107" s="1">
        <f t="shared" si="37"/>
        <v>0.74828728768145725</v>
      </c>
      <c r="M107" s="1">
        <f t="shared" si="38"/>
        <v>0.2640322889269594</v>
      </c>
      <c r="N107" s="1">
        <f t="shared" si="39"/>
        <v>1.0123195766084168</v>
      </c>
      <c r="P107">
        <v>10.4</v>
      </c>
    </row>
    <row r="108" spans="1:16" x14ac:dyDescent="0.3">
      <c r="A108" s="1">
        <f t="shared" si="26"/>
        <v>-0.57322436576105917</v>
      </c>
      <c r="B108" s="1">
        <f t="shared" si="27"/>
        <v>3.4458590052151301</v>
      </c>
      <c r="C108" s="1">
        <f t="shared" si="28"/>
        <v>18.0781278519854</v>
      </c>
      <c r="D108" s="1">
        <f t="shared" si="29"/>
        <v>3.8978122015147649</v>
      </c>
      <c r="E108" s="1">
        <f t="shared" si="30"/>
        <v>-0.48707789063068091</v>
      </c>
      <c r="F108" s="1">
        <f t="shared" si="31"/>
        <v>15.601520315222997</v>
      </c>
      <c r="G108" s="1">
        <f t="shared" si="32"/>
        <v>0.19489061007573827</v>
      </c>
      <c r="H108" s="1">
        <f t="shared" si="33"/>
        <v>0.78007601576114993</v>
      </c>
      <c r="I108" s="1">
        <f t="shared" si="34"/>
        <v>-0.16270315066786867</v>
      </c>
      <c r="J108" s="1">
        <f t="shared" si="35"/>
        <v>-0.25204698919596091</v>
      </c>
      <c r="K108" s="1">
        <f t="shared" si="36"/>
        <v>4.7953010804039076E-2</v>
      </c>
      <c r="L108" s="1">
        <f t="shared" si="37"/>
        <v>0.47953010804039076</v>
      </c>
      <c r="M108" s="1">
        <f t="shared" si="38"/>
        <v>0.53432749277199931</v>
      </c>
      <c r="N108" s="1">
        <f t="shared" si="39"/>
        <v>1.0138576008123901</v>
      </c>
      <c r="P108">
        <v>10.5</v>
      </c>
    </row>
    <row r="109" spans="1:16" x14ac:dyDescent="0.3">
      <c r="A109" s="1">
        <f t="shared" si="26"/>
        <v>-0.3783337556853209</v>
      </c>
      <c r="B109" s="1">
        <f t="shared" si="27"/>
        <v>4.22593502097628</v>
      </c>
      <c r="C109" s="1">
        <f t="shared" si="28"/>
        <v>12.312419101786436</v>
      </c>
      <c r="D109" s="1">
        <f t="shared" si="29"/>
        <v>4.5337454985209407</v>
      </c>
      <c r="E109" s="1">
        <f t="shared" si="30"/>
        <v>-0.27268538016091393</v>
      </c>
      <c r="F109" s="1">
        <f t="shared" si="31"/>
        <v>8.9772854362618872</v>
      </c>
      <c r="G109" s="1">
        <f t="shared" si="32"/>
        <v>0.22668727492604704</v>
      </c>
      <c r="H109" s="1">
        <f t="shared" si="33"/>
        <v>0.44886427181309441</v>
      </c>
      <c r="I109" s="1">
        <f t="shared" si="34"/>
        <v>-0.11081177191607791</v>
      </c>
      <c r="J109" s="1">
        <f t="shared" si="35"/>
        <v>-0.27878441707674251</v>
      </c>
      <c r="K109" s="1">
        <f t="shared" si="36"/>
        <v>2.1215582923257481E-2</v>
      </c>
      <c r="L109" s="1">
        <f t="shared" si="37"/>
        <v>0.21215582923257481</v>
      </c>
      <c r="M109" s="1">
        <f t="shared" si="38"/>
        <v>0.80363370606812068</v>
      </c>
      <c r="N109" s="1">
        <f t="shared" si="39"/>
        <v>1.0157895353006956</v>
      </c>
      <c r="P109">
        <v>10.6</v>
      </c>
    </row>
    <row r="110" spans="1:16" x14ac:dyDescent="0.3">
      <c r="A110" s="1">
        <f t="shared" si="26"/>
        <v>-0.15164648075927387</v>
      </c>
      <c r="B110" s="1">
        <f t="shared" si="27"/>
        <v>4.6747992927893742</v>
      </c>
      <c r="C110" s="1">
        <f t="shared" si="28"/>
        <v>5.0355307245801875</v>
      </c>
      <c r="D110" s="1">
        <f t="shared" si="29"/>
        <v>4.8006875609038788</v>
      </c>
      <c r="E110" s="1">
        <f t="shared" si="30"/>
        <v>-3.4776498439539505E-2</v>
      </c>
      <c r="F110" s="1">
        <f t="shared" si="31"/>
        <v>1.1589829684156299</v>
      </c>
      <c r="G110" s="1">
        <f t="shared" si="32"/>
        <v>0.24003437804519395</v>
      </c>
      <c r="H110" s="1">
        <f t="shared" si="33"/>
        <v>5.7949148420781499E-2</v>
      </c>
      <c r="I110" s="1">
        <f t="shared" si="34"/>
        <v>-4.5319776521221669E-2</v>
      </c>
      <c r="J110" s="1">
        <f t="shared" si="35"/>
        <v>-0.2965571072425453</v>
      </c>
      <c r="K110" s="1">
        <f t="shared" si="36"/>
        <v>3.4428927574546853E-3</v>
      </c>
      <c r="L110" s="1">
        <f t="shared" si="37"/>
        <v>3.4428927574546853E-2</v>
      </c>
      <c r="M110" s="1">
        <f t="shared" si="38"/>
        <v>0.98341867925388149</v>
      </c>
      <c r="N110" s="1">
        <f t="shared" si="39"/>
        <v>1.0178476068284283</v>
      </c>
      <c r="P110">
        <v>10.7</v>
      </c>
    </row>
    <row r="111" spans="1:16" x14ac:dyDescent="0.3">
      <c r="A111" s="1">
        <f t="shared" si="26"/>
        <v>8.8387897285920086E-2</v>
      </c>
      <c r="B111" s="1">
        <f t="shared" si="27"/>
        <v>4.7327484412101555</v>
      </c>
      <c r="C111" s="1">
        <f t="shared" si="28"/>
        <v>-2.9424284999312444</v>
      </c>
      <c r="D111" s="1">
        <f t="shared" si="29"/>
        <v>4.6591877287118741</v>
      </c>
      <c r="E111" s="1">
        <f t="shared" si="30"/>
        <v>0.20670660831617399</v>
      </c>
      <c r="F111" s="1">
        <f t="shared" si="31"/>
        <v>-6.8412578755368969</v>
      </c>
      <c r="G111" s="1">
        <f t="shared" si="32"/>
        <v>0.23295938643559372</v>
      </c>
      <c r="H111" s="1">
        <f t="shared" si="33"/>
        <v>-0.34206289377684485</v>
      </c>
      <c r="I111" s="1">
        <f t="shared" si="34"/>
        <v>2.6481856499381191E-2</v>
      </c>
      <c r="J111" s="1">
        <f t="shared" si="35"/>
        <v>-0.29882889966726139</v>
      </c>
      <c r="K111" s="1">
        <f t="shared" si="36"/>
        <v>1.1711003327385949E-3</v>
      </c>
      <c r="L111" s="1">
        <f t="shared" si="37"/>
        <v>1.1711003327385949E-2</v>
      </c>
      <c r="M111" s="1">
        <f t="shared" si="38"/>
        <v>1.007950851349972</v>
      </c>
      <c r="N111" s="1">
        <f t="shared" si="39"/>
        <v>1.0196618546773579</v>
      </c>
      <c r="P111">
        <v>10.8</v>
      </c>
    </row>
    <row r="112" spans="1:16" x14ac:dyDescent="0.3">
      <c r="A112" s="1">
        <f t="shared" si="26"/>
        <v>0.32134728372151378</v>
      </c>
      <c r="B112" s="1">
        <f t="shared" si="27"/>
        <v>4.3906855474333106</v>
      </c>
      <c r="C112" s="1">
        <f t="shared" si="28"/>
        <v>-10.528172138649866</v>
      </c>
      <c r="D112" s="1">
        <f t="shared" si="29"/>
        <v>4.1274812439670638</v>
      </c>
      <c r="E112" s="1">
        <f t="shared" si="30"/>
        <v>0.43111442240734654</v>
      </c>
      <c r="F112" s="1">
        <f t="shared" si="31"/>
        <v>-13.92945050516038</v>
      </c>
      <c r="G112" s="1">
        <f t="shared" si="32"/>
        <v>0.20637406219835319</v>
      </c>
      <c r="H112" s="1">
        <f t="shared" si="33"/>
        <v>-0.69647252525801906</v>
      </c>
      <c r="I112" s="1">
        <f t="shared" si="34"/>
        <v>9.4753549247848776E-2</v>
      </c>
      <c r="J112" s="1">
        <f t="shared" si="35"/>
        <v>-0.28464322388726471</v>
      </c>
      <c r="K112" s="1">
        <f t="shared" si="36"/>
        <v>1.5356776112735282E-2</v>
      </c>
      <c r="L112" s="1">
        <f t="shared" si="37"/>
        <v>0.15356776112735282</v>
      </c>
      <c r="M112" s="1">
        <f t="shared" si="38"/>
        <v>0.86751538093978875</v>
      </c>
      <c r="N112" s="1">
        <f t="shared" si="39"/>
        <v>1.0210831420671416</v>
      </c>
      <c r="P112">
        <v>10.9</v>
      </c>
    </row>
    <row r="113" spans="1:16" x14ac:dyDescent="0.3">
      <c r="A113" s="1">
        <f t="shared" si="26"/>
        <v>0.52772134591986697</v>
      </c>
      <c r="B113" s="1">
        <f t="shared" si="27"/>
        <v>3.6942130221752913</v>
      </c>
      <c r="C113" s="1">
        <f t="shared" si="28"/>
        <v>-16.785533054126478</v>
      </c>
      <c r="D113" s="1">
        <f t="shared" si="29"/>
        <v>3.2745746958221291</v>
      </c>
      <c r="E113" s="1">
        <f t="shared" si="30"/>
        <v>0.62007667147424927</v>
      </c>
      <c r="F113" s="1">
        <f t="shared" si="31"/>
        <v>-19.369918669685468</v>
      </c>
      <c r="G113" s="1">
        <f t="shared" si="32"/>
        <v>0.16372873479110647</v>
      </c>
      <c r="H113" s="1">
        <f t="shared" si="33"/>
        <v>-0.96849593348427343</v>
      </c>
      <c r="I113" s="1">
        <f t="shared" si="34"/>
        <v>0.15106979748713834</v>
      </c>
      <c r="J113" s="1">
        <f t="shared" si="35"/>
        <v>-0.25918702955046768</v>
      </c>
      <c r="K113" s="1">
        <f t="shared" si="36"/>
        <v>4.0812970449532304E-2</v>
      </c>
      <c r="L113" s="1">
        <f t="shared" si="37"/>
        <v>0.40812970449532304</v>
      </c>
      <c r="M113" s="1">
        <f t="shared" si="38"/>
        <v>0.61412444339442751</v>
      </c>
      <c r="N113" s="1">
        <f t="shared" si="39"/>
        <v>1.0222541478897504</v>
      </c>
      <c r="P113">
        <v>11</v>
      </c>
    </row>
    <row r="114" spans="1:16" x14ac:dyDescent="0.3">
      <c r="A114" s="1">
        <f t="shared" si="26"/>
        <v>0.69145008071097347</v>
      </c>
      <c r="B114" s="1">
        <f t="shared" si="27"/>
        <v>2.725717088691018</v>
      </c>
      <c r="C114" s="1">
        <f t="shared" si="28"/>
        <v>-21.255162718856649</v>
      </c>
      <c r="D114" s="1">
        <f t="shared" si="29"/>
        <v>2.1943380207196017</v>
      </c>
      <c r="E114" s="1">
        <f t="shared" si="30"/>
        <v>0.75959300792824891</v>
      </c>
      <c r="F114" s="1">
        <f t="shared" si="31"/>
        <v>-22.954212851721795</v>
      </c>
      <c r="G114" s="1">
        <f t="shared" si="32"/>
        <v>0.10971690103598009</v>
      </c>
      <c r="H114" s="1">
        <f t="shared" si="33"/>
        <v>-1.1477106425860899</v>
      </c>
      <c r="I114" s="1">
        <f t="shared" si="34"/>
        <v>0.19129646446970988</v>
      </c>
      <c r="J114" s="1">
        <f t="shared" si="35"/>
        <v>-0.23109665225050108</v>
      </c>
      <c r="K114" s="1">
        <f t="shared" si="36"/>
        <v>6.8903347749498911E-2</v>
      </c>
      <c r="L114" s="1">
        <f t="shared" si="37"/>
        <v>0.68903347749498911</v>
      </c>
      <c r="M114" s="1">
        <f t="shared" si="38"/>
        <v>0.33432901414120075</v>
      </c>
      <c r="N114" s="1">
        <f t="shared" si="39"/>
        <v>1.0233624916361899</v>
      </c>
      <c r="P114">
        <v>11.1</v>
      </c>
    </row>
    <row r="115" spans="1:16" x14ac:dyDescent="0.3">
      <c r="A115" s="1">
        <f t="shared" si="26"/>
        <v>0.80116698174695355</v>
      </c>
      <c r="B115" s="1">
        <f t="shared" si="27"/>
        <v>1.5780064461049281</v>
      </c>
      <c r="C115" s="1">
        <f t="shared" si="28"/>
        <v>-23.938954875447408</v>
      </c>
      <c r="D115" s="1">
        <f t="shared" si="29"/>
        <v>0.97953257421874296</v>
      </c>
      <c r="E115" s="1">
        <f t="shared" si="30"/>
        <v>0.84061714289957679</v>
      </c>
      <c r="F115" s="1">
        <f t="shared" si="31"/>
        <v>-24.835163269467706</v>
      </c>
      <c r="G115" s="1">
        <f t="shared" si="32"/>
        <v>4.8976628710937151E-2</v>
      </c>
      <c r="H115" s="1">
        <f t="shared" si="33"/>
        <v>-1.2417581634733854</v>
      </c>
      <c r="I115" s="1">
        <f t="shared" si="34"/>
        <v>0.21545059387902663</v>
      </c>
      <c r="J115" s="1">
        <f t="shared" si="35"/>
        <v>-0.2087607281007966</v>
      </c>
      <c r="K115" s="1">
        <f t="shared" si="36"/>
        <v>9.1239271899203389E-2</v>
      </c>
      <c r="L115" s="1">
        <f t="shared" si="37"/>
        <v>0.91239271899203389</v>
      </c>
      <c r="M115" s="1">
        <f t="shared" si="38"/>
        <v>0.11205469547769174</v>
      </c>
      <c r="N115" s="1">
        <f t="shared" si="39"/>
        <v>1.0244474144697255</v>
      </c>
      <c r="P115">
        <v>11.2</v>
      </c>
    </row>
    <row r="116" spans="1:16" x14ac:dyDescent="0.3">
      <c r="A116" s="1">
        <f t="shared" si="26"/>
        <v>0.85014361045789066</v>
      </c>
      <c r="B116" s="1">
        <f t="shared" si="27"/>
        <v>0.33624828263154272</v>
      </c>
      <c r="C116" s="1">
        <f t="shared" si="28"/>
        <v>-25.045839262485259</v>
      </c>
      <c r="D116" s="1">
        <f t="shared" si="29"/>
        <v>-0.28989769893058881</v>
      </c>
      <c r="E116" s="1">
        <f t="shared" si="30"/>
        <v>0.8585498175236792</v>
      </c>
      <c r="F116" s="1">
        <f t="shared" si="31"/>
        <v>-25.229853765376546</v>
      </c>
      <c r="G116" s="1">
        <f t="shared" si="32"/>
        <v>-1.4494884946529441E-2</v>
      </c>
      <c r="H116" s="1">
        <f t="shared" si="33"/>
        <v>-1.2614926882688273</v>
      </c>
      <c r="I116" s="1">
        <f t="shared" si="34"/>
        <v>0.22541255336236732</v>
      </c>
      <c r="J116" s="1">
        <f t="shared" si="35"/>
        <v>-0.19796257420698968</v>
      </c>
      <c r="K116" s="1">
        <f t="shared" si="36"/>
        <v>0.10203742579301031</v>
      </c>
      <c r="L116" s="1">
        <f t="shared" si="37"/>
        <v>1.0203742579301032</v>
      </c>
      <c r="M116" s="1">
        <f t="shared" si="38"/>
        <v>5.0878308407697817E-3</v>
      </c>
      <c r="N116" s="1">
        <f t="shared" si="39"/>
        <v>1.025462088770873</v>
      </c>
      <c r="P116">
        <v>11.3</v>
      </c>
    </row>
    <row r="117" spans="1:16" x14ac:dyDescent="0.3">
      <c r="A117" s="1">
        <f t="shared" si="26"/>
        <v>0.83564872551136127</v>
      </c>
      <c r="B117" s="1">
        <f t="shared" si="27"/>
        <v>-0.92524440563728461</v>
      </c>
      <c r="C117" s="1">
        <f t="shared" si="28"/>
        <v>-24.724392193232642</v>
      </c>
      <c r="D117" s="1">
        <f t="shared" si="29"/>
        <v>-1.5433542104681006</v>
      </c>
      <c r="E117" s="1">
        <f t="shared" si="30"/>
        <v>0.8125176153704291</v>
      </c>
      <c r="F117" s="1">
        <f t="shared" si="31"/>
        <v>-24.200692299466283</v>
      </c>
      <c r="G117" s="1">
        <f t="shared" si="32"/>
        <v>-7.7167710523405042E-2</v>
      </c>
      <c r="H117" s="1">
        <f t="shared" si="33"/>
        <v>-1.2100346149733143</v>
      </c>
      <c r="I117" s="1">
        <f t="shared" si="34"/>
        <v>0.22251952973909375</v>
      </c>
      <c r="J117" s="1">
        <f t="shared" si="35"/>
        <v>-0.20120899305123655</v>
      </c>
      <c r="K117" s="1">
        <f t="shared" si="36"/>
        <v>9.8791006948763443E-2</v>
      </c>
      <c r="L117" s="1">
        <f t="shared" si="37"/>
        <v>0.98791006948763438</v>
      </c>
      <c r="M117" s="1">
        <f t="shared" si="38"/>
        <v>3.8523474457339141E-2</v>
      </c>
      <c r="N117" s="1">
        <f t="shared" si="39"/>
        <v>1.0264335439449734</v>
      </c>
      <c r="P117">
        <v>11.4</v>
      </c>
    </row>
    <row r="118" spans="1:16" x14ac:dyDescent="0.3">
      <c r="A118" s="1">
        <f t="shared" si="26"/>
        <v>0.75848101498795617</v>
      </c>
      <c r="B118" s="1">
        <f t="shared" si="27"/>
        <v>-2.1352790206105992</v>
      </c>
      <c r="C118" s="1">
        <f t="shared" si="28"/>
        <v>-22.927321190601482</v>
      </c>
      <c r="D118" s="1">
        <f t="shared" si="29"/>
        <v>-2.708462050375636</v>
      </c>
      <c r="E118" s="1">
        <f t="shared" si="30"/>
        <v>0.70509903947269115</v>
      </c>
      <c r="F118" s="1">
        <f t="shared" si="31"/>
        <v>-21.603641865458108</v>
      </c>
      <c r="G118" s="1">
        <f t="shared" si="32"/>
        <v>-0.13542310251878181</v>
      </c>
      <c r="H118" s="1">
        <f t="shared" si="33"/>
        <v>-1.0801820932729054</v>
      </c>
      <c r="I118" s="1">
        <f t="shared" si="34"/>
        <v>0.20634589071541332</v>
      </c>
      <c r="J118" s="1">
        <f t="shared" si="35"/>
        <v>-0.21776449064267275</v>
      </c>
      <c r="K118" s="1">
        <f t="shared" si="36"/>
        <v>8.2235509357327236E-2</v>
      </c>
      <c r="L118" s="1">
        <f t="shared" si="37"/>
        <v>0.82235509357327241</v>
      </c>
      <c r="M118" s="1">
        <f t="shared" si="38"/>
        <v>0.20517374231368915</v>
      </c>
      <c r="N118" s="1">
        <f t="shared" si="39"/>
        <v>1.0275288358869616</v>
      </c>
      <c r="P118">
        <v>11.5</v>
      </c>
    </row>
    <row r="119" spans="1:16" x14ac:dyDescent="0.3">
      <c r="A119" s="1">
        <f t="shared" si="26"/>
        <v>0.62305791246917441</v>
      </c>
      <c r="B119" s="1">
        <f t="shared" si="27"/>
        <v>-3.2154611138835048</v>
      </c>
      <c r="C119" s="1">
        <f t="shared" si="28"/>
        <v>-19.450706972055016</v>
      </c>
      <c r="D119" s="1">
        <f t="shared" si="29"/>
        <v>-3.7017287881848802</v>
      </c>
      <c r="E119" s="1">
        <f t="shared" si="30"/>
        <v>0.54267138462208675</v>
      </c>
      <c r="F119" s="1">
        <f t="shared" si="31"/>
        <v>-17.214180806579183</v>
      </c>
      <c r="G119" s="1">
        <f t="shared" si="32"/>
        <v>-0.18508643940924402</v>
      </c>
      <c r="H119" s="1">
        <f t="shared" si="33"/>
        <v>-0.86070904032895923</v>
      </c>
      <c r="I119" s="1">
        <f t="shared" si="34"/>
        <v>0.17505636274849518</v>
      </c>
      <c r="J119" s="1">
        <f t="shared" si="35"/>
        <v>-0.24362936986592415</v>
      </c>
      <c r="K119" s="1">
        <f t="shared" si="36"/>
        <v>5.6370630134075839E-2</v>
      </c>
      <c r="L119" s="1">
        <f t="shared" si="37"/>
        <v>0.56370630134075839</v>
      </c>
      <c r="M119" s="1">
        <f t="shared" si="38"/>
        <v>0.46526355787036267</v>
      </c>
      <c r="N119" s="1">
        <f t="shared" si="39"/>
        <v>1.0289698592111209</v>
      </c>
      <c r="P119">
        <v>11.6</v>
      </c>
    </row>
    <row r="120" spans="1:16" x14ac:dyDescent="0.3">
      <c r="A120" s="1">
        <f t="shared" si="26"/>
        <v>0.43797147305993039</v>
      </c>
      <c r="B120" s="1">
        <f t="shared" si="27"/>
        <v>-4.0761701542124644</v>
      </c>
      <c r="C120" s="1">
        <f t="shared" si="28"/>
        <v>-14.136775894944638</v>
      </c>
      <c r="D120" s="1">
        <f t="shared" si="29"/>
        <v>-4.4295895515860799</v>
      </c>
      <c r="E120" s="1">
        <f t="shared" si="30"/>
        <v>0.33606721920461879</v>
      </c>
      <c r="F120" s="1">
        <f t="shared" si="31"/>
        <v>-10.992562509171018</v>
      </c>
      <c r="G120" s="1">
        <f t="shared" si="32"/>
        <v>-0.221479477579304</v>
      </c>
      <c r="H120" s="1">
        <f t="shared" si="33"/>
        <v>-0.54962812545855089</v>
      </c>
      <c r="I120" s="1">
        <f t="shared" si="34"/>
        <v>0.12723098305450176</v>
      </c>
      <c r="J120" s="1">
        <f t="shared" si="35"/>
        <v>-0.27168414924501039</v>
      </c>
      <c r="K120" s="1">
        <f t="shared" si="36"/>
        <v>2.8315850754989602E-2</v>
      </c>
      <c r="L120" s="1">
        <f t="shared" si="37"/>
        <v>0.28315850754989602</v>
      </c>
      <c r="M120" s="1">
        <f t="shared" si="38"/>
        <v>0.74768234067416095</v>
      </c>
      <c r="N120" s="1">
        <f t="shared" si="39"/>
        <v>1.030840848224057</v>
      </c>
      <c r="P120">
        <v>11.7</v>
      </c>
    </row>
    <row r="121" spans="1:16" x14ac:dyDescent="0.3">
      <c r="A121" s="1">
        <f t="shared" si="26"/>
        <v>0.21649199548062639</v>
      </c>
      <c r="B121" s="1">
        <f t="shared" si="27"/>
        <v>-4.6257982796710149</v>
      </c>
      <c r="C121" s="1">
        <f t="shared" si="28"/>
        <v>-7.1601611554595719</v>
      </c>
      <c r="D121" s="1">
        <f t="shared" si="29"/>
        <v>-4.8048023085575045</v>
      </c>
      <c r="E121" s="1">
        <f t="shared" si="30"/>
        <v>0.10084703848885102</v>
      </c>
      <c r="F121" s="1">
        <f t="shared" si="31"/>
        <v>-3.3558729185551801</v>
      </c>
      <c r="G121" s="1">
        <f t="shared" si="32"/>
        <v>-0.24024011542787524</v>
      </c>
      <c r="H121" s="1">
        <f t="shared" si="33"/>
        <v>-0.16779364592775903</v>
      </c>
      <c r="I121" s="1">
        <f t="shared" si="34"/>
        <v>6.4441450399136152E-2</v>
      </c>
      <c r="J121" s="1">
        <f t="shared" si="35"/>
        <v>-0.29299709805807922</v>
      </c>
      <c r="K121" s="1">
        <f t="shared" si="36"/>
        <v>7.0029019419207694E-3</v>
      </c>
      <c r="L121" s="1">
        <f t="shared" si="37"/>
        <v>7.0029019419207694E-2</v>
      </c>
      <c r="M121" s="1">
        <f t="shared" si="38"/>
        <v>0.96291043758932937</v>
      </c>
      <c r="N121" s="1">
        <f t="shared" si="39"/>
        <v>1.0329394570085371</v>
      </c>
      <c r="P121">
        <v>11.8</v>
      </c>
    </row>
    <row r="122" spans="1:16" x14ac:dyDescent="0.3">
      <c r="A122" s="1">
        <f t="shared" si="26"/>
        <v>-2.3748119947248847E-2</v>
      </c>
      <c r="B122" s="1">
        <f t="shared" si="27"/>
        <v>-4.7935919255987738</v>
      </c>
      <c r="C122" s="1">
        <f t="shared" si="28"/>
        <v>0.79152959309964532</v>
      </c>
      <c r="D122" s="1">
        <f t="shared" si="29"/>
        <v>-4.7738036857712824</v>
      </c>
      <c r="E122" s="1">
        <f t="shared" si="30"/>
        <v>-0.14358791808721821</v>
      </c>
      <c r="F122" s="1">
        <f t="shared" si="31"/>
        <v>4.7698340908486205</v>
      </c>
      <c r="G122" s="1">
        <f t="shared" si="32"/>
        <v>-0.23869018428856414</v>
      </c>
      <c r="H122" s="1">
        <f t="shared" si="33"/>
        <v>0.23849170454243104</v>
      </c>
      <c r="I122" s="1">
        <f t="shared" si="34"/>
        <v>-7.1237663378968053E-3</v>
      </c>
      <c r="J122" s="1">
        <f t="shared" si="35"/>
        <v>-0.29991540799559302</v>
      </c>
      <c r="K122" s="1">
        <f t="shared" si="36"/>
        <v>8.4592004406969235E-5</v>
      </c>
      <c r="L122" s="1">
        <f t="shared" si="37"/>
        <v>8.4592004406969235E-4</v>
      </c>
      <c r="M122" s="1">
        <f t="shared" si="38"/>
        <v>1.0340335597124592</v>
      </c>
      <c r="N122" s="1">
        <f t="shared" si="39"/>
        <v>1.0348794797565288</v>
      </c>
      <c r="P122">
        <v>11.9</v>
      </c>
    </row>
    <row r="123" spans="1:16" x14ac:dyDescent="0.3">
      <c r="A123" s="1">
        <f t="shared" si="26"/>
        <v>-0.26243830423581299</v>
      </c>
      <c r="B123" s="1">
        <f t="shared" si="27"/>
        <v>-4.5551002210563425</v>
      </c>
      <c r="C123" s="1">
        <f t="shared" si="28"/>
        <v>8.6478712706914056</v>
      </c>
      <c r="D123" s="1">
        <f t="shared" si="29"/>
        <v>-4.3389034392890578</v>
      </c>
      <c r="E123" s="1">
        <f t="shared" si="30"/>
        <v>-0.37631580976222156</v>
      </c>
      <c r="F123" s="1">
        <f t="shared" si="31"/>
        <v>12.249886089052529</v>
      </c>
      <c r="G123" s="1">
        <f t="shared" si="32"/>
        <v>-0.2169451719644529</v>
      </c>
      <c r="H123" s="1">
        <f t="shared" si="33"/>
        <v>0.61249430445262654</v>
      </c>
      <c r="I123" s="1">
        <f t="shared" si="34"/>
        <v>-7.7830841436222598E-2</v>
      </c>
      <c r="J123" s="1">
        <f t="shared" si="35"/>
        <v>-0.28972807962178876</v>
      </c>
      <c r="K123" s="1">
        <f t="shared" si="36"/>
        <v>1.027192037821123E-2</v>
      </c>
      <c r="L123" s="1">
        <f t="shared" si="37"/>
        <v>0.1027192037821123</v>
      </c>
      <c r="M123" s="1">
        <f t="shared" si="38"/>
        <v>0.93370221107403939</v>
      </c>
      <c r="N123" s="1">
        <f t="shared" si="39"/>
        <v>1.0364214148561517</v>
      </c>
      <c r="P123">
        <v>12</v>
      </c>
    </row>
    <row r="124" spans="1:16" x14ac:dyDescent="0.3">
      <c r="A124" s="1">
        <f t="shared" si="26"/>
        <v>-0.47938347620026589</v>
      </c>
      <c r="B124" s="1">
        <f t="shared" si="27"/>
        <v>-3.942605916603716</v>
      </c>
      <c r="C124" s="1">
        <f t="shared" si="28"/>
        <v>15.374407811149718</v>
      </c>
      <c r="D124" s="1">
        <f t="shared" si="29"/>
        <v>-3.558245721324973</v>
      </c>
      <c r="E124" s="1">
        <f t="shared" si="30"/>
        <v>-0.57794862411535886</v>
      </c>
      <c r="F124" s="1">
        <f t="shared" si="31"/>
        <v>18.21022952019149</v>
      </c>
      <c r="G124" s="1">
        <f t="shared" si="32"/>
        <v>-0.17791228606624865</v>
      </c>
      <c r="H124" s="1">
        <f t="shared" si="33"/>
        <v>0.91051147600957449</v>
      </c>
      <c r="I124" s="1">
        <f t="shared" si="34"/>
        <v>-0.13836967030034739</v>
      </c>
      <c r="J124" s="1">
        <f t="shared" si="35"/>
        <v>-0.2661838356117312</v>
      </c>
      <c r="K124" s="1">
        <f t="shared" si="36"/>
        <v>3.3816164388268788E-2</v>
      </c>
      <c r="L124" s="1">
        <f t="shared" si="37"/>
        <v>0.33816164388268788</v>
      </c>
      <c r="M124" s="1">
        <f t="shared" si="38"/>
        <v>0.69948636361373817</v>
      </c>
      <c r="N124" s="1">
        <f t="shared" si="39"/>
        <v>1.0376480074964261</v>
      </c>
      <c r="P124">
        <v>12.1</v>
      </c>
    </row>
    <row r="125" spans="1:16" x14ac:dyDescent="0.3">
      <c r="A125" s="1">
        <f t="shared" si="26"/>
        <v>-0.65729576226651454</v>
      </c>
      <c r="B125" s="1">
        <f t="shared" si="27"/>
        <v>-3.0320944405941415</v>
      </c>
      <c r="C125" s="1">
        <f t="shared" si="28"/>
        <v>20.365942864845813</v>
      </c>
      <c r="D125" s="1">
        <f t="shared" si="29"/>
        <v>-2.5229458689729962</v>
      </c>
      <c r="E125" s="1">
        <f t="shared" si="30"/>
        <v>-0.73309812328136803</v>
      </c>
      <c r="F125" s="1">
        <f t="shared" si="31"/>
        <v>22.305835768253544</v>
      </c>
      <c r="G125" s="1">
        <f t="shared" si="32"/>
        <v>-0.12614729344864981</v>
      </c>
      <c r="H125" s="1">
        <f t="shared" si="33"/>
        <v>1.1152917884126772</v>
      </c>
      <c r="I125" s="1">
        <f t="shared" si="34"/>
        <v>-0.18329348578361224</v>
      </c>
      <c r="J125" s="1">
        <f t="shared" si="35"/>
        <v>-0.23749420639100385</v>
      </c>
      <c r="K125" s="1">
        <f t="shared" si="36"/>
        <v>6.2505793608996135E-2</v>
      </c>
      <c r="L125" s="1">
        <f t="shared" si="37"/>
        <v>0.6250579360899613</v>
      </c>
      <c r="M125" s="1">
        <f t="shared" si="38"/>
        <v>0.41371185135068544</v>
      </c>
      <c r="N125" s="1">
        <f t="shared" si="39"/>
        <v>1.0387697874406467</v>
      </c>
      <c r="P125">
        <v>12.2</v>
      </c>
    </row>
    <row r="126" spans="1:16" x14ac:dyDescent="0.3">
      <c r="A126" s="1">
        <f t="shared" si="26"/>
        <v>-0.78344305571516437</v>
      </c>
      <c r="B126" s="1">
        <f t="shared" si="27"/>
        <v>-1.9168026521814643</v>
      </c>
      <c r="C126" s="1">
        <f t="shared" si="28"/>
        <v>23.524098690961999</v>
      </c>
      <c r="D126" s="1">
        <f t="shared" si="29"/>
        <v>-1.3287001849074143</v>
      </c>
      <c r="E126" s="1">
        <f t="shared" si="30"/>
        <v>-0.83136312201970097</v>
      </c>
      <c r="F126" s="1">
        <f t="shared" si="31"/>
        <v>24.628354108618304</v>
      </c>
      <c r="G126" s="1">
        <f t="shared" si="32"/>
        <v>-6.6435009245370713E-2</v>
      </c>
      <c r="H126" s="1">
        <f t="shared" si="33"/>
        <v>1.2314177054309152</v>
      </c>
      <c r="I126" s="1">
        <f t="shared" si="34"/>
        <v>-0.21171688821865792</v>
      </c>
      <c r="J126" s="1">
        <f t="shared" si="35"/>
        <v>-0.21254636963027221</v>
      </c>
      <c r="K126" s="1">
        <f t="shared" si="36"/>
        <v>8.7453630369727781E-2</v>
      </c>
      <c r="L126" s="1">
        <f t="shared" si="37"/>
        <v>0.87453630369727775</v>
      </c>
      <c r="M126" s="1">
        <f t="shared" si="38"/>
        <v>0.16533595833344528</v>
      </c>
      <c r="N126" s="1">
        <f t="shared" si="39"/>
        <v>1.039872262030723</v>
      </c>
      <c r="P126">
        <v>12.3</v>
      </c>
    </row>
    <row r="127" spans="1:16" x14ac:dyDescent="0.3">
      <c r="A127" s="1">
        <f t="shared" si="26"/>
        <v>-0.84987806496053508</v>
      </c>
      <c r="B127" s="1">
        <f t="shared" si="27"/>
        <v>-0.68538494675054906</v>
      </c>
      <c r="C127" s="1">
        <f t="shared" si="28"/>
        <v>25.039997482815874</v>
      </c>
      <c r="D127" s="1">
        <f t="shared" si="29"/>
        <v>-5.9385009680152145E-2</v>
      </c>
      <c r="E127" s="1">
        <f t="shared" si="30"/>
        <v>-0.86701268862929881</v>
      </c>
      <c r="F127" s="1">
        <f t="shared" si="31"/>
        <v>25.413307725650341</v>
      </c>
      <c r="G127" s="1">
        <f t="shared" si="32"/>
        <v>-2.9692504840076075E-3</v>
      </c>
      <c r="H127" s="1">
        <f t="shared" si="33"/>
        <v>1.2706653862825172</v>
      </c>
      <c r="I127" s="1">
        <f t="shared" si="34"/>
        <v>-0.22535997734534283</v>
      </c>
      <c r="J127" s="1">
        <f t="shared" si="35"/>
        <v>-0.19802242451527191</v>
      </c>
      <c r="K127" s="1">
        <f t="shared" si="36"/>
        <v>0.10197757548472808</v>
      </c>
      <c r="L127" s="1">
        <f t="shared" si="37"/>
        <v>1.0197757548472808</v>
      </c>
      <c r="M127" s="1">
        <f t="shared" si="38"/>
        <v>2.1138863635451383E-2</v>
      </c>
      <c r="N127" s="1">
        <f t="shared" si="39"/>
        <v>1.0409146184827323</v>
      </c>
      <c r="P127">
        <v>12.4</v>
      </c>
    </row>
    <row r="128" spans="1:16" x14ac:dyDescent="0.3">
      <c r="A128" s="1">
        <f t="shared" si="26"/>
        <v>-0.85284731544454273</v>
      </c>
      <c r="B128" s="1">
        <f t="shared" si="27"/>
        <v>0.58528043953196818</v>
      </c>
      <c r="C128" s="1">
        <f t="shared" si="28"/>
        <v>25.105217913846619</v>
      </c>
      <c r="D128" s="1">
        <f t="shared" si="29"/>
        <v>1.2129108873781336</v>
      </c>
      <c r="E128" s="1">
        <f t="shared" si="30"/>
        <v>-0.83821530445624348</v>
      </c>
      <c r="F128" s="1">
        <f t="shared" si="31"/>
        <v>24.781690559234004</v>
      </c>
      <c r="G128" s="1">
        <f t="shared" si="32"/>
        <v>6.0645544368906679E-2</v>
      </c>
      <c r="H128" s="1">
        <f t="shared" si="33"/>
        <v>1.2390845279617002</v>
      </c>
      <c r="I128" s="1">
        <f t="shared" si="34"/>
        <v>-0.22594696122461952</v>
      </c>
      <c r="J128" s="1">
        <f t="shared" si="35"/>
        <v>-0.19735240235011145</v>
      </c>
      <c r="K128" s="1">
        <f t="shared" si="36"/>
        <v>0.10264759764988854</v>
      </c>
      <c r="L128" s="1">
        <f t="shared" si="37"/>
        <v>1.0264759764988853</v>
      </c>
      <c r="M128" s="1">
        <f t="shared" si="38"/>
        <v>1.5414893680443024E-2</v>
      </c>
      <c r="N128" s="1">
        <f t="shared" si="39"/>
        <v>1.0418908701793284</v>
      </c>
      <c r="P128">
        <v>12.5</v>
      </c>
    </row>
    <row r="129" spans="1:16" x14ac:dyDescent="0.3">
      <c r="A129" s="1">
        <f t="shared" si="26"/>
        <v>-0.79220177107563605</v>
      </c>
      <c r="B129" s="1">
        <f t="shared" si="27"/>
        <v>1.8243649674936684</v>
      </c>
      <c r="C129" s="1">
        <f t="shared" si="28"/>
        <v>23.730041853336296</v>
      </c>
      <c r="D129" s="1">
        <f t="shared" si="29"/>
        <v>2.4176160138270757</v>
      </c>
      <c r="E129" s="1">
        <f t="shared" si="30"/>
        <v>-0.7465926468882943</v>
      </c>
      <c r="F129" s="1">
        <f t="shared" si="31"/>
        <v>22.638056185846406</v>
      </c>
      <c r="G129" s="1">
        <f t="shared" si="32"/>
        <v>0.12088080069135379</v>
      </c>
      <c r="H129" s="1">
        <f t="shared" si="33"/>
        <v>1.1319028092923202</v>
      </c>
      <c r="I129" s="1">
        <f t="shared" si="34"/>
        <v>-0.21357037668002665</v>
      </c>
      <c r="J129" s="1">
        <f t="shared" si="35"/>
        <v>-0.21068387267361383</v>
      </c>
      <c r="K129" s="1">
        <f t="shared" si="36"/>
        <v>8.9316127326386163E-2</v>
      </c>
      <c r="L129" s="1">
        <f t="shared" si="37"/>
        <v>0.89316127326386163</v>
      </c>
      <c r="M129" s="1">
        <f t="shared" si="38"/>
        <v>0.14977383905781783</v>
      </c>
      <c r="N129" s="1">
        <f t="shared" si="39"/>
        <v>1.0429351123216795</v>
      </c>
      <c r="P129">
        <v>12.6</v>
      </c>
    </row>
    <row r="130" spans="1:16" x14ac:dyDescent="0.3">
      <c r="A130" s="1">
        <f t="shared" si="26"/>
        <v>-0.67132097038428229</v>
      </c>
      <c r="B130" s="1">
        <f t="shared" si="27"/>
        <v>2.9562677767859888</v>
      </c>
      <c r="C130" s="1">
        <f t="shared" si="28"/>
        <v>20.734028338133076</v>
      </c>
      <c r="D130" s="1">
        <f t="shared" si="29"/>
        <v>3.4746184852393158</v>
      </c>
      <c r="E130" s="1">
        <f t="shared" si="30"/>
        <v>-0.59741427596463259</v>
      </c>
      <c r="F130" s="1">
        <f t="shared" si="31"/>
        <v>18.750216601548995</v>
      </c>
      <c r="G130" s="1">
        <f t="shared" si="32"/>
        <v>0.17373092426196579</v>
      </c>
      <c r="H130" s="1">
        <f t="shared" si="33"/>
        <v>0.93751083007744984</v>
      </c>
      <c r="I130" s="1">
        <f t="shared" si="34"/>
        <v>-0.18660625504319769</v>
      </c>
      <c r="J130" s="1">
        <f t="shared" si="35"/>
        <v>-0.23490020344553356</v>
      </c>
      <c r="K130" s="1">
        <f t="shared" si="36"/>
        <v>6.5099796554466433E-2</v>
      </c>
      <c r="L130" s="1">
        <f t="shared" si="37"/>
        <v>0.65099796554466427</v>
      </c>
      <c r="M130" s="1">
        <f t="shared" si="38"/>
        <v>0.39327836256284282</v>
      </c>
      <c r="N130" s="1">
        <f t="shared" si="39"/>
        <v>1.0442763281075071</v>
      </c>
      <c r="P130">
        <v>12.7</v>
      </c>
    </row>
    <row r="131" spans="1:16" x14ac:dyDescent="0.3">
      <c r="A131" s="1">
        <f t="shared" si="26"/>
        <v>-0.4975900461223165</v>
      </c>
      <c r="B131" s="1">
        <f t="shared" si="27"/>
        <v>3.8937786068634388</v>
      </c>
      <c r="C131" s="1">
        <f t="shared" si="28"/>
        <v>15.910307164387605</v>
      </c>
      <c r="D131" s="1">
        <f t="shared" si="29"/>
        <v>4.2915362859731285</v>
      </c>
      <c r="E131" s="1">
        <f t="shared" si="30"/>
        <v>-0.40024558095073054</v>
      </c>
      <c r="F131" s="1">
        <f t="shared" si="31"/>
        <v>12.988150853268472</v>
      </c>
      <c r="G131" s="1">
        <f t="shared" si="32"/>
        <v>0.21457681429865644</v>
      </c>
      <c r="H131" s="1">
        <f t="shared" si="33"/>
        <v>0.6494075426634236</v>
      </c>
      <c r="I131" s="1">
        <f t="shared" si="34"/>
        <v>-0.14319276447948839</v>
      </c>
      <c r="J131" s="1">
        <f t="shared" si="35"/>
        <v>-0.26362062172888096</v>
      </c>
      <c r="K131" s="1">
        <f t="shared" si="36"/>
        <v>3.6379378271119034E-2</v>
      </c>
      <c r="L131" s="1">
        <f t="shared" si="37"/>
        <v>0.36379378271119034</v>
      </c>
      <c r="M131" s="1">
        <f t="shared" si="38"/>
        <v>0.68226803276703218</v>
      </c>
      <c r="N131" s="1">
        <f t="shared" si="39"/>
        <v>1.0460618154782226</v>
      </c>
      <c r="P131">
        <v>12.8</v>
      </c>
    </row>
    <row r="132" spans="1:16" x14ac:dyDescent="0.3">
      <c r="A132" s="1">
        <f t="shared" si="26"/>
        <v>-0.28301323182366006</v>
      </c>
      <c r="B132" s="1">
        <f t="shared" si="27"/>
        <v>4.5431861495268624</v>
      </c>
      <c r="C132" s="1">
        <f t="shared" si="28"/>
        <v>9.3083424139726496</v>
      </c>
      <c r="D132" s="1">
        <f t="shared" si="29"/>
        <v>4.7758947098761784</v>
      </c>
      <c r="E132" s="1">
        <f t="shared" si="30"/>
        <v>-0.16943357808548848</v>
      </c>
      <c r="F132" s="1">
        <f t="shared" si="31"/>
        <v>5.6208021715518326</v>
      </c>
      <c r="G132" s="1">
        <f t="shared" si="32"/>
        <v>0.23879473549380892</v>
      </c>
      <c r="H132" s="1">
        <f t="shared" si="33"/>
        <v>0.28104010857759165</v>
      </c>
      <c r="I132" s="1">
        <f t="shared" si="34"/>
        <v>-8.3775081725753806E-2</v>
      </c>
      <c r="J132" s="1">
        <f t="shared" si="35"/>
        <v>-0.28806550588684388</v>
      </c>
      <c r="K132" s="1">
        <f t="shared" si="36"/>
        <v>1.1934494113156113E-2</v>
      </c>
      <c r="L132" s="1">
        <f t="shared" si="37"/>
        <v>0.11934494113156113</v>
      </c>
      <c r="M132" s="1">
        <f t="shared" si="38"/>
        <v>0.92882431751637218</v>
      </c>
      <c r="N132" s="1">
        <f t="shared" si="39"/>
        <v>1.0481692586479334</v>
      </c>
      <c r="P132">
        <v>12.9</v>
      </c>
    </row>
    <row r="133" spans="1:16" x14ac:dyDescent="0.3">
      <c r="A133" s="1">
        <f t="shared" si="26"/>
        <v>-4.4218496329851142E-2</v>
      </c>
      <c r="B133" s="1">
        <f t="shared" si="27"/>
        <v>4.8242262581044537</v>
      </c>
      <c r="C133" s="1">
        <f t="shared" si="28"/>
        <v>1.473469594957912</v>
      </c>
      <c r="D133" s="1">
        <f t="shared" si="29"/>
        <v>4.8610629979784017</v>
      </c>
      <c r="E133" s="1">
        <f t="shared" si="30"/>
        <v>7.63871601227602E-2</v>
      </c>
      <c r="F133" s="1">
        <f t="shared" si="31"/>
        <v>-2.5437631767373579</v>
      </c>
      <c r="G133" s="1">
        <f t="shared" si="32"/>
        <v>0.2430531498989201</v>
      </c>
      <c r="H133" s="1">
        <f t="shared" si="33"/>
        <v>-0.1271881588368679</v>
      </c>
      <c r="I133" s="1">
        <f t="shared" si="34"/>
        <v>-1.326122635462117E-2</v>
      </c>
      <c r="J133" s="1">
        <f t="shared" si="35"/>
        <v>-0.29970675647300898</v>
      </c>
      <c r="K133" s="1">
        <f t="shared" si="36"/>
        <v>2.9324352699100498E-4</v>
      </c>
      <c r="L133" s="1">
        <f t="shared" si="37"/>
        <v>2.9324352699100498E-3</v>
      </c>
      <c r="M133" s="1">
        <f t="shared" si="38"/>
        <v>1.0472921545223024</v>
      </c>
      <c r="N133" s="1">
        <f t="shared" si="39"/>
        <v>1.0502245897922124</v>
      </c>
      <c r="P133">
        <v>13</v>
      </c>
    </row>
    <row r="134" spans="1:16" x14ac:dyDescent="0.3">
      <c r="A134" s="1">
        <f t="shared" ref="A134:A150" si="40">A133+G133</f>
        <v>0.19883465356906896</v>
      </c>
      <c r="B134" s="1">
        <f t="shared" ref="B134:B150" si="41">B133+H133</f>
        <v>4.6970380992675862</v>
      </c>
      <c r="C134" s="1">
        <f t="shared" ref="C134:C150" si="42">g*SIN(A134)/_r</f>
        <v>-6.5842359688445065</v>
      </c>
      <c r="D134" s="1">
        <f t="shared" ref="D134:D150" si="43">B134+C134*dt/2</f>
        <v>4.5324322000464736</v>
      </c>
      <c r="E134" s="1">
        <f t="shared" ref="E134:E150" si="44">A134+B134*dt/2</f>
        <v>0.31626060605075862</v>
      </c>
      <c r="F134" s="1">
        <f t="shared" ref="F134:F150" si="45">g*SIN(E134)/_r</f>
        <v>-10.367160146984318</v>
      </c>
      <c r="G134" s="1">
        <f t="shared" ref="G134:G150" si="46">D134*dt</f>
        <v>0.2266216100023237</v>
      </c>
      <c r="H134" s="1">
        <f t="shared" ref="H134:H150" si="47">F134*dt</f>
        <v>-0.51835800734921589</v>
      </c>
      <c r="I134" s="1">
        <f t="shared" ref="I134:I150" si="48">_r*COS(A134-RADIANS(90))</f>
        <v>5.925812371960059E-2</v>
      </c>
      <c r="J134" s="1">
        <f t="shared" ref="J134:J150" si="49">_r*SIN(A134-RADIANS(90))</f>
        <v>-0.29408922927103687</v>
      </c>
      <c r="K134" s="1">
        <f t="shared" ref="K134:K150" si="50">J134+_r</f>
        <v>5.9107707289631217E-3</v>
      </c>
      <c r="L134" s="1">
        <f t="shared" ref="L134:L150" si="51">-m*g*K134</f>
        <v>5.9107707289631217E-2</v>
      </c>
      <c r="M134" s="1">
        <f t="shared" ref="M134:M150" si="52">m*_r^2*B134^2/2</f>
        <v>0.9927975107687067</v>
      </c>
      <c r="N134" s="1">
        <f t="shared" ref="N134:N150" si="53">M134+L134</f>
        <v>1.0519052180583379</v>
      </c>
      <c r="P134">
        <v>13.1</v>
      </c>
    </row>
    <row r="135" spans="1:16" x14ac:dyDescent="0.3">
      <c r="A135" s="1">
        <f t="shared" si="40"/>
        <v>0.42545626357139266</v>
      </c>
      <c r="B135" s="1">
        <f t="shared" si="41"/>
        <v>4.1786800919183706</v>
      </c>
      <c r="C135" s="1">
        <f t="shared" si="42"/>
        <v>-13.757880419908011</v>
      </c>
      <c r="D135" s="1">
        <f t="shared" si="43"/>
        <v>3.8347330814206702</v>
      </c>
      <c r="E135" s="1">
        <f t="shared" si="44"/>
        <v>0.5299232658693519</v>
      </c>
      <c r="F135" s="1">
        <f t="shared" si="45"/>
        <v>-16.848904432203891</v>
      </c>
      <c r="G135" s="1">
        <f t="shared" si="46"/>
        <v>0.19173665407103352</v>
      </c>
      <c r="H135" s="1">
        <f t="shared" si="47"/>
        <v>-0.84244522161019464</v>
      </c>
      <c r="I135" s="1">
        <f t="shared" si="48"/>
        <v>0.12382092377917214</v>
      </c>
      <c r="J135" s="1">
        <f t="shared" si="49"/>
        <v>-0.27325515335391654</v>
      </c>
      <c r="K135" s="1">
        <f t="shared" si="50"/>
        <v>2.6744846646083453E-2</v>
      </c>
      <c r="L135" s="1">
        <f t="shared" si="51"/>
        <v>0.26744846646083453</v>
      </c>
      <c r="M135" s="1">
        <f t="shared" si="52"/>
        <v>0.78576152897677154</v>
      </c>
      <c r="N135" s="1">
        <f t="shared" si="53"/>
        <v>1.053209995437606</v>
      </c>
      <c r="P135">
        <v>13.2</v>
      </c>
    </row>
    <row r="136" spans="1:16" x14ac:dyDescent="0.3">
      <c r="A136" s="1">
        <f t="shared" si="40"/>
        <v>0.61719291764242623</v>
      </c>
      <c r="B136" s="1">
        <f t="shared" si="41"/>
        <v>3.3362348703081759</v>
      </c>
      <c r="C136" s="1">
        <f t="shared" si="42"/>
        <v>-19.291608349586166</v>
      </c>
      <c r="D136" s="1">
        <f t="shared" si="43"/>
        <v>2.8539446615685216</v>
      </c>
      <c r="E136" s="1">
        <f t="shared" si="44"/>
        <v>0.70059878940013065</v>
      </c>
      <c r="F136" s="1">
        <f t="shared" si="45"/>
        <v>-21.489185037104114</v>
      </c>
      <c r="G136" s="1">
        <f t="shared" si="46"/>
        <v>0.14269723307842608</v>
      </c>
      <c r="H136" s="1">
        <f t="shared" si="47"/>
        <v>-1.0744592518552059</v>
      </c>
      <c r="I136" s="1">
        <f t="shared" si="48"/>
        <v>0.17362447514627546</v>
      </c>
      <c r="J136" s="1">
        <f t="shared" si="49"/>
        <v>-0.24465187845218023</v>
      </c>
      <c r="K136" s="1">
        <f t="shared" si="50"/>
        <v>5.5348121547819762E-2</v>
      </c>
      <c r="L136" s="1">
        <f t="shared" si="51"/>
        <v>0.55348121547819762</v>
      </c>
      <c r="M136" s="1">
        <f t="shared" si="52"/>
        <v>0.5008708399437094</v>
      </c>
      <c r="N136" s="1">
        <f t="shared" si="53"/>
        <v>1.054352055421907</v>
      </c>
      <c r="P136">
        <v>13.3</v>
      </c>
    </row>
    <row r="137" spans="1:16" x14ac:dyDescent="0.3">
      <c r="A137" s="1">
        <f t="shared" si="40"/>
        <v>0.75989015072085231</v>
      </c>
      <c r="B137" s="1">
        <f t="shared" si="41"/>
        <v>2.2617756184529698</v>
      </c>
      <c r="C137" s="1">
        <f t="shared" si="42"/>
        <v>-22.961393941362353</v>
      </c>
      <c r="D137" s="1">
        <f t="shared" si="43"/>
        <v>1.6877407699189111</v>
      </c>
      <c r="E137" s="1">
        <f t="shared" si="44"/>
        <v>0.81643454118217651</v>
      </c>
      <c r="F137" s="1">
        <f t="shared" si="45"/>
        <v>-24.29029186406229</v>
      </c>
      <c r="G137" s="1">
        <f t="shared" si="46"/>
        <v>8.438703849594556E-2</v>
      </c>
      <c r="H137" s="1">
        <f t="shared" si="47"/>
        <v>-1.2145145932031145</v>
      </c>
      <c r="I137" s="1">
        <f t="shared" si="48"/>
        <v>0.2066525454722612</v>
      </c>
      <c r="J137" s="1">
        <f t="shared" si="49"/>
        <v>-0.21747350516749164</v>
      </c>
      <c r="K137" s="1">
        <f t="shared" si="50"/>
        <v>8.2526494832508346E-2</v>
      </c>
      <c r="L137" s="1">
        <f t="shared" si="51"/>
        <v>0.82526494832508346</v>
      </c>
      <c r="M137" s="1">
        <f t="shared" si="52"/>
        <v>0.23020330267027411</v>
      </c>
      <c r="N137" s="1">
        <f t="shared" si="53"/>
        <v>1.0554682509953577</v>
      </c>
      <c r="P137">
        <v>13.4</v>
      </c>
    </row>
    <row r="138" spans="1:16" x14ac:dyDescent="0.3">
      <c r="A138" s="1">
        <f t="shared" si="40"/>
        <v>0.84427718921679784</v>
      </c>
      <c r="B138" s="1">
        <f t="shared" si="41"/>
        <v>1.0472610252498553</v>
      </c>
      <c r="C138" s="1">
        <f t="shared" si="42"/>
        <v>-24.916372156595639</v>
      </c>
      <c r="D138" s="1">
        <f t="shared" si="43"/>
        <v>0.42435172133496435</v>
      </c>
      <c r="E138" s="1">
        <f t="shared" si="44"/>
        <v>0.87045871484804427</v>
      </c>
      <c r="F138" s="1">
        <f t="shared" si="45"/>
        <v>-25.487488270399357</v>
      </c>
      <c r="G138" s="1">
        <f t="shared" si="46"/>
        <v>2.1217586066748218E-2</v>
      </c>
      <c r="H138" s="1">
        <f t="shared" si="47"/>
        <v>-1.2743744135199679</v>
      </c>
      <c r="I138" s="1">
        <f t="shared" si="48"/>
        <v>0.22424734940936072</v>
      </c>
      <c r="J138" s="1">
        <f t="shared" si="49"/>
        <v>-0.19928152519206607</v>
      </c>
      <c r="K138" s="1">
        <f t="shared" si="50"/>
        <v>0.10071847480793392</v>
      </c>
      <c r="L138" s="1">
        <f t="shared" si="51"/>
        <v>1.0071847480793392</v>
      </c>
      <c r="M138" s="1">
        <f t="shared" si="52"/>
        <v>4.935400447533201E-2</v>
      </c>
      <c r="N138" s="1">
        <f t="shared" si="53"/>
        <v>1.0565387525546712</v>
      </c>
      <c r="P138">
        <v>13.5</v>
      </c>
    </row>
    <row r="139" spans="1:16" x14ac:dyDescent="0.3">
      <c r="A139" s="1">
        <f t="shared" si="40"/>
        <v>0.86549477528354601</v>
      </c>
      <c r="B139" s="1">
        <f t="shared" si="41"/>
        <v>-0.22711338827011263</v>
      </c>
      <c r="C139" s="1">
        <f t="shared" si="42"/>
        <v>-25.38053671854632</v>
      </c>
      <c r="D139" s="1">
        <f t="shared" si="43"/>
        <v>-0.86162680623377064</v>
      </c>
      <c r="E139" s="1">
        <f t="shared" si="44"/>
        <v>0.85981694057679325</v>
      </c>
      <c r="F139" s="1">
        <f t="shared" si="45"/>
        <v>-25.257437179046875</v>
      </c>
      <c r="G139" s="1">
        <f t="shared" si="46"/>
        <v>-4.3081340311688532E-2</v>
      </c>
      <c r="H139" s="1">
        <f t="shared" si="47"/>
        <v>-1.2628718589523438</v>
      </c>
      <c r="I139" s="1">
        <f t="shared" si="48"/>
        <v>0.22842483046691686</v>
      </c>
      <c r="J139" s="1">
        <f t="shared" si="49"/>
        <v>-0.19447903955480722</v>
      </c>
      <c r="K139" s="1">
        <f t="shared" si="50"/>
        <v>0.10552096044519277</v>
      </c>
      <c r="L139" s="1">
        <f t="shared" si="51"/>
        <v>1.0552096044519277</v>
      </c>
      <c r="M139" s="1">
        <f t="shared" si="52"/>
        <v>2.3211221009188918E-3</v>
      </c>
      <c r="N139" s="1">
        <f t="shared" si="53"/>
        <v>1.0575307265528466</v>
      </c>
      <c r="P139">
        <v>13.6</v>
      </c>
    </row>
    <row r="140" spans="1:16" x14ac:dyDescent="0.3">
      <c r="A140" s="1">
        <f t="shared" si="40"/>
        <v>0.82241343497185748</v>
      </c>
      <c r="B140" s="1">
        <f t="shared" si="41"/>
        <v>-1.4899852472224564</v>
      </c>
      <c r="C140" s="1">
        <f t="shared" si="42"/>
        <v>-24.426339843625541</v>
      </c>
      <c r="D140" s="1">
        <f t="shared" si="43"/>
        <v>-2.1006437433130949</v>
      </c>
      <c r="E140" s="1">
        <f t="shared" si="44"/>
        <v>0.78516380379129602</v>
      </c>
      <c r="F140" s="1">
        <f t="shared" si="45"/>
        <v>-23.564701483420048</v>
      </c>
      <c r="G140" s="1">
        <f t="shared" si="46"/>
        <v>-0.10503218716565475</v>
      </c>
      <c r="H140" s="1">
        <f t="shared" si="47"/>
        <v>-1.1782350741710024</v>
      </c>
      <c r="I140" s="1">
        <f t="shared" si="48"/>
        <v>0.21983705859262989</v>
      </c>
      <c r="J140" s="1">
        <f t="shared" si="49"/>
        <v>-0.20413639476913617</v>
      </c>
      <c r="K140" s="1">
        <f t="shared" si="50"/>
        <v>9.5863605230863819E-2</v>
      </c>
      <c r="L140" s="1">
        <f t="shared" si="51"/>
        <v>0.95863605230863813</v>
      </c>
      <c r="M140" s="1">
        <f t="shared" si="52"/>
        <v>9.9902521662325397E-2</v>
      </c>
      <c r="N140" s="1">
        <f t="shared" si="53"/>
        <v>1.0585385739709636</v>
      </c>
      <c r="P140">
        <v>13.7</v>
      </c>
    </row>
    <row r="141" spans="1:16" x14ac:dyDescent="0.3">
      <c r="A141" s="1">
        <f t="shared" si="40"/>
        <v>0.71738124780620272</v>
      </c>
      <c r="B141" s="1">
        <f t="shared" si="41"/>
        <v>-2.6682203213934588</v>
      </c>
      <c r="C141" s="1">
        <f t="shared" si="42"/>
        <v>-21.913787344522103</v>
      </c>
      <c r="D141" s="1">
        <f t="shared" si="43"/>
        <v>-3.2160650050065112</v>
      </c>
      <c r="E141" s="1">
        <f t="shared" si="44"/>
        <v>0.65067573977136628</v>
      </c>
      <c r="F141" s="1">
        <f t="shared" si="45"/>
        <v>-20.190807100257803</v>
      </c>
      <c r="G141" s="1">
        <f t="shared" si="46"/>
        <v>-0.16080325025032557</v>
      </c>
      <c r="H141" s="1">
        <f t="shared" si="47"/>
        <v>-1.0095403550128903</v>
      </c>
      <c r="I141" s="1">
        <f t="shared" si="48"/>
        <v>0.19722408610069894</v>
      </c>
      <c r="J141" s="1">
        <f t="shared" si="49"/>
        <v>-0.22605897430038932</v>
      </c>
      <c r="K141" s="1">
        <f t="shared" si="50"/>
        <v>7.3941025699610669E-2</v>
      </c>
      <c r="L141" s="1">
        <f t="shared" si="51"/>
        <v>0.73941025699610674</v>
      </c>
      <c r="M141" s="1">
        <f t="shared" si="52"/>
        <v>0.32037298575736556</v>
      </c>
      <c r="N141" s="1">
        <f t="shared" si="53"/>
        <v>1.0597832427534724</v>
      </c>
      <c r="P141">
        <v>13.8</v>
      </c>
    </row>
    <row r="142" spans="1:16" x14ac:dyDescent="0.3">
      <c r="A142" s="1">
        <f t="shared" si="40"/>
        <v>0.55657799755587711</v>
      </c>
      <c r="B142" s="1">
        <f t="shared" si="41"/>
        <v>-3.6777606764063488</v>
      </c>
      <c r="C142" s="1">
        <f t="shared" si="42"/>
        <v>-17.609459479994126</v>
      </c>
      <c r="D142" s="1">
        <f t="shared" si="43"/>
        <v>-4.1179971634062023</v>
      </c>
      <c r="E142" s="1">
        <f t="shared" si="44"/>
        <v>0.46463398064571837</v>
      </c>
      <c r="F142" s="1">
        <f t="shared" si="45"/>
        <v>-14.936520514100478</v>
      </c>
      <c r="G142" s="1">
        <f t="shared" si="46"/>
        <v>-0.20589985817031012</v>
      </c>
      <c r="H142" s="1">
        <f t="shared" si="47"/>
        <v>-0.74682602570502388</v>
      </c>
      <c r="I142" s="1">
        <f t="shared" si="48"/>
        <v>0.1584851353199471</v>
      </c>
      <c r="J142" s="1">
        <f t="shared" si="49"/>
        <v>-0.25472036016506033</v>
      </c>
      <c r="K142" s="1">
        <f t="shared" si="50"/>
        <v>4.5279639834939656E-2</v>
      </c>
      <c r="L142" s="1">
        <f t="shared" si="51"/>
        <v>0.45279639834939656</v>
      </c>
      <c r="M142" s="1">
        <f t="shared" si="52"/>
        <v>0.60866656168143973</v>
      </c>
      <c r="N142" s="1">
        <f t="shared" si="53"/>
        <v>1.0614629600308363</v>
      </c>
      <c r="P142">
        <v>13.9</v>
      </c>
    </row>
    <row r="143" spans="1:16" x14ac:dyDescent="0.3">
      <c r="A143" s="1">
        <f t="shared" si="40"/>
        <v>0.35067813938556702</v>
      </c>
      <c r="B143" s="1">
        <f t="shared" si="41"/>
        <v>-4.4245867021113732</v>
      </c>
      <c r="C143" s="1">
        <f t="shared" si="42"/>
        <v>-11.451158473207059</v>
      </c>
      <c r="D143" s="1">
        <f t="shared" si="43"/>
        <v>-4.7108656639415498</v>
      </c>
      <c r="E143" s="1">
        <f t="shared" si="44"/>
        <v>0.2400634718327827</v>
      </c>
      <c r="F143" s="1">
        <f t="shared" si="45"/>
        <v>-7.9254759516598456</v>
      </c>
      <c r="G143" s="1">
        <f t="shared" si="46"/>
        <v>-0.23554328319707751</v>
      </c>
      <c r="H143" s="1">
        <f t="shared" si="47"/>
        <v>-0.3962737975829923</v>
      </c>
      <c r="I143" s="1">
        <f t="shared" si="48"/>
        <v>0.10306042625886351</v>
      </c>
      <c r="J143" s="1">
        <f t="shared" si="49"/>
        <v>-0.28174198930819905</v>
      </c>
      <c r="K143" s="1">
        <f t="shared" si="50"/>
        <v>1.8258010691800941E-2</v>
      </c>
      <c r="L143" s="1">
        <f t="shared" si="51"/>
        <v>0.18258010691800941</v>
      </c>
      <c r="M143" s="1">
        <f t="shared" si="52"/>
        <v>0.88096353680253592</v>
      </c>
      <c r="N143" s="1">
        <f t="shared" si="53"/>
        <v>1.0635436437205454</v>
      </c>
      <c r="P143">
        <v>14</v>
      </c>
    </row>
    <row r="144" spans="1:16" x14ac:dyDescent="0.3">
      <c r="A144" s="1">
        <f t="shared" si="40"/>
        <v>0.11513485618848951</v>
      </c>
      <c r="B144" s="1">
        <f t="shared" si="41"/>
        <v>-4.8208604996943656</v>
      </c>
      <c r="C144" s="1">
        <f t="shared" si="42"/>
        <v>-3.8293550928044371</v>
      </c>
      <c r="D144" s="1">
        <f t="shared" si="43"/>
        <v>-4.9165943770144764</v>
      </c>
      <c r="E144" s="1">
        <f t="shared" si="44"/>
        <v>-5.3866563038696413E-3</v>
      </c>
      <c r="F144" s="1">
        <f t="shared" si="45"/>
        <v>0.17955434179927246</v>
      </c>
      <c r="G144" s="1">
        <f t="shared" si="46"/>
        <v>-0.24582971885072383</v>
      </c>
      <c r="H144" s="1">
        <f t="shared" si="47"/>
        <v>8.977717089963623E-3</v>
      </c>
      <c r="I144" s="1">
        <f t="shared" si="48"/>
        <v>3.446419583523995E-2</v>
      </c>
      <c r="J144" s="1">
        <f t="shared" si="49"/>
        <v>-0.29801379029405706</v>
      </c>
      <c r="K144" s="1">
        <f t="shared" si="50"/>
        <v>1.9862097059429318E-3</v>
      </c>
      <c r="L144" s="1">
        <f t="shared" si="51"/>
        <v>1.9862097059429318E-2</v>
      </c>
      <c r="M144" s="1">
        <f t="shared" si="52"/>
        <v>1.0458313180881034</v>
      </c>
      <c r="N144" s="1">
        <f t="shared" si="53"/>
        <v>1.0656934151475328</v>
      </c>
      <c r="P144">
        <v>14.1</v>
      </c>
    </row>
    <row r="145" spans="1:16" x14ac:dyDescent="0.3">
      <c r="A145" s="1">
        <f t="shared" si="40"/>
        <v>-0.13069486266223432</v>
      </c>
      <c r="B145" s="1">
        <f t="shared" si="41"/>
        <v>-4.8118827826044024</v>
      </c>
      <c r="C145" s="1">
        <f t="shared" si="42"/>
        <v>4.3441036868531313</v>
      </c>
      <c r="D145" s="1">
        <f t="shared" si="43"/>
        <v>-4.7032801904330741</v>
      </c>
      <c r="E145" s="1">
        <f t="shared" si="44"/>
        <v>-0.25099193222734439</v>
      </c>
      <c r="F145" s="1">
        <f t="shared" si="45"/>
        <v>8.2788310946487105</v>
      </c>
      <c r="G145" s="1">
        <f t="shared" si="46"/>
        <v>-0.23516400952165373</v>
      </c>
      <c r="H145" s="1">
        <f t="shared" si="47"/>
        <v>0.41394155473243555</v>
      </c>
      <c r="I145" s="1">
        <f t="shared" si="48"/>
        <v>-3.9096933181678187E-2</v>
      </c>
      <c r="J145" s="1">
        <f t="shared" si="49"/>
        <v>-0.29744147292498974</v>
      </c>
      <c r="K145" s="1">
        <f t="shared" si="50"/>
        <v>2.5585270750102529E-3</v>
      </c>
      <c r="L145" s="1">
        <f t="shared" si="51"/>
        <v>2.5585270750102529E-2</v>
      </c>
      <c r="M145" s="1">
        <f t="shared" si="52"/>
        <v>1.0419397161086108</v>
      </c>
      <c r="N145" s="1">
        <f t="shared" si="53"/>
        <v>1.0675249868587133</v>
      </c>
      <c r="P145">
        <v>14.2</v>
      </c>
    </row>
    <row r="146" spans="1:16" x14ac:dyDescent="0.3">
      <c r="A146" s="1">
        <f t="shared" si="40"/>
        <v>-0.36585887218388802</v>
      </c>
      <c r="B146" s="1">
        <f t="shared" si="41"/>
        <v>-4.397941227871967</v>
      </c>
      <c r="C146" s="1">
        <f t="shared" si="42"/>
        <v>11.925048521306426</v>
      </c>
      <c r="D146" s="1">
        <f t="shared" si="43"/>
        <v>-4.0998150148393062</v>
      </c>
      <c r="E146" s="1">
        <f t="shared" si="44"/>
        <v>-0.47580740288068718</v>
      </c>
      <c r="F146" s="1">
        <f t="shared" si="45"/>
        <v>15.268543851227715</v>
      </c>
      <c r="G146" s="1">
        <f t="shared" si="46"/>
        <v>-0.20499075074196532</v>
      </c>
      <c r="H146" s="1">
        <f t="shared" si="47"/>
        <v>0.7634271925613858</v>
      </c>
      <c r="I146" s="1">
        <f t="shared" si="48"/>
        <v>-0.1073254366917578</v>
      </c>
      <c r="J146" s="1">
        <f t="shared" si="49"/>
        <v>-0.28014505285463009</v>
      </c>
      <c r="K146" s="1">
        <f t="shared" si="50"/>
        <v>1.9854947145369894E-2</v>
      </c>
      <c r="L146" s="1">
        <f t="shared" si="51"/>
        <v>0.19854947145369894</v>
      </c>
      <c r="M146" s="1">
        <f t="shared" si="52"/>
        <v>0.87038491697171927</v>
      </c>
      <c r="N146" s="1">
        <f t="shared" si="53"/>
        <v>1.0689343884254181</v>
      </c>
      <c r="P146">
        <v>14.3</v>
      </c>
    </row>
    <row r="147" spans="1:16" x14ac:dyDescent="0.3">
      <c r="A147" s="1">
        <f t="shared" si="40"/>
        <v>-0.57084962292585328</v>
      </c>
      <c r="B147" s="1">
        <f t="shared" si="41"/>
        <v>-3.6345140353105814</v>
      </c>
      <c r="C147" s="1">
        <f t="shared" si="42"/>
        <v>18.011571741618759</v>
      </c>
      <c r="D147" s="1">
        <f t="shared" si="43"/>
        <v>-3.1842247417701124</v>
      </c>
      <c r="E147" s="1">
        <f t="shared" si="44"/>
        <v>-0.66171247380861786</v>
      </c>
      <c r="F147" s="1">
        <f t="shared" si="45"/>
        <v>20.482293110496805</v>
      </c>
      <c r="G147" s="1">
        <f t="shared" si="46"/>
        <v>-0.15921123708850562</v>
      </c>
      <c r="H147" s="1">
        <f t="shared" si="47"/>
        <v>1.0241146555248404</v>
      </c>
      <c r="I147" s="1">
        <f t="shared" si="48"/>
        <v>-0.16210414567456877</v>
      </c>
      <c r="J147" s="1">
        <f t="shared" si="49"/>
        <v>-0.25243265627711126</v>
      </c>
      <c r="K147" s="1">
        <f t="shared" si="50"/>
        <v>4.7567343722888733E-2</v>
      </c>
      <c r="L147" s="1">
        <f t="shared" si="51"/>
        <v>0.47567343722888733</v>
      </c>
      <c r="M147" s="1">
        <f t="shared" si="52"/>
        <v>0.59443615227913227</v>
      </c>
      <c r="N147" s="1">
        <f t="shared" si="53"/>
        <v>1.0701095895080197</v>
      </c>
      <c r="P147">
        <v>14.4</v>
      </c>
    </row>
    <row r="148" spans="1:16" x14ac:dyDescent="0.3">
      <c r="A148" s="1">
        <f t="shared" si="40"/>
        <v>-0.73006086001435888</v>
      </c>
      <c r="B148" s="1">
        <f t="shared" si="41"/>
        <v>-2.6103993797857408</v>
      </c>
      <c r="C148" s="1">
        <f t="shared" si="42"/>
        <v>22.230499503115784</v>
      </c>
      <c r="D148" s="1">
        <f t="shared" si="43"/>
        <v>-2.0546368922078462</v>
      </c>
      <c r="E148" s="1">
        <f t="shared" si="44"/>
        <v>-0.79532084450900242</v>
      </c>
      <c r="F148" s="1">
        <f t="shared" si="45"/>
        <v>23.802941690337228</v>
      </c>
      <c r="G148" s="1">
        <f t="shared" si="46"/>
        <v>-0.10273184461039231</v>
      </c>
      <c r="H148" s="1">
        <f t="shared" si="47"/>
        <v>1.1901470845168614</v>
      </c>
      <c r="I148" s="1">
        <f t="shared" si="48"/>
        <v>-0.20007449552804199</v>
      </c>
      <c r="J148" s="1">
        <f t="shared" si="49"/>
        <v>-0.22354014458078778</v>
      </c>
      <c r="K148" s="1">
        <f t="shared" si="50"/>
        <v>7.6459855419212214E-2</v>
      </c>
      <c r="L148" s="1">
        <f t="shared" si="51"/>
        <v>0.76459855419212208</v>
      </c>
      <c r="M148" s="1">
        <f t="shared" si="52"/>
        <v>0.3066383214893601</v>
      </c>
      <c r="N148" s="1">
        <f t="shared" si="53"/>
        <v>1.0712368756814823</v>
      </c>
      <c r="P148">
        <v>14.5</v>
      </c>
    </row>
    <row r="149" spans="1:16" x14ac:dyDescent="0.3">
      <c r="A149" s="1">
        <f t="shared" si="40"/>
        <v>-0.83279270462475119</v>
      </c>
      <c r="B149" s="1">
        <f t="shared" si="41"/>
        <v>-1.4202522952688794</v>
      </c>
      <c r="C149" s="1">
        <f t="shared" si="42"/>
        <v>24.660440656045708</v>
      </c>
      <c r="D149" s="1">
        <f t="shared" si="43"/>
        <v>-0.80374127886773672</v>
      </c>
      <c r="E149" s="1">
        <f t="shared" si="44"/>
        <v>-0.86829901200647319</v>
      </c>
      <c r="F149" s="1">
        <f t="shared" si="45"/>
        <v>25.441032986683002</v>
      </c>
      <c r="G149" s="1">
        <f t="shared" si="46"/>
        <v>-4.0187063943386836E-2</v>
      </c>
      <c r="H149" s="1">
        <f t="shared" si="47"/>
        <v>1.2720516493341503</v>
      </c>
      <c r="I149" s="1">
        <f t="shared" si="48"/>
        <v>-0.22194396590441132</v>
      </c>
      <c r="J149" s="1">
        <f t="shared" si="49"/>
        <v>-0.20184369199611243</v>
      </c>
      <c r="K149" s="1">
        <f t="shared" si="50"/>
        <v>9.8156308003887555E-2</v>
      </c>
      <c r="L149" s="1">
        <f t="shared" si="51"/>
        <v>0.98156308003887549</v>
      </c>
      <c r="M149" s="1">
        <f t="shared" si="52"/>
        <v>9.0770246199743415E-2</v>
      </c>
      <c r="N149" s="1">
        <f t="shared" si="53"/>
        <v>1.072333326238619</v>
      </c>
      <c r="P149">
        <v>14.6</v>
      </c>
    </row>
    <row r="150" spans="1:16" x14ac:dyDescent="0.3">
      <c r="A150" s="1">
        <f t="shared" si="40"/>
        <v>-0.87297976856813797</v>
      </c>
      <c r="B150" s="1">
        <f t="shared" si="41"/>
        <v>-0.14820064593472915</v>
      </c>
      <c r="C150" s="1">
        <f t="shared" si="42"/>
        <v>25.541565827191366</v>
      </c>
      <c r="D150" s="1">
        <f t="shared" si="43"/>
        <v>0.49033849974505506</v>
      </c>
      <c r="E150" s="1">
        <f t="shared" si="44"/>
        <v>-0.87668478471650624</v>
      </c>
      <c r="F150" s="1">
        <f t="shared" si="45"/>
        <v>25.620745136646839</v>
      </c>
      <c r="G150" s="1">
        <f t="shared" si="46"/>
        <v>2.4516924987252754E-2</v>
      </c>
      <c r="H150" s="1">
        <f t="shared" si="47"/>
        <v>1.281037256832342</v>
      </c>
      <c r="I150" s="1">
        <f t="shared" si="48"/>
        <v>-0.22987409244472226</v>
      </c>
      <c r="J150" s="1">
        <f t="shared" si="49"/>
        <v>-0.19276384936682311</v>
      </c>
      <c r="K150" s="1">
        <f t="shared" si="50"/>
        <v>0.10723615063317687</v>
      </c>
      <c r="L150" s="1">
        <f t="shared" si="51"/>
        <v>1.0723615063317689</v>
      </c>
      <c r="M150" s="1">
        <f t="shared" si="52"/>
        <v>9.8835441549619267E-4</v>
      </c>
      <c r="N150" s="1">
        <f t="shared" si="53"/>
        <v>1.0733498607472651</v>
      </c>
      <c r="P150">
        <v>14.7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B61C-7049-46B5-8E46-25DB0347BCDF}">
  <dimension ref="A1:AH129"/>
  <sheetViews>
    <sheetView topLeftCell="Y5" zoomScale="70" zoomScaleNormal="70" workbookViewId="0">
      <selection activeCell="AU8" sqref="AU8"/>
    </sheetView>
  </sheetViews>
  <sheetFormatPr defaultRowHeight="14.4" x14ac:dyDescent="0.3"/>
  <cols>
    <col min="24" max="24" width="14" customWidth="1"/>
  </cols>
  <sheetData>
    <row r="1" spans="1:34" ht="46.2" x14ac:dyDescent="0.85">
      <c r="A1" s="5" t="s">
        <v>40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34" x14ac:dyDescent="0.3">
      <c r="D3" t="s">
        <v>4</v>
      </c>
      <c r="E3" t="s">
        <v>5</v>
      </c>
      <c r="G3" t="s">
        <v>25</v>
      </c>
      <c r="H3" t="s">
        <v>26</v>
      </c>
      <c r="J3" s="1"/>
      <c r="K3" s="1"/>
      <c r="M3" t="s">
        <v>28</v>
      </c>
      <c r="N3" t="s">
        <v>29</v>
      </c>
      <c r="P3" s="1"/>
      <c r="Q3" s="1"/>
      <c r="S3" t="s">
        <v>31</v>
      </c>
      <c r="T3" t="s">
        <v>32</v>
      </c>
      <c r="V3" s="1"/>
      <c r="W3" s="1"/>
      <c r="X3" s="1" t="s">
        <v>12</v>
      </c>
      <c r="Y3" s="1"/>
      <c r="Z3" s="1"/>
    </row>
    <row r="4" spans="1:34" x14ac:dyDescent="0.3">
      <c r="A4" s="2" t="s">
        <v>13</v>
      </c>
      <c r="B4" s="2" t="s">
        <v>4</v>
      </c>
      <c r="C4" s="2" t="s">
        <v>5</v>
      </c>
      <c r="D4" s="2" t="s">
        <v>22</v>
      </c>
      <c r="E4" s="2" t="s">
        <v>23</v>
      </c>
      <c r="F4" s="2" t="s">
        <v>24</v>
      </c>
      <c r="G4" s="2" t="s">
        <v>6</v>
      </c>
      <c r="H4" s="2" t="s">
        <v>7</v>
      </c>
      <c r="J4" s="2" t="s">
        <v>25</v>
      </c>
      <c r="K4" s="2" t="s">
        <v>26</v>
      </c>
      <c r="L4" s="2" t="s">
        <v>27</v>
      </c>
      <c r="M4" s="2" t="s">
        <v>8</v>
      </c>
      <c r="N4" s="2" t="s">
        <v>9</v>
      </c>
      <c r="P4" s="2" t="s">
        <v>28</v>
      </c>
      <c r="Q4" s="2" t="s">
        <v>29</v>
      </c>
      <c r="R4" s="2" t="s">
        <v>30</v>
      </c>
      <c r="S4" s="2" t="s">
        <v>10</v>
      </c>
      <c r="T4" s="2" t="s">
        <v>11</v>
      </c>
      <c r="V4" s="2" t="s">
        <v>31</v>
      </c>
      <c r="W4" s="2" t="s">
        <v>32</v>
      </c>
      <c r="X4" s="2" t="s">
        <v>14</v>
      </c>
      <c r="Y4" s="2" t="s">
        <v>15</v>
      </c>
      <c r="Z4" s="2" t="s">
        <v>16</v>
      </c>
      <c r="AA4" s="2" t="s">
        <v>17</v>
      </c>
      <c r="AB4" s="2" t="s">
        <v>33</v>
      </c>
      <c r="AC4" s="2" t="s">
        <v>19</v>
      </c>
      <c r="AD4" s="2" t="s">
        <v>34</v>
      </c>
      <c r="AE4" s="2" t="s">
        <v>21</v>
      </c>
      <c r="AF4" s="2" t="s">
        <v>41</v>
      </c>
      <c r="AH4" s="2" t="s">
        <v>19</v>
      </c>
    </row>
    <row r="5" spans="1:34" x14ac:dyDescent="0.3">
      <c r="A5" s="1">
        <f>alfa</f>
        <v>0.78539816339744828</v>
      </c>
      <c r="B5" s="1">
        <v>0</v>
      </c>
      <c r="C5" s="1">
        <f>g*SIN(A5)/_r</f>
        <v>-23.570226039551581</v>
      </c>
      <c r="D5" s="1">
        <f>B5</f>
        <v>0</v>
      </c>
      <c r="E5" s="1">
        <f>C5</f>
        <v>-23.570226039551581</v>
      </c>
      <c r="F5" s="1">
        <f t="shared" ref="F5:G44" si="0">A5+D5*dt/2</f>
        <v>0.78539816339744828</v>
      </c>
      <c r="G5" s="1">
        <f t="shared" si="0"/>
        <v>-0.58925565098878951</v>
      </c>
      <c r="H5" s="1">
        <f t="shared" ref="H5:H44" si="1">g/_r*SIN(F5)</f>
        <v>-23.570226039551585</v>
      </c>
      <c r="I5" s="1"/>
      <c r="J5" s="1">
        <f>G5</f>
        <v>-0.58925565098878951</v>
      </c>
      <c r="K5" s="1">
        <f>H5</f>
        <v>-23.570226039551585</v>
      </c>
      <c r="L5" s="1">
        <f>A5+J5*dt/2</f>
        <v>0.77066677212272849</v>
      </c>
      <c r="M5" s="1">
        <f>B5+K5*dt/2</f>
        <v>-0.58925565098878963</v>
      </c>
      <c r="N5" s="1">
        <f>g/_r*SIN(L5)</f>
        <v>-23.220458888911153</v>
      </c>
      <c r="P5" s="1">
        <f>M5</f>
        <v>-0.58925565098878963</v>
      </c>
      <c r="Q5" s="1">
        <f>N5</f>
        <v>-23.220458888911153</v>
      </c>
      <c r="R5" s="1">
        <f>A5+P5*dt</f>
        <v>0.75593538084800882</v>
      </c>
      <c r="S5" s="1">
        <f>B5+Q5*dt</f>
        <v>-1.1610229444455578</v>
      </c>
      <c r="T5" s="1">
        <f t="shared" ref="T5:T44" si="2">g/_r*SIN(R5)</f>
        <v>-22.865652667315473</v>
      </c>
      <c r="V5" s="1">
        <f>S5</f>
        <v>-1.1610229444455578</v>
      </c>
      <c r="W5" s="1">
        <f>T5</f>
        <v>-22.865652667315473</v>
      </c>
      <c r="X5" s="1">
        <f>(D5+2*J5+2*P5+V5)/6*dt</f>
        <v>-2.9317046236672636E-2</v>
      </c>
      <c r="Y5" s="1">
        <f>(E5+2*K5+2*Q5+W5)/6*dt</f>
        <v>-1.166810404698271</v>
      </c>
      <c r="Z5" s="1">
        <f>_r*COS(A5-RADIANS(90))</f>
        <v>0.21213203435596426</v>
      </c>
      <c r="AA5" s="1">
        <f>_r*SIN(A5-RADIANS(90))</f>
        <v>-0.21213203435596423</v>
      </c>
      <c r="AB5" s="1">
        <f t="shared" ref="AB5:AB44" si="3">AA5+_r</f>
        <v>8.7867965644035761E-2</v>
      </c>
      <c r="AC5" s="1">
        <f t="shared" ref="AC5:AC44" si="4">-m*g*AB5</f>
        <v>0.87867965644035761</v>
      </c>
      <c r="AD5" s="1">
        <f>m*B5^2*_r^2/2</f>
        <v>0</v>
      </c>
      <c r="AE5" s="1">
        <f>AC5+AD5</f>
        <v>0.87867965644035761</v>
      </c>
      <c r="AF5">
        <v>0.1</v>
      </c>
      <c r="AH5" s="1">
        <f>-m*g*AB5</f>
        <v>0.87867965644035761</v>
      </c>
    </row>
    <row r="6" spans="1:34" x14ac:dyDescent="0.3">
      <c r="A6" s="1">
        <f>A5+X5</f>
        <v>0.75608111716077564</v>
      </c>
      <c r="B6" s="1">
        <f>B5+Y5</f>
        <v>-1.166810404698271</v>
      </c>
      <c r="C6" s="1">
        <f t="shared" ref="C6:C45" si="5">g*SIN(A6)/_r</f>
        <v>-22.869187162651777</v>
      </c>
      <c r="D6" s="1">
        <f>B6</f>
        <v>-1.166810404698271</v>
      </c>
      <c r="E6" s="1">
        <f>C6</f>
        <v>-22.869187162651777</v>
      </c>
      <c r="F6" s="1">
        <f t="shared" si="0"/>
        <v>0.72691085704331881</v>
      </c>
      <c r="G6" s="1">
        <f t="shared" si="0"/>
        <v>-1.7385400837645655</v>
      </c>
      <c r="H6" s="1">
        <f t="shared" si="1"/>
        <v>-22.152150216924046</v>
      </c>
      <c r="I6" s="1"/>
      <c r="J6" s="1">
        <f>G6</f>
        <v>-1.7385400837645655</v>
      </c>
      <c r="K6" s="1">
        <f>H6</f>
        <v>-22.152150216924046</v>
      </c>
      <c r="L6" s="1">
        <f t="shared" ref="L6:M44" si="6">A6+J6*dt/2</f>
        <v>0.71261761506666155</v>
      </c>
      <c r="M6" s="1">
        <f t="shared" si="6"/>
        <v>-1.720614160121372</v>
      </c>
      <c r="N6" s="1">
        <f t="shared" ref="N6:N45" si="7">g/_r*SIN(L6)</f>
        <v>-21.793887835857031</v>
      </c>
      <c r="P6" s="1">
        <f>M6</f>
        <v>-1.720614160121372</v>
      </c>
      <c r="Q6" s="1">
        <f>N6</f>
        <v>-21.793887835857031</v>
      </c>
      <c r="R6" s="1">
        <f>A6+P6*dt</f>
        <v>0.67005040915470704</v>
      </c>
      <c r="S6" s="1">
        <f>B6+Q6*dt</f>
        <v>-2.2565047964911225</v>
      </c>
      <c r="T6" s="1">
        <f t="shared" si="2"/>
        <v>-20.700849934505754</v>
      </c>
      <c r="V6" s="1">
        <f>S6</f>
        <v>-2.2565047964911225</v>
      </c>
      <c r="W6" s="1">
        <f>T6</f>
        <v>-20.700849934505754</v>
      </c>
      <c r="X6" s="1">
        <f>(D6+2*J6+2*P6+V6)/6*dt</f>
        <v>-8.618019740801057E-2</v>
      </c>
      <c r="Y6" s="1">
        <f>(E6+2*K6+2*Q6+W6)/6*dt</f>
        <v>-1.095517610022664</v>
      </c>
      <c r="Z6" s="1">
        <f>_r*COS(A6-RADIANS(90))</f>
        <v>0.20582268446386598</v>
      </c>
      <c r="AA6" s="1">
        <f>_r*SIN(A6-RADIANS(90))</f>
        <v>-0.2182590721140541</v>
      </c>
      <c r="AB6" s="1">
        <f t="shared" si="3"/>
        <v>8.1740927885945891E-2</v>
      </c>
      <c r="AC6" s="1">
        <f t="shared" si="4"/>
        <v>0.81740927885945891</v>
      </c>
      <c r="AD6" s="1">
        <f>m*B6^2*_r^2/2</f>
        <v>6.1265093423046438E-2</v>
      </c>
      <c r="AE6" s="1">
        <f>AC6+AD6</f>
        <v>0.87867437228250533</v>
      </c>
      <c r="AF6">
        <v>0.2</v>
      </c>
      <c r="AH6" s="1">
        <f>-m*g*AB6</f>
        <v>0.81740927885945891</v>
      </c>
    </row>
    <row r="7" spans="1:34" x14ac:dyDescent="0.3">
      <c r="A7" s="1">
        <f t="shared" ref="A7:A70" si="8">A6+X6</f>
        <v>0.66990091975276511</v>
      </c>
      <c r="B7" s="1">
        <f t="shared" ref="B7:B70" si="9">B6+Y6</f>
        <v>-2.2623280147209348</v>
      </c>
      <c r="C7" s="1">
        <f t="shared" ref="C7:C70" si="10">g*SIN(A7)/_r</f>
        <v>-20.696944091472201</v>
      </c>
      <c r="D7" s="1">
        <f t="shared" ref="D7:D70" si="11">B7</f>
        <v>-2.2623280147209348</v>
      </c>
      <c r="E7" s="1">
        <f t="shared" ref="E7:E70" si="12">C7</f>
        <v>-20.696944091472201</v>
      </c>
      <c r="F7" s="1">
        <f t="shared" ref="F7:F70" si="13">A7+D7*dt/2</f>
        <v>0.61334271938474172</v>
      </c>
      <c r="G7" s="1">
        <f t="shared" ref="G7:G70" si="14">B7+E7*dt/2</f>
        <v>-2.7797516170077401</v>
      </c>
      <c r="H7" s="1">
        <f t="shared" ref="H7:H70" si="15">g/_r*SIN(F7)</f>
        <v>-19.186803592450627</v>
      </c>
      <c r="I7" s="1"/>
      <c r="J7" s="1">
        <f t="shared" ref="J7:J70" si="16">G7</f>
        <v>-2.7797516170077401</v>
      </c>
      <c r="K7" s="1">
        <f t="shared" ref="K7:K70" si="17">H7</f>
        <v>-19.186803592450627</v>
      </c>
      <c r="L7" s="1">
        <f t="shared" ref="L7:L70" si="18">A7+J7*dt/2</f>
        <v>0.60040712932757156</v>
      </c>
      <c r="M7" s="1">
        <f t="shared" ref="M7:M70" si="19">B7+K7*dt/2</f>
        <v>-2.7419981045322004</v>
      </c>
      <c r="N7" s="1">
        <f t="shared" ref="N7:N70" si="20">g/_r*SIN(L7)</f>
        <v>-18.832614830790543</v>
      </c>
      <c r="P7" s="1">
        <f t="shared" ref="P7:P70" si="21">M7</f>
        <v>-2.7419981045322004</v>
      </c>
      <c r="Q7" s="1">
        <f t="shared" ref="Q7:Q70" si="22">N7</f>
        <v>-18.832614830790543</v>
      </c>
      <c r="R7" s="1">
        <f>A7+P7*dt</f>
        <v>0.53280101452615503</v>
      </c>
      <c r="S7" s="1">
        <f>B7+Q7*dt</f>
        <v>-3.2039587562604619</v>
      </c>
      <c r="T7" s="1">
        <f t="shared" ref="T7:T70" si="23">g/_r*SIN(R7)</f>
        <v>-16.931603001891904</v>
      </c>
      <c r="V7" s="1">
        <f t="shared" ref="V7:V70" si="24">S7</f>
        <v>-3.2039587562604619</v>
      </c>
      <c r="W7" s="1">
        <f t="shared" ref="W7:W70" si="25">T7</f>
        <v>-16.931603001891904</v>
      </c>
      <c r="X7" s="1">
        <f>(D7+2*J7+2*P7+V7)/6*dt</f>
        <v>-0.13758155178384399</v>
      </c>
      <c r="Y7" s="1">
        <f>(E7+2*K7+2*Q7+W7)/6*dt</f>
        <v>-0.94722819949872028</v>
      </c>
      <c r="Z7" s="1">
        <f>_r*COS(A7-RADIANS(90))</f>
        <v>0.18627249682324981</v>
      </c>
      <c r="AA7" s="1">
        <f>_r*SIN(A7-RADIANS(90))</f>
        <v>-0.23516495684355776</v>
      </c>
      <c r="AB7" s="1">
        <f t="shared" ref="AB7:AB70" si="26">AA7+_r</f>
        <v>6.4835043156442229E-2</v>
      </c>
      <c r="AC7" s="1">
        <f t="shared" ref="AC7:AC70" si="27">-m*g*AB7</f>
        <v>0.64835043156442229</v>
      </c>
      <c r="AD7" s="1">
        <f>m*B7^2*_r^2/2</f>
        <v>0.23031576207860247</v>
      </c>
      <c r="AE7" s="1">
        <f t="shared" ref="AE7:AE70" si="28">AC7+AD7</f>
        <v>0.87866619364302478</v>
      </c>
      <c r="AF7">
        <v>1.2</v>
      </c>
      <c r="AH7" s="1">
        <f>-m*g*AB7</f>
        <v>0.64835043156442229</v>
      </c>
    </row>
    <row r="8" spans="1:34" x14ac:dyDescent="0.3">
      <c r="A8" s="1">
        <f t="shared" si="8"/>
        <v>0.5323193679689211</v>
      </c>
      <c r="B8" s="1">
        <f t="shared" si="9"/>
        <v>-3.209556214219655</v>
      </c>
      <c r="C8" s="1">
        <f t="shared" si="10"/>
        <v>-16.917771558126869</v>
      </c>
      <c r="D8" s="1">
        <f t="shared" si="11"/>
        <v>-3.209556214219655</v>
      </c>
      <c r="E8" s="1">
        <f t="shared" si="12"/>
        <v>-16.917771558126869</v>
      </c>
      <c r="F8" s="1">
        <f t="shared" si="13"/>
        <v>0.45208046261342971</v>
      </c>
      <c r="G8" s="1">
        <f t="shared" si="14"/>
        <v>-3.6325005031728268</v>
      </c>
      <c r="H8" s="1">
        <f t="shared" si="15"/>
        <v>-14.561264598531595</v>
      </c>
      <c r="I8" s="1"/>
      <c r="J8" s="1">
        <f t="shared" si="16"/>
        <v>-3.6325005031728268</v>
      </c>
      <c r="K8" s="1">
        <f t="shared" si="17"/>
        <v>-14.561264598531595</v>
      </c>
      <c r="L8" s="1">
        <f t="shared" si="18"/>
        <v>0.44150685538960044</v>
      </c>
      <c r="M8" s="1">
        <f t="shared" si="19"/>
        <v>-3.5735878291829448</v>
      </c>
      <c r="N8" s="1">
        <f t="shared" si="20"/>
        <v>-14.243410363275107</v>
      </c>
      <c r="P8" s="1">
        <f t="shared" si="21"/>
        <v>-3.5735878291829448</v>
      </c>
      <c r="Q8" s="1">
        <f t="shared" si="22"/>
        <v>-14.243410363275107</v>
      </c>
      <c r="R8" s="1">
        <f>A8+P8*dt</f>
        <v>0.35363997650977386</v>
      </c>
      <c r="S8" s="1">
        <f>B8+Q8*dt</f>
        <v>-3.9217267323834104</v>
      </c>
      <c r="T8" s="1">
        <f t="shared" si="23"/>
        <v>-11.543827430531966</v>
      </c>
      <c r="V8" s="1">
        <f t="shared" si="24"/>
        <v>-3.9217267323834104</v>
      </c>
      <c r="W8" s="1">
        <f t="shared" si="25"/>
        <v>-11.543827430531966</v>
      </c>
      <c r="X8" s="1">
        <f>(D8+2*J8+2*P8+V8)/6*dt</f>
        <v>-0.17952883009428844</v>
      </c>
      <c r="Y8" s="1">
        <f>(E8+2*K8+2*Q8+W8)/6*dt</f>
        <v>-0.7172579076022686</v>
      </c>
      <c r="Z8" s="1">
        <f>_r*COS(A8-RADIANS(90))</f>
        <v>0.15225994402314183</v>
      </c>
      <c r="AA8" s="1">
        <f>_r*SIN(A8-RADIANS(90))</f>
        <v>-0.25848966990204791</v>
      </c>
      <c r="AB8" s="1">
        <f t="shared" si="26"/>
        <v>4.1510330097952075E-2</v>
      </c>
      <c r="AC8" s="1">
        <f t="shared" si="27"/>
        <v>0.41510330097952075</v>
      </c>
      <c r="AD8" s="1">
        <f>m*B8^2*_r^2/2</f>
        <v>0.46355629915062019</v>
      </c>
      <c r="AE8" s="1">
        <f t="shared" si="28"/>
        <v>0.87865960013014099</v>
      </c>
      <c r="AF8">
        <v>2.2000000000000002</v>
      </c>
      <c r="AH8" s="1">
        <f>-m*g*AB8</f>
        <v>0.41510330097952075</v>
      </c>
    </row>
    <row r="9" spans="1:34" x14ac:dyDescent="0.3">
      <c r="A9" s="1">
        <f t="shared" si="8"/>
        <v>0.35279053787463266</v>
      </c>
      <c r="B9" s="1">
        <f t="shared" si="9"/>
        <v>-3.9268141218219235</v>
      </c>
      <c r="C9" s="1">
        <f t="shared" si="10"/>
        <v>-11.517260803258401</v>
      </c>
      <c r="D9" s="1">
        <f t="shared" si="11"/>
        <v>-3.9268141218219235</v>
      </c>
      <c r="E9" s="1">
        <f t="shared" si="12"/>
        <v>-11.517260803258401</v>
      </c>
      <c r="F9" s="1">
        <f t="shared" si="13"/>
        <v>0.25462018482908455</v>
      </c>
      <c r="G9" s="1">
        <f t="shared" si="14"/>
        <v>-4.2147456419033835</v>
      </c>
      <c r="H9" s="1">
        <f t="shared" si="15"/>
        <v>-8.3959285749589352</v>
      </c>
      <c r="I9" s="1"/>
      <c r="J9" s="1">
        <f t="shared" si="16"/>
        <v>-4.2147456419033835</v>
      </c>
      <c r="K9" s="1">
        <f t="shared" si="17"/>
        <v>-8.3959285749589352</v>
      </c>
      <c r="L9" s="1">
        <f t="shared" si="18"/>
        <v>0.24742189682704807</v>
      </c>
      <c r="M9" s="1">
        <f t="shared" si="19"/>
        <v>-4.1367123361958971</v>
      </c>
      <c r="N9" s="1">
        <f t="shared" si="20"/>
        <v>-8.1635061211286182</v>
      </c>
      <c r="P9" s="1">
        <f t="shared" si="21"/>
        <v>-4.1367123361958971</v>
      </c>
      <c r="Q9" s="1">
        <f t="shared" si="22"/>
        <v>-8.1635061211286182</v>
      </c>
      <c r="R9" s="1">
        <f>A9+P9*dt</f>
        <v>0.14595492106483779</v>
      </c>
      <c r="S9" s="1">
        <f>B9+Q9*dt</f>
        <v>-4.3349894278783543</v>
      </c>
      <c r="T9" s="1">
        <f t="shared" si="23"/>
        <v>-4.8479087906921032</v>
      </c>
      <c r="V9" s="1">
        <f t="shared" si="24"/>
        <v>-4.3349894278783543</v>
      </c>
      <c r="W9" s="1">
        <f t="shared" si="25"/>
        <v>-4.8479087906921032</v>
      </c>
      <c r="X9" s="1">
        <f>(D9+2*J9+2*P9+V9)/6*dt</f>
        <v>-0.20803932921582369</v>
      </c>
      <c r="Y9" s="1">
        <f>(E9+2*K9+2*Q9+W9)/6*dt</f>
        <v>-0.41236699155104684</v>
      </c>
      <c r="Z9" s="1">
        <f>_r*COS(A9-RADIANS(90))</f>
        <v>0.10365534722932558</v>
      </c>
      <c r="AA9" s="1">
        <f>_r*SIN(A9-RADIANS(90))</f>
        <v>-0.28152365618322012</v>
      </c>
      <c r="AB9" s="1">
        <f t="shared" si="26"/>
        <v>1.8476343816779872E-2</v>
      </c>
      <c r="AC9" s="1">
        <f t="shared" si="27"/>
        <v>0.18476343816779872</v>
      </c>
      <c r="AD9" s="1">
        <f>m*B9^2*_r^2/2</f>
        <v>0.69389411163030368</v>
      </c>
      <c r="AE9" s="1">
        <f t="shared" si="28"/>
        <v>0.8786575497981024</v>
      </c>
      <c r="AF9">
        <v>3.2</v>
      </c>
      <c r="AH9" s="1">
        <f>-m*g*AB9</f>
        <v>0.18476343816779872</v>
      </c>
    </row>
    <row r="10" spans="1:34" x14ac:dyDescent="0.3">
      <c r="A10" s="1">
        <f t="shared" si="8"/>
        <v>0.14475120865880897</v>
      </c>
      <c r="B10" s="1">
        <f t="shared" si="9"/>
        <v>-4.3391811133729705</v>
      </c>
      <c r="C10" s="1">
        <f t="shared" si="10"/>
        <v>-4.8082081579931399</v>
      </c>
      <c r="D10" s="1">
        <f t="shared" si="11"/>
        <v>-4.3391811133729705</v>
      </c>
      <c r="E10" s="1">
        <f t="shared" si="12"/>
        <v>-4.8082081579931399</v>
      </c>
      <c r="F10" s="1">
        <f t="shared" si="13"/>
        <v>3.6271680824484703E-2</v>
      </c>
      <c r="G10" s="1">
        <f t="shared" si="14"/>
        <v>-4.4593863173227994</v>
      </c>
      <c r="H10" s="1">
        <f t="shared" si="15"/>
        <v>-1.2087909322183565</v>
      </c>
      <c r="I10" s="1"/>
      <c r="J10" s="1">
        <f t="shared" si="16"/>
        <v>-4.4593863173227994</v>
      </c>
      <c r="K10" s="1">
        <f t="shared" si="17"/>
        <v>-1.2087909322183565</v>
      </c>
      <c r="L10" s="1">
        <f t="shared" si="18"/>
        <v>3.3266550725738975E-2</v>
      </c>
      <c r="M10" s="1">
        <f t="shared" si="19"/>
        <v>-4.3694008866784291</v>
      </c>
      <c r="N10" s="1">
        <f t="shared" si="20"/>
        <v>-1.108680508430139</v>
      </c>
      <c r="P10" s="1">
        <f t="shared" si="21"/>
        <v>-4.3694008866784291</v>
      </c>
      <c r="Q10" s="1">
        <f t="shared" si="22"/>
        <v>-1.108680508430139</v>
      </c>
      <c r="R10" s="1">
        <f>A10+P10*dt</f>
        <v>-7.3718835675112504E-2</v>
      </c>
      <c r="S10" s="1">
        <f>B10+Q10*dt</f>
        <v>-4.3946151387944772</v>
      </c>
      <c r="T10" s="1">
        <f t="shared" si="23"/>
        <v>2.4550694463055325</v>
      </c>
      <c r="V10" s="1">
        <f t="shared" si="24"/>
        <v>-4.3946151387944772</v>
      </c>
      <c r="W10" s="1">
        <f t="shared" si="25"/>
        <v>2.4550694463055325</v>
      </c>
      <c r="X10" s="1">
        <f>(D10+2*J10+2*P10+V10)/6*dt</f>
        <v>-0.21992808883474921</v>
      </c>
      <c r="Y10" s="1">
        <f>(E10+2*K10+2*Q10+W10)/6*dt</f>
        <v>-5.8234013274871668E-2</v>
      </c>
      <c r="Z10" s="1">
        <f>_r*COS(A10-RADIANS(90))</f>
        <v>4.3273873421938273E-2</v>
      </c>
      <c r="AA10" s="1">
        <f>_r*SIN(A10-RADIANS(90))</f>
        <v>-0.2968625471140845</v>
      </c>
      <c r="AB10" s="1">
        <f t="shared" si="26"/>
        <v>3.1374528859154927E-3</v>
      </c>
      <c r="AC10" s="1">
        <f t="shared" si="27"/>
        <v>3.1374528859154927E-2</v>
      </c>
      <c r="AD10" s="1">
        <f>m*B10^2*_r^2/2</f>
        <v>0.84728217305937104</v>
      </c>
      <c r="AE10" s="1">
        <f t="shared" si="28"/>
        <v>0.87865670191852596</v>
      </c>
      <c r="AF10">
        <v>4.2</v>
      </c>
      <c r="AH10" s="1">
        <f>-m*g*AB10</f>
        <v>3.1374528859154927E-2</v>
      </c>
    </row>
    <row r="11" spans="1:34" x14ac:dyDescent="0.3">
      <c r="A11" s="1">
        <f t="shared" si="8"/>
        <v>-7.5176880175940236E-2</v>
      </c>
      <c r="B11" s="1">
        <f t="shared" si="9"/>
        <v>-4.3974151266478421</v>
      </c>
      <c r="C11" s="1">
        <f t="shared" si="10"/>
        <v>2.5035363011089391</v>
      </c>
      <c r="D11" s="1">
        <f t="shared" si="11"/>
        <v>-4.3974151266478421</v>
      </c>
      <c r="E11" s="1">
        <f t="shared" si="12"/>
        <v>2.5035363011089391</v>
      </c>
      <c r="F11" s="1">
        <f t="shared" si="13"/>
        <v>-0.18511225834213629</v>
      </c>
      <c r="G11" s="1">
        <f t="shared" si="14"/>
        <v>-4.3348267191201186</v>
      </c>
      <c r="H11" s="1">
        <f t="shared" si="15"/>
        <v>6.135229172089657</v>
      </c>
      <c r="I11" s="1"/>
      <c r="J11" s="1">
        <f t="shared" si="16"/>
        <v>-4.3348267191201186</v>
      </c>
      <c r="K11" s="1">
        <f t="shared" si="17"/>
        <v>6.135229172089657</v>
      </c>
      <c r="L11" s="1">
        <f t="shared" si="18"/>
        <v>-0.1835475481539432</v>
      </c>
      <c r="M11" s="1">
        <f t="shared" si="19"/>
        <v>-4.244034397345601</v>
      </c>
      <c r="N11" s="1">
        <f t="shared" si="20"/>
        <v>6.0839557476651445</v>
      </c>
      <c r="P11" s="1">
        <f t="shared" si="21"/>
        <v>-4.244034397345601</v>
      </c>
      <c r="Q11" s="1">
        <f t="shared" si="22"/>
        <v>6.0839557476651445</v>
      </c>
      <c r="R11" s="1">
        <f>A11+P11*dt</f>
        <v>-0.2873786000432203</v>
      </c>
      <c r="S11" s="1">
        <f>B11+Q11*dt</f>
        <v>-4.0932173392645845</v>
      </c>
      <c r="T11" s="1">
        <f t="shared" si="23"/>
        <v>9.4479768344698503</v>
      </c>
      <c r="V11" s="1">
        <f t="shared" si="24"/>
        <v>-4.0932173392645845</v>
      </c>
      <c r="W11" s="1">
        <f t="shared" si="25"/>
        <v>9.4479768344698503</v>
      </c>
      <c r="X11" s="1">
        <f>(D11+2*J11+2*P11+V11)/6*dt</f>
        <v>-0.21373628915703222</v>
      </c>
      <c r="Y11" s="1">
        <f>(E11+2*K11+2*Q11+W11)/6*dt</f>
        <v>0.30324902479240329</v>
      </c>
      <c r="Z11" s="1">
        <f>_r*COS(A11-RADIANS(90))</f>
        <v>-2.253182670998044E-2</v>
      </c>
      <c r="AA11" s="1">
        <f>_r*SIN(A11-RADIANS(90))</f>
        <v>-0.29915266467994467</v>
      </c>
      <c r="AB11" s="1">
        <f t="shared" si="26"/>
        <v>8.473353200553202E-4</v>
      </c>
      <c r="AC11" s="1">
        <f t="shared" si="27"/>
        <v>8.473353200553202E-3</v>
      </c>
      <c r="AD11" s="1">
        <f>m*B11^2*_r^2/2</f>
        <v>0.87017669082320659</v>
      </c>
      <c r="AE11" s="1">
        <f t="shared" si="28"/>
        <v>0.87865004402375979</v>
      </c>
      <c r="AF11">
        <v>5.2</v>
      </c>
      <c r="AH11" s="1">
        <f>-m*g*AB11</f>
        <v>8.473353200553202E-3</v>
      </c>
    </row>
    <row r="12" spans="1:34" x14ac:dyDescent="0.3">
      <c r="A12" s="1">
        <f t="shared" si="8"/>
        <v>-0.28891316933297245</v>
      </c>
      <c r="B12" s="1">
        <f t="shared" si="9"/>
        <v>-4.0941661018554392</v>
      </c>
      <c r="C12" s="1">
        <f t="shared" si="10"/>
        <v>9.4970202531989241</v>
      </c>
      <c r="D12" s="1">
        <f t="shared" si="11"/>
        <v>-4.0941661018554392</v>
      </c>
      <c r="E12" s="1">
        <f t="shared" si="12"/>
        <v>9.4970202531989241</v>
      </c>
      <c r="F12" s="1">
        <f t="shared" si="13"/>
        <v>-0.39126732187935842</v>
      </c>
      <c r="G12" s="1">
        <f t="shared" si="14"/>
        <v>-3.8567405955254661</v>
      </c>
      <c r="H12" s="1">
        <f t="shared" si="15"/>
        <v>12.712008899539983</v>
      </c>
      <c r="I12" s="1"/>
      <c r="J12" s="1">
        <f t="shared" si="16"/>
        <v>-3.8567405955254661</v>
      </c>
      <c r="K12" s="1">
        <f t="shared" si="17"/>
        <v>12.712008899539983</v>
      </c>
      <c r="L12" s="1">
        <f t="shared" si="18"/>
        <v>-0.38533168422110908</v>
      </c>
      <c r="M12" s="1">
        <f t="shared" si="19"/>
        <v>-3.7763658793669395</v>
      </c>
      <c r="N12" s="1">
        <f t="shared" si="20"/>
        <v>12.528884016655683</v>
      </c>
      <c r="P12" s="1">
        <f t="shared" si="21"/>
        <v>-3.7763658793669395</v>
      </c>
      <c r="Q12" s="1">
        <f t="shared" si="22"/>
        <v>12.528884016655683</v>
      </c>
      <c r="R12" s="1">
        <f>A12+P12*dt</f>
        <v>-0.47773146330131944</v>
      </c>
      <c r="S12" s="1">
        <f>B12+Q12*dt</f>
        <v>-3.4677219010226548</v>
      </c>
      <c r="T12" s="1">
        <f t="shared" si="23"/>
        <v>15.325526950547625</v>
      </c>
      <c r="V12" s="1">
        <f t="shared" si="24"/>
        <v>-3.4677219010226548</v>
      </c>
      <c r="W12" s="1">
        <f t="shared" si="25"/>
        <v>15.325526950547625</v>
      </c>
      <c r="X12" s="1">
        <f>(D12+2*J12+2*P12+V12)/6*dt</f>
        <v>-0.19023417460552425</v>
      </c>
      <c r="Y12" s="1">
        <f>(E12+2*K12+2*Q12+W12)/6*dt</f>
        <v>0.62753610863448239</v>
      </c>
      <c r="Z12" s="1">
        <f>_r*COS(A12-RADIANS(90))</f>
        <v>-8.5473182278790305E-2</v>
      </c>
      <c r="AA12" s="1">
        <f>_r*SIN(A12-RADIANS(90))</f>
        <v>-0.28756622734795662</v>
      </c>
      <c r="AB12" s="1">
        <f t="shared" si="26"/>
        <v>1.2433772652043373E-2</v>
      </c>
      <c r="AC12" s="1">
        <f t="shared" si="27"/>
        <v>0.12433772652043373</v>
      </c>
      <c r="AD12" s="1">
        <f>m*B12^2*_r^2/2</f>
        <v>0.75429882313119734</v>
      </c>
      <c r="AE12" s="1">
        <f t="shared" si="28"/>
        <v>0.87863654965163107</v>
      </c>
      <c r="AF12">
        <v>6.2</v>
      </c>
      <c r="AH12" s="1">
        <f>-m*g*AB12</f>
        <v>0.12433772652043373</v>
      </c>
    </row>
    <row r="13" spans="1:34" x14ac:dyDescent="0.3">
      <c r="A13" s="1">
        <f t="shared" si="8"/>
        <v>-0.47914734393849667</v>
      </c>
      <c r="B13" s="1">
        <f t="shared" si="9"/>
        <v>-3.4666299932209568</v>
      </c>
      <c r="C13" s="1">
        <f t="shared" si="10"/>
        <v>15.367423539127039</v>
      </c>
      <c r="D13" s="1">
        <f t="shared" si="11"/>
        <v>-3.4666299932209568</v>
      </c>
      <c r="E13" s="1">
        <f t="shared" si="12"/>
        <v>15.367423539127039</v>
      </c>
      <c r="F13" s="1">
        <f t="shared" si="13"/>
        <v>-0.56581309376902056</v>
      </c>
      <c r="G13" s="1">
        <f t="shared" si="14"/>
        <v>-3.0824444047427808</v>
      </c>
      <c r="H13" s="1">
        <f t="shared" si="15"/>
        <v>17.870078955882231</v>
      </c>
      <c r="I13" s="1"/>
      <c r="J13" s="1">
        <f t="shared" si="16"/>
        <v>-3.0824444047427808</v>
      </c>
      <c r="K13" s="1">
        <f t="shared" si="17"/>
        <v>17.870078955882231</v>
      </c>
      <c r="L13" s="1">
        <f t="shared" si="18"/>
        <v>-0.5562084540570662</v>
      </c>
      <c r="M13" s="1">
        <f t="shared" si="19"/>
        <v>-3.019878019323901</v>
      </c>
      <c r="N13" s="1">
        <f t="shared" si="20"/>
        <v>17.598999360824543</v>
      </c>
      <c r="P13" s="1">
        <f t="shared" si="21"/>
        <v>-3.019878019323901</v>
      </c>
      <c r="Q13" s="1">
        <f t="shared" si="22"/>
        <v>17.598999360824543</v>
      </c>
      <c r="R13" s="1">
        <f>A13+P13*dt</f>
        <v>-0.6301412449046917</v>
      </c>
      <c r="S13" s="1">
        <f>B13+Q13*dt</f>
        <v>-2.5866800251797297</v>
      </c>
      <c r="T13" s="1">
        <f t="shared" si="23"/>
        <v>19.641962727784488</v>
      </c>
      <c r="V13" s="1">
        <f t="shared" si="24"/>
        <v>-2.5866800251797297</v>
      </c>
      <c r="W13" s="1">
        <f t="shared" si="25"/>
        <v>19.641962727784488</v>
      </c>
      <c r="X13" s="1">
        <f>(D13+2*J13+2*P13+V13)/6*dt</f>
        <v>-0.15214962388778375</v>
      </c>
      <c r="Y13" s="1">
        <f>(E13+2*K13+2*Q13+W13)/6*dt</f>
        <v>0.88289619083604232</v>
      </c>
      <c r="Z13" s="1">
        <f>_r*COS(A13-RADIANS(90))</f>
        <v>-0.1383068118521433</v>
      </c>
      <c r="AA13" s="1">
        <f>_r*SIN(A13-RADIANS(90))</f>
        <v>-0.26621650173363753</v>
      </c>
      <c r="AB13" s="1">
        <f t="shared" si="26"/>
        <v>3.3783498266362455E-2</v>
      </c>
      <c r="AC13" s="1">
        <f t="shared" si="27"/>
        <v>0.33783498266362455</v>
      </c>
      <c r="AD13" s="1">
        <f>m*B13^2*_r^2/2</f>
        <v>0.54078855794546088</v>
      </c>
      <c r="AE13" s="1">
        <f t="shared" si="28"/>
        <v>0.87862354060908543</v>
      </c>
      <c r="AF13">
        <v>7.2</v>
      </c>
      <c r="AH13" s="1">
        <f>-m*g*AB13</f>
        <v>0.33783498266362455</v>
      </c>
    </row>
    <row r="14" spans="1:34" x14ac:dyDescent="0.3">
      <c r="A14" s="1">
        <f t="shared" si="8"/>
        <v>-0.63129696782628042</v>
      </c>
      <c r="B14" s="1">
        <f t="shared" si="9"/>
        <v>-2.5837338023849146</v>
      </c>
      <c r="C14" s="1">
        <f t="shared" si="10"/>
        <v>19.673074927394648</v>
      </c>
      <c r="D14" s="1">
        <f t="shared" si="11"/>
        <v>-2.5837338023849146</v>
      </c>
      <c r="E14" s="1">
        <f t="shared" si="12"/>
        <v>19.673074927394648</v>
      </c>
      <c r="F14" s="1">
        <f t="shared" si="13"/>
        <v>-0.69589031288590331</v>
      </c>
      <c r="G14" s="1">
        <f t="shared" si="14"/>
        <v>-2.0919069292000483</v>
      </c>
      <c r="H14" s="1">
        <f t="shared" si="15"/>
        <v>21.368966458186186</v>
      </c>
      <c r="I14" s="1"/>
      <c r="J14" s="1">
        <f t="shared" si="16"/>
        <v>-2.0919069292000483</v>
      </c>
      <c r="K14" s="1">
        <f t="shared" si="17"/>
        <v>21.368966458186186</v>
      </c>
      <c r="L14" s="1">
        <f t="shared" si="18"/>
        <v>-0.68359464105628165</v>
      </c>
      <c r="M14" s="1">
        <f t="shared" si="19"/>
        <v>-2.04950964093026</v>
      </c>
      <c r="N14" s="1">
        <f t="shared" si="20"/>
        <v>21.052801678848144</v>
      </c>
      <c r="P14" s="1">
        <f t="shared" si="21"/>
        <v>-2.04950964093026</v>
      </c>
      <c r="Q14" s="1">
        <f t="shared" si="22"/>
        <v>21.052801678848144</v>
      </c>
      <c r="R14" s="1">
        <f>A14+P14*dt</f>
        <v>-0.73377244987279344</v>
      </c>
      <c r="S14" s="1">
        <f>B14+Q14*dt</f>
        <v>-1.5310937184425073</v>
      </c>
      <c r="T14" s="1">
        <f t="shared" si="23"/>
        <v>22.322533872800278</v>
      </c>
      <c r="V14" s="1">
        <f t="shared" si="24"/>
        <v>-1.5310937184425073</v>
      </c>
      <c r="W14" s="1">
        <f t="shared" si="25"/>
        <v>22.322533872800278</v>
      </c>
      <c r="X14" s="1">
        <f>(D14+2*J14+2*P14+V14)/6*dt</f>
        <v>-0.10331383884240031</v>
      </c>
      <c r="Y14" s="1">
        <f>(E14+2*K14+2*Q14+W14)/6*dt</f>
        <v>1.0569928756188633</v>
      </c>
      <c r="Z14" s="1">
        <f>_r*COS(A14-RADIANS(90))</f>
        <v>-0.17705767434655176</v>
      </c>
      <c r="AA14" s="1">
        <f>_r*SIN(A14-RADIANS(90))</f>
        <v>-0.24217881813856146</v>
      </c>
      <c r="AB14" s="1">
        <f t="shared" si="26"/>
        <v>5.7821181861438531E-2</v>
      </c>
      <c r="AC14" s="1">
        <f t="shared" si="27"/>
        <v>0.57821181861438531</v>
      </c>
      <c r="AD14" s="1">
        <f>m*B14^2*_r^2/2</f>
        <v>0.3004056162713884</v>
      </c>
      <c r="AE14" s="1">
        <f t="shared" si="28"/>
        <v>0.87861743488577371</v>
      </c>
      <c r="AF14">
        <v>8.1999999999999993</v>
      </c>
      <c r="AH14" s="1">
        <f>-m*g*AB14</f>
        <v>0.57821181861438531</v>
      </c>
    </row>
    <row r="15" spans="1:34" x14ac:dyDescent="0.3">
      <c r="A15" s="1">
        <f t="shared" si="8"/>
        <v>-0.73461080666868073</v>
      </c>
      <c r="B15" s="1">
        <f t="shared" si="9"/>
        <v>-1.5267409267660512</v>
      </c>
      <c r="C15" s="1">
        <f t="shared" si="10"/>
        <v>22.34327964251991</v>
      </c>
      <c r="D15" s="1">
        <f t="shared" si="11"/>
        <v>-1.5267409267660512</v>
      </c>
      <c r="E15" s="1">
        <f t="shared" si="12"/>
        <v>22.34327964251991</v>
      </c>
      <c r="F15" s="1">
        <f t="shared" si="13"/>
        <v>-0.77277932983783204</v>
      </c>
      <c r="G15" s="1">
        <f t="shared" si="14"/>
        <v>-0.96815893570305345</v>
      </c>
      <c r="H15" s="1">
        <f t="shared" si="15"/>
        <v>23.270928596539068</v>
      </c>
      <c r="I15" s="1"/>
      <c r="J15" s="1">
        <f t="shared" si="16"/>
        <v>-0.96815893570305345</v>
      </c>
      <c r="K15" s="1">
        <f t="shared" si="17"/>
        <v>23.270928596539068</v>
      </c>
      <c r="L15" s="1">
        <f t="shared" si="18"/>
        <v>-0.75881478006125702</v>
      </c>
      <c r="M15" s="1">
        <f t="shared" si="19"/>
        <v>-0.94496771185257444</v>
      </c>
      <c r="N15" s="1">
        <f t="shared" si="20"/>
        <v>22.935395711318879</v>
      </c>
      <c r="P15" s="1">
        <f t="shared" si="21"/>
        <v>-0.94496771185257444</v>
      </c>
      <c r="Q15" s="1">
        <f t="shared" si="22"/>
        <v>22.935395711318879</v>
      </c>
      <c r="R15" s="1">
        <f>A15+P15*dt</f>
        <v>-0.7818591922613094</v>
      </c>
      <c r="S15" s="1">
        <f>B15+Q15*dt</f>
        <v>-0.37997114120010722</v>
      </c>
      <c r="T15" s="1">
        <f t="shared" si="23"/>
        <v>23.486664263709407</v>
      </c>
      <c r="V15" s="1">
        <f t="shared" si="24"/>
        <v>-0.37997114120010722</v>
      </c>
      <c r="W15" s="1">
        <f t="shared" si="25"/>
        <v>23.486664263709407</v>
      </c>
      <c r="X15" s="1">
        <f>(D15+2*J15+2*P15+V15)/6*dt</f>
        <v>-4.7774711358978449E-2</v>
      </c>
      <c r="Y15" s="1">
        <f>(E15+2*K15+2*Q15+W15)/6*dt</f>
        <v>1.1520216043495433</v>
      </c>
      <c r="Z15" s="1">
        <f>_r*COS(A15-RADIANS(90))</f>
        <v>-0.20108951678267914</v>
      </c>
      <c r="AA15" s="1">
        <f>_r*SIN(A15-RADIANS(90))</f>
        <v>-0.22262750557850797</v>
      </c>
      <c r="AB15" s="1">
        <f t="shared" si="26"/>
        <v>7.7372494421492022E-2</v>
      </c>
      <c r="AC15" s="1">
        <f t="shared" si="27"/>
        <v>0.77372494421492022</v>
      </c>
      <c r="AD15" s="1">
        <f>m*B15^2*_r^2/2</f>
        <v>0.10489220358581075</v>
      </c>
      <c r="AE15" s="1">
        <f t="shared" si="28"/>
        <v>0.87861714780073097</v>
      </c>
      <c r="AF15">
        <v>9.1999999999999993</v>
      </c>
      <c r="AH15" s="1">
        <f>-m*g*AB15</f>
        <v>0.77372494421492022</v>
      </c>
    </row>
    <row r="16" spans="1:34" x14ac:dyDescent="0.3">
      <c r="A16" s="1">
        <f t="shared" si="8"/>
        <v>-0.78238551802765921</v>
      </c>
      <c r="B16" s="1">
        <f t="shared" si="9"/>
        <v>-0.37471932241650796</v>
      </c>
      <c r="C16" s="1">
        <f t="shared" si="10"/>
        <v>23.499110452638067</v>
      </c>
      <c r="D16" s="1">
        <f t="shared" si="11"/>
        <v>-0.37471932241650796</v>
      </c>
      <c r="E16" s="1">
        <f t="shared" si="12"/>
        <v>23.499110452638067</v>
      </c>
      <c r="F16" s="1">
        <f t="shared" si="13"/>
        <v>-0.79175350108807185</v>
      </c>
      <c r="G16" s="1">
        <f t="shared" si="14"/>
        <v>0.21275843889944379</v>
      </c>
      <c r="H16" s="1">
        <f t="shared" si="15"/>
        <v>23.719545774239126</v>
      </c>
      <c r="I16" s="1"/>
      <c r="J16" s="1">
        <f t="shared" si="16"/>
        <v>0.21275843889944379</v>
      </c>
      <c r="K16" s="1">
        <f t="shared" si="17"/>
        <v>23.719545774239126</v>
      </c>
      <c r="L16" s="1">
        <f t="shared" si="18"/>
        <v>-0.77706655705517313</v>
      </c>
      <c r="M16" s="1">
        <f t="shared" si="19"/>
        <v>0.21826932193947024</v>
      </c>
      <c r="N16" s="1">
        <f t="shared" si="20"/>
        <v>23.373032400017262</v>
      </c>
      <c r="P16" s="1">
        <f t="shared" si="21"/>
        <v>0.21826932193947024</v>
      </c>
      <c r="Q16" s="1">
        <f t="shared" si="22"/>
        <v>23.373032400017262</v>
      </c>
      <c r="R16" s="1">
        <f>A16+P16*dt</f>
        <v>-0.77147205193068569</v>
      </c>
      <c r="S16" s="1">
        <f>B16+Q16*dt</f>
        <v>0.79393229758435524</v>
      </c>
      <c r="T16" s="1">
        <f t="shared" si="23"/>
        <v>23.239709526417332</v>
      </c>
      <c r="V16" s="1">
        <f t="shared" si="24"/>
        <v>0.79393229758435524</v>
      </c>
      <c r="W16" s="1">
        <f t="shared" si="25"/>
        <v>23.239709526417332</v>
      </c>
      <c r="X16" s="1">
        <f>(D16+2*J16+2*P16+V16)/6*dt</f>
        <v>1.0677237473713963E-2</v>
      </c>
      <c r="Y16" s="1">
        <f>(E16+2*K16+2*Q16+W16)/6*dt</f>
        <v>1.1743664693964015</v>
      </c>
      <c r="Z16" s="1">
        <f>_r*COS(A16-RADIANS(90))</f>
        <v>-0.21149199407374256</v>
      </c>
      <c r="AA16" s="1">
        <f>_r*SIN(A16-RADIANS(90))</f>
        <v>-0.21277014932248375</v>
      </c>
      <c r="AB16" s="1">
        <f t="shared" si="26"/>
        <v>8.7229850677516235E-2</v>
      </c>
      <c r="AC16" s="1">
        <f t="shared" si="27"/>
        <v>0.8722985067751623</v>
      </c>
      <c r="AD16" s="1">
        <f>m*B16^2*_r^2/2</f>
        <v>6.3186556766529076E-3</v>
      </c>
      <c r="AE16" s="1">
        <f t="shared" si="28"/>
        <v>0.8786171624518152</v>
      </c>
      <c r="AF16">
        <v>10.199999999999999</v>
      </c>
      <c r="AH16" s="1">
        <f>-m*g*AB16</f>
        <v>0.8722985067751623</v>
      </c>
    </row>
    <row r="17" spans="1:34" x14ac:dyDescent="0.3">
      <c r="A17" s="1">
        <f t="shared" si="8"/>
        <v>-0.77170828055394525</v>
      </c>
      <c r="B17" s="1">
        <f t="shared" si="9"/>
        <v>0.79964714697989359</v>
      </c>
      <c r="C17" s="1">
        <f t="shared" si="10"/>
        <v>23.245353837624926</v>
      </c>
      <c r="D17" s="1">
        <f t="shared" si="11"/>
        <v>0.79964714697989359</v>
      </c>
      <c r="E17" s="1">
        <f t="shared" si="12"/>
        <v>23.245353837624926</v>
      </c>
      <c r="F17" s="1">
        <f t="shared" si="13"/>
        <v>-0.75171710187944796</v>
      </c>
      <c r="G17" s="1">
        <f t="shared" si="14"/>
        <v>1.3807809929205166</v>
      </c>
      <c r="H17" s="1">
        <f t="shared" si="15"/>
        <v>22.763137961766482</v>
      </c>
      <c r="I17" s="1"/>
      <c r="J17" s="1">
        <f t="shared" si="16"/>
        <v>1.3807809929205166</v>
      </c>
      <c r="K17" s="1">
        <f t="shared" si="17"/>
        <v>22.763137961766482</v>
      </c>
      <c r="L17" s="1">
        <f t="shared" si="18"/>
        <v>-0.73718875573093234</v>
      </c>
      <c r="M17" s="1">
        <f t="shared" si="19"/>
        <v>1.3687255960240556</v>
      </c>
      <c r="N17" s="1">
        <f t="shared" si="20"/>
        <v>22.406974479342853</v>
      </c>
      <c r="P17" s="1">
        <f t="shared" si="21"/>
        <v>1.3687255960240556</v>
      </c>
      <c r="Q17" s="1">
        <f t="shared" si="22"/>
        <v>22.406974479342853</v>
      </c>
      <c r="R17" s="1">
        <f>A17+P17*dt</f>
        <v>-0.70327200075274243</v>
      </c>
      <c r="S17" s="1">
        <f>B17+Q17*dt</f>
        <v>1.9199958709470364</v>
      </c>
      <c r="T17" s="1">
        <f t="shared" si="23"/>
        <v>21.557226616472573</v>
      </c>
      <c r="V17" s="1">
        <f t="shared" si="24"/>
        <v>1.9199958709470364</v>
      </c>
      <c r="W17" s="1">
        <f t="shared" si="25"/>
        <v>21.557226616472573</v>
      </c>
      <c r="X17" s="1">
        <f>(D17+2*J17+2*P17+V17)/6*dt</f>
        <v>6.8488801631800614E-2</v>
      </c>
      <c r="Y17" s="1">
        <f>(E17+2*K17+2*Q17+W17)/6*dt</f>
        <v>1.1261900444693014</v>
      </c>
      <c r="Z17" s="1">
        <f>_r*COS(A17-RADIANS(90))</f>
        <v>-0.2092081845386243</v>
      </c>
      <c r="AA17" s="1">
        <f>_r*SIN(A17-RADIANS(90))</f>
        <v>-0.21501612851610205</v>
      </c>
      <c r="AB17" s="1">
        <f t="shared" si="26"/>
        <v>8.4983871483897938E-2</v>
      </c>
      <c r="AC17" s="1">
        <f t="shared" si="27"/>
        <v>0.84983871483897944</v>
      </c>
      <c r="AD17" s="1">
        <f>m*B17^2*_r^2/2</f>
        <v>2.8774600185288757E-2</v>
      </c>
      <c r="AE17" s="1">
        <f t="shared" si="28"/>
        <v>0.8786133150242682</v>
      </c>
      <c r="AF17">
        <v>11.2</v>
      </c>
      <c r="AH17" s="1">
        <f>-m*g*AB17</f>
        <v>0.84983871483897944</v>
      </c>
    </row>
    <row r="18" spans="1:34" x14ac:dyDescent="0.3">
      <c r="A18" s="1">
        <f t="shared" si="8"/>
        <v>-0.70321947892214465</v>
      </c>
      <c r="B18" s="1">
        <f t="shared" si="9"/>
        <v>1.925837191449195</v>
      </c>
      <c r="C18" s="1">
        <f t="shared" si="10"/>
        <v>21.555891253833202</v>
      </c>
      <c r="D18" s="1">
        <f t="shared" si="11"/>
        <v>1.925837191449195</v>
      </c>
      <c r="E18" s="1">
        <f t="shared" si="12"/>
        <v>21.555891253833202</v>
      </c>
      <c r="F18" s="1">
        <f t="shared" si="13"/>
        <v>-0.65507354913591476</v>
      </c>
      <c r="G18" s="1">
        <f t="shared" si="14"/>
        <v>2.4647344727950249</v>
      </c>
      <c r="H18" s="1">
        <f t="shared" si="15"/>
        <v>20.307252322386571</v>
      </c>
      <c r="I18" s="1"/>
      <c r="J18" s="1">
        <f t="shared" si="16"/>
        <v>2.4647344727950249</v>
      </c>
      <c r="K18" s="1">
        <f t="shared" si="17"/>
        <v>20.307252322386571</v>
      </c>
      <c r="L18" s="1">
        <f t="shared" si="18"/>
        <v>-0.64160111710226908</v>
      </c>
      <c r="M18" s="1">
        <f t="shared" si="19"/>
        <v>2.4335184995088595</v>
      </c>
      <c r="N18" s="1">
        <f t="shared" si="20"/>
        <v>19.949297485716901</v>
      </c>
      <c r="P18" s="1">
        <f t="shared" si="21"/>
        <v>2.4335184995088595</v>
      </c>
      <c r="Q18" s="1">
        <f t="shared" si="22"/>
        <v>19.949297485716901</v>
      </c>
      <c r="R18" s="1">
        <f>A18+P18*dt</f>
        <v>-0.58154355394670165</v>
      </c>
      <c r="S18" s="1">
        <f>B18+Q18*dt</f>
        <v>2.9233020657350401</v>
      </c>
      <c r="T18" s="1">
        <f t="shared" si="23"/>
        <v>18.310480288474285</v>
      </c>
      <c r="V18" s="1">
        <f t="shared" si="24"/>
        <v>2.9233020657350401</v>
      </c>
      <c r="W18" s="1">
        <f t="shared" si="25"/>
        <v>18.310480288474285</v>
      </c>
      <c r="X18" s="1">
        <f>(D18+2*J18+2*P18+V18)/6*dt</f>
        <v>0.12204704334826671</v>
      </c>
      <c r="Y18" s="1">
        <f>(E18+2*K18+2*Q18+W18)/6*dt</f>
        <v>1.0031622596542868</v>
      </c>
      <c r="Z18" s="1">
        <f>_r*COS(A18-RADIANS(90))</f>
        <v>-0.19400302128449876</v>
      </c>
      <c r="AA18" s="1">
        <f>_r*SIN(A18-RADIANS(90))</f>
        <v>-0.22882925453815192</v>
      </c>
      <c r="AB18" s="1">
        <f t="shared" si="26"/>
        <v>7.1170745461848067E-2</v>
      </c>
      <c r="AC18" s="1">
        <f t="shared" si="27"/>
        <v>0.71170745461848073</v>
      </c>
      <c r="AD18" s="1">
        <f>m*B18^2*_r^2/2</f>
        <v>0.16689819995860156</v>
      </c>
      <c r="AE18" s="1">
        <f t="shared" si="28"/>
        <v>0.87860565457708228</v>
      </c>
      <c r="AF18">
        <v>12.2</v>
      </c>
      <c r="AH18" s="1">
        <f>-m*g*AB18</f>
        <v>0.71170745461848073</v>
      </c>
    </row>
    <row r="19" spans="1:34" x14ac:dyDescent="0.3">
      <c r="A19" s="1">
        <f t="shared" si="8"/>
        <v>-0.58117243557387788</v>
      </c>
      <c r="B19" s="1">
        <f t="shared" si="9"/>
        <v>2.9289994511034818</v>
      </c>
      <c r="C19" s="1">
        <f t="shared" si="10"/>
        <v>18.300141949198295</v>
      </c>
      <c r="D19" s="1">
        <f t="shared" si="11"/>
        <v>2.9289994511034818</v>
      </c>
      <c r="E19" s="1">
        <f t="shared" si="12"/>
        <v>18.300141949198295</v>
      </c>
      <c r="F19" s="1">
        <f t="shared" si="13"/>
        <v>-0.50794744929629088</v>
      </c>
      <c r="G19" s="1">
        <f t="shared" si="14"/>
        <v>3.3865029998334393</v>
      </c>
      <c r="H19" s="1">
        <f t="shared" si="15"/>
        <v>16.212828915036006</v>
      </c>
      <c r="I19" s="1"/>
      <c r="J19" s="1">
        <f t="shared" si="16"/>
        <v>3.3865029998334393</v>
      </c>
      <c r="K19" s="1">
        <f t="shared" si="17"/>
        <v>16.212828915036006</v>
      </c>
      <c r="L19" s="1">
        <f t="shared" si="18"/>
        <v>-0.49650986057804192</v>
      </c>
      <c r="M19" s="1">
        <f t="shared" si="19"/>
        <v>3.334320173979382</v>
      </c>
      <c r="N19" s="1">
        <f t="shared" si="20"/>
        <v>15.878657979043531</v>
      </c>
      <c r="P19" s="1">
        <f t="shared" si="21"/>
        <v>3.334320173979382</v>
      </c>
      <c r="Q19" s="1">
        <f t="shared" si="22"/>
        <v>15.878657979043531</v>
      </c>
      <c r="R19" s="1">
        <f>A19+P19*dt</f>
        <v>-0.4144564268749088</v>
      </c>
      <c r="S19" s="1">
        <f>B19+Q19*dt</f>
        <v>3.7229323500556584</v>
      </c>
      <c r="T19" s="1">
        <f t="shared" si="23"/>
        <v>13.423081273545183</v>
      </c>
      <c r="V19" s="1">
        <f t="shared" si="24"/>
        <v>3.7229323500556584</v>
      </c>
      <c r="W19" s="1">
        <f t="shared" si="25"/>
        <v>13.423081273545183</v>
      </c>
      <c r="X19" s="1">
        <f>(D19+2*J19+2*P19+V19)/6*dt</f>
        <v>0.16744648457320654</v>
      </c>
      <c r="Y19" s="1">
        <f>(E19+2*K19+2*Q19+W19)/6*dt</f>
        <v>0.79921830842418795</v>
      </c>
      <c r="Z19" s="1">
        <f>_r*COS(A19-RADIANS(90))</f>
        <v>-0.16470127754278463</v>
      </c>
      <c r="AA19" s="1">
        <f>_r*SIN(A19-RADIANS(90))</f>
        <v>-0.25074586572020413</v>
      </c>
      <c r="AB19" s="1">
        <f t="shared" si="26"/>
        <v>4.9254134279795858E-2</v>
      </c>
      <c r="AC19" s="1">
        <f t="shared" si="27"/>
        <v>0.49254134279795858</v>
      </c>
      <c r="AD19" s="1">
        <f>m*B19^2*_r^2/2</f>
        <v>0.3860567003054024</v>
      </c>
      <c r="AE19" s="1">
        <f t="shared" si="28"/>
        <v>0.87859804310336098</v>
      </c>
      <c r="AF19">
        <v>13.2</v>
      </c>
      <c r="AH19" s="1">
        <f>-m*g*AB19</f>
        <v>0.49254134279795858</v>
      </c>
    </row>
    <row r="20" spans="1:34" x14ac:dyDescent="0.3">
      <c r="A20" s="1">
        <f t="shared" si="8"/>
        <v>-0.41372595100067133</v>
      </c>
      <c r="B20" s="1">
        <f t="shared" si="9"/>
        <v>3.72821775952767</v>
      </c>
      <c r="C20" s="1">
        <f t="shared" si="10"/>
        <v>13.400790014652392</v>
      </c>
      <c r="D20" s="1">
        <f t="shared" si="11"/>
        <v>3.72821775952767</v>
      </c>
      <c r="E20" s="1">
        <f t="shared" si="12"/>
        <v>13.400790014652392</v>
      </c>
      <c r="F20" s="1">
        <f t="shared" si="13"/>
        <v>-0.32052050701247958</v>
      </c>
      <c r="G20" s="1">
        <f t="shared" si="14"/>
        <v>4.0632375098939795</v>
      </c>
      <c r="H20" s="1">
        <f t="shared" si="15"/>
        <v>10.502020055768023</v>
      </c>
      <c r="I20" s="1"/>
      <c r="J20" s="1">
        <f t="shared" si="16"/>
        <v>4.0632375098939795</v>
      </c>
      <c r="K20" s="1">
        <f t="shared" si="17"/>
        <v>10.502020055768023</v>
      </c>
      <c r="L20" s="1">
        <f t="shared" si="18"/>
        <v>-0.31214501325332183</v>
      </c>
      <c r="M20" s="1">
        <f t="shared" si="19"/>
        <v>3.9907682609218704</v>
      </c>
      <c r="N20" s="1">
        <f t="shared" si="20"/>
        <v>10.236690040211061</v>
      </c>
      <c r="P20" s="1">
        <f t="shared" si="21"/>
        <v>3.9907682609218704</v>
      </c>
      <c r="Q20" s="1">
        <f t="shared" si="22"/>
        <v>10.236690040211061</v>
      </c>
      <c r="R20" s="1">
        <f>A20+P20*dt</f>
        <v>-0.21418753795457779</v>
      </c>
      <c r="S20" s="1">
        <f>B20+Q20*dt</f>
        <v>4.2400522615382226</v>
      </c>
      <c r="T20" s="1">
        <f t="shared" si="23"/>
        <v>7.0851200577935103</v>
      </c>
      <c r="V20" s="1">
        <f t="shared" si="24"/>
        <v>4.2400522615382226</v>
      </c>
      <c r="W20" s="1">
        <f t="shared" si="25"/>
        <v>7.0851200577935103</v>
      </c>
      <c r="X20" s="1">
        <f>(D20+2*J20+2*P20+V20)/6*dt</f>
        <v>0.20063567968914664</v>
      </c>
      <c r="Y20" s="1">
        <f>(E20+2*K20+2*Q20+W20)/6*dt</f>
        <v>0.51636108553670057</v>
      </c>
      <c r="Z20" s="1">
        <f>_r*COS(A20-RADIANS(90))</f>
        <v>-0.12060711013187153</v>
      </c>
      <c r="AA20" s="1">
        <f>_r*SIN(A20-RADIANS(90))</f>
        <v>-0.27468877841229444</v>
      </c>
      <c r="AB20" s="1">
        <f t="shared" si="26"/>
        <v>2.5311221587705546E-2</v>
      </c>
      <c r="AC20" s="1">
        <f t="shared" si="27"/>
        <v>0.25311221587705546</v>
      </c>
      <c r="AD20" s="1">
        <f>m*B20^2*_r^2/2</f>
        <v>0.6254823448105884</v>
      </c>
      <c r="AE20" s="1">
        <f t="shared" si="28"/>
        <v>0.87859456068764386</v>
      </c>
      <c r="AF20">
        <v>14.2</v>
      </c>
      <c r="AH20" s="1">
        <f>-m*g*AB20</f>
        <v>0.25311221587705546</v>
      </c>
    </row>
    <row r="21" spans="1:34" x14ac:dyDescent="0.3">
      <c r="A21" s="1">
        <f t="shared" si="8"/>
        <v>-0.21309027131152469</v>
      </c>
      <c r="B21" s="1">
        <f t="shared" si="9"/>
        <v>4.2445788450643702</v>
      </c>
      <c r="C21" s="1">
        <f t="shared" si="10"/>
        <v>7.0493760180394807</v>
      </c>
      <c r="D21" s="1">
        <f t="shared" si="11"/>
        <v>4.2445788450643702</v>
      </c>
      <c r="E21" s="1">
        <f t="shared" si="12"/>
        <v>7.0493760180394807</v>
      </c>
      <c r="F21" s="1">
        <f t="shared" si="13"/>
        <v>-0.10697580018491543</v>
      </c>
      <c r="G21" s="1">
        <f t="shared" si="14"/>
        <v>4.4208132455153573</v>
      </c>
      <c r="H21" s="1">
        <f t="shared" si="15"/>
        <v>3.5590627189163038</v>
      </c>
      <c r="I21" s="1"/>
      <c r="J21" s="1">
        <f t="shared" si="16"/>
        <v>4.4208132455153573</v>
      </c>
      <c r="K21" s="1">
        <f t="shared" si="17"/>
        <v>3.5590627189163038</v>
      </c>
      <c r="L21" s="1">
        <f t="shared" si="18"/>
        <v>-0.10256994017364075</v>
      </c>
      <c r="M21" s="1">
        <f t="shared" si="19"/>
        <v>4.3335554130372778</v>
      </c>
      <c r="N21" s="1">
        <f t="shared" si="20"/>
        <v>3.4130061776670888</v>
      </c>
      <c r="P21" s="1">
        <f t="shared" si="21"/>
        <v>4.3335554130372778</v>
      </c>
      <c r="Q21" s="1">
        <f t="shared" si="22"/>
        <v>3.4130061776670888</v>
      </c>
      <c r="R21" s="1">
        <f>A21+P21*dt</f>
        <v>3.5874993403391953E-3</v>
      </c>
      <c r="S21" s="1">
        <f>B21+Q21*dt</f>
        <v>4.4152291539477249</v>
      </c>
      <c r="T21" s="1">
        <f t="shared" si="23"/>
        <v>-0.11958305483558226</v>
      </c>
      <c r="V21" s="1">
        <f t="shared" si="24"/>
        <v>4.4152291539477249</v>
      </c>
      <c r="W21" s="1">
        <f t="shared" si="25"/>
        <v>-0.11958305483558226</v>
      </c>
      <c r="X21" s="1">
        <f>(D21+2*J21+2*P21+V21)/6*dt</f>
        <v>0.2180712109676447</v>
      </c>
      <c r="Y21" s="1">
        <f>(E21+2*K21+2*Q21+W21)/6*dt</f>
        <v>0.17394942296975568</v>
      </c>
      <c r="Z21" s="1">
        <f>_r*COS(A21-RADIANS(90))</f>
        <v>-6.3444384162355261E-2</v>
      </c>
      <c r="AA21" s="1">
        <f>_r*SIN(A21-RADIANS(90))</f>
        <v>-0.29321461443498936</v>
      </c>
      <c r="AB21" s="1">
        <f t="shared" si="26"/>
        <v>6.7853855650106265E-3</v>
      </c>
      <c r="AC21" s="1">
        <f t="shared" si="27"/>
        <v>6.7853855650106265E-2</v>
      </c>
      <c r="AD21" s="1">
        <f>m*B21^2*_r^2/2</f>
        <v>0.81074023073855916</v>
      </c>
      <c r="AE21" s="1">
        <f t="shared" si="28"/>
        <v>0.87859408638866543</v>
      </c>
      <c r="AF21">
        <v>15.2</v>
      </c>
      <c r="AH21" s="1">
        <f>-m*g*AB21</f>
        <v>6.7853855650106265E-2</v>
      </c>
    </row>
    <row r="22" spans="1:34" x14ac:dyDescent="0.3">
      <c r="A22" s="1">
        <f t="shared" si="8"/>
        <v>4.9809396561200092E-3</v>
      </c>
      <c r="B22" s="1">
        <f t="shared" si="9"/>
        <v>4.4185282680341258</v>
      </c>
      <c r="C22" s="1">
        <f t="shared" si="10"/>
        <v>-0.16603063533864787</v>
      </c>
      <c r="D22" s="1">
        <f t="shared" si="11"/>
        <v>4.4185282680341258</v>
      </c>
      <c r="E22" s="1">
        <f t="shared" si="12"/>
        <v>-0.16603063533864787</v>
      </c>
      <c r="F22" s="1">
        <f t="shared" si="13"/>
        <v>0.11544414635697316</v>
      </c>
      <c r="G22" s="1">
        <f t="shared" si="14"/>
        <v>4.4143775021506597</v>
      </c>
      <c r="H22" s="1">
        <f t="shared" si="15"/>
        <v>-3.839596324527931</v>
      </c>
      <c r="I22" s="1"/>
      <c r="J22" s="1">
        <f t="shared" si="16"/>
        <v>4.4143775021506597</v>
      </c>
      <c r="K22" s="1">
        <f t="shared" si="17"/>
        <v>-3.839596324527931</v>
      </c>
      <c r="L22" s="1">
        <f t="shared" si="18"/>
        <v>0.1153403772098865</v>
      </c>
      <c r="M22" s="1">
        <f t="shared" si="19"/>
        <v>4.3225383599209275</v>
      </c>
      <c r="N22" s="1">
        <f t="shared" si="20"/>
        <v>-3.8361603561684103</v>
      </c>
      <c r="P22" s="1">
        <f t="shared" si="21"/>
        <v>4.3225383599209275</v>
      </c>
      <c r="Q22" s="1">
        <f t="shared" si="22"/>
        <v>-3.8361603561684103</v>
      </c>
      <c r="R22" s="1">
        <f>A22+P22*dt</f>
        <v>0.2211078576521664</v>
      </c>
      <c r="S22" s="1">
        <f>B22+Q22*dt</f>
        <v>4.2267202502257053</v>
      </c>
      <c r="T22" s="1">
        <f t="shared" si="23"/>
        <v>-7.3103548131595266</v>
      </c>
      <c r="V22" s="1">
        <f t="shared" si="24"/>
        <v>4.2267202502257053</v>
      </c>
      <c r="W22" s="1">
        <f t="shared" si="25"/>
        <v>-7.3103548131595266</v>
      </c>
      <c r="X22" s="1">
        <f>(D22+2*J22+2*P22+V22)/6*dt</f>
        <v>0.217659002020025</v>
      </c>
      <c r="Y22" s="1">
        <f>(E22+2*K22+2*Q22+W22)/6*dt</f>
        <v>-0.19023249008242382</v>
      </c>
      <c r="Z22" s="1">
        <f>_r*COS(A22-RADIANS(90))</f>
        <v>1.494275718047849E-3</v>
      </c>
      <c r="AA22" s="1">
        <f>_r*SIN(A22-RADIANS(90))</f>
        <v>-0.29999627854371536</v>
      </c>
      <c r="AB22" s="1">
        <f t="shared" si="26"/>
        <v>3.7214562846332733E-6</v>
      </c>
      <c r="AC22" s="1">
        <f t="shared" si="27"/>
        <v>3.7214562846332733E-5</v>
      </c>
      <c r="AD22" s="1">
        <f>m*B22^2*_r^2/2</f>
        <v>0.8785526424937492</v>
      </c>
      <c r="AE22" s="1">
        <f t="shared" si="28"/>
        <v>0.87858985705659554</v>
      </c>
      <c r="AF22">
        <v>16.2</v>
      </c>
      <c r="AH22" s="1">
        <f>-m*g*AB22</f>
        <v>3.7214562846332733E-5</v>
      </c>
    </row>
    <row r="23" spans="1:34" x14ac:dyDescent="0.3">
      <c r="A23" s="1">
        <f t="shared" si="8"/>
        <v>0.22263994167614501</v>
      </c>
      <c r="B23" s="1">
        <f t="shared" si="9"/>
        <v>4.2282957779517023</v>
      </c>
      <c r="C23" s="1">
        <f t="shared" si="10"/>
        <v>-7.3601723994647434</v>
      </c>
      <c r="D23" s="1">
        <f t="shared" si="11"/>
        <v>4.2282957779517023</v>
      </c>
      <c r="E23" s="1">
        <f t="shared" si="12"/>
        <v>-7.3601723994647434</v>
      </c>
      <c r="F23" s="1">
        <f t="shared" si="13"/>
        <v>0.32834733612493761</v>
      </c>
      <c r="G23" s="1">
        <f t="shared" si="14"/>
        <v>4.0442914679650839</v>
      </c>
      <c r="H23" s="1">
        <f t="shared" si="15"/>
        <v>-10.749303219074918</v>
      </c>
      <c r="I23" s="1"/>
      <c r="J23" s="1">
        <f t="shared" si="16"/>
        <v>4.0442914679650839</v>
      </c>
      <c r="K23" s="1">
        <f t="shared" si="17"/>
        <v>-10.749303219074918</v>
      </c>
      <c r="L23" s="1">
        <f t="shared" si="18"/>
        <v>0.32374722837527214</v>
      </c>
      <c r="M23" s="1">
        <f t="shared" si="19"/>
        <v>3.9595631974748295</v>
      </c>
      <c r="N23" s="1">
        <f t="shared" si="20"/>
        <v>-10.604044855329816</v>
      </c>
      <c r="P23" s="1">
        <f t="shared" si="21"/>
        <v>3.9595631974748295</v>
      </c>
      <c r="Q23" s="1">
        <f t="shared" si="22"/>
        <v>-10.604044855329816</v>
      </c>
      <c r="R23" s="1">
        <f>A23+P23*dt</f>
        <v>0.42061810154988649</v>
      </c>
      <c r="S23" s="1">
        <f>B23+Q23*dt</f>
        <v>3.6980935351852113</v>
      </c>
      <c r="T23" s="1">
        <f t="shared" si="23"/>
        <v>-13.610825227349437</v>
      </c>
      <c r="V23" s="1">
        <f t="shared" si="24"/>
        <v>3.6980935351852113</v>
      </c>
      <c r="W23" s="1">
        <f t="shared" si="25"/>
        <v>-13.610825227349437</v>
      </c>
      <c r="X23" s="1">
        <f>(D23+2*J23+2*P23+V23)/6*dt</f>
        <v>0.19945082203347284</v>
      </c>
      <c r="Y23" s="1">
        <f>(E23+2*K23+2*Q23+W23)/6*dt</f>
        <v>-0.53064744813019715</v>
      </c>
      <c r="Z23" s="1">
        <f>_r*COS(A23-RADIANS(90))</f>
        <v>6.6241551595182732E-2</v>
      </c>
      <c r="AA23" s="1">
        <f>_r*SIN(A23-RADIANS(90))</f>
        <v>-0.29259538076029623</v>
      </c>
      <c r="AB23" s="1">
        <f t="shared" si="26"/>
        <v>7.404619239703758E-3</v>
      </c>
      <c r="AC23" s="1">
        <f t="shared" si="27"/>
        <v>7.404619239703758E-2</v>
      </c>
      <c r="AD23" s="1">
        <f>m*B23^2*_r^2/2</f>
        <v>0.80453183336298861</v>
      </c>
      <c r="AE23" s="1">
        <f t="shared" si="28"/>
        <v>0.87857802576002619</v>
      </c>
      <c r="AF23">
        <v>17.2</v>
      </c>
      <c r="AH23" s="1">
        <f>-m*g*AB23</f>
        <v>7.404619239703758E-2</v>
      </c>
    </row>
    <row r="24" spans="1:34" x14ac:dyDescent="0.3">
      <c r="A24" s="1">
        <f t="shared" si="8"/>
        <v>0.42209076370961784</v>
      </c>
      <c r="B24" s="1">
        <f t="shared" si="9"/>
        <v>3.6976483298215053</v>
      </c>
      <c r="C24" s="1">
        <f t="shared" si="10"/>
        <v>-13.655620455631018</v>
      </c>
      <c r="D24" s="1">
        <f t="shared" si="11"/>
        <v>3.6976483298215053</v>
      </c>
      <c r="E24" s="1">
        <f t="shared" si="12"/>
        <v>-13.655620455631018</v>
      </c>
      <c r="F24" s="1">
        <f t="shared" si="13"/>
        <v>0.51453197195515554</v>
      </c>
      <c r="G24" s="1">
        <f t="shared" si="14"/>
        <v>3.3562578184307297</v>
      </c>
      <c r="H24" s="1">
        <f t="shared" si="15"/>
        <v>-16.404249123492658</v>
      </c>
      <c r="I24" s="1"/>
      <c r="J24" s="1">
        <f t="shared" si="16"/>
        <v>3.3562578184307297</v>
      </c>
      <c r="K24" s="1">
        <f t="shared" si="17"/>
        <v>-16.404249123492658</v>
      </c>
      <c r="L24" s="1">
        <f t="shared" si="18"/>
        <v>0.50599720917038615</v>
      </c>
      <c r="M24" s="1">
        <f t="shared" si="19"/>
        <v>3.2875421017341888</v>
      </c>
      <c r="N24" s="1">
        <f t="shared" si="20"/>
        <v>-16.155997721184704</v>
      </c>
      <c r="P24" s="1">
        <f t="shared" si="21"/>
        <v>3.2875421017341888</v>
      </c>
      <c r="Q24" s="1">
        <f t="shared" si="22"/>
        <v>-16.155997721184704</v>
      </c>
      <c r="R24" s="1">
        <f>A24+P24*dt</f>
        <v>0.58646786879632729</v>
      </c>
      <c r="S24" s="1">
        <f>B24+Q24*dt</f>
        <v>2.8898484437622702</v>
      </c>
      <c r="T24" s="1">
        <f t="shared" si="23"/>
        <v>-18.447418898391785</v>
      </c>
      <c r="V24" s="1">
        <f t="shared" si="24"/>
        <v>2.8898484437622702</v>
      </c>
      <c r="W24" s="1">
        <f t="shared" si="25"/>
        <v>-18.447418898391785</v>
      </c>
      <c r="X24" s="1">
        <f>(D24+2*J24+2*P24+V24)/6*dt</f>
        <v>0.16562580511594679</v>
      </c>
      <c r="Y24" s="1">
        <f>(E24+2*K24+2*Q24+W24)/6*dt</f>
        <v>-0.81019610869481284</v>
      </c>
      <c r="Z24" s="1">
        <f>_r*COS(A24-RADIANS(90))</f>
        <v>0.12290058410067917</v>
      </c>
      <c r="AA24" s="1">
        <f>_r*SIN(A24-RADIANS(90))</f>
        <v>-0.27367032434612248</v>
      </c>
      <c r="AB24" s="1">
        <f t="shared" si="26"/>
        <v>2.6329675653877505E-2</v>
      </c>
      <c r="AC24" s="1">
        <f t="shared" si="27"/>
        <v>0.26329675653877505</v>
      </c>
      <c r="AD24" s="1">
        <f>m*B24^2*_r^2/2</f>
        <v>0.61526714269642946</v>
      </c>
      <c r="AE24" s="1">
        <f t="shared" si="28"/>
        <v>0.8785638992352045</v>
      </c>
      <c r="AF24">
        <v>18.2</v>
      </c>
      <c r="AH24" s="1">
        <f>-m*g*AB24</f>
        <v>0.26329675653877505</v>
      </c>
    </row>
    <row r="25" spans="1:34" x14ac:dyDescent="0.3">
      <c r="A25" s="1">
        <f t="shared" si="8"/>
        <v>0.58771656882556467</v>
      </c>
      <c r="B25" s="1">
        <f t="shared" si="9"/>
        <v>2.8874522211266926</v>
      </c>
      <c r="C25" s="1">
        <f t="shared" si="10"/>
        <v>-18.482072608740125</v>
      </c>
      <c r="D25" s="1">
        <f t="shared" si="11"/>
        <v>2.8874522211266926</v>
      </c>
      <c r="E25" s="1">
        <f t="shared" si="12"/>
        <v>-18.482072608740125</v>
      </c>
      <c r="F25" s="1">
        <f t="shared" si="13"/>
        <v>0.65990287435373196</v>
      </c>
      <c r="G25" s="1">
        <f t="shared" si="14"/>
        <v>2.4254004059081895</v>
      </c>
      <c r="H25" s="1">
        <f t="shared" si="15"/>
        <v>-20.434670685854599</v>
      </c>
      <c r="I25" s="1"/>
      <c r="J25" s="1">
        <f t="shared" si="16"/>
        <v>2.4254004059081895</v>
      </c>
      <c r="K25" s="1">
        <f t="shared" si="17"/>
        <v>-20.434670685854599</v>
      </c>
      <c r="L25" s="1">
        <f t="shared" si="18"/>
        <v>0.64835157897326945</v>
      </c>
      <c r="M25" s="1">
        <f t="shared" si="19"/>
        <v>2.3765854539803275</v>
      </c>
      <c r="N25" s="1">
        <f t="shared" si="20"/>
        <v>-20.129110094130432</v>
      </c>
      <c r="P25" s="1">
        <f t="shared" si="21"/>
        <v>2.3765854539803275</v>
      </c>
      <c r="Q25" s="1">
        <f t="shared" si="22"/>
        <v>-20.129110094130432</v>
      </c>
      <c r="R25" s="1">
        <f>A25+P25*dt</f>
        <v>0.70654584152458111</v>
      </c>
      <c r="S25" s="1">
        <f>B25+Q25*dt</f>
        <v>1.8809967164201711</v>
      </c>
      <c r="T25" s="1">
        <f t="shared" si="23"/>
        <v>-21.640346184997636</v>
      </c>
      <c r="V25" s="1">
        <f t="shared" si="24"/>
        <v>1.8809967164201711</v>
      </c>
      <c r="W25" s="1">
        <f t="shared" si="25"/>
        <v>-21.640346184997636</v>
      </c>
      <c r="X25" s="1">
        <f>(D25+2*J25+2*P25+V25)/6*dt</f>
        <v>0.11977017214436581</v>
      </c>
      <c r="Y25" s="1">
        <f>(E25+2*K25+2*Q25+W25)/6*dt</f>
        <v>-1.0104165029475654</v>
      </c>
      <c r="Z25" s="1">
        <f>_r*COS(A25-RADIANS(90))</f>
        <v>0.16633865347866117</v>
      </c>
      <c r="AA25" s="1">
        <f>_r*SIN(A25-RADIANS(90))</f>
        <v>-0.24966267714439394</v>
      </c>
      <c r="AB25" s="1">
        <f t="shared" si="26"/>
        <v>5.0337322855606048E-2</v>
      </c>
      <c r="AC25" s="1">
        <f t="shared" si="27"/>
        <v>0.50337322855606048</v>
      </c>
      <c r="AD25" s="1">
        <f>m*B25^2*_r^2/2</f>
        <v>0.37518211481802616</v>
      </c>
      <c r="AE25" s="1">
        <f t="shared" si="28"/>
        <v>0.87855534337408669</v>
      </c>
      <c r="AF25">
        <v>19.2</v>
      </c>
      <c r="AH25" s="1">
        <f>-m*g*AB25</f>
        <v>0.50337322855606048</v>
      </c>
    </row>
    <row r="26" spans="1:34" x14ac:dyDescent="0.3">
      <c r="A26" s="1">
        <f t="shared" si="8"/>
        <v>0.70748674096993047</v>
      </c>
      <c r="B26" s="1">
        <f t="shared" si="9"/>
        <v>1.8770357181791273</v>
      </c>
      <c r="C26" s="1">
        <f t="shared" si="10"/>
        <v>-21.664191818389199</v>
      </c>
      <c r="D26" s="1">
        <f t="shared" si="11"/>
        <v>1.8770357181791273</v>
      </c>
      <c r="E26" s="1">
        <f t="shared" si="12"/>
        <v>-21.664191818389199</v>
      </c>
      <c r="F26" s="1">
        <f t="shared" si="13"/>
        <v>0.7544126339244086</v>
      </c>
      <c r="G26" s="1">
        <f t="shared" si="14"/>
        <v>1.3354309227193975</v>
      </c>
      <c r="H26" s="1">
        <f t="shared" si="15"/>
        <v>-22.828692949061658</v>
      </c>
      <c r="I26" s="1"/>
      <c r="J26" s="1">
        <f t="shared" si="16"/>
        <v>1.3354309227193975</v>
      </c>
      <c r="K26" s="1">
        <f t="shared" si="17"/>
        <v>-22.828692949061658</v>
      </c>
      <c r="L26" s="1">
        <f t="shared" si="18"/>
        <v>0.74087251403791543</v>
      </c>
      <c r="M26" s="1">
        <f t="shared" si="19"/>
        <v>1.3063183944525858</v>
      </c>
      <c r="N26" s="1">
        <f t="shared" si="20"/>
        <v>-22.497732635641931</v>
      </c>
      <c r="P26" s="1">
        <f t="shared" si="21"/>
        <v>1.3063183944525858</v>
      </c>
      <c r="Q26" s="1">
        <f t="shared" si="22"/>
        <v>-22.497732635641931</v>
      </c>
      <c r="R26" s="1">
        <f>A26+P26*dt</f>
        <v>0.77280266069255976</v>
      </c>
      <c r="S26" s="1">
        <f>B26+Q26*dt</f>
        <v>0.7521490863970306</v>
      </c>
      <c r="T26" s="1">
        <f t="shared" si="23"/>
        <v>-23.271485399025998</v>
      </c>
      <c r="V26" s="1">
        <f t="shared" si="24"/>
        <v>0.7521490863970306</v>
      </c>
      <c r="W26" s="1">
        <f t="shared" si="25"/>
        <v>-23.271485399025998</v>
      </c>
      <c r="X26" s="1">
        <f>(D26+2*J26+2*P26+V26)/6*dt</f>
        <v>6.5939028657667709E-2</v>
      </c>
      <c r="Y26" s="1">
        <f>(E26+2*K26+2*Q26+W26)/6*dt</f>
        <v>-1.1299044032235197</v>
      </c>
      <c r="Z26" s="1">
        <f>_r*COS(A26-RADIANS(90))</f>
        <v>0.19497772636550276</v>
      </c>
      <c r="AA26" s="1">
        <f>_r*SIN(A26-RADIANS(90))</f>
        <v>-0.22799931188786318</v>
      </c>
      <c r="AB26" s="1">
        <f t="shared" si="26"/>
        <v>7.2000688112136807E-2</v>
      </c>
      <c r="AC26" s="1">
        <f t="shared" si="27"/>
        <v>0.72000688112136801</v>
      </c>
      <c r="AD26" s="1">
        <f>m*B26^2*_r^2/2</f>
        <v>0.15854683892941043</v>
      </c>
      <c r="AE26" s="1">
        <f t="shared" si="28"/>
        <v>0.87855372005077847</v>
      </c>
      <c r="AF26">
        <v>20.2</v>
      </c>
      <c r="AH26" s="1">
        <f>-m*g*AB26</f>
        <v>0.72000688112136801</v>
      </c>
    </row>
    <row r="27" spans="1:34" x14ac:dyDescent="0.3">
      <c r="A27" s="1">
        <f t="shared" si="8"/>
        <v>0.77342576962759813</v>
      </c>
      <c r="B27" s="1">
        <f t="shared" si="9"/>
        <v>0.74713131495560758</v>
      </c>
      <c r="C27" s="1">
        <f t="shared" si="10"/>
        <v>-23.286351516739366</v>
      </c>
      <c r="D27" s="1">
        <f t="shared" si="11"/>
        <v>0.74713131495560758</v>
      </c>
      <c r="E27" s="1">
        <f t="shared" si="12"/>
        <v>-23.286351516739366</v>
      </c>
      <c r="F27" s="1">
        <f t="shared" si="13"/>
        <v>0.7921040525014883</v>
      </c>
      <c r="G27" s="1">
        <f t="shared" si="14"/>
        <v>0.1649725270371234</v>
      </c>
      <c r="H27" s="1">
        <f t="shared" si="15"/>
        <v>-23.727754214749183</v>
      </c>
      <c r="I27" s="1"/>
      <c r="J27" s="1">
        <f t="shared" si="16"/>
        <v>0.1649725270371234</v>
      </c>
      <c r="K27" s="1">
        <f t="shared" si="17"/>
        <v>-23.727754214749183</v>
      </c>
      <c r="L27" s="1">
        <f t="shared" si="18"/>
        <v>0.77755008280352622</v>
      </c>
      <c r="M27" s="1">
        <f t="shared" si="19"/>
        <v>0.15393745958687799</v>
      </c>
      <c r="N27" s="1">
        <f t="shared" si="20"/>
        <v>-23.384521035569477</v>
      </c>
      <c r="P27" s="1">
        <f t="shared" si="21"/>
        <v>0.15393745958687799</v>
      </c>
      <c r="Q27" s="1">
        <f t="shared" si="22"/>
        <v>-23.384521035569477</v>
      </c>
      <c r="R27" s="1">
        <f>A27+P27*dt</f>
        <v>0.78112264260694197</v>
      </c>
      <c r="S27" s="1">
        <f>B27+Q27*dt</f>
        <v>-0.42209473682286625</v>
      </c>
      <c r="T27" s="1">
        <f t="shared" si="23"/>
        <v>-23.469235922653969</v>
      </c>
      <c r="V27" s="1">
        <f t="shared" si="24"/>
        <v>-0.42209473682286625</v>
      </c>
      <c r="W27" s="1">
        <f t="shared" si="25"/>
        <v>-23.469235922653969</v>
      </c>
      <c r="X27" s="1">
        <f>(D27+2*J27+2*P27+V27)/6*dt</f>
        <v>8.0238045948395342E-3</v>
      </c>
      <c r="Y27" s="1">
        <f>(E27+2*K27+2*Q27+W27)/6*dt</f>
        <v>-1.1748344828335888</v>
      </c>
      <c r="Z27" s="1">
        <f>_r*COS(A27-RADIANS(90))</f>
        <v>0.20957716365065429</v>
      </c>
      <c r="AA27" s="1">
        <f>_r*SIN(A27-RADIANS(90))</f>
        <v>-0.21465649879783952</v>
      </c>
      <c r="AB27" s="1">
        <f t="shared" si="26"/>
        <v>8.5343501202160471E-2</v>
      </c>
      <c r="AC27" s="1">
        <f t="shared" si="27"/>
        <v>0.85343501202160477</v>
      </c>
      <c r="AD27" s="1">
        <f>m*B27^2*_r^2/2</f>
        <v>2.5119234080428286E-2</v>
      </c>
      <c r="AE27" s="1">
        <f t="shared" si="28"/>
        <v>0.87855424610203303</v>
      </c>
      <c r="AF27">
        <v>21.2</v>
      </c>
      <c r="AH27" s="1">
        <f>-m*g*AB27</f>
        <v>0.85343501202160477</v>
      </c>
    </row>
    <row r="28" spans="1:34" x14ac:dyDescent="0.3">
      <c r="A28" s="1">
        <f t="shared" si="8"/>
        <v>0.78144957422243766</v>
      </c>
      <c r="B28" s="1">
        <f t="shared" si="9"/>
        <v>-0.42770316787798124</v>
      </c>
      <c r="C28" s="1">
        <f t="shared" si="10"/>
        <v>-23.476973396345329</v>
      </c>
      <c r="D28" s="1">
        <f t="shared" si="11"/>
        <v>-0.42770316787798124</v>
      </c>
      <c r="E28" s="1">
        <f t="shared" si="12"/>
        <v>-23.476973396345329</v>
      </c>
      <c r="F28" s="1">
        <f t="shared" si="13"/>
        <v>0.77075699502548811</v>
      </c>
      <c r="G28" s="1">
        <f t="shared" si="14"/>
        <v>-1.0146275027866145</v>
      </c>
      <c r="H28" s="1">
        <f t="shared" si="15"/>
        <v>-23.222616464130773</v>
      </c>
      <c r="I28" s="1"/>
      <c r="J28" s="1">
        <f t="shared" si="16"/>
        <v>-1.0146275027866145</v>
      </c>
      <c r="K28" s="1">
        <f t="shared" si="17"/>
        <v>-23.222616464130773</v>
      </c>
      <c r="L28" s="1">
        <f t="shared" si="18"/>
        <v>0.75608388665277226</v>
      </c>
      <c r="M28" s="1">
        <f t="shared" si="19"/>
        <v>-1.0082685794812507</v>
      </c>
      <c r="N28" s="1">
        <f t="shared" si="20"/>
        <v>-22.869254325536673</v>
      </c>
      <c r="P28" s="1">
        <f t="shared" si="21"/>
        <v>-1.0082685794812507</v>
      </c>
      <c r="Q28" s="1">
        <f t="shared" si="22"/>
        <v>-22.869254325536673</v>
      </c>
      <c r="R28" s="1">
        <f>A28+P28*dt</f>
        <v>0.73103614524837512</v>
      </c>
      <c r="S28" s="1">
        <f>B28+Q28*dt</f>
        <v>-1.5711658841548148</v>
      </c>
      <c r="T28" s="1">
        <f t="shared" si="23"/>
        <v>-22.254712860238769</v>
      </c>
      <c r="V28" s="1">
        <f t="shared" si="24"/>
        <v>-1.5711658841548148</v>
      </c>
      <c r="W28" s="1">
        <f t="shared" si="25"/>
        <v>-22.254712860238769</v>
      </c>
      <c r="X28" s="1">
        <f>(D28+2*J28+2*P28+V28)/6*dt</f>
        <v>-5.0372176804737726E-2</v>
      </c>
      <c r="Y28" s="1">
        <f>(E28+2*K28+2*Q28+W28)/6*dt</f>
        <v>-1.1492952319659915</v>
      </c>
      <c r="Z28" s="1">
        <f>_r*COS(A28-RADIANS(90))</f>
        <v>0.21129276056710794</v>
      </c>
      <c r="AA28" s="1">
        <f>_r*SIN(A28-RADIANS(90))</f>
        <v>-0.21296800072295083</v>
      </c>
      <c r="AB28" s="1">
        <f t="shared" si="26"/>
        <v>8.703199927704916E-2</v>
      </c>
      <c r="AC28" s="1">
        <f t="shared" si="27"/>
        <v>0.87031999277049166</v>
      </c>
      <c r="AD28" s="1">
        <f>m*B28^2*_r^2/2</f>
        <v>8.2318499915787265E-3</v>
      </c>
      <c r="AE28" s="1">
        <f t="shared" si="28"/>
        <v>0.87855184276207043</v>
      </c>
      <c r="AF28">
        <v>22.2</v>
      </c>
      <c r="AH28" s="1">
        <f>-m*g*AB28</f>
        <v>0.87031999277049166</v>
      </c>
    </row>
    <row r="29" spans="1:34" x14ac:dyDescent="0.3">
      <c r="A29" s="1">
        <f t="shared" si="8"/>
        <v>0.73107739741769995</v>
      </c>
      <c r="B29" s="1">
        <f t="shared" si="9"/>
        <v>-1.5769983998439727</v>
      </c>
      <c r="C29" s="1">
        <f t="shared" si="10"/>
        <v>-22.25573655930118</v>
      </c>
      <c r="D29" s="1">
        <f t="shared" si="11"/>
        <v>-1.5769983998439727</v>
      </c>
      <c r="E29" s="1">
        <f t="shared" si="12"/>
        <v>-22.25573655930118</v>
      </c>
      <c r="F29" s="1">
        <f t="shared" si="13"/>
        <v>0.69165243742160065</v>
      </c>
      <c r="G29" s="1">
        <f t="shared" si="14"/>
        <v>-2.1333918138265022</v>
      </c>
      <c r="H29" s="1">
        <f t="shared" si="15"/>
        <v>-21.260358279016721</v>
      </c>
      <c r="I29" s="1"/>
      <c r="J29" s="1">
        <f t="shared" si="16"/>
        <v>-2.1333918138265022</v>
      </c>
      <c r="K29" s="1">
        <f t="shared" si="17"/>
        <v>-21.260358279016721</v>
      </c>
      <c r="L29" s="1">
        <f t="shared" si="18"/>
        <v>0.6777426020720374</v>
      </c>
      <c r="M29" s="1">
        <f t="shared" si="19"/>
        <v>-2.1085073568193908</v>
      </c>
      <c r="N29" s="1">
        <f t="shared" si="20"/>
        <v>-20.901204411658693</v>
      </c>
      <c r="P29" s="1">
        <f t="shared" si="21"/>
        <v>-2.1085073568193908</v>
      </c>
      <c r="Q29" s="1">
        <f t="shared" si="22"/>
        <v>-20.901204411658693</v>
      </c>
      <c r="R29" s="1">
        <f>A29+P29*dt</f>
        <v>0.62565202957673038</v>
      </c>
      <c r="S29" s="1">
        <f>B29+Q29*dt</f>
        <v>-2.6220586204269072</v>
      </c>
      <c r="T29" s="1">
        <f t="shared" si="23"/>
        <v>-19.520864015589179</v>
      </c>
      <c r="V29" s="1">
        <f t="shared" si="24"/>
        <v>-2.6220586204269072</v>
      </c>
      <c r="W29" s="1">
        <f t="shared" si="25"/>
        <v>-19.520864015589179</v>
      </c>
      <c r="X29" s="1">
        <f>(D29+2*J29+2*P29+V29)/6*dt</f>
        <v>-0.10569046134635557</v>
      </c>
      <c r="Y29" s="1">
        <f>(E29+2*K29+2*Q29+W29)/6*dt</f>
        <v>-1.0508310496353432</v>
      </c>
      <c r="Z29" s="1">
        <f>_r*COS(A29-RADIANS(90))</f>
        <v>0.2003016290337106</v>
      </c>
      <c r="AA29" s="1">
        <f>_r*SIN(A29-RADIANS(90))</f>
        <v>-0.2233366459102531</v>
      </c>
      <c r="AB29" s="1">
        <f t="shared" si="26"/>
        <v>7.6663354089746893E-2</v>
      </c>
      <c r="AC29" s="1">
        <f t="shared" si="27"/>
        <v>0.76663354089746893</v>
      </c>
      <c r="AD29" s="1">
        <f>m*B29^2*_r^2/2</f>
        <v>0.11191157788997028</v>
      </c>
      <c r="AE29" s="1">
        <f t="shared" si="28"/>
        <v>0.87854511878743924</v>
      </c>
      <c r="AF29">
        <v>23.2</v>
      </c>
      <c r="AH29" s="1">
        <f>-m*g*AB29</f>
        <v>0.76663354089746893</v>
      </c>
    </row>
    <row r="30" spans="1:34" x14ac:dyDescent="0.3">
      <c r="A30" s="1">
        <f t="shared" si="8"/>
        <v>0.62538693607134443</v>
      </c>
      <c r="B30" s="1">
        <f t="shared" si="9"/>
        <v>-2.6278294494793162</v>
      </c>
      <c r="C30" s="1">
        <f t="shared" si="10"/>
        <v>-19.513700667195227</v>
      </c>
      <c r="D30" s="1">
        <f t="shared" si="11"/>
        <v>-2.6278294494793162</v>
      </c>
      <c r="E30" s="1">
        <f t="shared" si="12"/>
        <v>-19.513700667195227</v>
      </c>
      <c r="F30" s="1">
        <f t="shared" si="13"/>
        <v>0.55969119983436155</v>
      </c>
      <c r="G30" s="1">
        <f t="shared" si="14"/>
        <v>-3.1156719661591969</v>
      </c>
      <c r="H30" s="1">
        <f t="shared" si="15"/>
        <v>-17.697484669337253</v>
      </c>
      <c r="I30" s="1"/>
      <c r="J30" s="1">
        <f t="shared" si="16"/>
        <v>-3.1156719661591969</v>
      </c>
      <c r="K30" s="1">
        <f t="shared" si="17"/>
        <v>-17.697484669337253</v>
      </c>
      <c r="L30" s="1">
        <f t="shared" si="18"/>
        <v>0.54749513691736451</v>
      </c>
      <c r="M30" s="1">
        <f t="shared" si="19"/>
        <v>-3.0702665662127475</v>
      </c>
      <c r="N30" s="1">
        <f t="shared" si="20"/>
        <v>-17.351671140127188</v>
      </c>
      <c r="P30" s="1">
        <f t="shared" si="21"/>
        <v>-3.0702665662127475</v>
      </c>
      <c r="Q30" s="1">
        <f t="shared" si="22"/>
        <v>-17.351671140127188</v>
      </c>
      <c r="R30" s="1">
        <f>A30+P30*dt</f>
        <v>0.47187360776070708</v>
      </c>
      <c r="S30" s="1">
        <f>B30+Q30*dt</f>
        <v>-3.4954130064856757</v>
      </c>
      <c r="T30" s="1">
        <f t="shared" si="23"/>
        <v>-15.151864625285407</v>
      </c>
      <c r="V30" s="1">
        <f t="shared" si="24"/>
        <v>-3.4954130064856757</v>
      </c>
      <c r="W30" s="1">
        <f t="shared" si="25"/>
        <v>-15.151864625285407</v>
      </c>
      <c r="X30" s="1">
        <f>(D30+2*J30+2*P30+V30)/6*dt</f>
        <v>-0.15412599600590737</v>
      </c>
      <c r="Y30" s="1">
        <f>(E30+2*K30+2*Q30+W30)/6*dt</f>
        <v>-0.87303230759507944</v>
      </c>
      <c r="Z30" s="1">
        <f>_r*COS(A30-RADIANS(90))</f>
        <v>0.17562330600475706</v>
      </c>
      <c r="AA30" s="1">
        <f>_r*SIN(A30-RADIANS(90))</f>
        <v>-0.24322099906866484</v>
      </c>
      <c r="AB30" s="1">
        <f t="shared" si="26"/>
        <v>5.6779000931335144E-2</v>
      </c>
      <c r="AC30" s="1">
        <f t="shared" si="27"/>
        <v>0.56779000931335144</v>
      </c>
      <c r="AD30" s="1">
        <f>m*B30^2*_r^2/2</f>
        <v>0.31074694269978448</v>
      </c>
      <c r="AE30" s="1">
        <f t="shared" si="28"/>
        <v>0.87853695201313586</v>
      </c>
      <c r="AF30">
        <v>24.2</v>
      </c>
      <c r="AH30" s="1">
        <f>-m*g*AB30</f>
        <v>0.56779000931335144</v>
      </c>
    </row>
    <row r="31" spans="1:34" x14ac:dyDescent="0.3">
      <c r="A31" s="1">
        <f t="shared" si="8"/>
        <v>0.47126094006543706</v>
      </c>
      <c r="B31" s="1">
        <f t="shared" si="9"/>
        <v>-3.5008617570743956</v>
      </c>
      <c r="C31" s="1">
        <f t="shared" si="10"/>
        <v>-15.133671307303141</v>
      </c>
      <c r="D31" s="1">
        <f t="shared" si="11"/>
        <v>-3.5008617570743956</v>
      </c>
      <c r="E31" s="1">
        <f t="shared" si="12"/>
        <v>-15.133671307303141</v>
      </c>
      <c r="F31" s="1">
        <f t="shared" si="13"/>
        <v>0.38373939613857716</v>
      </c>
      <c r="G31" s="1">
        <f t="shared" si="14"/>
        <v>-3.8792035397569742</v>
      </c>
      <c r="H31" s="1">
        <f t="shared" si="15"/>
        <v>-12.479683765644216</v>
      </c>
      <c r="I31" s="1"/>
      <c r="J31" s="1">
        <f t="shared" si="16"/>
        <v>-3.8792035397569742</v>
      </c>
      <c r="K31" s="1">
        <f t="shared" si="17"/>
        <v>-12.479683765644216</v>
      </c>
      <c r="L31" s="1">
        <f t="shared" si="18"/>
        <v>0.3742808515715127</v>
      </c>
      <c r="M31" s="1">
        <f t="shared" si="19"/>
        <v>-3.8128538512155012</v>
      </c>
      <c r="N31" s="1">
        <f t="shared" si="20"/>
        <v>-12.186775377877957</v>
      </c>
      <c r="P31" s="1">
        <f t="shared" si="21"/>
        <v>-3.8128538512155012</v>
      </c>
      <c r="Q31" s="1">
        <f t="shared" si="22"/>
        <v>-12.186775377877957</v>
      </c>
      <c r="R31" s="1">
        <f>A31+P31*dt</f>
        <v>0.28061824750466202</v>
      </c>
      <c r="S31" s="1">
        <f>B31+Q31*dt</f>
        <v>-4.1102005259682937</v>
      </c>
      <c r="T31" s="1">
        <f t="shared" si="23"/>
        <v>-9.2316588612378236</v>
      </c>
      <c r="V31" s="1">
        <f t="shared" si="24"/>
        <v>-4.1102005259682937</v>
      </c>
      <c r="W31" s="1">
        <f t="shared" si="25"/>
        <v>-9.2316588612378236</v>
      </c>
      <c r="X31" s="1">
        <f>(D31+2*J31+2*P31+V31)/6*dt</f>
        <v>-0.1916264755415637</v>
      </c>
      <c r="Y31" s="1">
        <f>(E31+2*K31+2*Q31+W31)/6*dt</f>
        <v>-0.61415207046321085</v>
      </c>
      <c r="Z31" s="1">
        <f>_r*COS(A31-RADIANS(90))</f>
        <v>0.13620304176572828</v>
      </c>
      <c r="AA31" s="1">
        <f>_r*SIN(A31-RADIANS(90))</f>
        <v>-0.26729895513032459</v>
      </c>
      <c r="AB31" s="1">
        <f t="shared" si="26"/>
        <v>3.27010448696754E-2</v>
      </c>
      <c r="AC31" s="1">
        <f t="shared" si="27"/>
        <v>0.327010448696754</v>
      </c>
      <c r="AD31" s="1">
        <f>m*B31^2*_r^2/2</f>
        <v>0.5515214868965711</v>
      </c>
      <c r="AE31" s="1">
        <f t="shared" si="28"/>
        <v>0.8785319355933251</v>
      </c>
      <c r="AF31">
        <v>25.2</v>
      </c>
      <c r="AH31" s="1">
        <f>-m*g*AB31</f>
        <v>0.327010448696754</v>
      </c>
    </row>
    <row r="32" spans="1:34" x14ac:dyDescent="0.3">
      <c r="A32" s="1">
        <f t="shared" si="8"/>
        <v>0.27963446452387336</v>
      </c>
      <c r="B32" s="1">
        <f t="shared" si="9"/>
        <v>-4.1150138275376067</v>
      </c>
      <c r="C32" s="1">
        <f t="shared" si="10"/>
        <v>-9.2001443417305495</v>
      </c>
      <c r="D32" s="1">
        <f t="shared" si="11"/>
        <v>-4.1150138275376067</v>
      </c>
      <c r="E32" s="1">
        <f t="shared" si="12"/>
        <v>-9.2001443417305495</v>
      </c>
      <c r="F32" s="1">
        <f t="shared" si="13"/>
        <v>0.17675911883543319</v>
      </c>
      <c r="G32" s="1">
        <f t="shared" si="14"/>
        <v>-4.3450174360808704</v>
      </c>
      <c r="H32" s="1">
        <f t="shared" si="15"/>
        <v>-5.8613372771286816</v>
      </c>
      <c r="I32" s="1"/>
      <c r="J32" s="1">
        <f t="shared" si="16"/>
        <v>-4.3450174360808704</v>
      </c>
      <c r="K32" s="1">
        <f t="shared" si="17"/>
        <v>-5.8613372771286816</v>
      </c>
      <c r="L32" s="1">
        <f t="shared" si="18"/>
        <v>0.17100902862185158</v>
      </c>
      <c r="M32" s="1">
        <f t="shared" si="19"/>
        <v>-4.2615472594658241</v>
      </c>
      <c r="N32" s="1">
        <f t="shared" si="20"/>
        <v>-5.6725582003922934</v>
      </c>
      <c r="P32" s="1">
        <f t="shared" si="21"/>
        <v>-4.2615472594658241</v>
      </c>
      <c r="Q32" s="1">
        <f t="shared" si="22"/>
        <v>-5.6725582003922934</v>
      </c>
      <c r="R32" s="1">
        <f>A32+P32*dt</f>
        <v>6.6557101550582143E-2</v>
      </c>
      <c r="S32" s="1">
        <f>B32+Q32*dt</f>
        <v>-4.3986417375572211</v>
      </c>
      <c r="T32" s="1">
        <f t="shared" si="23"/>
        <v>-2.21693242651817</v>
      </c>
      <c r="V32" s="1">
        <f t="shared" si="24"/>
        <v>-4.3986417375572211</v>
      </c>
      <c r="W32" s="1">
        <f t="shared" si="25"/>
        <v>-2.21693242651817</v>
      </c>
      <c r="X32" s="1">
        <f>(D32+2*J32+2*P32+V32)/6*dt</f>
        <v>-0.21438987463490183</v>
      </c>
      <c r="Y32" s="1">
        <f>(E32+2*K32+2*Q32+W32)/6*dt</f>
        <v>-0.28737389769408889</v>
      </c>
      <c r="Z32" s="1">
        <f>_r*COS(A32-RADIANS(90))</f>
        <v>8.2801299075574944E-2</v>
      </c>
      <c r="AA32" s="1">
        <f>_r*SIN(A32-RADIANS(90))</f>
        <v>-0.28834691756874598</v>
      </c>
      <c r="AB32" s="1">
        <f t="shared" si="26"/>
        <v>1.1653082431254014E-2</v>
      </c>
      <c r="AC32" s="1">
        <f t="shared" si="27"/>
        <v>0.11653082431254014</v>
      </c>
      <c r="AD32" s="1">
        <f>m*B32^2*_r^2/2</f>
        <v>0.76200024603715666</v>
      </c>
      <c r="AE32" s="1">
        <f t="shared" si="28"/>
        <v>0.8785310703496968</v>
      </c>
      <c r="AF32">
        <v>26.2</v>
      </c>
      <c r="AH32" s="1">
        <f>-m*g*AB32</f>
        <v>0.11653082431254014</v>
      </c>
    </row>
    <row r="33" spans="1:34" x14ac:dyDescent="0.3">
      <c r="A33" s="1">
        <f t="shared" si="8"/>
        <v>6.5244589888971527E-2</v>
      </c>
      <c r="B33" s="1">
        <f t="shared" si="9"/>
        <v>-4.4023877252316952</v>
      </c>
      <c r="C33" s="1">
        <f t="shared" si="10"/>
        <v>-2.1732770088052149</v>
      </c>
      <c r="D33" s="1">
        <f t="shared" si="11"/>
        <v>-4.4023877252316952</v>
      </c>
      <c r="E33" s="1">
        <f t="shared" si="12"/>
        <v>-2.1732770088052149</v>
      </c>
      <c r="F33" s="1">
        <f t="shared" si="13"/>
        <v>-4.4815103241820864E-2</v>
      </c>
      <c r="G33" s="1">
        <f t="shared" si="14"/>
        <v>-4.4567196504518254</v>
      </c>
      <c r="H33" s="1">
        <f t="shared" si="15"/>
        <v>1.493336789598944</v>
      </c>
      <c r="I33" s="1"/>
      <c r="J33" s="1">
        <f t="shared" si="16"/>
        <v>-4.4567196504518254</v>
      </c>
      <c r="K33" s="1">
        <f t="shared" si="17"/>
        <v>1.493336789598944</v>
      </c>
      <c r="L33" s="1">
        <f t="shared" si="18"/>
        <v>-4.6173401372324119E-2</v>
      </c>
      <c r="M33" s="1">
        <f t="shared" si="19"/>
        <v>-4.3650543054917215</v>
      </c>
      <c r="N33" s="1">
        <f t="shared" si="20"/>
        <v>1.5385665434478595</v>
      </c>
      <c r="P33" s="1">
        <f t="shared" si="21"/>
        <v>-4.3650543054917215</v>
      </c>
      <c r="Q33" s="1">
        <f t="shared" si="22"/>
        <v>1.5385665434478595</v>
      </c>
      <c r="R33" s="1">
        <f>A33+P33*dt</f>
        <v>-0.15300812538561456</v>
      </c>
      <c r="S33" s="1">
        <f>B33+Q33*dt</f>
        <v>-4.3254593980593024</v>
      </c>
      <c r="T33" s="1">
        <f t="shared" si="23"/>
        <v>5.0803933083077961</v>
      </c>
      <c r="V33" s="1">
        <f t="shared" si="24"/>
        <v>-4.3254593980593024</v>
      </c>
      <c r="W33" s="1">
        <f t="shared" si="25"/>
        <v>5.0803933083077961</v>
      </c>
      <c r="X33" s="1">
        <f>(D33+2*J33+2*P33+V33)/6*dt</f>
        <v>-0.21976162529315074</v>
      </c>
      <c r="Y33" s="1">
        <f>(E33+2*K33+2*Q33+W33)/6*dt</f>
        <v>7.4757691379968225E-2</v>
      </c>
      <c r="Z33" s="1">
        <f>_r*COS(A33-RADIANS(90))</f>
        <v>1.9559493079246953E-2</v>
      </c>
      <c r="AA33" s="1">
        <f>_r*SIN(A33-RADIANS(90))</f>
        <v>-0.29936169800173651</v>
      </c>
      <c r="AB33" s="1">
        <f t="shared" si="26"/>
        <v>6.3830199826347966E-4</v>
      </c>
      <c r="AC33" s="1">
        <f t="shared" si="27"/>
        <v>6.3830199826347966E-3</v>
      </c>
      <c r="AD33" s="1">
        <f>m*B33^2*_r^2/2</f>
        <v>0.87214579574718143</v>
      </c>
      <c r="AE33" s="1">
        <f t="shared" si="28"/>
        <v>0.87852881572981623</v>
      </c>
      <c r="AF33">
        <v>27.2</v>
      </c>
      <c r="AH33" s="1">
        <f>-m*g*AB33</f>
        <v>6.3830199826347966E-3</v>
      </c>
    </row>
    <row r="34" spans="1:34" x14ac:dyDescent="0.3">
      <c r="A34" s="1">
        <f t="shared" si="8"/>
        <v>-0.15451703540417921</v>
      </c>
      <c r="B34" s="1">
        <f t="shared" si="9"/>
        <v>-4.3276300338517268</v>
      </c>
      <c r="C34" s="1">
        <f t="shared" si="10"/>
        <v>5.1300968905039337</v>
      </c>
      <c r="D34" s="1">
        <f t="shared" si="11"/>
        <v>-4.3276300338517268</v>
      </c>
      <c r="E34" s="1">
        <f t="shared" si="12"/>
        <v>5.1300968905039337</v>
      </c>
      <c r="F34" s="1">
        <f t="shared" si="13"/>
        <v>-0.26270778625047242</v>
      </c>
      <c r="G34" s="1">
        <f t="shared" si="14"/>
        <v>-4.1993776115891288</v>
      </c>
      <c r="H34" s="1">
        <f t="shared" si="15"/>
        <v>8.6565461239797834</v>
      </c>
      <c r="I34" s="1"/>
      <c r="J34" s="1">
        <f t="shared" si="16"/>
        <v>-4.1993776115891288</v>
      </c>
      <c r="K34" s="1">
        <f t="shared" si="17"/>
        <v>8.6565461239797834</v>
      </c>
      <c r="L34" s="1">
        <f t="shared" si="18"/>
        <v>-0.25950147569390747</v>
      </c>
      <c r="M34" s="1">
        <f t="shared" si="19"/>
        <v>-4.1112163807522322</v>
      </c>
      <c r="N34" s="1">
        <f t="shared" si="20"/>
        <v>8.5532917024394699</v>
      </c>
      <c r="P34" s="1">
        <f t="shared" si="21"/>
        <v>-4.1112163807522322</v>
      </c>
      <c r="Q34" s="1">
        <f t="shared" si="22"/>
        <v>8.5532917024394699</v>
      </c>
      <c r="R34" s="1">
        <f>A34+P34*dt</f>
        <v>-0.36007785444179086</v>
      </c>
      <c r="S34" s="1">
        <f>B34+Q34*dt</f>
        <v>-3.8999654487297533</v>
      </c>
      <c r="T34" s="1">
        <f t="shared" si="23"/>
        <v>11.744903197739177</v>
      </c>
      <c r="V34" s="1">
        <f t="shared" si="24"/>
        <v>-3.8999654487297533</v>
      </c>
      <c r="W34" s="1">
        <f t="shared" si="25"/>
        <v>11.744903197739177</v>
      </c>
      <c r="X34" s="1">
        <f>(D34+2*J34+2*P34+V34)/6*dt</f>
        <v>-0.20707319556053505</v>
      </c>
      <c r="Y34" s="1">
        <f>(E34+2*K34+2*Q34+W34)/6*dt</f>
        <v>0.42745563117568014</v>
      </c>
      <c r="Z34" s="1">
        <f>_r*COS(A34-RADIANS(90))</f>
        <v>-4.6170872014535368E-2</v>
      </c>
      <c r="AA34" s="1">
        <f>_r*SIN(A34-RADIANS(90))</f>
        <v>-0.29642579269931518</v>
      </c>
      <c r="AB34" s="1">
        <f t="shared" si="26"/>
        <v>3.5742073006848063E-3</v>
      </c>
      <c r="AC34" s="1">
        <f t="shared" si="27"/>
        <v>3.5742073006848063E-2</v>
      </c>
      <c r="AD34" s="1">
        <f>m*B34^2*_r^2/2</f>
        <v>0.84277717694529741</v>
      </c>
      <c r="AE34" s="1">
        <f t="shared" si="28"/>
        <v>0.87851924995214548</v>
      </c>
      <c r="AF34">
        <v>28.2</v>
      </c>
      <c r="AH34" s="1">
        <f>-m*g*AB34</f>
        <v>3.5742073006848063E-2</v>
      </c>
    </row>
    <row r="35" spans="1:34" x14ac:dyDescent="0.3">
      <c r="A35" s="1">
        <f t="shared" si="8"/>
        <v>-0.36159023096471427</v>
      </c>
      <c r="B35" s="1">
        <f t="shared" si="9"/>
        <v>-3.9001744026760465</v>
      </c>
      <c r="C35" s="1">
        <f t="shared" si="10"/>
        <v>11.792069311169307</v>
      </c>
      <c r="D35" s="1">
        <f t="shared" si="11"/>
        <v>-3.9001744026760465</v>
      </c>
      <c r="E35" s="1">
        <f t="shared" si="12"/>
        <v>11.792069311169307</v>
      </c>
      <c r="F35" s="1">
        <f t="shared" si="13"/>
        <v>-0.45909459103161543</v>
      </c>
      <c r="G35" s="1">
        <f t="shared" si="14"/>
        <v>-3.605372669896814</v>
      </c>
      <c r="H35" s="1">
        <f t="shared" si="15"/>
        <v>14.771221038077519</v>
      </c>
      <c r="I35" s="1"/>
      <c r="J35" s="1">
        <f t="shared" si="16"/>
        <v>-3.605372669896814</v>
      </c>
      <c r="K35" s="1">
        <f t="shared" si="17"/>
        <v>14.771221038077519</v>
      </c>
      <c r="L35" s="1">
        <f t="shared" si="18"/>
        <v>-0.45172454771213461</v>
      </c>
      <c r="M35" s="1">
        <f t="shared" si="19"/>
        <v>-3.5308938767241087</v>
      </c>
      <c r="N35" s="1">
        <f t="shared" si="20"/>
        <v>14.550591684136229</v>
      </c>
      <c r="P35" s="1">
        <f t="shared" si="21"/>
        <v>-3.5308938767241087</v>
      </c>
      <c r="Q35" s="1">
        <f t="shared" si="22"/>
        <v>14.550591684136229</v>
      </c>
      <c r="R35" s="1">
        <f>A35+P35*dt</f>
        <v>-0.53813492480091973</v>
      </c>
      <c r="S35" s="1">
        <f>B35+Q35*dt</f>
        <v>-3.1726448184692351</v>
      </c>
      <c r="T35" s="1">
        <f t="shared" si="23"/>
        <v>17.084513572623674</v>
      </c>
      <c r="V35" s="1">
        <f t="shared" si="24"/>
        <v>-3.1726448184692351</v>
      </c>
      <c r="W35" s="1">
        <f t="shared" si="25"/>
        <v>17.084513572623674</v>
      </c>
      <c r="X35" s="1">
        <f>(D35+2*J35+2*P35+V35)/6*dt</f>
        <v>-0.17787793595322604</v>
      </c>
      <c r="Y35" s="1">
        <f>(E35+2*K35+2*Q35+W35)/6*dt</f>
        <v>0.72933506940183734</v>
      </c>
      <c r="Z35" s="1">
        <f>_r*COS(A35-RADIANS(90))</f>
        <v>-0.10612862380052375</v>
      </c>
      <c r="AA35" s="1">
        <f>_r*SIN(A35-RADIANS(90))</f>
        <v>-0.28060063294691068</v>
      </c>
      <c r="AB35" s="1">
        <f t="shared" si="26"/>
        <v>1.9399367053089311E-2</v>
      </c>
      <c r="AC35" s="1">
        <f t="shared" si="27"/>
        <v>0.19399367053089311</v>
      </c>
      <c r="AD35" s="1">
        <f>m*B35^2*_r^2/2</f>
        <v>0.68451121670802551</v>
      </c>
      <c r="AE35" s="1">
        <f t="shared" si="28"/>
        <v>0.87850488723891862</v>
      </c>
      <c r="AF35">
        <v>29.2</v>
      </c>
      <c r="AH35" s="1">
        <f>-m*g*AB35</f>
        <v>0.19399367053089311</v>
      </c>
    </row>
    <row r="36" spans="1:34" x14ac:dyDescent="0.3">
      <c r="A36" s="1">
        <f t="shared" si="8"/>
        <v>-0.53946816691794031</v>
      </c>
      <c r="B36" s="1">
        <f t="shared" si="9"/>
        <v>-3.1708393332742091</v>
      </c>
      <c r="C36" s="1">
        <f t="shared" si="10"/>
        <v>17.122658703744516</v>
      </c>
      <c r="D36" s="1">
        <f t="shared" si="11"/>
        <v>-3.1708393332742091</v>
      </c>
      <c r="E36" s="1">
        <f t="shared" si="12"/>
        <v>17.122658703744516</v>
      </c>
      <c r="F36" s="1">
        <f t="shared" si="13"/>
        <v>-0.61873915024979553</v>
      </c>
      <c r="G36" s="1">
        <f t="shared" si="14"/>
        <v>-2.7427728656805961</v>
      </c>
      <c r="H36" s="1">
        <f t="shared" si="15"/>
        <v>19.333617350415125</v>
      </c>
      <c r="I36" s="1"/>
      <c r="J36" s="1">
        <f t="shared" si="16"/>
        <v>-2.7427728656805961</v>
      </c>
      <c r="K36" s="1">
        <f t="shared" si="17"/>
        <v>19.333617350415125</v>
      </c>
      <c r="L36" s="1">
        <f t="shared" si="18"/>
        <v>-0.60803748855995521</v>
      </c>
      <c r="M36" s="1">
        <f t="shared" si="19"/>
        <v>-2.6874988995138311</v>
      </c>
      <c r="N36" s="1">
        <f t="shared" si="20"/>
        <v>19.041926311201252</v>
      </c>
      <c r="P36" s="1">
        <f t="shared" si="21"/>
        <v>-2.6874988995138311</v>
      </c>
      <c r="Q36" s="1">
        <f t="shared" si="22"/>
        <v>19.041926311201252</v>
      </c>
      <c r="R36" s="1">
        <f>A36+P36*dt</f>
        <v>-0.67384311189363189</v>
      </c>
      <c r="S36" s="1">
        <f>B36+Q36*dt</f>
        <v>-2.2187430177141465</v>
      </c>
      <c r="T36" s="1">
        <f t="shared" si="23"/>
        <v>20.799790272156816</v>
      </c>
      <c r="V36" s="1">
        <f t="shared" si="24"/>
        <v>-2.2187430177141465</v>
      </c>
      <c r="W36" s="1">
        <f t="shared" si="25"/>
        <v>20.799790272156816</v>
      </c>
      <c r="X36" s="1">
        <f>(D36+2*J36+2*P36+V36)/6*dt</f>
        <v>-0.1354177156781434</v>
      </c>
      <c r="Y36" s="1">
        <f>(E36+2*K36+2*Q36+W36)/6*dt</f>
        <v>0.95561280249278413</v>
      </c>
      <c r="Z36" s="1">
        <f>_r*COS(A36-RADIANS(90))</f>
        <v>-0.15410392833370054</v>
      </c>
      <c r="AA36" s="1">
        <f>_r*SIN(A36-RADIANS(90))</f>
        <v>-0.25739459837401729</v>
      </c>
      <c r="AB36" s="1">
        <f t="shared" si="26"/>
        <v>4.2605401625982697E-2</v>
      </c>
      <c r="AC36" s="1">
        <f t="shared" si="27"/>
        <v>0.42605401625982697</v>
      </c>
      <c r="AD36" s="1">
        <f>m*B36^2*_r^2/2</f>
        <v>0.45243999348474739</v>
      </c>
      <c r="AE36" s="1">
        <f t="shared" si="28"/>
        <v>0.87849400974457437</v>
      </c>
      <c r="AF36">
        <v>30.2</v>
      </c>
      <c r="AH36" s="1">
        <f>-m*g*AB36</f>
        <v>0.42605401625982697</v>
      </c>
    </row>
    <row r="37" spans="1:34" x14ac:dyDescent="0.3">
      <c r="A37" s="1">
        <f t="shared" si="8"/>
        <v>-0.67488588259608373</v>
      </c>
      <c r="B37" s="1">
        <f t="shared" si="9"/>
        <v>-2.215226530781425</v>
      </c>
      <c r="C37" s="1">
        <f t="shared" si="10"/>
        <v>20.826940680281997</v>
      </c>
      <c r="D37" s="1">
        <f t="shared" si="11"/>
        <v>-2.215226530781425</v>
      </c>
      <c r="E37" s="1">
        <f t="shared" si="12"/>
        <v>20.826940680281997</v>
      </c>
      <c r="F37" s="1">
        <f t="shared" si="13"/>
        <v>-0.73026654586561934</v>
      </c>
      <c r="G37" s="1">
        <f t="shared" si="14"/>
        <v>-1.6945530137743749</v>
      </c>
      <c r="H37" s="1">
        <f t="shared" si="15"/>
        <v>22.235607815600453</v>
      </c>
      <c r="I37" s="1"/>
      <c r="J37" s="1">
        <f t="shared" si="16"/>
        <v>-1.6945530137743749</v>
      </c>
      <c r="K37" s="1">
        <f t="shared" si="17"/>
        <v>22.235607815600453</v>
      </c>
      <c r="L37" s="1">
        <f t="shared" si="18"/>
        <v>-0.71724970794044307</v>
      </c>
      <c r="M37" s="1">
        <f t="shared" si="19"/>
        <v>-1.6593363353914135</v>
      </c>
      <c r="N37" s="1">
        <f t="shared" si="20"/>
        <v>21.910483180821476</v>
      </c>
      <c r="P37" s="1">
        <f t="shared" si="21"/>
        <v>-1.6593363353914135</v>
      </c>
      <c r="Q37" s="1">
        <f t="shared" si="22"/>
        <v>21.910483180821476</v>
      </c>
      <c r="R37" s="1">
        <f>A37+P37*dt</f>
        <v>-0.75785269936565447</v>
      </c>
      <c r="S37" s="1">
        <f>B37+Q37*dt</f>
        <v>-1.1197023717403511</v>
      </c>
      <c r="T37" s="1">
        <f t="shared" si="23"/>
        <v>22.912113906921643</v>
      </c>
      <c r="V37" s="1">
        <f t="shared" si="24"/>
        <v>-1.1197023717403511</v>
      </c>
      <c r="W37" s="1">
        <f t="shared" si="25"/>
        <v>22.912113906921643</v>
      </c>
      <c r="X37" s="1">
        <f>(D37+2*J37+2*P37+V37)/6*dt</f>
        <v>-8.3689230007111273E-2</v>
      </c>
      <c r="Y37" s="1">
        <f>(E37+2*K37+2*Q37+W37)/6*dt</f>
        <v>1.1002603048337292</v>
      </c>
      <c r="Z37" s="1">
        <f>_r*COS(A37-RADIANS(90))</f>
        <v>-0.18744246612253798</v>
      </c>
      <c r="AA37" s="1">
        <f>_r*SIN(A37-RADIANS(90))</f>
        <v>-0.23423347731249089</v>
      </c>
      <c r="AB37" s="1">
        <f t="shared" si="26"/>
        <v>6.5766522687509099E-2</v>
      </c>
      <c r="AC37" s="1">
        <f t="shared" si="27"/>
        <v>0.65766522687509099</v>
      </c>
      <c r="AD37" s="1">
        <f>m*B37^2*_r^2/2</f>
        <v>0.22082528622050585</v>
      </c>
      <c r="AE37" s="1">
        <f t="shared" si="28"/>
        <v>0.87849051309559689</v>
      </c>
      <c r="AF37">
        <v>31.2</v>
      </c>
      <c r="AH37" s="1">
        <f>-m*g*AB37</f>
        <v>0.65766522687509099</v>
      </c>
    </row>
    <row r="38" spans="1:34" x14ac:dyDescent="0.3">
      <c r="A38" s="1">
        <f t="shared" si="8"/>
        <v>-0.75857511260319499</v>
      </c>
      <c r="B38" s="1">
        <f t="shared" si="9"/>
        <v>-1.1149662259476958</v>
      </c>
      <c r="C38" s="1">
        <f t="shared" si="10"/>
        <v>22.929597880122859</v>
      </c>
      <c r="D38" s="1">
        <f t="shared" si="11"/>
        <v>-1.1149662259476958</v>
      </c>
      <c r="E38" s="1">
        <f t="shared" si="12"/>
        <v>22.929597880122859</v>
      </c>
      <c r="F38" s="1">
        <f t="shared" si="13"/>
        <v>-0.78644926825188743</v>
      </c>
      <c r="G38" s="1">
        <f t="shared" si="14"/>
        <v>-0.54172627894462433</v>
      </c>
      <c r="H38" s="1">
        <f t="shared" si="15"/>
        <v>23.59498779355599</v>
      </c>
      <c r="I38" s="1"/>
      <c r="J38" s="1">
        <f t="shared" si="16"/>
        <v>-0.54172627894462433</v>
      </c>
      <c r="K38" s="1">
        <f t="shared" si="17"/>
        <v>23.59498779355599</v>
      </c>
      <c r="L38" s="1">
        <f t="shared" si="18"/>
        <v>-0.77211826957681062</v>
      </c>
      <c r="M38" s="1">
        <f t="shared" si="19"/>
        <v>-0.52509153110879603</v>
      </c>
      <c r="N38" s="1">
        <f t="shared" si="20"/>
        <v>23.255146800619908</v>
      </c>
      <c r="P38" s="1">
        <f t="shared" si="21"/>
        <v>-0.52509153110879603</v>
      </c>
      <c r="Q38" s="1">
        <f t="shared" si="22"/>
        <v>23.255146800619908</v>
      </c>
      <c r="R38" s="1">
        <f>A38+P38*dt</f>
        <v>-0.78482968915863482</v>
      </c>
      <c r="S38" s="1">
        <f>B38+Q38*dt</f>
        <v>4.7791114083299613E-2</v>
      </c>
      <c r="T38" s="1">
        <f t="shared" si="23"/>
        <v>23.556823165454862</v>
      </c>
      <c r="V38" s="1">
        <f t="shared" si="24"/>
        <v>4.7791114083299613E-2</v>
      </c>
      <c r="W38" s="1">
        <f t="shared" si="25"/>
        <v>23.556823165454862</v>
      </c>
      <c r="X38" s="1">
        <f>(D38+2*J38+2*P38+V38)/6*dt</f>
        <v>-2.6673422766426976E-2</v>
      </c>
      <c r="Y38" s="1">
        <f>(E38+2*K38+2*Q38+W38)/6*dt</f>
        <v>1.1682224186160794</v>
      </c>
      <c r="Z38" s="1">
        <f>_r*COS(A38-RADIANS(90))</f>
        <v>-0.20636638092110565</v>
      </c>
      <c r="AA38" s="1">
        <f>_r*SIN(A38-RADIANS(90))</f>
        <v>-0.2177450730223881</v>
      </c>
      <c r="AB38" s="1">
        <f t="shared" si="26"/>
        <v>8.2254926977611886E-2</v>
      </c>
      <c r="AC38" s="1">
        <f t="shared" si="27"/>
        <v>0.82254926977611886</v>
      </c>
      <c r="AD38" s="1">
        <f>m*B38^2*_r^2/2</f>
        <v>5.5941735825182165E-2</v>
      </c>
      <c r="AE38" s="1">
        <f t="shared" si="28"/>
        <v>0.878491005601301</v>
      </c>
      <c r="AF38">
        <v>32.200000000000003</v>
      </c>
      <c r="AH38" s="1">
        <f>-m*g*AB38</f>
        <v>0.82254926977611886</v>
      </c>
    </row>
    <row r="39" spans="1:34" x14ac:dyDescent="0.3">
      <c r="A39" s="1">
        <f t="shared" si="8"/>
        <v>-0.78524853536962191</v>
      </c>
      <c r="B39" s="1">
        <f t="shared" si="9"/>
        <v>5.3256192668383662E-2</v>
      </c>
      <c r="C39" s="1">
        <f t="shared" si="10"/>
        <v>23.566699009275474</v>
      </c>
      <c r="D39" s="1">
        <f t="shared" si="11"/>
        <v>5.3256192668383662E-2</v>
      </c>
      <c r="E39" s="1">
        <f t="shared" si="12"/>
        <v>23.566699009275474</v>
      </c>
      <c r="F39" s="1">
        <f t="shared" si="13"/>
        <v>-0.78391713055291234</v>
      </c>
      <c r="G39" s="1">
        <f t="shared" si="14"/>
        <v>0.6424236679002705</v>
      </c>
      <c r="H39" s="1">
        <f t="shared" si="15"/>
        <v>23.535291923246429</v>
      </c>
      <c r="I39" s="1"/>
      <c r="J39" s="1">
        <f t="shared" si="16"/>
        <v>0.6424236679002705</v>
      </c>
      <c r="K39" s="1">
        <f t="shared" si="17"/>
        <v>23.535291923246429</v>
      </c>
      <c r="L39" s="1">
        <f t="shared" si="18"/>
        <v>-0.76918794367211518</v>
      </c>
      <c r="M39" s="1">
        <f t="shared" si="19"/>
        <v>0.64163849074954438</v>
      </c>
      <c r="N39" s="1">
        <f t="shared" si="20"/>
        <v>23.185067508706389</v>
      </c>
      <c r="P39" s="1">
        <f t="shared" si="21"/>
        <v>0.64163849074954438</v>
      </c>
      <c r="Q39" s="1">
        <f t="shared" si="22"/>
        <v>23.185067508706389</v>
      </c>
      <c r="R39" s="1">
        <f>A39+P39*dt</f>
        <v>-0.75316661083214465</v>
      </c>
      <c r="S39" s="1">
        <f>B39+Q39*dt</f>
        <v>1.2125095681037033</v>
      </c>
      <c r="T39" s="1">
        <f t="shared" si="23"/>
        <v>22.798410417047599</v>
      </c>
      <c r="V39" s="1">
        <f t="shared" si="24"/>
        <v>1.2125095681037033</v>
      </c>
      <c r="W39" s="1">
        <f t="shared" si="25"/>
        <v>22.798410417047599</v>
      </c>
      <c r="X39" s="1">
        <f>(D39+2*J39+2*P39+V39)/6*dt</f>
        <v>3.1949083983930975E-2</v>
      </c>
      <c r="Y39" s="1">
        <f>(E39+2*K39+2*Q39+W39)/6*dt</f>
        <v>1.1650485690852392</v>
      </c>
      <c r="Z39" s="1">
        <f>_r*COS(A39-RADIANS(90))</f>
        <v>-0.21210029108347916</v>
      </c>
      <c r="AA39" s="1">
        <f>_r*SIN(A39-RADIANS(90))</f>
        <v>-0.21216377287912136</v>
      </c>
      <c r="AB39" s="1">
        <f t="shared" si="26"/>
        <v>8.7836227120878629E-2</v>
      </c>
      <c r="AC39" s="1">
        <f t="shared" si="27"/>
        <v>0.87836227120878629</v>
      </c>
      <c r="AD39" s="1">
        <f>m*B39^2*_r^2/2</f>
        <v>1.2762999258894006E-4</v>
      </c>
      <c r="AE39" s="1">
        <f t="shared" si="28"/>
        <v>0.87848990120137527</v>
      </c>
      <c r="AF39">
        <v>33.200000000000003</v>
      </c>
      <c r="AH39" s="1">
        <f>-m*g*AB39</f>
        <v>0.87836227120878629</v>
      </c>
    </row>
    <row r="40" spans="1:34" x14ac:dyDescent="0.3">
      <c r="A40" s="1">
        <f t="shared" si="8"/>
        <v>-0.75329945138569099</v>
      </c>
      <c r="B40" s="1">
        <f t="shared" si="9"/>
        <v>1.2183047617536229</v>
      </c>
      <c r="C40" s="1">
        <f t="shared" si="10"/>
        <v>22.801640573654812</v>
      </c>
      <c r="D40" s="1">
        <f t="shared" si="11"/>
        <v>1.2183047617536229</v>
      </c>
      <c r="E40" s="1">
        <f t="shared" si="12"/>
        <v>22.801640573654812</v>
      </c>
      <c r="F40" s="1">
        <f t="shared" si="13"/>
        <v>-0.7228418323418504</v>
      </c>
      <c r="G40" s="1">
        <f t="shared" si="14"/>
        <v>1.7883457760949932</v>
      </c>
      <c r="H40" s="1">
        <f t="shared" si="15"/>
        <v>22.050617077814501</v>
      </c>
      <c r="I40" s="1"/>
      <c r="J40" s="1">
        <f t="shared" si="16"/>
        <v>1.7883457760949932</v>
      </c>
      <c r="K40" s="1">
        <f t="shared" si="17"/>
        <v>22.050617077814501</v>
      </c>
      <c r="L40" s="1">
        <f t="shared" si="18"/>
        <v>-0.70859080698331611</v>
      </c>
      <c r="M40" s="1">
        <f t="shared" si="19"/>
        <v>1.7695701886989854</v>
      </c>
      <c r="N40" s="1">
        <f t="shared" si="20"/>
        <v>21.692148196723146</v>
      </c>
      <c r="P40" s="1">
        <f t="shared" si="21"/>
        <v>1.7695701886989854</v>
      </c>
      <c r="Q40" s="1">
        <f t="shared" si="22"/>
        <v>21.692148196723146</v>
      </c>
      <c r="R40" s="1">
        <f>A40+P40*dt</f>
        <v>-0.66482094195074171</v>
      </c>
      <c r="S40" s="1">
        <f>B40+Q40*dt</f>
        <v>2.3029121715897802</v>
      </c>
      <c r="T40" s="1">
        <f t="shared" si="23"/>
        <v>20.563940635078577</v>
      </c>
      <c r="V40" s="1">
        <f t="shared" si="24"/>
        <v>2.3029121715897802</v>
      </c>
      <c r="W40" s="1">
        <f t="shared" si="25"/>
        <v>20.563940635078577</v>
      </c>
      <c r="X40" s="1">
        <f>(D40+2*J40+2*P40+V40)/6*dt</f>
        <v>8.864207385776135E-2</v>
      </c>
      <c r="Y40" s="1">
        <f>(E40+2*K40+2*Q40+W40)/6*dt</f>
        <v>1.0904259313150724</v>
      </c>
      <c r="Z40" s="1">
        <f>_r*COS(A40-RADIANS(90))</f>
        <v>-0.20521476516289322</v>
      </c>
      <c r="AA40" s="1">
        <f>_r*SIN(A40-RADIANS(90))</f>
        <v>-0.21883075688563206</v>
      </c>
      <c r="AB40" s="1">
        <f t="shared" si="26"/>
        <v>8.1169243114367934E-2</v>
      </c>
      <c r="AC40" s="1">
        <f t="shared" si="27"/>
        <v>0.81169243114367928</v>
      </c>
      <c r="AD40" s="1">
        <f>m*B40^2*_r^2/2</f>
        <v>6.6791992163019828E-2</v>
      </c>
      <c r="AE40" s="1">
        <f t="shared" si="28"/>
        <v>0.87848442330669907</v>
      </c>
      <c r="AF40">
        <v>34.200000000000003</v>
      </c>
      <c r="AH40" s="1">
        <f>-m*g*AB40</f>
        <v>0.81169243114367928</v>
      </c>
    </row>
    <row r="41" spans="1:34" x14ac:dyDescent="0.3">
      <c r="A41" s="1">
        <f t="shared" si="8"/>
        <v>-0.66465737752792964</v>
      </c>
      <c r="B41" s="1">
        <f t="shared" si="9"/>
        <v>2.3087306930686955</v>
      </c>
      <c r="C41" s="1">
        <f t="shared" si="10"/>
        <v>20.559649371359768</v>
      </c>
      <c r="D41" s="1">
        <f t="shared" si="11"/>
        <v>2.3087306930686955</v>
      </c>
      <c r="E41" s="1">
        <f t="shared" si="12"/>
        <v>20.559649371359768</v>
      </c>
      <c r="F41" s="1">
        <f t="shared" si="13"/>
        <v>-0.60693911020121227</v>
      </c>
      <c r="G41" s="1">
        <f t="shared" si="14"/>
        <v>2.8227219273526898</v>
      </c>
      <c r="H41" s="1">
        <f t="shared" si="15"/>
        <v>19.011864271761706</v>
      </c>
      <c r="I41" s="1"/>
      <c r="J41" s="1">
        <f t="shared" si="16"/>
        <v>2.8227219273526898</v>
      </c>
      <c r="K41" s="1">
        <f t="shared" si="17"/>
        <v>19.011864271761706</v>
      </c>
      <c r="L41" s="1">
        <f t="shared" si="18"/>
        <v>-0.5940893293441124</v>
      </c>
      <c r="M41" s="1">
        <f t="shared" si="19"/>
        <v>2.7840272998627382</v>
      </c>
      <c r="N41" s="1">
        <f t="shared" si="20"/>
        <v>18.658478388184623</v>
      </c>
      <c r="P41" s="1">
        <f t="shared" si="21"/>
        <v>2.7840272998627382</v>
      </c>
      <c r="Q41" s="1">
        <f t="shared" si="22"/>
        <v>18.658478388184623</v>
      </c>
      <c r="R41" s="1">
        <f>A41+P41*dt</f>
        <v>-0.52545601253479268</v>
      </c>
      <c r="S41" s="1">
        <f>B41+Q41*dt</f>
        <v>3.2416546124779266</v>
      </c>
      <c r="T41" s="1">
        <f t="shared" si="23"/>
        <v>16.720251703706019</v>
      </c>
      <c r="V41" s="1">
        <f t="shared" si="24"/>
        <v>3.2416546124779266</v>
      </c>
      <c r="W41" s="1">
        <f t="shared" si="25"/>
        <v>16.720251703706019</v>
      </c>
      <c r="X41" s="1">
        <f>(D41+2*J41+2*P41+V41)/6*dt</f>
        <v>0.13969903133314565</v>
      </c>
      <c r="Y41" s="1">
        <f>(E41+2*K41+2*Q41+W41)/6*dt</f>
        <v>0.9385048866246537</v>
      </c>
      <c r="Z41" s="1">
        <f>_r*COS(A41-RADIANS(90))</f>
        <v>-0.18503684434223794</v>
      </c>
      <c r="AA41" s="1">
        <f>_r*SIN(A41-RADIANS(90))</f>
        <v>-0.23613844717848556</v>
      </c>
      <c r="AB41" s="1">
        <f t="shared" si="26"/>
        <v>6.3861552821514428E-2</v>
      </c>
      <c r="AC41" s="1">
        <f t="shared" si="27"/>
        <v>0.63861552821514422</v>
      </c>
      <c r="AD41" s="1">
        <f>m*B41^2*_r^2/2</f>
        <v>0.23986068359028564</v>
      </c>
      <c r="AE41" s="1">
        <f t="shared" si="28"/>
        <v>0.8784762118054299</v>
      </c>
      <c r="AF41">
        <v>35.200000000000003</v>
      </c>
      <c r="AH41" s="1">
        <f>-m*g*AB41</f>
        <v>0.63861552821514422</v>
      </c>
    </row>
    <row r="42" spans="1:34" x14ac:dyDescent="0.3">
      <c r="A42" s="1">
        <f t="shared" si="8"/>
        <v>-0.52495834619478399</v>
      </c>
      <c r="B42" s="1">
        <f t="shared" si="9"/>
        <v>3.2472355796933492</v>
      </c>
      <c r="C42" s="1">
        <f t="shared" si="10"/>
        <v>16.705898673469434</v>
      </c>
      <c r="D42" s="1">
        <f t="shared" si="11"/>
        <v>3.2472355796933492</v>
      </c>
      <c r="E42" s="1">
        <f t="shared" si="12"/>
        <v>16.705898673469434</v>
      </c>
      <c r="F42" s="1">
        <f t="shared" si="13"/>
        <v>-0.44377745670245028</v>
      </c>
      <c r="G42" s="1">
        <f t="shared" si="14"/>
        <v>3.6648830465300852</v>
      </c>
      <c r="H42" s="1">
        <f t="shared" si="15"/>
        <v>14.31180260909233</v>
      </c>
      <c r="I42" s="1"/>
      <c r="J42" s="1">
        <f t="shared" si="16"/>
        <v>3.6648830465300852</v>
      </c>
      <c r="K42" s="1">
        <f t="shared" si="17"/>
        <v>14.31180260909233</v>
      </c>
      <c r="L42" s="1">
        <f t="shared" si="18"/>
        <v>-0.43333627003153186</v>
      </c>
      <c r="M42" s="1">
        <f t="shared" si="19"/>
        <v>3.6050306449206575</v>
      </c>
      <c r="N42" s="1">
        <f t="shared" si="20"/>
        <v>13.99670106548356</v>
      </c>
      <c r="P42" s="1">
        <f t="shared" si="21"/>
        <v>3.6050306449206575</v>
      </c>
      <c r="Q42" s="1">
        <f t="shared" si="22"/>
        <v>13.99670106548356</v>
      </c>
      <c r="R42" s="1">
        <f>A42+P42*dt</f>
        <v>-0.34470681394875113</v>
      </c>
      <c r="S42" s="1">
        <f>B42+Q42*dt</f>
        <v>3.9470706329675274</v>
      </c>
      <c r="T42" s="1">
        <f t="shared" si="23"/>
        <v>11.264025084016733</v>
      </c>
      <c r="V42" s="1">
        <f t="shared" si="24"/>
        <v>3.9470706329675274</v>
      </c>
      <c r="W42" s="1">
        <f t="shared" si="25"/>
        <v>11.264025084016733</v>
      </c>
      <c r="X42" s="1">
        <f>(D42+2*J42+2*P42+V42)/6*dt</f>
        <v>0.1811177799630197</v>
      </c>
      <c r="Y42" s="1">
        <f>(E42+2*K42+2*Q42+W42)/6*dt</f>
        <v>0.70489109255531635</v>
      </c>
      <c r="Z42" s="1">
        <f>_r*COS(A42-RADIANS(90))</f>
        <v>-0.15035308806122483</v>
      </c>
      <c r="AA42" s="1">
        <f>_r*SIN(A42-RADIANS(90))</f>
        <v>-0.25960344549033543</v>
      </c>
      <c r="AB42" s="1">
        <f t="shared" si="26"/>
        <v>4.0396554509664562E-2</v>
      </c>
      <c r="AC42" s="1">
        <f t="shared" si="27"/>
        <v>0.40396554509664562</v>
      </c>
      <c r="AD42" s="1">
        <f>m*B42^2*_r^2/2</f>
        <v>0.47450425095118809</v>
      </c>
      <c r="AE42" s="1">
        <f t="shared" si="28"/>
        <v>0.87846979604783371</v>
      </c>
      <c r="AF42">
        <v>36.200000000000003</v>
      </c>
      <c r="AH42" s="1">
        <f>-m*g*AB42</f>
        <v>0.40396554509664562</v>
      </c>
    </row>
    <row r="43" spans="1:34" x14ac:dyDescent="0.3">
      <c r="A43" s="1">
        <f t="shared" si="8"/>
        <v>-0.34384056623176429</v>
      </c>
      <c r="B43" s="1">
        <f t="shared" si="9"/>
        <v>3.9521266722486654</v>
      </c>
      <c r="C43" s="1">
        <f t="shared" si="10"/>
        <v>11.236844517247583</v>
      </c>
      <c r="D43" s="1">
        <f t="shared" si="11"/>
        <v>3.9521266722486654</v>
      </c>
      <c r="E43" s="1">
        <f t="shared" si="12"/>
        <v>11.236844517247583</v>
      </c>
      <c r="F43" s="1">
        <f t="shared" si="13"/>
        <v>-0.24503739942554764</v>
      </c>
      <c r="G43" s="1">
        <f t="shared" si="14"/>
        <v>4.2330477851798554</v>
      </c>
      <c r="H43" s="1">
        <f t="shared" si="15"/>
        <v>8.0864202399195371</v>
      </c>
      <c r="I43" s="1"/>
      <c r="J43" s="1">
        <f t="shared" si="16"/>
        <v>4.2330477851798554</v>
      </c>
      <c r="K43" s="1">
        <f t="shared" si="17"/>
        <v>8.0864202399195371</v>
      </c>
      <c r="L43" s="1">
        <f t="shared" si="18"/>
        <v>-0.2380143716022679</v>
      </c>
      <c r="M43" s="1">
        <f t="shared" si="19"/>
        <v>4.1542871782466539</v>
      </c>
      <c r="N43" s="1">
        <f t="shared" si="20"/>
        <v>7.8591147610186365</v>
      </c>
      <c r="P43" s="1">
        <f t="shared" si="21"/>
        <v>4.1542871782466539</v>
      </c>
      <c r="Q43" s="1">
        <f t="shared" si="22"/>
        <v>7.8591147610186365</v>
      </c>
      <c r="R43" s="1">
        <f>A43+P43*dt</f>
        <v>-0.13612620731943159</v>
      </c>
      <c r="S43" s="1">
        <f>B43+Q43*dt</f>
        <v>4.3450824102995975</v>
      </c>
      <c r="T43" s="1">
        <f t="shared" si="23"/>
        <v>4.5235395250052184</v>
      </c>
      <c r="V43" s="1">
        <f t="shared" si="24"/>
        <v>4.3450824102995975</v>
      </c>
      <c r="W43" s="1">
        <f t="shared" si="25"/>
        <v>4.5235395250052184</v>
      </c>
      <c r="X43" s="1">
        <f>(D43+2*J43+2*P43+V43)/6*dt</f>
        <v>0.20893232507834403</v>
      </c>
      <c r="Y43" s="1">
        <f>(E43+2*K43+2*Q43+W43)/6*dt</f>
        <v>0.39709545036774296</v>
      </c>
      <c r="Z43" s="1">
        <f>_r*COS(A43-RADIANS(90))</f>
        <v>-0.10113160065522823</v>
      </c>
      <c r="AA43" s="1">
        <f>_r*SIN(A43-RADIANS(90))</f>
        <v>-0.2824400809887142</v>
      </c>
      <c r="AB43" s="1">
        <f t="shared" si="26"/>
        <v>1.7559919011285785E-2</v>
      </c>
      <c r="AC43" s="1">
        <f t="shared" si="27"/>
        <v>0.17559919011285785</v>
      </c>
      <c r="AD43" s="1">
        <f>m*B43^2*_r^2/2</f>
        <v>0.70286873550746887</v>
      </c>
      <c r="AE43" s="1">
        <f t="shared" si="28"/>
        <v>0.87846792562032672</v>
      </c>
      <c r="AF43">
        <v>37.200000000000003</v>
      </c>
      <c r="AH43" s="1">
        <f>-m*g*AB43</f>
        <v>0.17559919011285785</v>
      </c>
    </row>
    <row r="44" spans="1:34" x14ac:dyDescent="0.3">
      <c r="A44" s="1">
        <f t="shared" si="8"/>
        <v>-0.13490824115342026</v>
      </c>
      <c r="B44" s="1">
        <f t="shared" si="9"/>
        <v>4.3492221226164087</v>
      </c>
      <c r="C44" s="1">
        <f t="shared" si="10"/>
        <v>4.4833128825882058</v>
      </c>
      <c r="D44" s="1">
        <f t="shared" si="11"/>
        <v>4.3492221226164087</v>
      </c>
      <c r="E44" s="1">
        <f t="shared" si="12"/>
        <v>4.4833128825882058</v>
      </c>
      <c r="F44" s="1">
        <f t="shared" si="13"/>
        <v>-2.6177688088010034E-2</v>
      </c>
      <c r="G44" s="1">
        <f t="shared" si="14"/>
        <v>4.4613049446811139</v>
      </c>
      <c r="H44" s="1">
        <f t="shared" si="15"/>
        <v>0.87248994623859499</v>
      </c>
      <c r="I44" s="1"/>
      <c r="J44" s="1">
        <f t="shared" si="16"/>
        <v>4.4613049446811139</v>
      </c>
      <c r="K44" s="1">
        <f t="shared" si="17"/>
        <v>0.87248994623859499</v>
      </c>
      <c r="L44" s="1">
        <f t="shared" si="18"/>
        <v>-2.3375617536392404E-2</v>
      </c>
      <c r="M44" s="1">
        <f t="shared" si="19"/>
        <v>4.3710343712723736</v>
      </c>
      <c r="N44" s="1">
        <f t="shared" si="20"/>
        <v>0.77911629263435223</v>
      </c>
      <c r="P44" s="1">
        <f t="shared" si="21"/>
        <v>4.3710343712723736</v>
      </c>
      <c r="Q44" s="1">
        <f t="shared" si="22"/>
        <v>0.77911629263435223</v>
      </c>
      <c r="R44" s="1">
        <f>A44+P44*dt</f>
        <v>8.3643477410198425E-2</v>
      </c>
      <c r="S44" s="1">
        <f>B44+Q44*dt</f>
        <v>4.388177937248126</v>
      </c>
      <c r="T44" s="1">
        <f t="shared" si="23"/>
        <v>-2.7848660000955965</v>
      </c>
      <c r="V44" s="1">
        <f t="shared" si="24"/>
        <v>4.388177937248126</v>
      </c>
      <c r="W44" s="1">
        <f t="shared" si="25"/>
        <v>-2.7848660000955965</v>
      </c>
      <c r="X44" s="1">
        <f>(D44+2*J44+2*P44+V44)/6*dt</f>
        <v>0.22001732243142924</v>
      </c>
      <c r="Y44" s="1">
        <f>(E44+2*K44+2*Q44+W44)/6*dt</f>
        <v>4.16804946686542E-2</v>
      </c>
      <c r="Z44" s="1">
        <f>_r*COS(A44-RADIANS(90))</f>
        <v>-4.0349815943293801E-2</v>
      </c>
      <c r="AA44" s="1">
        <f>_r*SIN(A44-RADIANS(90))</f>
        <v>-0.29727410306540714</v>
      </c>
      <c r="AB44" s="1">
        <f t="shared" si="26"/>
        <v>2.725896934592853E-3</v>
      </c>
      <c r="AC44" s="1">
        <f t="shared" si="27"/>
        <v>2.725896934592853E-2</v>
      </c>
      <c r="AD44" s="1">
        <f>m*B44^2*_r^2/2</f>
        <v>0.85120798823351895</v>
      </c>
      <c r="AE44" s="1">
        <f t="shared" si="28"/>
        <v>0.87846695757944748</v>
      </c>
      <c r="AF44">
        <v>38.200000000000003</v>
      </c>
      <c r="AH44" s="1">
        <f>-m*g*AB44</f>
        <v>2.725896934592853E-2</v>
      </c>
    </row>
    <row r="45" spans="1:34" x14ac:dyDescent="0.3">
      <c r="A45" s="1">
        <f t="shared" si="8"/>
        <v>8.510908127800898E-2</v>
      </c>
      <c r="B45" s="1">
        <f t="shared" si="9"/>
        <v>4.3909026172850627</v>
      </c>
      <c r="C45" s="1">
        <f t="shared" si="10"/>
        <v>-2.8335456585401015</v>
      </c>
      <c r="D45" s="1">
        <f t="shared" si="11"/>
        <v>4.3909026172850627</v>
      </c>
      <c r="E45" s="1">
        <f t="shared" si="12"/>
        <v>-2.8335456585401015</v>
      </c>
      <c r="F45" s="1">
        <f t="shared" si="13"/>
        <v>0.19488164671013555</v>
      </c>
      <c r="G45" s="1">
        <f t="shared" si="14"/>
        <v>4.3200639758215598</v>
      </c>
      <c r="H45" s="1">
        <f t="shared" si="15"/>
        <v>-6.4550141128798488</v>
      </c>
      <c r="I45" s="1"/>
      <c r="J45" s="1">
        <f t="shared" si="16"/>
        <v>4.3200639758215598</v>
      </c>
      <c r="K45" s="1">
        <f t="shared" si="17"/>
        <v>-6.4550141128798488</v>
      </c>
      <c r="L45" s="1">
        <f t="shared" si="18"/>
        <v>0.19311068067354797</v>
      </c>
      <c r="M45" s="1">
        <f t="shared" si="19"/>
        <v>4.2295272644630666</v>
      </c>
      <c r="N45" s="1">
        <f t="shared" si="20"/>
        <v>-6.397089263849284</v>
      </c>
      <c r="P45" s="1">
        <f t="shared" si="21"/>
        <v>4.2295272644630666</v>
      </c>
      <c r="Q45" s="1">
        <f t="shared" si="22"/>
        <v>-6.397089263849284</v>
      </c>
      <c r="R45" s="1">
        <f>A45+P45*dt</f>
        <v>0.29658544450116231</v>
      </c>
      <c r="S45" s="1">
        <f>B45+Q45*dt</f>
        <v>4.0710481540925985</v>
      </c>
      <c r="T45" s="1">
        <f t="shared" si="23"/>
        <v>-9.7418813592208409</v>
      </c>
      <c r="V45" s="1">
        <f t="shared" si="24"/>
        <v>4.0710481540925985</v>
      </c>
      <c r="W45" s="1">
        <f t="shared" si="25"/>
        <v>-9.7418813592208409</v>
      </c>
      <c r="X45" s="1">
        <f>(D45+2*J45+2*P45+V45)/6*dt</f>
        <v>0.21300944376622427</v>
      </c>
      <c r="Y45" s="1">
        <f>(E45+2*K45+2*Q45+W45)/6*dt</f>
        <v>-0.31899694809349344</v>
      </c>
      <c r="Z45" s="1">
        <f>_r*COS(A45-RADIANS(90))</f>
        <v>2.55019109268609E-2</v>
      </c>
      <c r="AA45" s="1">
        <f>_r*SIN(A45-RADIANS(90))</f>
        <v>-0.29891412234800557</v>
      </c>
      <c r="AB45" s="1">
        <f t="shared" si="26"/>
        <v>1.0858776519944158E-3</v>
      </c>
      <c r="AC45" s="1">
        <f t="shared" si="27"/>
        <v>1.0858776519944158E-2</v>
      </c>
      <c r="AD45" s="1">
        <f>m*B45^2*_r^2/2</f>
        <v>0.86760116075163662</v>
      </c>
      <c r="AE45" s="1">
        <f t="shared" si="28"/>
        <v>0.87845993727158078</v>
      </c>
      <c r="AF45">
        <v>39.200000000000003</v>
      </c>
      <c r="AH45" s="1">
        <f>-m*g*AB45</f>
        <v>1.0858776519944158E-2</v>
      </c>
    </row>
    <row r="46" spans="1:34" x14ac:dyDescent="0.3">
      <c r="A46" s="1">
        <f t="shared" si="8"/>
        <v>0.29811852504423325</v>
      </c>
      <c r="B46" s="1">
        <f t="shared" si="9"/>
        <v>4.0719056691915689</v>
      </c>
      <c r="C46" s="1">
        <f t="shared" si="10"/>
        <v>-9.7907414326755031</v>
      </c>
      <c r="D46" s="1">
        <f t="shared" si="11"/>
        <v>4.0719056691915689</v>
      </c>
      <c r="E46" s="1">
        <f t="shared" si="12"/>
        <v>-9.7907414326755031</v>
      </c>
      <c r="F46" s="1">
        <f t="shared" si="13"/>
        <v>0.39991616677402247</v>
      </c>
      <c r="G46" s="1">
        <f t="shared" si="14"/>
        <v>3.8271371333746815</v>
      </c>
      <c r="H46" s="1">
        <f t="shared" si="15"/>
        <v>-12.978037514195789</v>
      </c>
      <c r="I46" s="1"/>
      <c r="J46" s="1">
        <f t="shared" si="16"/>
        <v>3.8271371333746815</v>
      </c>
      <c r="K46" s="1">
        <f t="shared" si="17"/>
        <v>-12.978037514195789</v>
      </c>
      <c r="L46" s="1">
        <f t="shared" si="18"/>
        <v>0.39379695337860032</v>
      </c>
      <c r="M46" s="1">
        <f t="shared" si="19"/>
        <v>3.7474547313366742</v>
      </c>
      <c r="N46" s="1">
        <f t="shared" si="20"/>
        <v>-12.789916756909708</v>
      </c>
      <c r="P46" s="1">
        <f t="shared" si="21"/>
        <v>3.7474547313366742</v>
      </c>
      <c r="Q46" s="1">
        <f t="shared" si="22"/>
        <v>-12.789916756909708</v>
      </c>
      <c r="R46" s="1">
        <f>A46+P46*dt</f>
        <v>0.48549126161106698</v>
      </c>
      <c r="S46" s="1">
        <f>B46+Q46*dt</f>
        <v>3.4324098313460834</v>
      </c>
      <c r="T46" s="1">
        <f t="shared" si="23"/>
        <v>-15.554763667169091</v>
      </c>
      <c r="V46" s="1">
        <f t="shared" si="24"/>
        <v>3.4324098313460834</v>
      </c>
      <c r="W46" s="1">
        <f t="shared" si="25"/>
        <v>-15.554763667169091</v>
      </c>
      <c r="X46" s="1">
        <f>(D46+2*J46+2*P46+V46)/6*dt</f>
        <v>0.18877916024966973</v>
      </c>
      <c r="Y46" s="1">
        <f>(E46+2*K46+2*Q46+W46)/6*dt</f>
        <v>-0.64067844701712995</v>
      </c>
      <c r="Z46" s="1">
        <f>_r*COS(A46-RADIANS(90))</f>
        <v>8.8116672894079567E-2</v>
      </c>
      <c r="AA46" s="1">
        <f>_r*SIN(A46-RADIANS(90))</f>
        <v>-0.2867672435235199</v>
      </c>
      <c r="AB46" s="1">
        <f t="shared" si="26"/>
        <v>1.323275647648009E-2</v>
      </c>
      <c r="AC46" s="1">
        <f t="shared" si="27"/>
        <v>0.1323275647648009</v>
      </c>
      <c r="AD46" s="1">
        <f>m*B46^2*_r^2/2</f>
        <v>0.7461187100457497</v>
      </c>
      <c r="AE46" s="1">
        <f t="shared" si="28"/>
        <v>0.8784462748105506</v>
      </c>
      <c r="AF46">
        <v>40.200000000000003</v>
      </c>
      <c r="AH46" s="1">
        <f>-m*g*AB46</f>
        <v>0.1323275647648009</v>
      </c>
    </row>
    <row r="47" spans="1:34" x14ac:dyDescent="0.3">
      <c r="A47" s="1">
        <f t="shared" si="8"/>
        <v>0.48689768529390298</v>
      </c>
      <c r="B47" s="1">
        <f t="shared" si="9"/>
        <v>3.4312272221744391</v>
      </c>
      <c r="C47" s="1">
        <f t="shared" si="10"/>
        <v>-15.596211787503757</v>
      </c>
      <c r="D47" s="1">
        <f t="shared" si="11"/>
        <v>3.4312272221744391</v>
      </c>
      <c r="E47" s="1">
        <f t="shared" si="12"/>
        <v>-15.596211787503757</v>
      </c>
      <c r="F47" s="1">
        <f t="shared" si="13"/>
        <v>0.57267836584826393</v>
      </c>
      <c r="G47" s="1">
        <f t="shared" si="14"/>
        <v>3.041321927486845</v>
      </c>
      <c r="H47" s="1">
        <f t="shared" si="15"/>
        <v>-18.06283430982079</v>
      </c>
      <c r="I47" s="1"/>
      <c r="J47" s="1">
        <f t="shared" si="16"/>
        <v>3.041321927486845</v>
      </c>
      <c r="K47" s="1">
        <f t="shared" si="17"/>
        <v>-18.06283430982079</v>
      </c>
      <c r="L47" s="1">
        <f t="shared" si="18"/>
        <v>0.56293073348107414</v>
      </c>
      <c r="M47" s="1">
        <f t="shared" si="19"/>
        <v>2.9796563644289193</v>
      </c>
      <c r="N47" s="1">
        <f t="shared" si="20"/>
        <v>-17.788899735228537</v>
      </c>
      <c r="P47" s="1">
        <f t="shared" si="21"/>
        <v>2.9796563644289193</v>
      </c>
      <c r="Q47" s="1">
        <f t="shared" si="22"/>
        <v>-17.788899735228537</v>
      </c>
      <c r="R47" s="1">
        <f>A47+P47*dt</f>
        <v>0.63588050351534897</v>
      </c>
      <c r="S47" s="1">
        <f>B47+Q47*dt</f>
        <v>2.5417822354130122</v>
      </c>
      <c r="T47" s="1">
        <f t="shared" si="23"/>
        <v>-19.796205092728094</v>
      </c>
      <c r="V47" s="1">
        <f t="shared" si="24"/>
        <v>2.5417822354130122</v>
      </c>
      <c r="W47" s="1">
        <f t="shared" si="25"/>
        <v>-19.796205092728094</v>
      </c>
      <c r="X47" s="1">
        <f>(D47+2*J47+2*P47+V47)/6*dt</f>
        <v>0.15012471701182484</v>
      </c>
      <c r="Y47" s="1">
        <f>(E47+2*K47+2*Q47+W47)/6*dt</f>
        <v>-0.89246570808608761</v>
      </c>
      <c r="Z47" s="1">
        <f>_r*COS(A47-RADIANS(90))</f>
        <v>0.14036590608753377</v>
      </c>
      <c r="AA47" s="1">
        <f>_r*SIN(A47-RADIANS(90))</f>
        <v>-0.26513659198274697</v>
      </c>
      <c r="AB47" s="1">
        <f t="shared" si="26"/>
        <v>3.4863408017253017E-2</v>
      </c>
      <c r="AC47" s="1">
        <f t="shared" si="27"/>
        <v>0.34863408017253017</v>
      </c>
      <c r="AD47" s="1">
        <f>m*B47^2*_r^2/2</f>
        <v>0.5297994112585912</v>
      </c>
      <c r="AE47" s="1">
        <f t="shared" si="28"/>
        <v>0.87843349143112137</v>
      </c>
      <c r="AF47">
        <v>41.2</v>
      </c>
      <c r="AH47" s="1">
        <f>-m*g*AB47</f>
        <v>0.34863408017253017</v>
      </c>
    </row>
    <row r="48" spans="1:34" x14ac:dyDescent="0.3">
      <c r="A48" s="1">
        <f t="shared" si="8"/>
        <v>0.63702240230572782</v>
      </c>
      <c r="B48" s="1">
        <f t="shared" si="9"/>
        <v>2.5387615140883515</v>
      </c>
      <c r="C48" s="1">
        <f t="shared" si="10"/>
        <v>-19.826815967352719</v>
      </c>
      <c r="D48" s="1">
        <f t="shared" si="11"/>
        <v>2.5387615140883515</v>
      </c>
      <c r="E48" s="1">
        <f t="shared" si="12"/>
        <v>-19.826815967352719</v>
      </c>
      <c r="F48" s="1">
        <f t="shared" si="13"/>
        <v>0.70049144015793663</v>
      </c>
      <c r="G48" s="1">
        <f t="shared" si="14"/>
        <v>2.0430911149045334</v>
      </c>
      <c r="H48" s="1">
        <f t="shared" si="15"/>
        <v>-21.486449453142242</v>
      </c>
      <c r="I48" s="1"/>
      <c r="J48" s="1">
        <f t="shared" si="16"/>
        <v>2.0430911149045334</v>
      </c>
      <c r="K48" s="1">
        <f t="shared" si="17"/>
        <v>-21.486449453142242</v>
      </c>
      <c r="L48" s="1">
        <f t="shared" si="18"/>
        <v>0.68809968017834111</v>
      </c>
      <c r="M48" s="1">
        <f t="shared" si="19"/>
        <v>2.0016002777597954</v>
      </c>
      <c r="N48" s="1">
        <f t="shared" si="20"/>
        <v>-21.169013989276731</v>
      </c>
      <c r="P48" s="1">
        <f t="shared" si="21"/>
        <v>2.0016002777597954</v>
      </c>
      <c r="Q48" s="1">
        <f t="shared" si="22"/>
        <v>-21.169013989276731</v>
      </c>
      <c r="R48" s="1">
        <f>A48+P48*dt</f>
        <v>0.73710241619371764</v>
      </c>
      <c r="S48" s="1">
        <f>B48+Q48*dt</f>
        <v>1.480310814624515</v>
      </c>
      <c r="T48" s="1">
        <f t="shared" si="23"/>
        <v>-22.404843647640963</v>
      </c>
      <c r="V48" s="1">
        <f t="shared" si="24"/>
        <v>1.480310814624515</v>
      </c>
      <c r="W48" s="1">
        <f t="shared" si="25"/>
        <v>-22.404843647640963</v>
      </c>
      <c r="X48" s="1">
        <f>(D48+2*J48+2*P48+V48)/6*dt</f>
        <v>0.10090379261701271</v>
      </c>
      <c r="Y48" s="1">
        <f>(E48+2*K48+2*Q48+W48)/6*dt</f>
        <v>-1.0628548874985968</v>
      </c>
      <c r="Z48" s="1">
        <f>_r*COS(A48-RADIANS(90))</f>
        <v>0.17844134370617448</v>
      </c>
      <c r="AA48" s="1">
        <f>_r*SIN(A48-RADIANS(90))</f>
        <v>-0.24116112219081851</v>
      </c>
      <c r="AB48" s="1">
        <f t="shared" si="26"/>
        <v>5.8838877809181483E-2</v>
      </c>
      <c r="AC48" s="1">
        <f t="shared" si="27"/>
        <v>0.58838877809181489</v>
      </c>
      <c r="AD48" s="1">
        <f>m*B48^2*_r^2/2</f>
        <v>0.29003895114372802</v>
      </c>
      <c r="AE48" s="1">
        <f t="shared" si="28"/>
        <v>0.87842772923554291</v>
      </c>
      <c r="AF48">
        <v>42.2</v>
      </c>
      <c r="AH48" s="1">
        <f>-m*g*AB48</f>
        <v>0.58838877809181489</v>
      </c>
    </row>
    <row r="49" spans="1:34" x14ac:dyDescent="0.3">
      <c r="A49" s="1">
        <f t="shared" si="8"/>
        <v>0.73792619492274047</v>
      </c>
      <c r="B49" s="1">
        <f t="shared" si="9"/>
        <v>1.4759066265897547</v>
      </c>
      <c r="C49" s="1">
        <f t="shared" si="10"/>
        <v>-22.425167431194122</v>
      </c>
      <c r="D49" s="1">
        <f t="shared" si="11"/>
        <v>1.4759066265897547</v>
      </c>
      <c r="E49" s="1">
        <f t="shared" si="12"/>
        <v>-22.425167431194122</v>
      </c>
      <c r="F49" s="1">
        <f t="shared" si="13"/>
        <v>0.77482386058748431</v>
      </c>
      <c r="G49" s="1">
        <f t="shared" si="14"/>
        <v>0.91527744080990159</v>
      </c>
      <c r="H49" s="1">
        <f t="shared" si="15"/>
        <v>-23.319674226388294</v>
      </c>
      <c r="I49" s="1"/>
      <c r="J49" s="1">
        <f t="shared" si="16"/>
        <v>0.91527744080990159</v>
      </c>
      <c r="K49" s="1">
        <f t="shared" si="17"/>
        <v>-23.319674226388294</v>
      </c>
      <c r="L49" s="1">
        <f t="shared" si="18"/>
        <v>0.76080813094298805</v>
      </c>
      <c r="M49" s="1">
        <f t="shared" si="19"/>
        <v>0.89291477093004734</v>
      </c>
      <c r="N49" s="1">
        <f t="shared" si="20"/>
        <v>-22.983566083225909</v>
      </c>
      <c r="P49" s="1">
        <f t="shared" si="21"/>
        <v>0.89291477093004734</v>
      </c>
      <c r="Q49" s="1">
        <f t="shared" si="22"/>
        <v>-22.983566083225909</v>
      </c>
      <c r="R49" s="1">
        <f>A49+P49*dt</f>
        <v>0.78257193346924281</v>
      </c>
      <c r="S49" s="1">
        <f>B49+Q49*dt</f>
        <v>0.32672832242845917</v>
      </c>
      <c r="T49" s="1">
        <f t="shared" si="23"/>
        <v>-23.503517115567274</v>
      </c>
      <c r="V49" s="1">
        <f t="shared" si="24"/>
        <v>0.32672832242845917</v>
      </c>
      <c r="W49" s="1">
        <f t="shared" si="25"/>
        <v>-23.503517115567274</v>
      </c>
      <c r="X49" s="1">
        <f>(D49+2*J49+2*P49+V49)/6*dt</f>
        <v>4.5158494770817598E-2</v>
      </c>
      <c r="Y49" s="1">
        <f>(E49+2*K49+2*Q49+W49)/6*dt</f>
        <v>-1.1544597097165819</v>
      </c>
      <c r="Z49" s="1">
        <f>_r*COS(A49-RADIANS(90))</f>
        <v>0.20182650688074713</v>
      </c>
      <c r="AA49" s="1">
        <f>_r*SIN(A49-RADIANS(90))</f>
        <v>-0.22195959344059837</v>
      </c>
      <c r="AB49" s="1">
        <f t="shared" si="26"/>
        <v>7.8040406559401615E-2</v>
      </c>
      <c r="AC49" s="1">
        <f t="shared" si="27"/>
        <v>0.78040406559401609</v>
      </c>
      <c r="AD49" s="1">
        <f>m*B49^2*_r^2/2</f>
        <v>9.8023516668519731E-2</v>
      </c>
      <c r="AE49" s="1">
        <f t="shared" si="28"/>
        <v>0.87842758226253581</v>
      </c>
      <c r="AF49">
        <v>43.2</v>
      </c>
      <c r="AH49" s="1">
        <f>-m*g*AB49</f>
        <v>0.78040406559401609</v>
      </c>
    </row>
    <row r="50" spans="1:34" x14ac:dyDescent="0.3">
      <c r="A50" s="1">
        <f t="shared" si="8"/>
        <v>0.78308468969355804</v>
      </c>
      <c r="B50" s="1">
        <f t="shared" si="9"/>
        <v>0.32144691687317284</v>
      </c>
      <c r="C50" s="1">
        <f t="shared" si="10"/>
        <v>-23.515633914266548</v>
      </c>
      <c r="D50" s="1">
        <f t="shared" si="11"/>
        <v>0.32144691687317284</v>
      </c>
      <c r="E50" s="1">
        <f t="shared" si="12"/>
        <v>-23.515633914266548</v>
      </c>
      <c r="F50" s="1">
        <f t="shared" si="13"/>
        <v>0.79112086261538739</v>
      </c>
      <c r="G50" s="1">
        <f t="shared" si="14"/>
        <v>-0.26644393098349084</v>
      </c>
      <c r="H50" s="1">
        <f t="shared" si="15"/>
        <v>-23.704724664455508</v>
      </c>
      <c r="I50" s="1"/>
      <c r="J50" s="1">
        <f t="shared" si="16"/>
        <v>-0.26644393098349084</v>
      </c>
      <c r="K50" s="1">
        <f t="shared" si="17"/>
        <v>-23.704724664455508</v>
      </c>
      <c r="L50" s="1">
        <f t="shared" si="18"/>
        <v>0.77642359141897077</v>
      </c>
      <c r="M50" s="1">
        <f t="shared" si="19"/>
        <v>-0.27117119973821491</v>
      </c>
      <c r="N50" s="1">
        <f t="shared" si="20"/>
        <v>-23.357746987670993</v>
      </c>
      <c r="P50" s="1">
        <f t="shared" si="21"/>
        <v>-0.27117119973821491</v>
      </c>
      <c r="Q50" s="1">
        <f t="shared" si="22"/>
        <v>-23.357746987670993</v>
      </c>
      <c r="R50" s="1">
        <f>A50+P50*dt</f>
        <v>0.76952612970664735</v>
      </c>
      <c r="S50" s="1">
        <f>B50+Q50*dt</f>
        <v>-0.84644043251037693</v>
      </c>
      <c r="T50" s="1">
        <f t="shared" si="23"/>
        <v>-23.193165464694452</v>
      </c>
      <c r="V50" s="1">
        <f t="shared" si="24"/>
        <v>-0.84644043251037693</v>
      </c>
      <c r="W50" s="1">
        <f t="shared" si="25"/>
        <v>-23.193165464694452</v>
      </c>
      <c r="X50" s="1">
        <f>(D50+2*J50+2*P50+V50)/6*dt</f>
        <v>-1.3335198142338465E-2</v>
      </c>
      <c r="Y50" s="1">
        <f>(E50+2*K50+2*Q50+W50)/6*dt</f>
        <v>-1.1736145223601169</v>
      </c>
      <c r="Z50" s="1">
        <f>_r*COS(A50-RADIANS(90))</f>
        <v>0.21164070522839895</v>
      </c>
      <c r="AA50" s="1">
        <f>_r*SIN(A50-RADIANS(90))</f>
        <v>-0.21262222811932421</v>
      </c>
      <c r="AB50" s="1">
        <f t="shared" si="26"/>
        <v>8.7377771880675775E-2</v>
      </c>
      <c r="AC50" s="1">
        <f t="shared" si="27"/>
        <v>0.8737777188067577</v>
      </c>
      <c r="AD50" s="1">
        <f>m*B50^2*_r^2/2</f>
        <v>4.6497654165270821E-3</v>
      </c>
      <c r="AE50" s="1">
        <f t="shared" si="28"/>
        <v>0.87842748422328476</v>
      </c>
      <c r="AF50">
        <v>44.2</v>
      </c>
      <c r="AH50" s="1">
        <f>-m*g*AB50</f>
        <v>0.8737777188067577</v>
      </c>
    </row>
    <row r="51" spans="1:34" x14ac:dyDescent="0.3">
      <c r="A51" s="1">
        <f t="shared" si="8"/>
        <v>0.76974949155121963</v>
      </c>
      <c r="B51" s="1">
        <f t="shared" si="9"/>
        <v>-0.85216760548694404</v>
      </c>
      <c r="C51" s="1">
        <f t="shared" si="10"/>
        <v>-23.198512469940908</v>
      </c>
      <c r="D51" s="1">
        <f t="shared" si="11"/>
        <v>-0.85216760548694404</v>
      </c>
      <c r="E51" s="1">
        <f t="shared" si="12"/>
        <v>-23.198512469940908</v>
      </c>
      <c r="F51" s="1">
        <f t="shared" si="13"/>
        <v>0.74844530141404608</v>
      </c>
      <c r="G51" s="1">
        <f t="shared" si="14"/>
        <v>-1.4321304172354667</v>
      </c>
      <c r="H51" s="1">
        <f t="shared" si="15"/>
        <v>-22.683346034721225</v>
      </c>
      <c r="I51" s="1"/>
      <c r="J51" s="1">
        <f t="shared" si="16"/>
        <v>-1.4321304172354667</v>
      </c>
      <c r="K51" s="1">
        <f t="shared" si="17"/>
        <v>-22.683346034721225</v>
      </c>
      <c r="L51" s="1">
        <f t="shared" si="18"/>
        <v>0.73394623112033297</v>
      </c>
      <c r="M51" s="1">
        <f t="shared" si="19"/>
        <v>-1.4192512563549746</v>
      </c>
      <c r="N51" s="1">
        <f t="shared" si="20"/>
        <v>-22.326835510034467</v>
      </c>
      <c r="P51" s="1">
        <f t="shared" si="21"/>
        <v>-1.4192512563549746</v>
      </c>
      <c r="Q51" s="1">
        <f t="shared" si="22"/>
        <v>-22.326835510034467</v>
      </c>
      <c r="R51" s="1">
        <f>A51+P51*dt</f>
        <v>0.69878692873347092</v>
      </c>
      <c r="S51" s="1">
        <f>B51+Q51*dt</f>
        <v>-1.9685093809886673</v>
      </c>
      <c r="T51" s="1">
        <f t="shared" si="23"/>
        <v>-21.442980179593921</v>
      </c>
      <c r="V51" s="1">
        <f t="shared" si="24"/>
        <v>-1.9685093809886673</v>
      </c>
      <c r="W51" s="1">
        <f t="shared" si="25"/>
        <v>-21.442980179593921</v>
      </c>
      <c r="X51" s="1">
        <f>(D51+2*J51+2*P51+V51)/6*dt</f>
        <v>-7.1028669447137469E-2</v>
      </c>
      <c r="Y51" s="1">
        <f>(E51+2*K51+2*Q51+W51)/6*dt</f>
        <v>-1.1221821311587186</v>
      </c>
      <c r="Z51" s="1">
        <f>_r*COS(A51-RADIANS(90))</f>
        <v>0.20878661222946818</v>
      </c>
      <c r="AA51" s="1">
        <f>_r*SIN(A51-RADIANS(90))</f>
        <v>-0.21542551045254987</v>
      </c>
      <c r="AB51" s="1">
        <f t="shared" si="26"/>
        <v>8.4574489547450116E-2</v>
      </c>
      <c r="AC51" s="1">
        <f t="shared" si="27"/>
        <v>0.84574489547450116</v>
      </c>
      <c r="AD51" s="1">
        <f>m*B51^2*_r^2/2</f>
        <v>3.2678533252860832E-2</v>
      </c>
      <c r="AE51" s="1">
        <f t="shared" si="28"/>
        <v>0.87842342872736201</v>
      </c>
      <c r="AF51">
        <v>45.2</v>
      </c>
      <c r="AH51" s="1">
        <f>-m*g*AB51</f>
        <v>0.84574489547450116</v>
      </c>
    </row>
    <row r="52" spans="1:34" x14ac:dyDescent="0.3">
      <c r="A52" s="1">
        <f t="shared" si="8"/>
        <v>0.69872082210408215</v>
      </c>
      <c r="B52" s="1">
        <f t="shared" si="9"/>
        <v>-1.9743497366456626</v>
      </c>
      <c r="C52" s="1">
        <f t="shared" si="10"/>
        <v>-21.441293040643302</v>
      </c>
      <c r="D52" s="1">
        <f t="shared" si="11"/>
        <v>-1.9743497366456626</v>
      </c>
      <c r="E52" s="1">
        <f t="shared" si="12"/>
        <v>-21.441293040643302</v>
      </c>
      <c r="F52" s="1">
        <f t="shared" si="13"/>
        <v>0.6493620786879406</v>
      </c>
      <c r="G52" s="1">
        <f t="shared" si="14"/>
        <v>-2.510382062661745</v>
      </c>
      <c r="H52" s="1">
        <f t="shared" si="15"/>
        <v>-20.155948127028012</v>
      </c>
      <c r="I52" s="1"/>
      <c r="J52" s="1">
        <f t="shared" si="16"/>
        <v>-2.510382062661745</v>
      </c>
      <c r="K52" s="1">
        <f t="shared" si="17"/>
        <v>-20.155948127028012</v>
      </c>
      <c r="L52" s="1">
        <f t="shared" si="18"/>
        <v>0.63596127053753848</v>
      </c>
      <c r="M52" s="1">
        <f t="shared" si="19"/>
        <v>-2.4782484398213631</v>
      </c>
      <c r="N52" s="1">
        <f t="shared" si="20"/>
        <v>-19.798371062629666</v>
      </c>
      <c r="P52" s="1">
        <f t="shared" si="21"/>
        <v>-2.4782484398213631</v>
      </c>
      <c r="Q52" s="1">
        <f t="shared" si="22"/>
        <v>-19.798371062629666</v>
      </c>
      <c r="R52" s="1">
        <f>A52+P52*dt</f>
        <v>0.57480840011301404</v>
      </c>
      <c r="S52" s="1">
        <f>B52+Q52*dt</f>
        <v>-2.964268289777146</v>
      </c>
      <c r="T52" s="1">
        <f t="shared" si="23"/>
        <v>-18.122466385069835</v>
      </c>
      <c r="V52" s="1">
        <f t="shared" si="24"/>
        <v>-2.964268289777146</v>
      </c>
      <c r="W52" s="1">
        <f t="shared" si="25"/>
        <v>-18.122466385069835</v>
      </c>
      <c r="X52" s="1">
        <f>(D52+2*J52+2*P52+V52)/6*dt</f>
        <v>-0.12429899192824188</v>
      </c>
      <c r="Y52" s="1">
        <f>(E52+2*K52+2*Q52+W52)/6*dt</f>
        <v>-0.99560331504190414</v>
      </c>
      <c r="Z52" s="1">
        <f>_r*COS(A52-RADIANS(90))</f>
        <v>0.19297163736578968</v>
      </c>
      <c r="AA52" s="1">
        <f>_r*SIN(A52-RADIANS(90))</f>
        <v>-0.22969968909941119</v>
      </c>
      <c r="AB52" s="1">
        <f t="shared" si="26"/>
        <v>7.0300310900588803E-2</v>
      </c>
      <c r="AC52" s="1">
        <f t="shared" si="27"/>
        <v>0.70300310900588803</v>
      </c>
      <c r="AD52" s="1">
        <f>m*B52^2*_r^2/2</f>
        <v>0.17541255971667588</v>
      </c>
      <c r="AE52" s="1">
        <f t="shared" si="28"/>
        <v>0.87841566872256394</v>
      </c>
      <c r="AF52">
        <v>46.2</v>
      </c>
      <c r="AH52" s="1">
        <f>-m*g*AB52</f>
        <v>0.70300310900588803</v>
      </c>
    </row>
    <row r="53" spans="1:34" x14ac:dyDescent="0.3">
      <c r="A53" s="1">
        <f t="shared" si="8"/>
        <v>0.57442183017584025</v>
      </c>
      <c r="B53" s="1">
        <f t="shared" si="9"/>
        <v>-2.9699530516875665</v>
      </c>
      <c r="C53" s="1">
        <f t="shared" si="10"/>
        <v>-18.11165013827031</v>
      </c>
      <c r="D53" s="1">
        <f t="shared" si="11"/>
        <v>-2.9699530516875665</v>
      </c>
      <c r="E53" s="1">
        <f t="shared" si="12"/>
        <v>-18.11165013827031</v>
      </c>
      <c r="F53" s="1">
        <f t="shared" si="13"/>
        <v>0.50017300388365105</v>
      </c>
      <c r="G53" s="1">
        <f t="shared" si="14"/>
        <v>-3.4227443051443243</v>
      </c>
      <c r="H53" s="1">
        <f t="shared" si="15"/>
        <v>-15.985911887339718</v>
      </c>
      <c r="I53" s="1"/>
      <c r="J53" s="1">
        <f t="shared" si="16"/>
        <v>-3.4227443051443243</v>
      </c>
      <c r="K53" s="1">
        <f t="shared" si="17"/>
        <v>-15.985911887339718</v>
      </c>
      <c r="L53" s="1">
        <f t="shared" si="18"/>
        <v>0.48885322254723212</v>
      </c>
      <c r="M53" s="1">
        <f t="shared" si="19"/>
        <v>-3.3696008488710594</v>
      </c>
      <c r="N53" s="1">
        <f t="shared" si="20"/>
        <v>-15.653791316839127</v>
      </c>
      <c r="P53" s="1">
        <f t="shared" si="21"/>
        <v>-3.3696008488710594</v>
      </c>
      <c r="Q53" s="1">
        <f t="shared" si="22"/>
        <v>-15.653791316839127</v>
      </c>
      <c r="R53" s="1">
        <f>A53+P53*dt</f>
        <v>0.40594178773228728</v>
      </c>
      <c r="S53" s="1">
        <f>B53+Q53*dt</f>
        <v>-3.7526426175295229</v>
      </c>
      <c r="T53" s="1">
        <f t="shared" si="23"/>
        <v>-13.162806162164889</v>
      </c>
      <c r="V53" s="1">
        <f t="shared" si="24"/>
        <v>-3.7526426175295229</v>
      </c>
      <c r="W53" s="1">
        <f t="shared" si="25"/>
        <v>-13.162806162164889</v>
      </c>
      <c r="X53" s="1">
        <f>(D53+2*J53+2*P53+V53)/6*dt</f>
        <v>-0.16922738314373217</v>
      </c>
      <c r="Y53" s="1">
        <f>(E53+2*K53+2*Q53+W53)/6*dt</f>
        <v>-0.78794885590660735</v>
      </c>
      <c r="Z53" s="1">
        <f>_r*COS(A53-RADIANS(90))</f>
        <v>0.16300485124443284</v>
      </c>
      <c r="AA53" s="1">
        <f>_r*SIN(A53-RADIANS(90))</f>
        <v>-0.25185197730170855</v>
      </c>
      <c r="AB53" s="1">
        <f t="shared" si="26"/>
        <v>4.8148022698291437E-2</v>
      </c>
      <c r="AC53" s="1">
        <f t="shared" si="27"/>
        <v>0.48148022698291437</v>
      </c>
      <c r="AD53" s="1">
        <f>m*B53^2*_r^2/2</f>
        <v>0.39692795081527299</v>
      </c>
      <c r="AE53" s="1">
        <f t="shared" si="28"/>
        <v>0.87840817779818736</v>
      </c>
      <c r="AF53">
        <v>47.2</v>
      </c>
      <c r="AH53" s="1">
        <f>-m*g*AB53</f>
        <v>0.48148022698291437</v>
      </c>
    </row>
    <row r="54" spans="1:34" x14ac:dyDescent="0.3">
      <c r="A54" s="1">
        <f t="shared" si="8"/>
        <v>0.40519444703210805</v>
      </c>
      <c r="B54" s="1">
        <f t="shared" si="9"/>
        <v>-3.757901907594174</v>
      </c>
      <c r="C54" s="1">
        <f t="shared" si="10"/>
        <v>-13.139915655137706</v>
      </c>
      <c r="D54" s="1">
        <f t="shared" si="11"/>
        <v>-3.757901907594174</v>
      </c>
      <c r="E54" s="1">
        <f t="shared" si="12"/>
        <v>-13.139915655137706</v>
      </c>
      <c r="F54" s="1">
        <f t="shared" si="13"/>
        <v>0.31124689934225369</v>
      </c>
      <c r="G54" s="1">
        <f t="shared" si="14"/>
        <v>-4.0863997989726162</v>
      </c>
      <c r="H54" s="1">
        <f t="shared" si="15"/>
        <v>-10.208195436383152</v>
      </c>
      <c r="I54" s="1"/>
      <c r="J54" s="1">
        <f t="shared" si="16"/>
        <v>-4.0863997989726162</v>
      </c>
      <c r="K54" s="1">
        <f t="shared" si="17"/>
        <v>-10.208195436383152</v>
      </c>
      <c r="L54" s="1">
        <f t="shared" si="18"/>
        <v>0.30303445205779267</v>
      </c>
      <c r="M54" s="1">
        <f t="shared" si="19"/>
        <v>-4.013106793503753</v>
      </c>
      <c r="N54" s="1">
        <f t="shared" si="20"/>
        <v>-9.9472588142905014</v>
      </c>
      <c r="P54" s="1">
        <f t="shared" si="21"/>
        <v>-4.013106793503753</v>
      </c>
      <c r="Q54" s="1">
        <f t="shared" si="22"/>
        <v>-9.9472588142905014</v>
      </c>
      <c r="R54" s="1">
        <f>A54+P54*dt</f>
        <v>0.20453910735692038</v>
      </c>
      <c r="S54" s="1">
        <f>B54+Q54*dt</f>
        <v>-4.2552648483086992</v>
      </c>
      <c r="T54" s="1">
        <f t="shared" si="23"/>
        <v>-6.7705298764929385</v>
      </c>
      <c r="V54" s="1">
        <f t="shared" si="24"/>
        <v>-4.2552648483086992</v>
      </c>
      <c r="W54" s="1">
        <f t="shared" si="25"/>
        <v>-6.7705298764929385</v>
      </c>
      <c r="X54" s="1">
        <f>(D54+2*J54+2*P54+V54)/6*dt</f>
        <v>-0.20176816617379678</v>
      </c>
      <c r="Y54" s="1">
        <f>(E54+2*K54+2*Q54+W54)/6*dt</f>
        <v>-0.50184461694148286</v>
      </c>
      <c r="Z54" s="1">
        <f>_r*COS(A54-RADIANS(90))</f>
        <v>0.11825924089623936</v>
      </c>
      <c r="AA54" s="1">
        <f>_r*SIN(A54-RADIANS(90))</f>
        <v>-0.27570772920367181</v>
      </c>
      <c r="AB54" s="1">
        <f t="shared" si="26"/>
        <v>2.4292270796328175E-2</v>
      </c>
      <c r="AC54" s="1">
        <f t="shared" si="27"/>
        <v>0.24292270796328175</v>
      </c>
      <c r="AD54" s="1">
        <f>m*B54^2*_r^2/2</f>
        <v>0.63548220361949681</v>
      </c>
      <c r="AE54" s="1">
        <f t="shared" si="28"/>
        <v>0.87840491158277856</v>
      </c>
      <c r="AF54">
        <v>48.2</v>
      </c>
      <c r="AH54" s="1">
        <f>-m*g*AB54</f>
        <v>0.24292270796328175</v>
      </c>
    </row>
    <row r="55" spans="1:34" x14ac:dyDescent="0.3">
      <c r="A55" s="1">
        <f t="shared" si="8"/>
        <v>0.20342628085831127</v>
      </c>
      <c r="B55" s="1">
        <f t="shared" si="9"/>
        <v>-4.2597465245356565</v>
      </c>
      <c r="C55" s="1">
        <f t="shared" si="10"/>
        <v>-6.7342047150730924</v>
      </c>
      <c r="D55" s="1">
        <f t="shared" si="11"/>
        <v>-4.2597465245356565</v>
      </c>
      <c r="E55" s="1">
        <f t="shared" si="12"/>
        <v>-6.7342047150730924</v>
      </c>
      <c r="F55" s="1">
        <f t="shared" si="13"/>
        <v>9.6932617744919847E-2</v>
      </c>
      <c r="G55" s="1">
        <f t="shared" si="14"/>
        <v>-4.4281016424124839</v>
      </c>
      <c r="H55" s="1">
        <f t="shared" si="15"/>
        <v>-3.2260297884974474</v>
      </c>
      <c r="I55" s="1"/>
      <c r="J55" s="1">
        <f t="shared" si="16"/>
        <v>-4.4281016424124839</v>
      </c>
      <c r="K55" s="1">
        <f t="shared" si="17"/>
        <v>-3.2260297884974474</v>
      </c>
      <c r="L55" s="1">
        <f t="shared" si="18"/>
        <v>9.2723739797999166E-2</v>
      </c>
      <c r="M55" s="1">
        <f t="shared" si="19"/>
        <v>-4.3403972692480925</v>
      </c>
      <c r="N55" s="1">
        <f t="shared" si="20"/>
        <v>-3.0863642848753372</v>
      </c>
      <c r="P55" s="1">
        <f t="shared" si="21"/>
        <v>-4.3403972692480925</v>
      </c>
      <c r="Q55" s="1">
        <f t="shared" si="22"/>
        <v>-3.0863642848753372</v>
      </c>
      <c r="R55" s="1">
        <f>A55+P55*dt</f>
        <v>-1.3593582604093379E-2</v>
      </c>
      <c r="S55" s="1">
        <f>B55+Q55*dt</f>
        <v>-4.4140647387794232</v>
      </c>
      <c r="T55" s="1">
        <f t="shared" si="23"/>
        <v>0.45310546528318291</v>
      </c>
      <c r="V55" s="1">
        <f t="shared" si="24"/>
        <v>-4.4140647387794232</v>
      </c>
      <c r="W55" s="1">
        <f t="shared" si="25"/>
        <v>0.45310546528318291</v>
      </c>
      <c r="X55" s="1">
        <f>(D55+2*J55+2*P55+V55)/6*dt</f>
        <v>-0.21842340905530194</v>
      </c>
      <c r="Y55" s="1">
        <f>(E55+2*K55+2*Q55+W55)/6*dt</f>
        <v>-0.1575490616377957</v>
      </c>
      <c r="Z55" s="1">
        <f>_r*COS(A55-RADIANS(90))</f>
        <v>6.0607842435657804E-2</v>
      </c>
      <c r="AA55" s="1">
        <f>_r*SIN(A55-RADIANS(90))</f>
        <v>-0.29381403886692425</v>
      </c>
      <c r="AB55" s="1">
        <f t="shared" si="26"/>
        <v>6.1859611330757347E-3</v>
      </c>
      <c r="AC55" s="1">
        <f t="shared" si="27"/>
        <v>6.1859611330757347E-2</v>
      </c>
      <c r="AD55" s="1">
        <f>m*B55^2*_r^2/2</f>
        <v>0.81654482039821219</v>
      </c>
      <c r="AE55" s="1">
        <f t="shared" si="28"/>
        <v>0.87840443172896954</v>
      </c>
      <c r="AF55">
        <v>49.2</v>
      </c>
      <c r="AH55" s="1">
        <f>-m*g*AB55</f>
        <v>6.1859611330757347E-2</v>
      </c>
    </row>
    <row r="56" spans="1:34" x14ac:dyDescent="0.3">
      <c r="A56" s="1">
        <f t="shared" si="8"/>
        <v>-1.4997128196990672E-2</v>
      </c>
      <c r="B56" s="1">
        <f t="shared" si="9"/>
        <v>-4.4172955861734522</v>
      </c>
      <c r="C56" s="1">
        <f t="shared" si="10"/>
        <v>0.49988553421095649</v>
      </c>
      <c r="D56" s="1">
        <f t="shared" si="11"/>
        <v>-4.4172955861734522</v>
      </c>
      <c r="E56" s="1">
        <f t="shared" si="12"/>
        <v>0.49988553421095649</v>
      </c>
      <c r="F56" s="1">
        <f t="shared" si="13"/>
        <v>-0.125429517851327</v>
      </c>
      <c r="G56" s="1">
        <f t="shared" si="14"/>
        <v>-4.4047984478181785</v>
      </c>
      <c r="H56" s="1">
        <f t="shared" si="15"/>
        <v>4.1700296160632915</v>
      </c>
      <c r="I56" s="1"/>
      <c r="J56" s="1">
        <f t="shared" si="16"/>
        <v>-4.4047984478181785</v>
      </c>
      <c r="K56" s="1">
        <f t="shared" si="17"/>
        <v>4.1700296160632915</v>
      </c>
      <c r="L56" s="1">
        <f t="shared" si="18"/>
        <v>-0.12511708939244515</v>
      </c>
      <c r="M56" s="1">
        <f t="shared" si="19"/>
        <v>-4.31304484577187</v>
      </c>
      <c r="N56" s="1">
        <f t="shared" si="20"/>
        <v>4.1596969450787649</v>
      </c>
      <c r="P56" s="1">
        <f t="shared" si="21"/>
        <v>-4.31304484577187</v>
      </c>
      <c r="Q56" s="1">
        <f t="shared" si="22"/>
        <v>4.1596969450787649</v>
      </c>
      <c r="R56" s="1">
        <f>A56+P56*dt</f>
        <v>-0.23064937048558418</v>
      </c>
      <c r="S56" s="1">
        <f>B56+Q56*dt</f>
        <v>-4.2093107389195143</v>
      </c>
      <c r="T56" s="1">
        <f t="shared" si="23"/>
        <v>7.6203248547821127</v>
      </c>
      <c r="V56" s="1">
        <f t="shared" si="24"/>
        <v>-4.2093107389195143</v>
      </c>
      <c r="W56" s="1">
        <f t="shared" si="25"/>
        <v>7.6203248547821127</v>
      </c>
      <c r="X56" s="1">
        <f>(D56+2*J56+2*P56+V56)/6*dt</f>
        <v>-0.21718577426894223</v>
      </c>
      <c r="Y56" s="1">
        <f>(E56+2*K56+2*Q56+W56)/6*dt</f>
        <v>0.20649719592730986</v>
      </c>
      <c r="Z56" s="1">
        <f>_r*COS(A56-RADIANS(90))</f>
        <v>-4.4989698078986068E-3</v>
      </c>
      <c r="AA56" s="1">
        <f>_r*SIN(A56-RADIANS(90))</f>
        <v>-0.29996626355419975</v>
      </c>
      <c r="AB56" s="1">
        <f t="shared" si="26"/>
        <v>3.3736445800236492E-5</v>
      </c>
      <c r="AC56" s="1">
        <f t="shared" si="27"/>
        <v>3.3736445800236492E-4</v>
      </c>
      <c r="AD56" s="1">
        <f>m*B56^2*_r^2/2</f>
        <v>0.8780625133032357</v>
      </c>
      <c r="AE56" s="1">
        <f t="shared" si="28"/>
        <v>0.87839987776123807</v>
      </c>
      <c r="AF56">
        <v>50.2</v>
      </c>
      <c r="AH56" s="1">
        <f>-m*g*AB56</f>
        <v>3.3736445800236492E-4</v>
      </c>
    </row>
    <row r="57" spans="1:34" x14ac:dyDescent="0.3">
      <c r="A57" s="1">
        <f t="shared" si="8"/>
        <v>-0.2321829024659329</v>
      </c>
      <c r="B57" s="1">
        <f t="shared" si="9"/>
        <v>-4.2107983902461426</v>
      </c>
      <c r="C57" s="1">
        <f t="shared" si="10"/>
        <v>7.6700799152815815</v>
      </c>
      <c r="D57" s="1">
        <f t="shared" si="11"/>
        <v>-4.2107983902461426</v>
      </c>
      <c r="E57" s="1">
        <f t="shared" si="12"/>
        <v>7.6700799152815815</v>
      </c>
      <c r="F57" s="1">
        <f t="shared" si="13"/>
        <v>-0.33745286222208648</v>
      </c>
      <c r="G57" s="1">
        <f t="shared" si="14"/>
        <v>-4.0190463923641033</v>
      </c>
      <c r="H57" s="1">
        <f t="shared" si="15"/>
        <v>11.036156229895395</v>
      </c>
      <c r="I57" s="1"/>
      <c r="J57" s="1">
        <f t="shared" si="16"/>
        <v>-4.0190463923641033</v>
      </c>
      <c r="K57" s="1">
        <f t="shared" si="17"/>
        <v>11.036156229895395</v>
      </c>
      <c r="L57" s="1">
        <f t="shared" si="18"/>
        <v>-0.3326590622750355</v>
      </c>
      <c r="M57" s="1">
        <f t="shared" si="19"/>
        <v>-3.9348944844987574</v>
      </c>
      <c r="N57" s="1">
        <f t="shared" si="20"/>
        <v>10.885248844868665</v>
      </c>
      <c r="P57" s="1">
        <f t="shared" si="21"/>
        <v>-3.9348944844987574</v>
      </c>
      <c r="Q57" s="1">
        <f t="shared" si="22"/>
        <v>10.885248844868665</v>
      </c>
      <c r="R57" s="1">
        <f>A57+P57*dt</f>
        <v>-0.42892762669087081</v>
      </c>
      <c r="S57" s="1">
        <f>B57+Q57*dt</f>
        <v>-3.6665359480027093</v>
      </c>
      <c r="T57" s="1">
        <f t="shared" si="23"/>
        <v>13.863193743657028</v>
      </c>
      <c r="V57" s="1">
        <f t="shared" si="24"/>
        <v>-3.6665359480027093</v>
      </c>
      <c r="W57" s="1">
        <f t="shared" si="25"/>
        <v>13.863193743657028</v>
      </c>
      <c r="X57" s="1">
        <f>(D57+2*J57+2*P57+V57)/6*dt</f>
        <v>-0.19821013409978816</v>
      </c>
      <c r="Y57" s="1">
        <f>(E57+2*K57+2*Q57+W57)/6*dt</f>
        <v>0.54480069840388934</v>
      </c>
      <c r="Z57" s="1">
        <f>_r*COS(A57-RADIANS(90))</f>
        <v>-6.9030719237534233E-2</v>
      </c>
      <c r="AA57" s="1">
        <f>_r*SIN(A57-RADIANS(90))</f>
        <v>-0.29194992687368276</v>
      </c>
      <c r="AB57" s="1">
        <f t="shared" si="26"/>
        <v>8.0500731263172254E-3</v>
      </c>
      <c r="AC57" s="1">
        <f t="shared" si="27"/>
        <v>8.0500731263172254E-2</v>
      </c>
      <c r="AD57" s="1">
        <f>m*B57^2*_r^2/2</f>
        <v>0.79788703874847766</v>
      </c>
      <c r="AE57" s="1">
        <f t="shared" si="28"/>
        <v>0.87838777001164992</v>
      </c>
      <c r="AF57">
        <v>51.2</v>
      </c>
      <c r="AH57" s="1">
        <f>-m*g*AB57</f>
        <v>8.0500731263172254E-2</v>
      </c>
    </row>
    <row r="58" spans="1:34" x14ac:dyDescent="0.3">
      <c r="A58" s="1">
        <f t="shared" si="8"/>
        <v>-0.43039303656572103</v>
      </c>
      <c r="B58" s="1">
        <f t="shared" si="9"/>
        <v>-3.6659976918422532</v>
      </c>
      <c r="C58" s="1">
        <f t="shared" si="10"/>
        <v>13.907600899933108</v>
      </c>
      <c r="D58" s="1">
        <f t="shared" si="11"/>
        <v>-3.6659976918422532</v>
      </c>
      <c r="E58" s="1">
        <f t="shared" si="12"/>
        <v>13.907600899933108</v>
      </c>
      <c r="F58" s="1">
        <f t="shared" si="13"/>
        <v>-0.52204297886177731</v>
      </c>
      <c r="G58" s="1">
        <f t="shared" si="14"/>
        <v>-3.3183076693439255</v>
      </c>
      <c r="H58" s="1">
        <f t="shared" si="15"/>
        <v>16.621734530694873</v>
      </c>
      <c r="I58" s="1"/>
      <c r="J58" s="1">
        <f t="shared" si="16"/>
        <v>-3.3183076693439255</v>
      </c>
      <c r="K58" s="1">
        <f t="shared" si="17"/>
        <v>16.621734530694873</v>
      </c>
      <c r="L58" s="1">
        <f t="shared" si="18"/>
        <v>-0.51335072829931916</v>
      </c>
      <c r="M58" s="1">
        <f t="shared" si="19"/>
        <v>-3.2504543285748815</v>
      </c>
      <c r="N58" s="1">
        <f t="shared" si="20"/>
        <v>16.369961021915426</v>
      </c>
      <c r="P58" s="1">
        <f t="shared" si="21"/>
        <v>-3.2504543285748815</v>
      </c>
      <c r="Q58" s="1">
        <f t="shared" si="22"/>
        <v>16.369961021915426</v>
      </c>
      <c r="R58" s="1">
        <f>A58+P58*dt</f>
        <v>-0.59291575299446508</v>
      </c>
      <c r="S58" s="1">
        <f>B58+Q58*dt</f>
        <v>-2.8474996407464817</v>
      </c>
      <c r="T58" s="1">
        <f t="shared" si="23"/>
        <v>18.62604907570125</v>
      </c>
      <c r="V58" s="1">
        <f t="shared" si="24"/>
        <v>-2.8474996407464817</v>
      </c>
      <c r="W58" s="1">
        <f t="shared" si="25"/>
        <v>18.62604907570125</v>
      </c>
      <c r="X58" s="1">
        <f>(D58+2*J58+2*P58+V58)/6*dt</f>
        <v>-0.16375851107021958</v>
      </c>
      <c r="Y58" s="1">
        <f>(E58+2*K58+2*Q58+W58)/6*dt</f>
        <v>0.82097534234045799</v>
      </c>
      <c r="Z58" s="1">
        <f>_r*COS(A58-RADIANS(90))</f>
        <v>-0.125168408099398</v>
      </c>
      <c r="AA58" s="1">
        <f>_r*SIN(A58-RADIANS(90))</f>
        <v>-0.27264055020092398</v>
      </c>
      <c r="AB58" s="1">
        <f t="shared" si="26"/>
        <v>2.7359449799076008E-2</v>
      </c>
      <c r="AC58" s="1">
        <f t="shared" si="27"/>
        <v>0.27359449799076008</v>
      </c>
      <c r="AD58" s="1">
        <f>m*B58^2*_r^2/2</f>
        <v>0.6047792584466728</v>
      </c>
      <c r="AE58" s="1">
        <f t="shared" si="28"/>
        <v>0.87837375643743287</v>
      </c>
      <c r="AF58">
        <v>52.2</v>
      </c>
      <c r="AH58" s="1">
        <f>-m*g*AB58</f>
        <v>0.27359449799076008</v>
      </c>
    </row>
    <row r="59" spans="1:34" x14ac:dyDescent="0.3">
      <c r="A59" s="1">
        <f t="shared" si="8"/>
        <v>-0.59415154763594058</v>
      </c>
      <c r="B59" s="1">
        <f t="shared" si="9"/>
        <v>-2.8450223495017952</v>
      </c>
      <c r="C59" s="1">
        <f t="shared" si="10"/>
        <v>18.660196942810373</v>
      </c>
      <c r="D59" s="1">
        <f t="shared" si="11"/>
        <v>-2.8450223495017952</v>
      </c>
      <c r="E59" s="1">
        <f t="shared" si="12"/>
        <v>18.660196942810373</v>
      </c>
      <c r="F59" s="1">
        <f t="shared" si="13"/>
        <v>-0.66527710637348547</v>
      </c>
      <c r="G59" s="1">
        <f t="shared" si="14"/>
        <v>-2.3785174259315358</v>
      </c>
      <c r="H59" s="1">
        <f t="shared" si="15"/>
        <v>20.575905623016912</v>
      </c>
      <c r="I59" s="1"/>
      <c r="J59" s="1">
        <f t="shared" si="16"/>
        <v>-2.3785174259315358</v>
      </c>
      <c r="K59" s="1">
        <f t="shared" si="17"/>
        <v>20.575905623016912</v>
      </c>
      <c r="L59" s="1">
        <f t="shared" si="18"/>
        <v>-0.653614483284229</v>
      </c>
      <c r="M59" s="1">
        <f t="shared" si="19"/>
        <v>-2.3306247089263725</v>
      </c>
      <c r="N59" s="1">
        <f t="shared" si="20"/>
        <v>20.268662594399707</v>
      </c>
      <c r="P59" s="1">
        <f t="shared" si="21"/>
        <v>-2.3306247089263725</v>
      </c>
      <c r="Q59" s="1">
        <f t="shared" si="22"/>
        <v>20.268662594399707</v>
      </c>
      <c r="R59" s="1">
        <f>A59+P59*dt</f>
        <v>-0.71068278308225918</v>
      </c>
      <c r="S59" s="1">
        <f>B59+Q59*dt</f>
        <v>-1.8315892197818098</v>
      </c>
      <c r="T59" s="1">
        <f t="shared" si="23"/>
        <v>21.745047190012734</v>
      </c>
      <c r="V59" s="1">
        <f t="shared" si="24"/>
        <v>-1.8315892197818098</v>
      </c>
      <c r="W59" s="1">
        <f t="shared" si="25"/>
        <v>21.745047190012734</v>
      </c>
      <c r="X59" s="1">
        <f>(D59+2*J59+2*P59+V59)/6*dt</f>
        <v>-0.11745746532499519</v>
      </c>
      <c r="Y59" s="1">
        <f>(E59+2*K59+2*Q59+W59)/6*dt</f>
        <v>1.0174531713971362</v>
      </c>
      <c r="Z59" s="1">
        <f>_r*COS(A59-RADIANS(90))</f>
        <v>-0.16794177248529332</v>
      </c>
      <c r="AA59" s="1">
        <f>_r*SIN(A59-RADIANS(90))</f>
        <v>-0.24858712970404956</v>
      </c>
      <c r="AB59" s="1">
        <f t="shared" si="26"/>
        <v>5.141287029595043E-2</v>
      </c>
      <c r="AC59" s="1">
        <f t="shared" si="27"/>
        <v>0.5141287029595043</v>
      </c>
      <c r="AD59" s="1">
        <f>m*B59^2*_r^2/2</f>
        <v>0.36423684761241215</v>
      </c>
      <c r="AE59" s="1">
        <f t="shared" si="28"/>
        <v>0.87836555057191645</v>
      </c>
      <c r="AF59">
        <v>53.2</v>
      </c>
      <c r="AH59" s="1">
        <f>-m*g*AB59</f>
        <v>0.5141287029595043</v>
      </c>
    </row>
    <row r="60" spans="1:34" x14ac:dyDescent="0.3">
      <c r="A60" s="1">
        <f t="shared" si="8"/>
        <v>-0.71160901296093582</v>
      </c>
      <c r="B60" s="1">
        <f t="shared" si="9"/>
        <v>-1.827569178104659</v>
      </c>
      <c r="C60" s="1">
        <f t="shared" si="10"/>
        <v>21.76843802697115</v>
      </c>
      <c r="D60" s="1">
        <f t="shared" si="11"/>
        <v>-1.827569178104659</v>
      </c>
      <c r="E60" s="1">
        <f t="shared" si="12"/>
        <v>21.76843802697115</v>
      </c>
      <c r="F60" s="1">
        <f t="shared" si="13"/>
        <v>-0.75729824241355226</v>
      </c>
      <c r="G60" s="1">
        <f t="shared" si="14"/>
        <v>-1.2833582274303801</v>
      </c>
      <c r="H60" s="1">
        <f t="shared" si="15"/>
        <v>22.898686730486819</v>
      </c>
      <c r="I60" s="1"/>
      <c r="J60" s="1">
        <f t="shared" si="16"/>
        <v>-1.2833582274303801</v>
      </c>
      <c r="K60" s="1">
        <f t="shared" si="17"/>
        <v>22.898686730486819</v>
      </c>
      <c r="L60" s="1">
        <f t="shared" si="18"/>
        <v>-0.74369296864669532</v>
      </c>
      <c r="M60" s="1">
        <f t="shared" si="19"/>
        <v>-1.2551020098424885</v>
      </c>
      <c r="N60" s="1">
        <f t="shared" si="20"/>
        <v>22.567014956446311</v>
      </c>
      <c r="P60" s="1">
        <f t="shared" si="21"/>
        <v>-1.2551020098424885</v>
      </c>
      <c r="Q60" s="1">
        <f t="shared" si="22"/>
        <v>22.567014956446311</v>
      </c>
      <c r="R60" s="1">
        <f>A60+P60*dt</f>
        <v>-0.77436411345306022</v>
      </c>
      <c r="S60" s="1">
        <f>B60+Q60*dt</f>
        <v>-0.69921843028234343</v>
      </c>
      <c r="T60" s="1">
        <f t="shared" si="23"/>
        <v>23.308721439570814</v>
      </c>
      <c r="V60" s="1">
        <f t="shared" si="24"/>
        <v>-0.69921843028234343</v>
      </c>
      <c r="W60" s="1">
        <f t="shared" si="25"/>
        <v>23.308721439570814</v>
      </c>
      <c r="X60" s="1">
        <f>(D60+2*J60+2*P60+V60)/6*dt</f>
        <v>-6.3364234024439497E-2</v>
      </c>
      <c r="Y60" s="1">
        <f>(E60+2*K60+2*Q60+W60)/6*dt</f>
        <v>1.1334046903367352</v>
      </c>
      <c r="Z60" s="1">
        <f>_r*COS(A60-RADIANS(90))</f>
        <v>-0.19591594224274025</v>
      </c>
      <c r="AA60" s="1">
        <f>_r*SIN(A60-RADIANS(90))</f>
        <v>-0.2271936257361532</v>
      </c>
      <c r="AB60" s="1">
        <f t="shared" si="26"/>
        <v>7.2806374263846785E-2</v>
      </c>
      <c r="AC60" s="1">
        <f t="shared" si="27"/>
        <v>0.72806374263846785</v>
      </c>
      <c r="AD60" s="1">
        <f>m*B60^2*_r^2/2</f>
        <v>0.15030040953411625</v>
      </c>
      <c r="AE60" s="1">
        <f t="shared" si="28"/>
        <v>0.87836415217258412</v>
      </c>
      <c r="AF60">
        <v>54.2</v>
      </c>
      <c r="AH60" s="1">
        <f>-m*g*AB60</f>
        <v>0.72806374263846785</v>
      </c>
    </row>
    <row r="61" spans="1:34" x14ac:dyDescent="0.3">
      <c r="A61" s="1">
        <f t="shared" si="8"/>
        <v>-0.77497324698537529</v>
      </c>
      <c r="B61" s="1">
        <f t="shared" si="9"/>
        <v>-0.69416448776792383</v>
      </c>
      <c r="C61" s="1">
        <f t="shared" si="10"/>
        <v>23.32323207266106</v>
      </c>
      <c r="D61" s="1">
        <f t="shared" si="11"/>
        <v>-0.69416448776792383</v>
      </c>
      <c r="E61" s="1">
        <f t="shared" si="12"/>
        <v>23.32323207266106</v>
      </c>
      <c r="F61" s="1">
        <f t="shared" si="13"/>
        <v>-0.79232735917957342</v>
      </c>
      <c r="G61" s="1">
        <f t="shared" si="14"/>
        <v>-0.11108368595139728</v>
      </c>
      <c r="H61" s="1">
        <f t="shared" si="15"/>
        <v>23.732981598200073</v>
      </c>
      <c r="I61" s="1"/>
      <c r="J61" s="1">
        <f t="shared" si="16"/>
        <v>-0.11108368595139728</v>
      </c>
      <c r="K61" s="1">
        <f t="shared" si="17"/>
        <v>23.732981598200073</v>
      </c>
      <c r="L61" s="1">
        <f t="shared" si="18"/>
        <v>-0.77775033913416025</v>
      </c>
      <c r="M61" s="1">
        <f t="shared" si="19"/>
        <v>-0.10083994781292194</v>
      </c>
      <c r="N61" s="1">
        <f t="shared" si="20"/>
        <v>23.389277551509387</v>
      </c>
      <c r="P61" s="1">
        <f t="shared" si="21"/>
        <v>-0.10083994781292194</v>
      </c>
      <c r="Q61" s="1">
        <f t="shared" si="22"/>
        <v>23.389277551509387</v>
      </c>
      <c r="R61" s="1">
        <f>A61+P61*dt</f>
        <v>-0.78001524437602143</v>
      </c>
      <c r="S61" s="1">
        <f>B61+Q61*dt</f>
        <v>0.47529938980754549</v>
      </c>
      <c r="T61" s="1">
        <f t="shared" si="23"/>
        <v>23.443008551732802</v>
      </c>
      <c r="V61" s="1">
        <f t="shared" si="24"/>
        <v>0.47529938980754549</v>
      </c>
      <c r="W61" s="1">
        <f t="shared" si="25"/>
        <v>23.443008551732802</v>
      </c>
      <c r="X61" s="1">
        <f>(D61+2*J61+2*P61+V61)/6*dt</f>
        <v>-5.3559363790751406E-3</v>
      </c>
      <c r="Y61" s="1">
        <f>(E61+2*K61+2*Q61+W61)/6*dt</f>
        <v>1.1750896576984398</v>
      </c>
      <c r="Z61" s="1">
        <f>_r*COS(A61-RADIANS(90))</f>
        <v>-0.20990908865394953</v>
      </c>
      <c r="AA61" s="1">
        <f>_r*SIN(A61-RADIANS(90))</f>
        <v>-0.21433192599439857</v>
      </c>
      <c r="AB61" s="1">
        <f t="shared" si="26"/>
        <v>8.5668074005601419E-2</v>
      </c>
      <c r="AC61" s="1">
        <f t="shared" si="27"/>
        <v>0.85668074005601413</v>
      </c>
      <c r="AD61" s="1">
        <f>m*B61^2*_r^2/2</f>
        <v>2.1683895123514683E-2</v>
      </c>
      <c r="AE61" s="1">
        <f t="shared" si="28"/>
        <v>0.87836463517952879</v>
      </c>
      <c r="AF61">
        <v>55.2</v>
      </c>
      <c r="AH61" s="1">
        <f>-m*g*AB61</f>
        <v>0.85668074005601413</v>
      </c>
    </row>
    <row r="62" spans="1:34" x14ac:dyDescent="0.3">
      <c r="A62" s="1">
        <f t="shared" si="8"/>
        <v>-0.78032918336445045</v>
      </c>
      <c r="B62" s="1">
        <f t="shared" si="9"/>
        <v>0.48092516993051593</v>
      </c>
      <c r="C62" s="1">
        <f t="shared" si="10"/>
        <v>23.45044673340627</v>
      </c>
      <c r="D62" s="1">
        <f t="shared" si="11"/>
        <v>0.48092516993051593</v>
      </c>
      <c r="E62" s="1">
        <f t="shared" si="12"/>
        <v>23.45044673340627</v>
      </c>
      <c r="F62" s="1">
        <f t="shared" si="13"/>
        <v>-0.76830605411618758</v>
      </c>
      <c r="G62" s="1">
        <f t="shared" si="14"/>
        <v>1.0671863382656728</v>
      </c>
      <c r="H62" s="1">
        <f t="shared" si="15"/>
        <v>23.1639379540633</v>
      </c>
      <c r="I62" s="1"/>
      <c r="J62" s="1">
        <f t="shared" si="16"/>
        <v>1.0671863382656728</v>
      </c>
      <c r="K62" s="1">
        <f t="shared" si="17"/>
        <v>23.1639379540633</v>
      </c>
      <c r="L62" s="1">
        <f t="shared" si="18"/>
        <v>-0.75364952490780868</v>
      </c>
      <c r="M62" s="1">
        <f t="shared" si="19"/>
        <v>1.0600236187820986</v>
      </c>
      <c r="N62" s="1">
        <f t="shared" si="20"/>
        <v>22.810151048939296</v>
      </c>
      <c r="P62" s="1">
        <f t="shared" si="21"/>
        <v>1.0600236187820986</v>
      </c>
      <c r="Q62" s="1">
        <f t="shared" si="22"/>
        <v>22.810151048939296</v>
      </c>
      <c r="R62" s="1">
        <f>A62+P62*dt</f>
        <v>-0.72732800242534557</v>
      </c>
      <c r="S62" s="1">
        <f>B62+Q62*dt</f>
        <v>1.6214327223774807</v>
      </c>
      <c r="T62" s="1">
        <f t="shared" si="23"/>
        <v>22.162538419901953</v>
      </c>
      <c r="V62" s="1">
        <f t="shared" si="24"/>
        <v>1.6214327223774807</v>
      </c>
      <c r="W62" s="1">
        <f t="shared" si="25"/>
        <v>22.162538419901953</v>
      </c>
      <c r="X62" s="1">
        <f>(D62+2*J62+2*P62+V62)/6*dt</f>
        <v>5.2973148386696173E-2</v>
      </c>
      <c r="Y62" s="1">
        <f>(E62+2*K62+2*Q62+W62)/6*dt</f>
        <v>1.1463430263276118</v>
      </c>
      <c r="Z62" s="1">
        <f>_r*COS(A62-RADIANS(90))</f>
        <v>-0.21105402060065637</v>
      </c>
      <c r="AA62" s="1">
        <f>_r*SIN(A62-RADIANS(90))</f>
        <v>-0.21320459748396073</v>
      </c>
      <c r="AB62" s="1">
        <f t="shared" si="26"/>
        <v>8.6795402516039261E-2</v>
      </c>
      <c r="AC62" s="1">
        <f t="shared" si="27"/>
        <v>0.86795402516039255</v>
      </c>
      <c r="AD62" s="1">
        <f>m*B62^2*_r^2/2</f>
        <v>1.0408005858271303E-2</v>
      </c>
      <c r="AE62" s="1">
        <f t="shared" si="28"/>
        <v>0.87836203101866384</v>
      </c>
      <c r="AF62">
        <v>56.2</v>
      </c>
      <c r="AH62" s="1">
        <f>-m*g*AB62</f>
        <v>0.86795402516039255</v>
      </c>
    </row>
    <row r="63" spans="1:34" x14ac:dyDescent="0.3">
      <c r="A63" s="1">
        <f t="shared" si="8"/>
        <v>-0.72735603497775425</v>
      </c>
      <c r="B63" s="1">
        <f t="shared" si="9"/>
        <v>1.6272681962581277</v>
      </c>
      <c r="C63" s="1">
        <f t="shared" si="10"/>
        <v>22.163236378405127</v>
      </c>
      <c r="D63" s="1">
        <f t="shared" si="11"/>
        <v>1.6272681962581277</v>
      </c>
      <c r="E63" s="1">
        <f t="shared" si="12"/>
        <v>22.163236378405127</v>
      </c>
      <c r="F63" s="1">
        <f t="shared" si="13"/>
        <v>-0.68667433007130108</v>
      </c>
      <c r="G63" s="1">
        <f t="shared" si="14"/>
        <v>2.1813491057182559</v>
      </c>
      <c r="H63" s="1">
        <f t="shared" si="15"/>
        <v>21.132291906576423</v>
      </c>
      <c r="I63" s="1"/>
      <c r="J63" s="1">
        <f t="shared" si="16"/>
        <v>2.1813491057182559</v>
      </c>
      <c r="K63" s="1">
        <f t="shared" si="17"/>
        <v>21.132291906576423</v>
      </c>
      <c r="L63" s="1">
        <f t="shared" si="18"/>
        <v>-0.67282230733479786</v>
      </c>
      <c r="M63" s="1">
        <f t="shared" si="19"/>
        <v>2.1555754939225382</v>
      </c>
      <c r="N63" s="1">
        <f t="shared" si="20"/>
        <v>20.773189884382216</v>
      </c>
      <c r="P63" s="1">
        <f t="shared" si="21"/>
        <v>2.1555754939225382</v>
      </c>
      <c r="Q63" s="1">
        <f t="shared" si="22"/>
        <v>20.773189884382216</v>
      </c>
      <c r="R63" s="1">
        <f>A63+P63*dt</f>
        <v>-0.6195772602816273</v>
      </c>
      <c r="S63" s="1">
        <f>B63+Q63*dt</f>
        <v>2.6659276904772384</v>
      </c>
      <c r="T63" s="1">
        <f t="shared" si="23"/>
        <v>19.356368329330873</v>
      </c>
      <c r="V63" s="1">
        <f t="shared" si="24"/>
        <v>2.6659276904772384</v>
      </c>
      <c r="W63" s="1">
        <f t="shared" si="25"/>
        <v>19.356368329330873</v>
      </c>
      <c r="X63" s="1">
        <f>(D63+2*J63+2*P63+V63)/6*dt</f>
        <v>0.10805870905014128</v>
      </c>
      <c r="Y63" s="1">
        <f>(E63+2*K63+2*Q63+W63)/6*dt</f>
        <v>1.0444214024137775</v>
      </c>
      <c r="Z63" s="1">
        <f>_r*COS(A63-RADIANS(90))</f>
        <v>-0.19946912740564612</v>
      </c>
      <c r="AA63" s="1">
        <f>_r*SIN(A63-RADIANS(90))</f>
        <v>-0.22408049270748695</v>
      </c>
      <c r="AB63" s="1">
        <f t="shared" si="26"/>
        <v>7.5919507292513039E-2</v>
      </c>
      <c r="AC63" s="1">
        <f t="shared" si="27"/>
        <v>0.75919507292513044</v>
      </c>
      <c r="AD63" s="1">
        <f>m*B63^2*_r^2/2</f>
        <v>0.1191600802148931</v>
      </c>
      <c r="AE63" s="1">
        <f t="shared" si="28"/>
        <v>0.87835515314002355</v>
      </c>
      <c r="AF63">
        <v>57.2</v>
      </c>
      <c r="AH63" s="1">
        <f>-m*g*AB63</f>
        <v>0.75919507292513044</v>
      </c>
    </row>
    <row r="64" spans="1:34" x14ac:dyDescent="0.3">
      <c r="A64" s="1">
        <f t="shared" si="8"/>
        <v>-0.619297325927613</v>
      </c>
      <c r="B64" s="1">
        <f t="shared" si="9"/>
        <v>2.6716895986719051</v>
      </c>
      <c r="C64" s="1">
        <f t="shared" si="10"/>
        <v>19.348770861716634</v>
      </c>
      <c r="D64" s="1">
        <f t="shared" si="11"/>
        <v>2.6716895986719051</v>
      </c>
      <c r="E64" s="1">
        <f t="shared" si="12"/>
        <v>19.348770861716634</v>
      </c>
      <c r="F64" s="1">
        <f t="shared" si="13"/>
        <v>-0.55250508596081538</v>
      </c>
      <c r="G64" s="1">
        <f t="shared" si="14"/>
        <v>3.1554088702148211</v>
      </c>
      <c r="H64" s="1">
        <f t="shared" si="15"/>
        <v>17.494041128633963</v>
      </c>
      <c r="I64" s="1"/>
      <c r="J64" s="1">
        <f t="shared" si="16"/>
        <v>3.1554088702148211</v>
      </c>
      <c r="K64" s="1">
        <f t="shared" si="17"/>
        <v>17.494041128633963</v>
      </c>
      <c r="L64" s="1">
        <f t="shared" si="18"/>
        <v>-0.5404121041722425</v>
      </c>
      <c r="M64" s="1">
        <f t="shared" si="19"/>
        <v>3.1090406268877544</v>
      </c>
      <c r="N64" s="1">
        <f t="shared" si="20"/>
        <v>17.149647110381625</v>
      </c>
      <c r="P64" s="1">
        <f t="shared" si="21"/>
        <v>3.1090406268877544</v>
      </c>
      <c r="Q64" s="1">
        <f t="shared" si="22"/>
        <v>17.149647110381625</v>
      </c>
      <c r="R64" s="1">
        <f>A64+P64*dt</f>
        <v>-0.46384529458322526</v>
      </c>
      <c r="S64" s="1">
        <f>B64+Q64*dt</f>
        <v>3.5291719541909865</v>
      </c>
      <c r="T64" s="1">
        <f t="shared" si="23"/>
        <v>14.913013404017628</v>
      </c>
      <c r="V64" s="1">
        <f t="shared" si="24"/>
        <v>3.5291719541909865</v>
      </c>
      <c r="W64" s="1">
        <f t="shared" si="25"/>
        <v>14.913013404017628</v>
      </c>
      <c r="X64" s="1">
        <f>(D64+2*J64+2*P64+V64)/6*dt</f>
        <v>0.15608133789223369</v>
      </c>
      <c r="Y64" s="1">
        <f>(E64+2*K64+2*Q64+W64)/6*dt</f>
        <v>0.86290967286471221</v>
      </c>
      <c r="Z64" s="1">
        <f>_r*COS(A64-RADIANS(90))</f>
        <v>-0.17413893775544967</v>
      </c>
      <c r="AA64" s="1">
        <f>_r*SIN(A64-RADIANS(90))</f>
        <v>-0.24428596021344251</v>
      </c>
      <c r="AB64" s="1">
        <f t="shared" si="26"/>
        <v>5.5714039786557479E-2</v>
      </c>
      <c r="AC64" s="1">
        <f t="shared" si="27"/>
        <v>0.55714039786557479</v>
      </c>
      <c r="AD64" s="1">
        <f>m*B64^2*_r^2/2</f>
        <v>0.32120663902432406</v>
      </c>
      <c r="AE64" s="1">
        <f t="shared" si="28"/>
        <v>0.8783470368898989</v>
      </c>
      <c r="AF64">
        <v>58.2</v>
      </c>
      <c r="AH64" s="1">
        <f>-m*g*AB64</f>
        <v>0.55714039786557479</v>
      </c>
    </row>
    <row r="65" spans="1:34" x14ac:dyDescent="0.3">
      <c r="A65" s="1">
        <f t="shared" si="8"/>
        <v>-0.46321598803537933</v>
      </c>
      <c r="B65" s="1">
        <f t="shared" si="9"/>
        <v>3.5345992715366172</v>
      </c>
      <c r="C65" s="1">
        <f t="shared" si="10"/>
        <v>14.894250010902098</v>
      </c>
      <c r="D65" s="1">
        <f t="shared" si="11"/>
        <v>3.5345992715366172</v>
      </c>
      <c r="E65" s="1">
        <f t="shared" si="12"/>
        <v>14.894250010902098</v>
      </c>
      <c r="F65" s="1">
        <f t="shared" si="13"/>
        <v>-0.37485100624696388</v>
      </c>
      <c r="G65" s="1">
        <f t="shared" si="14"/>
        <v>3.9069555218091696</v>
      </c>
      <c r="H65" s="1">
        <f t="shared" si="15"/>
        <v>12.204462839942527</v>
      </c>
      <c r="I65" s="1"/>
      <c r="J65" s="1">
        <f t="shared" si="16"/>
        <v>3.9069555218091696</v>
      </c>
      <c r="K65" s="1">
        <f t="shared" si="17"/>
        <v>12.204462839942527</v>
      </c>
      <c r="L65" s="1">
        <f t="shared" si="18"/>
        <v>-0.36554209999015008</v>
      </c>
      <c r="M65" s="1">
        <f t="shared" si="19"/>
        <v>3.8397108425351805</v>
      </c>
      <c r="N65" s="1">
        <f t="shared" si="20"/>
        <v>11.915187682835466</v>
      </c>
      <c r="P65" s="1">
        <f t="shared" si="21"/>
        <v>3.8397108425351805</v>
      </c>
      <c r="Q65" s="1">
        <f t="shared" si="22"/>
        <v>11.915187682835466</v>
      </c>
      <c r="R65" s="1">
        <f>A65+P65*dt</f>
        <v>-0.27123044590862033</v>
      </c>
      <c r="S65" s="1">
        <f>B65+Q65*dt</f>
        <v>4.1303586556783909</v>
      </c>
      <c r="T65" s="1">
        <f t="shared" si="23"/>
        <v>8.9305700810196207</v>
      </c>
      <c r="V65" s="1">
        <f t="shared" si="24"/>
        <v>4.1303586556783909</v>
      </c>
      <c r="W65" s="1">
        <f t="shared" si="25"/>
        <v>8.9305700810196207</v>
      </c>
      <c r="X65" s="1">
        <f>(D65+2*J65+2*P65+V65)/6*dt</f>
        <v>0.19298575546586427</v>
      </c>
      <c r="Y65" s="1">
        <f>(E65+2*K65+2*Q65+W65)/6*dt</f>
        <v>0.60053434281231433</v>
      </c>
      <c r="Z65" s="1">
        <f>_r*COS(A65-RADIANS(90))</f>
        <v>-0.13404825009811883</v>
      </c>
      <c r="AA65" s="1">
        <f>_r*SIN(A65-RADIANS(90))</f>
        <v>-0.26838604033301022</v>
      </c>
      <c r="AB65" s="1">
        <f t="shared" si="26"/>
        <v>3.1613959666989766E-2</v>
      </c>
      <c r="AC65" s="1">
        <f t="shared" si="27"/>
        <v>0.31613959666989766</v>
      </c>
      <c r="AD65" s="1">
        <f>m*B65^2*_r^2/2</f>
        <v>0.56220264046562329</v>
      </c>
      <c r="AE65" s="1">
        <f t="shared" si="28"/>
        <v>0.87834223713552095</v>
      </c>
      <c r="AF65">
        <v>59.2</v>
      </c>
      <c r="AH65" s="1">
        <f>-m*g*AB65</f>
        <v>0.31613959666989766</v>
      </c>
    </row>
    <row r="66" spans="1:34" x14ac:dyDescent="0.3">
      <c r="A66" s="1">
        <f t="shared" si="8"/>
        <v>-0.27023023256951506</v>
      </c>
      <c r="B66" s="1">
        <f t="shared" si="9"/>
        <v>4.1351336143489315</v>
      </c>
      <c r="C66" s="1">
        <f t="shared" si="10"/>
        <v>8.898444035581452</v>
      </c>
      <c r="D66" s="1">
        <f t="shared" si="11"/>
        <v>4.1351336143489315</v>
      </c>
      <c r="E66" s="1">
        <f t="shared" si="12"/>
        <v>8.898444035581452</v>
      </c>
      <c r="F66" s="1">
        <f t="shared" si="13"/>
        <v>-0.16685189221079177</v>
      </c>
      <c r="G66" s="1">
        <f t="shared" si="14"/>
        <v>4.3575947152384682</v>
      </c>
      <c r="H66" s="1">
        <f t="shared" si="15"/>
        <v>5.5359596254399408</v>
      </c>
      <c r="I66" s="1"/>
      <c r="J66" s="1">
        <f t="shared" si="16"/>
        <v>4.3575947152384682</v>
      </c>
      <c r="K66" s="1">
        <f t="shared" si="17"/>
        <v>5.5359596254399408</v>
      </c>
      <c r="L66" s="1">
        <f t="shared" si="18"/>
        <v>-0.16129036468855334</v>
      </c>
      <c r="M66" s="1">
        <f t="shared" si="19"/>
        <v>4.27353260498493</v>
      </c>
      <c r="N66" s="1">
        <f t="shared" si="20"/>
        <v>5.3530652283707356</v>
      </c>
      <c r="P66" s="1">
        <f t="shared" si="21"/>
        <v>4.27353260498493</v>
      </c>
      <c r="Q66" s="1">
        <f t="shared" si="22"/>
        <v>5.3530652283707356</v>
      </c>
      <c r="R66" s="1">
        <f>A66+P66*dt</f>
        <v>-5.6553602320268542E-2</v>
      </c>
      <c r="S66" s="1">
        <f>B66+Q66*dt</f>
        <v>4.4027868757674682</v>
      </c>
      <c r="T66" s="1">
        <f t="shared" si="23"/>
        <v>1.8841153716449575</v>
      </c>
      <c r="V66" s="1">
        <f t="shared" si="24"/>
        <v>4.4027868757674682</v>
      </c>
      <c r="W66" s="1">
        <f t="shared" si="25"/>
        <v>1.8841153716449575</v>
      </c>
      <c r="X66" s="1">
        <f>(D66+2*J66+2*P66+V66)/6*dt</f>
        <v>0.21500145942135998</v>
      </c>
      <c r="Y66" s="1">
        <f>(E66+2*K66+2*Q66+W66)/6*dt</f>
        <v>0.27133840929039804</v>
      </c>
      <c r="Z66" s="1">
        <f>_r*COS(A66-RADIANS(90))</f>
        <v>-8.0085996320233013E-2</v>
      </c>
      <c r="AA66" s="1">
        <f>_r*SIN(A66-RADIANS(90))</f>
        <v>-0.28911283816772237</v>
      </c>
      <c r="AB66" s="1">
        <f t="shared" si="26"/>
        <v>1.0887161832277614E-2</v>
      </c>
      <c r="AC66" s="1">
        <f t="shared" si="27"/>
        <v>0.10887161832277614</v>
      </c>
      <c r="AD66" s="1">
        <f>m*B66^2*_r^2/2</f>
        <v>0.7694698503833306</v>
      </c>
      <c r="AE66" s="1">
        <f t="shared" si="28"/>
        <v>0.87834146870610674</v>
      </c>
      <c r="AF66">
        <v>60.2</v>
      </c>
      <c r="AH66" s="1">
        <f>-m*g*AB66</f>
        <v>0.10887161832277614</v>
      </c>
    </row>
    <row r="67" spans="1:34" x14ac:dyDescent="0.3">
      <c r="A67" s="1">
        <f t="shared" si="8"/>
        <v>-5.522877314815508E-2</v>
      </c>
      <c r="B67" s="1">
        <f t="shared" si="9"/>
        <v>4.4064720236393295</v>
      </c>
      <c r="C67" s="1">
        <f t="shared" si="10"/>
        <v>1.8400233600838143</v>
      </c>
      <c r="D67" s="1">
        <f t="shared" si="11"/>
        <v>4.4064720236393295</v>
      </c>
      <c r="E67" s="1">
        <f t="shared" si="12"/>
        <v>1.8400233600838143</v>
      </c>
      <c r="F67" s="1">
        <f t="shared" si="13"/>
        <v>5.4933027442828158E-2</v>
      </c>
      <c r="G67" s="1">
        <f t="shared" si="14"/>
        <v>4.4524726076414245</v>
      </c>
      <c r="H67" s="1">
        <f t="shared" si="15"/>
        <v>-1.8301801205707311</v>
      </c>
      <c r="I67" s="1"/>
      <c r="J67" s="1">
        <f t="shared" si="16"/>
        <v>4.4524726076414245</v>
      </c>
      <c r="K67" s="1">
        <f t="shared" si="17"/>
        <v>-1.8301801205707311</v>
      </c>
      <c r="L67" s="1">
        <f t="shared" si="18"/>
        <v>5.6083042042880532E-2</v>
      </c>
      <c r="M67" s="1">
        <f t="shared" si="19"/>
        <v>4.3607175206250615</v>
      </c>
      <c r="N67" s="1">
        <f t="shared" si="20"/>
        <v>-1.8684548976551851</v>
      </c>
      <c r="P67" s="1">
        <f t="shared" si="21"/>
        <v>4.3607175206250615</v>
      </c>
      <c r="Q67" s="1">
        <f t="shared" si="22"/>
        <v>-1.8684548976551851</v>
      </c>
      <c r="R67" s="1">
        <f>A67+P67*dt</f>
        <v>0.16280710288309799</v>
      </c>
      <c r="S67" s="1">
        <f>B67+Q67*dt</f>
        <v>4.3130492787565702</v>
      </c>
      <c r="T67" s="1">
        <f t="shared" si="23"/>
        <v>-5.402960794289414</v>
      </c>
      <c r="V67" s="1">
        <f t="shared" si="24"/>
        <v>4.3130492787565702</v>
      </c>
      <c r="W67" s="1">
        <f t="shared" si="25"/>
        <v>-5.402960794289414</v>
      </c>
      <c r="X67" s="1">
        <f>(D67+2*J67+2*P67+V67)/6*dt</f>
        <v>0.2195491796577406</v>
      </c>
      <c r="Y67" s="1">
        <f>(E67+2*K67+2*Q67+W67)/6*dt</f>
        <v>-9.1335062255478619E-2</v>
      </c>
      <c r="Z67" s="1">
        <f>_r*COS(A67-RADIANS(90))</f>
        <v>-1.6560210240754318E-2</v>
      </c>
      <c r="AA67" s="1">
        <f>_r*SIN(A67-RADIANS(90))</f>
        <v>-0.29954258367848469</v>
      </c>
      <c r="AB67" s="1">
        <f t="shared" si="26"/>
        <v>4.5741632151530265E-4</v>
      </c>
      <c r="AC67" s="1">
        <f t="shared" si="27"/>
        <v>4.5741632151530265E-3</v>
      </c>
      <c r="AD67" s="1">
        <f>m*B67^2*_r^2/2</f>
        <v>0.87376480628022402</v>
      </c>
      <c r="AE67" s="1">
        <f t="shared" si="28"/>
        <v>0.87833896949537704</v>
      </c>
      <c r="AF67">
        <v>61.2</v>
      </c>
      <c r="AH67" s="1">
        <f>-m*g*AB67</f>
        <v>4.5741632151530265E-3</v>
      </c>
    </row>
    <row r="68" spans="1:34" x14ac:dyDescent="0.3">
      <c r="A68" s="1">
        <f t="shared" si="8"/>
        <v>0.16432040650958551</v>
      </c>
      <c r="B68" s="1">
        <f t="shared" si="9"/>
        <v>4.3151369613838506</v>
      </c>
      <c r="C68" s="1">
        <f t="shared" si="10"/>
        <v>-5.4527309873071941</v>
      </c>
      <c r="D68" s="1">
        <f t="shared" si="11"/>
        <v>4.3151369613838506</v>
      </c>
      <c r="E68" s="1">
        <f t="shared" si="12"/>
        <v>-5.4527309873071941</v>
      </c>
      <c r="F68" s="1">
        <f t="shared" si="13"/>
        <v>0.27219883054418181</v>
      </c>
      <c r="G68" s="1">
        <f t="shared" si="14"/>
        <v>4.1788186867011712</v>
      </c>
      <c r="H68" s="1">
        <f t="shared" si="15"/>
        <v>-8.9616653020652119</v>
      </c>
      <c r="I68" s="1"/>
      <c r="J68" s="1">
        <f t="shared" si="16"/>
        <v>4.1788186867011712</v>
      </c>
      <c r="K68" s="1">
        <f t="shared" si="17"/>
        <v>-8.9616653020652119</v>
      </c>
      <c r="L68" s="1">
        <f t="shared" si="18"/>
        <v>0.26879087367711479</v>
      </c>
      <c r="M68" s="1">
        <f t="shared" si="19"/>
        <v>4.0910953288322203</v>
      </c>
      <c r="N68" s="1">
        <f t="shared" si="20"/>
        <v>-8.8521973744633442</v>
      </c>
      <c r="P68" s="1">
        <f t="shared" si="21"/>
        <v>4.0910953288322203</v>
      </c>
      <c r="Q68" s="1">
        <f t="shared" si="22"/>
        <v>-8.8521973744633442</v>
      </c>
      <c r="R68" s="1">
        <f>A68+P68*dt</f>
        <v>0.36887517295119654</v>
      </c>
      <c r="S68" s="1">
        <f>B68+Q68*dt</f>
        <v>3.8725270926606834</v>
      </c>
      <c r="T68" s="1">
        <f t="shared" si="23"/>
        <v>-12.018883213501384</v>
      </c>
      <c r="V68" s="1">
        <f t="shared" si="24"/>
        <v>3.8725270926606834</v>
      </c>
      <c r="W68" s="1">
        <f t="shared" si="25"/>
        <v>-12.018883213501384</v>
      </c>
      <c r="X68" s="1">
        <f>(D68+2*J68+2*P68+V68)/6*dt</f>
        <v>0.20606243404259428</v>
      </c>
      <c r="Y68" s="1">
        <f>(E68+2*K68+2*Q68+W68)/6*dt</f>
        <v>-0.44249449628221416</v>
      </c>
      <c r="Z68" s="1">
        <f>_r*COS(A68-RADIANS(90))</f>
        <v>4.9074578885764782E-2</v>
      </c>
      <c r="AA68" s="1">
        <f>_r*SIN(A68-RADIANS(90))</f>
        <v>-0.2959589257096073</v>
      </c>
      <c r="AB68" s="1">
        <f t="shared" si="26"/>
        <v>4.0410742903926877E-3</v>
      </c>
      <c r="AC68" s="1">
        <f t="shared" si="27"/>
        <v>4.0410742903926877E-2</v>
      </c>
      <c r="AD68" s="1">
        <f>m*B68^2*_r^2/2</f>
        <v>0.83791831479754741</v>
      </c>
      <c r="AE68" s="1">
        <f t="shared" si="28"/>
        <v>0.87832905770147429</v>
      </c>
      <c r="AF68">
        <v>62.2</v>
      </c>
      <c r="AH68" s="1">
        <f>-m*g*AB68</f>
        <v>4.0410742903926877E-2</v>
      </c>
    </row>
    <row r="69" spans="1:34" x14ac:dyDescent="0.3">
      <c r="A69" s="1">
        <f t="shared" si="8"/>
        <v>0.37038284055217979</v>
      </c>
      <c r="B69" s="1">
        <f t="shared" si="9"/>
        <v>3.8726424651016362</v>
      </c>
      <c r="C69" s="1">
        <f t="shared" si="10"/>
        <v>-12.065744605720766</v>
      </c>
      <c r="D69" s="1">
        <f t="shared" si="11"/>
        <v>3.8726424651016362</v>
      </c>
      <c r="E69" s="1">
        <f t="shared" si="12"/>
        <v>-12.065744605720766</v>
      </c>
      <c r="F69" s="1">
        <f t="shared" si="13"/>
        <v>0.46719890217972071</v>
      </c>
      <c r="G69" s="1">
        <f t="shared" si="14"/>
        <v>3.5709988499586172</v>
      </c>
      <c r="H69" s="1">
        <f t="shared" si="15"/>
        <v>-15.012904731689563</v>
      </c>
      <c r="I69" s="1"/>
      <c r="J69" s="1">
        <f t="shared" si="16"/>
        <v>3.5709988499586172</v>
      </c>
      <c r="K69" s="1">
        <f t="shared" si="17"/>
        <v>-15.012904731689563</v>
      </c>
      <c r="L69" s="1">
        <f t="shared" si="18"/>
        <v>0.45965781180114523</v>
      </c>
      <c r="M69" s="1">
        <f t="shared" si="19"/>
        <v>3.4973198468093969</v>
      </c>
      <c r="N69" s="1">
        <f t="shared" si="20"/>
        <v>-14.788048746324698</v>
      </c>
      <c r="P69" s="1">
        <f t="shared" si="21"/>
        <v>3.4973198468093969</v>
      </c>
      <c r="Q69" s="1">
        <f t="shared" si="22"/>
        <v>-14.788048746324698</v>
      </c>
      <c r="R69" s="1">
        <f>A69+P69*dt</f>
        <v>0.54524883289264969</v>
      </c>
      <c r="S69" s="1">
        <f>B69+Q69*dt</f>
        <v>3.1332400277854013</v>
      </c>
      <c r="T69" s="1">
        <f t="shared" si="23"/>
        <v>-17.287695275000459</v>
      </c>
      <c r="V69" s="1">
        <f t="shared" si="24"/>
        <v>3.1332400277854013</v>
      </c>
      <c r="W69" s="1">
        <f t="shared" si="25"/>
        <v>-17.287695275000459</v>
      </c>
      <c r="X69" s="1">
        <f>(D69+2*J69+2*P69+V69)/6*dt</f>
        <v>0.17618766572019223</v>
      </c>
      <c r="Y69" s="1">
        <f>(E69+2*K69+2*Q69+W69)/6*dt</f>
        <v>-0.74129455697291469</v>
      </c>
      <c r="Z69" s="1">
        <f>_r*COS(A69-RADIANS(90))</f>
        <v>0.10859170145148693</v>
      </c>
      <c r="AA69" s="1">
        <f>_r*SIN(A69-RADIANS(90))</f>
        <v>-0.27965665087008235</v>
      </c>
      <c r="AB69" s="1">
        <f t="shared" si="26"/>
        <v>2.0343349129917643E-2</v>
      </c>
      <c r="AC69" s="1">
        <f t="shared" si="27"/>
        <v>0.20343349129917643</v>
      </c>
      <c r="AD69" s="1">
        <f>m*B69^2*_r^2/2</f>
        <v>0.67488118481288151</v>
      </c>
      <c r="AE69" s="1">
        <f t="shared" si="28"/>
        <v>0.87831467611205793</v>
      </c>
      <c r="AF69">
        <v>63.2</v>
      </c>
      <c r="AH69" s="1">
        <f>-m*g*AB69</f>
        <v>0.20343349129917643</v>
      </c>
    </row>
    <row r="70" spans="1:34" x14ac:dyDescent="0.3">
      <c r="A70" s="1">
        <f t="shared" si="8"/>
        <v>0.54657050627237203</v>
      </c>
      <c r="B70" s="1">
        <f t="shared" si="9"/>
        <v>3.1313479081287214</v>
      </c>
      <c r="C70" s="1">
        <f t="shared" si="10"/>
        <v>-17.325347779663826</v>
      </c>
      <c r="D70" s="1">
        <f t="shared" si="11"/>
        <v>3.1313479081287214</v>
      </c>
      <c r="E70" s="1">
        <f t="shared" si="12"/>
        <v>-17.325347779663826</v>
      </c>
      <c r="F70" s="1">
        <f t="shared" si="13"/>
        <v>0.62485420397559011</v>
      </c>
      <c r="G70" s="1">
        <f t="shared" si="14"/>
        <v>2.6982142136371259</v>
      </c>
      <c r="H70" s="1">
        <f t="shared" si="15"/>
        <v>-19.499301050785323</v>
      </c>
      <c r="I70" s="1"/>
      <c r="J70" s="1">
        <f t="shared" si="16"/>
        <v>2.6982142136371259</v>
      </c>
      <c r="K70" s="1">
        <f t="shared" si="17"/>
        <v>-19.499301050785323</v>
      </c>
      <c r="L70" s="1">
        <f t="shared" si="18"/>
        <v>0.61402586161330019</v>
      </c>
      <c r="M70" s="1">
        <f t="shared" si="19"/>
        <v>2.6438653818590883</v>
      </c>
      <c r="N70" s="1">
        <f t="shared" si="20"/>
        <v>-19.205419943075633</v>
      </c>
      <c r="P70" s="1">
        <f t="shared" si="21"/>
        <v>2.6438653818590883</v>
      </c>
      <c r="Q70" s="1">
        <f t="shared" si="22"/>
        <v>-19.205419943075633</v>
      </c>
      <c r="R70" s="1">
        <f>A70+P70*dt</f>
        <v>0.67876377536532639</v>
      </c>
      <c r="S70" s="1">
        <f>B70+Q70*dt</f>
        <v>2.1710769109749397</v>
      </c>
      <c r="T70" s="1">
        <f t="shared" si="23"/>
        <v>-20.927709641210214</v>
      </c>
      <c r="V70" s="1">
        <f t="shared" si="24"/>
        <v>2.1710769109749397</v>
      </c>
      <c r="W70" s="1">
        <f t="shared" si="25"/>
        <v>-20.927709641210214</v>
      </c>
      <c r="X70" s="1">
        <f>(D70+2*J70+2*P70+V70)/6*dt</f>
        <v>0.13322153341746742</v>
      </c>
      <c r="Y70" s="1">
        <f>(E70+2*K70+2*Q70+W70)/6*dt</f>
        <v>-0.96385416173829963</v>
      </c>
      <c r="Z70" s="1">
        <f>_r*COS(A70-RADIANS(90))</f>
        <v>0.15592813001697442</v>
      </c>
      <c r="AA70" s="1">
        <f>_r*SIN(A70-RADIANS(90))</f>
        <v>-0.25629361730134742</v>
      </c>
      <c r="AB70" s="1">
        <f t="shared" si="26"/>
        <v>4.3706382698652568E-2</v>
      </c>
      <c r="AC70" s="1">
        <f t="shared" si="27"/>
        <v>0.43706382698652568</v>
      </c>
      <c r="AD70" s="1">
        <f>m*B70^2*_r^2/2</f>
        <v>0.44124028747839539</v>
      </c>
      <c r="AE70" s="1">
        <f t="shared" si="28"/>
        <v>0.87830411446492107</v>
      </c>
      <c r="AF70">
        <v>64.2</v>
      </c>
      <c r="AH70" s="1">
        <f>-m*g*AB70</f>
        <v>0.43706382698652568</v>
      </c>
    </row>
    <row r="71" spans="1:34" x14ac:dyDescent="0.3">
      <c r="A71" s="1">
        <f t="shared" ref="A71:A129" si="29">A70+X70</f>
        <v>0.67979203968983948</v>
      </c>
      <c r="B71" s="1">
        <f t="shared" ref="B71:B129" si="30">B70+Y70</f>
        <v>2.1674937463904218</v>
      </c>
      <c r="C71" s="1">
        <f t="shared" ref="C71:C129" si="31">g*SIN(A71)/_r</f>
        <v>-20.954376871967003</v>
      </c>
      <c r="D71" s="1">
        <f t="shared" ref="D71:D129" si="32">B71</f>
        <v>2.1674937463904218</v>
      </c>
      <c r="E71" s="1">
        <f t="shared" ref="E71:E129" si="33">C71</f>
        <v>-20.954376871967003</v>
      </c>
      <c r="F71" s="1">
        <f t="shared" ref="F71:F129" si="34">A71+D71*dt/2</f>
        <v>0.7339793833496</v>
      </c>
      <c r="G71" s="1">
        <f t="shared" ref="G71:G129" si="35">B71+E71*dt/2</f>
        <v>1.6436343245912468</v>
      </c>
      <c r="H71" s="1">
        <f t="shared" ref="H71:H129" si="36">g/_r*SIN(F71)</f>
        <v>-22.327656056310769</v>
      </c>
      <c r="I71" s="1"/>
      <c r="J71" s="1">
        <f t="shared" ref="J71:J129" si="37">G71</f>
        <v>1.6436343245912468</v>
      </c>
      <c r="K71" s="1">
        <f t="shared" ref="K71:K129" si="38">H71</f>
        <v>-22.327656056310769</v>
      </c>
      <c r="L71" s="1">
        <f t="shared" ref="L71:L129" si="39">A71+J71*dt/2</f>
        <v>0.72088289780462067</v>
      </c>
      <c r="M71" s="1">
        <f t="shared" ref="M71:M129" si="40">B71+K71*dt/2</f>
        <v>1.6093023449826527</v>
      </c>
      <c r="N71" s="1">
        <f t="shared" ref="N71:N129" si="41">g/_r*SIN(L71)</f>
        <v>-22.001606083834162</v>
      </c>
      <c r="P71" s="1">
        <f t="shared" ref="P71:P129" si="42">M71</f>
        <v>1.6093023449826527</v>
      </c>
      <c r="Q71" s="1">
        <f t="shared" ref="Q71:Q129" si="43">N71</f>
        <v>-22.001606083834162</v>
      </c>
      <c r="R71" s="1">
        <f>A71+P71*dt</f>
        <v>0.76025715693897211</v>
      </c>
      <c r="S71" s="1">
        <f>B71+Q71*dt</f>
        <v>1.0674134421987136</v>
      </c>
      <c r="T71" s="1">
        <f t="shared" ref="T71:T129" si="44">g/_r*SIN(R71)</f>
        <v>-22.970260631306491</v>
      </c>
      <c r="V71" s="1">
        <f t="shared" ref="V71:V129" si="45">S71</f>
        <v>1.0674134421987136</v>
      </c>
      <c r="W71" s="1">
        <f t="shared" ref="W71:W129" si="46">T71</f>
        <v>-22.970260631306491</v>
      </c>
      <c r="X71" s="1">
        <f>(D71+2*J71+2*P71+V71)/6*dt</f>
        <v>8.1173171064474456E-2</v>
      </c>
      <c r="Y71" s="1">
        <f>(E71+2*K71+2*Q71+W71)/6*dt</f>
        <v>-1.1048596815296947</v>
      </c>
      <c r="Z71" s="1">
        <f>_r*COS(A71-RADIANS(90))</f>
        <v>0.18858939184770304</v>
      </c>
      <c r="AA71" s="1">
        <f>_r*SIN(A71-RADIANS(90))</f>
        <v>-0.23331103977847578</v>
      </c>
      <c r="AB71" s="1">
        <f t="shared" ref="AB71:AB129" si="47">AA71+_r</f>
        <v>6.6688960221524207E-2</v>
      </c>
      <c r="AC71" s="1">
        <f t="shared" ref="AC71:AC129" si="48">-m*g*AB71</f>
        <v>0.66688960221524207</v>
      </c>
      <c r="AD71" s="1">
        <f>m*B71^2*_r^2/2</f>
        <v>0.21141131132887139</v>
      </c>
      <c r="AE71" s="1">
        <f t="shared" ref="AE71:AE129" si="49">AC71+AD71</f>
        <v>0.87830091354411344</v>
      </c>
      <c r="AF71">
        <v>65.2</v>
      </c>
      <c r="AH71" s="1">
        <f>-m*g*AB71</f>
        <v>0.66688960221524207</v>
      </c>
    </row>
    <row r="72" spans="1:34" x14ac:dyDescent="0.3">
      <c r="A72" s="1">
        <f t="shared" si="29"/>
        <v>0.76096521075431389</v>
      </c>
      <c r="B72" s="1">
        <f t="shared" si="30"/>
        <v>1.0626340648607271</v>
      </c>
      <c r="C72" s="1">
        <f t="shared" si="31"/>
        <v>-22.987358120135433</v>
      </c>
      <c r="D72" s="1">
        <f t="shared" si="32"/>
        <v>1.0626340648607271</v>
      </c>
      <c r="E72" s="1">
        <f t="shared" si="33"/>
        <v>-22.987358120135433</v>
      </c>
      <c r="F72" s="1">
        <f t="shared" si="34"/>
        <v>0.78753106237583204</v>
      </c>
      <c r="G72" s="1">
        <f t="shared" si="35"/>
        <v>0.48795011185734127</v>
      </c>
      <c r="H72" s="1">
        <f t="shared" si="36"/>
        <v>-23.620445298974246</v>
      </c>
      <c r="I72" s="1"/>
      <c r="J72" s="1">
        <f t="shared" si="37"/>
        <v>0.48795011185734127</v>
      </c>
      <c r="K72" s="1">
        <f t="shared" si="38"/>
        <v>-23.620445298974246</v>
      </c>
      <c r="L72" s="1">
        <f t="shared" si="39"/>
        <v>0.77316396355074746</v>
      </c>
      <c r="M72" s="1">
        <f t="shared" si="40"/>
        <v>0.47212293238637093</v>
      </c>
      <c r="N72" s="1">
        <f t="shared" si="41"/>
        <v>-23.280106454779155</v>
      </c>
      <c r="P72" s="1">
        <f t="shared" si="42"/>
        <v>0.47212293238637093</v>
      </c>
      <c r="Q72" s="1">
        <f t="shared" si="43"/>
        <v>-23.280106454779155</v>
      </c>
      <c r="R72" s="1">
        <f>A72+P72*dt</f>
        <v>0.78457135737363248</v>
      </c>
      <c r="S72" s="1">
        <f>B72+Q72*dt</f>
        <v>-0.10137125787823065</v>
      </c>
      <c r="T72" s="1">
        <f t="shared" si="44"/>
        <v>-23.550729980500293</v>
      </c>
      <c r="V72" s="1">
        <f t="shared" si="45"/>
        <v>-0.10137125787823065</v>
      </c>
      <c r="W72" s="1">
        <f t="shared" si="46"/>
        <v>-23.550729980500293</v>
      </c>
      <c r="X72" s="1">
        <f>(D72+2*J72+2*P72+V72)/6*dt</f>
        <v>2.4011740795582673E-2</v>
      </c>
      <c r="Y72" s="1">
        <f>(E72+2*K72+2*Q72+W72)/6*dt</f>
        <v>-1.1694932634011879</v>
      </c>
      <c r="Z72" s="1">
        <f>_r*COS(A72-RADIANS(90))</f>
        <v>0.2068862230812189</v>
      </c>
      <c r="AA72" s="1">
        <f>_r*SIN(A72-RADIANS(90))</f>
        <v>-0.21725121564490296</v>
      </c>
      <c r="AB72" s="1">
        <f t="shared" si="47"/>
        <v>8.2748784355097027E-2</v>
      </c>
      <c r="AC72" s="1">
        <f t="shared" si="48"/>
        <v>0.82748784355097027</v>
      </c>
      <c r="AD72" s="1">
        <f>m*B72^2*_r^2/2</f>
        <v>5.0813602011109432E-2</v>
      </c>
      <c r="AE72" s="1">
        <f t="shared" si="49"/>
        <v>0.87830144556207967</v>
      </c>
      <c r="AF72">
        <v>66.2</v>
      </c>
      <c r="AH72" s="1">
        <f>-m*g*AB72</f>
        <v>0.82748784355097027</v>
      </c>
    </row>
    <row r="73" spans="1:34" x14ac:dyDescent="0.3">
      <c r="A73" s="1">
        <f t="shared" si="29"/>
        <v>0.78497695154989655</v>
      </c>
      <c r="B73" s="1">
        <f t="shared" si="30"/>
        <v>-0.10685919854046078</v>
      </c>
      <c r="C73" s="1">
        <f t="shared" si="31"/>
        <v>-23.560295890479935</v>
      </c>
      <c r="D73" s="1">
        <f t="shared" si="32"/>
        <v>-0.10685919854046078</v>
      </c>
      <c r="E73" s="1">
        <f t="shared" si="33"/>
        <v>-23.560295890479935</v>
      </c>
      <c r="F73" s="1">
        <f t="shared" si="34"/>
        <v>0.78230547158638508</v>
      </c>
      <c r="G73" s="1">
        <f t="shared" si="35"/>
        <v>-0.69586659580245913</v>
      </c>
      <c r="H73" s="1">
        <f t="shared" si="36"/>
        <v>-23.497217989215311</v>
      </c>
      <c r="I73" s="1"/>
      <c r="J73" s="1">
        <f t="shared" si="37"/>
        <v>-0.69586659580245913</v>
      </c>
      <c r="K73" s="1">
        <f t="shared" si="38"/>
        <v>-23.497217989215311</v>
      </c>
      <c r="L73" s="1">
        <f t="shared" si="39"/>
        <v>0.76758028665483502</v>
      </c>
      <c r="M73" s="1">
        <f t="shared" si="40"/>
        <v>-0.69428964827084361</v>
      </c>
      <c r="N73" s="1">
        <f t="shared" si="41"/>
        <v>-23.14653547850985</v>
      </c>
      <c r="P73" s="1">
        <f t="shared" si="42"/>
        <v>-0.69428964827084361</v>
      </c>
      <c r="Q73" s="1">
        <f t="shared" si="43"/>
        <v>-23.14653547850985</v>
      </c>
      <c r="R73" s="1">
        <f>A73+P73*dt</f>
        <v>0.75026246913635442</v>
      </c>
      <c r="S73" s="1">
        <f>B73+Q73*dt</f>
        <v>-1.2641859724659534</v>
      </c>
      <c r="T73" s="1">
        <f t="shared" si="44"/>
        <v>-22.727692742918649</v>
      </c>
      <c r="V73" s="1">
        <f t="shared" si="45"/>
        <v>-1.2641859724659534</v>
      </c>
      <c r="W73" s="1">
        <f t="shared" si="46"/>
        <v>-22.727692742918649</v>
      </c>
      <c r="X73" s="1">
        <f>(D73+2*J73+2*P73+V73)/6*dt</f>
        <v>-3.4594647159608492E-2</v>
      </c>
      <c r="Y73" s="1">
        <f>(E73+2*K73+2*Q73+W73)/6*dt</f>
        <v>-1.1631291297404076</v>
      </c>
      <c r="Z73" s="1">
        <f>_r*COS(A73-RADIANS(90))</f>
        <v>0.21204266301431937</v>
      </c>
      <c r="AA73" s="1">
        <f>_r*SIN(A73-RADIANS(90))</f>
        <v>-0.21222136806126704</v>
      </c>
      <c r="AB73" s="1">
        <f t="shared" si="47"/>
        <v>8.7778631938732948E-2</v>
      </c>
      <c r="AC73" s="1">
        <f t="shared" si="48"/>
        <v>0.87778631938732943</v>
      </c>
      <c r="AD73" s="1">
        <f>m*B73^2*_r^2/2</f>
        <v>5.1384997407193263E-4</v>
      </c>
      <c r="AE73" s="1">
        <f t="shared" si="49"/>
        <v>0.87830016936140132</v>
      </c>
      <c r="AF73">
        <v>67.2</v>
      </c>
      <c r="AH73" s="1">
        <f>-m*g*AB73</f>
        <v>0.87778631938732943</v>
      </c>
    </row>
    <row r="74" spans="1:34" x14ac:dyDescent="0.3">
      <c r="A74" s="1">
        <f t="shared" si="29"/>
        <v>0.75038230439028808</v>
      </c>
      <c r="B74" s="1">
        <f t="shared" si="30"/>
        <v>-1.2699883282808684</v>
      </c>
      <c r="C74" s="1">
        <f t="shared" si="31"/>
        <v>-22.730614602346613</v>
      </c>
      <c r="D74" s="1">
        <f t="shared" si="32"/>
        <v>-1.2699883282808684</v>
      </c>
      <c r="E74" s="1">
        <f t="shared" si="33"/>
        <v>-22.730614602346613</v>
      </c>
      <c r="F74" s="1">
        <f t="shared" si="34"/>
        <v>0.71863259618326636</v>
      </c>
      <c r="G74" s="1">
        <f t="shared" si="35"/>
        <v>-1.8382536933395337</v>
      </c>
      <c r="H74" s="1">
        <f t="shared" si="36"/>
        <v>-21.945201127065907</v>
      </c>
      <c r="I74" s="1"/>
      <c r="J74" s="1">
        <f t="shared" si="37"/>
        <v>-1.8382536933395337</v>
      </c>
      <c r="K74" s="1">
        <f t="shared" si="38"/>
        <v>-21.945201127065907</v>
      </c>
      <c r="L74" s="1">
        <f t="shared" si="39"/>
        <v>0.70442596205679975</v>
      </c>
      <c r="M74" s="1">
        <f t="shared" si="40"/>
        <v>-1.8186183564575162</v>
      </c>
      <c r="N74" s="1">
        <f t="shared" si="41"/>
        <v>-21.58655096203395</v>
      </c>
      <c r="P74" s="1">
        <f t="shared" si="42"/>
        <v>-1.8186183564575162</v>
      </c>
      <c r="Q74" s="1">
        <f t="shared" si="43"/>
        <v>-21.58655096203395</v>
      </c>
      <c r="R74" s="1">
        <f>A74+P74*dt</f>
        <v>0.65945138656741231</v>
      </c>
      <c r="S74" s="1">
        <f>B74+Q74*dt</f>
        <v>-2.3493158763825659</v>
      </c>
      <c r="T74" s="1">
        <f t="shared" si="44"/>
        <v>-20.42277864594648</v>
      </c>
      <c r="V74" s="1">
        <f t="shared" si="45"/>
        <v>-2.3493158763825659</v>
      </c>
      <c r="W74" s="1">
        <f t="shared" si="46"/>
        <v>-20.42277864594648</v>
      </c>
      <c r="X74" s="1">
        <f>(D74+2*J74+2*P74+V74)/6*dt</f>
        <v>-9.1108735868812782E-2</v>
      </c>
      <c r="Y74" s="1">
        <f>(E74+2*K74+2*Q74+W74)/6*dt</f>
        <v>-1.0851408118874404</v>
      </c>
      <c r="Z74" s="1">
        <f>_r*COS(A74-RADIANS(90))</f>
        <v>0.20457553142111953</v>
      </c>
      <c r="AA74" s="1">
        <f>_r*SIN(A74-RADIANS(90))</f>
        <v>-0.21942846657570783</v>
      </c>
      <c r="AB74" s="1">
        <f t="shared" si="47"/>
        <v>8.0571533424292158E-2</v>
      </c>
      <c r="AC74" s="1">
        <f t="shared" si="48"/>
        <v>0.80571533424292152</v>
      </c>
      <c r="AD74" s="1">
        <f>m*B74^2*_r^2/2</f>
        <v>7.257916592863356E-2</v>
      </c>
      <c r="AE74" s="1">
        <f t="shared" si="49"/>
        <v>0.87829450017155508</v>
      </c>
      <c r="AF74">
        <v>68.2</v>
      </c>
      <c r="AH74" s="1">
        <f>-m*g*AB74</f>
        <v>0.80571533424292152</v>
      </c>
    </row>
    <row r="75" spans="1:34" x14ac:dyDescent="0.3">
      <c r="A75" s="1">
        <f t="shared" si="29"/>
        <v>0.65927356852147534</v>
      </c>
      <c r="B75" s="1">
        <f t="shared" si="30"/>
        <v>-2.3551291401683088</v>
      </c>
      <c r="C75" s="1">
        <f t="shared" si="31"/>
        <v>-20.418093834248566</v>
      </c>
      <c r="D75" s="1">
        <f t="shared" si="32"/>
        <v>-2.3551291401683088</v>
      </c>
      <c r="E75" s="1">
        <f t="shared" si="33"/>
        <v>-20.418093834248566</v>
      </c>
      <c r="F75" s="1">
        <f t="shared" si="34"/>
        <v>0.60039534001726758</v>
      </c>
      <c r="G75" s="1">
        <f t="shared" si="35"/>
        <v>-2.865581486024523</v>
      </c>
      <c r="H75" s="1">
        <f t="shared" si="36"/>
        <v>-18.832290581924916</v>
      </c>
      <c r="I75" s="1"/>
      <c r="J75" s="1">
        <f t="shared" si="37"/>
        <v>-2.865581486024523</v>
      </c>
      <c r="K75" s="1">
        <f t="shared" si="38"/>
        <v>-18.832290581924916</v>
      </c>
      <c r="L75" s="1">
        <f t="shared" si="39"/>
        <v>0.58763403137086223</v>
      </c>
      <c r="M75" s="1">
        <f t="shared" si="40"/>
        <v>-2.8259364047164315</v>
      </c>
      <c r="N75" s="1">
        <f t="shared" si="41"/>
        <v>-18.479782932243726</v>
      </c>
      <c r="P75" s="1">
        <f t="shared" si="42"/>
        <v>-2.8259364047164315</v>
      </c>
      <c r="Q75" s="1">
        <f t="shared" si="43"/>
        <v>-18.479782932243726</v>
      </c>
      <c r="R75" s="1">
        <f>A75+P75*dt</f>
        <v>0.51797674828565377</v>
      </c>
      <c r="S75" s="1">
        <f>B75+Q75*dt</f>
        <v>-3.2791182867804949</v>
      </c>
      <c r="T75" s="1">
        <f t="shared" si="44"/>
        <v>-16.504110179925163</v>
      </c>
      <c r="V75" s="1">
        <f t="shared" si="45"/>
        <v>-3.2791182867804949</v>
      </c>
      <c r="W75" s="1">
        <f t="shared" si="46"/>
        <v>-16.504110179925163</v>
      </c>
      <c r="X75" s="1">
        <f>(D75+2*J75+2*P75+V75)/6*dt</f>
        <v>-0.14181069340358929</v>
      </c>
      <c r="Y75" s="1">
        <f>(E75+2*K75+2*Q75+W75)/6*dt</f>
        <v>-0.92955292535425849</v>
      </c>
      <c r="Z75" s="1">
        <f>_r*COS(A75-RADIANS(90))</f>
        <v>0.1837628445082371</v>
      </c>
      <c r="AA75" s="1">
        <f>_r*SIN(A75-RADIANS(90))</f>
        <v>-0.23713122311969267</v>
      </c>
      <c r="AB75" s="1">
        <f t="shared" si="47"/>
        <v>6.2868776880307314E-2</v>
      </c>
      <c r="AC75" s="1">
        <f t="shared" si="48"/>
        <v>0.6286877688030732</v>
      </c>
      <c r="AD75" s="1">
        <f>m*B75^2*_r^2/2</f>
        <v>0.24959849700914627</v>
      </c>
      <c r="AE75" s="1">
        <f t="shared" si="49"/>
        <v>0.87828626581221947</v>
      </c>
      <c r="AF75">
        <v>69.2</v>
      </c>
      <c r="AH75" s="1">
        <f>-m*g*AB75</f>
        <v>0.6286877688030732</v>
      </c>
    </row>
    <row r="76" spans="1:34" x14ac:dyDescent="0.3">
      <c r="A76" s="1">
        <f t="shared" si="29"/>
        <v>0.51746287511788602</v>
      </c>
      <c r="B76" s="1">
        <f t="shared" si="30"/>
        <v>-3.284682065522567</v>
      </c>
      <c r="C76" s="1">
        <f t="shared" si="31"/>
        <v>-16.489225845446672</v>
      </c>
      <c r="D76" s="1">
        <f t="shared" si="32"/>
        <v>-3.284682065522567</v>
      </c>
      <c r="E76" s="1">
        <f t="shared" si="33"/>
        <v>-16.489225845446672</v>
      </c>
      <c r="F76" s="1">
        <f t="shared" si="34"/>
        <v>0.43534582347982187</v>
      </c>
      <c r="G76" s="1">
        <f t="shared" si="35"/>
        <v>-3.6969127116587339</v>
      </c>
      <c r="H76" s="1">
        <f t="shared" si="36"/>
        <v>-14.057466437170635</v>
      </c>
      <c r="I76" s="1"/>
      <c r="J76" s="1">
        <f t="shared" si="37"/>
        <v>-3.6969127116587339</v>
      </c>
      <c r="K76" s="1">
        <f t="shared" si="38"/>
        <v>-14.057466437170635</v>
      </c>
      <c r="L76" s="1">
        <f t="shared" si="39"/>
        <v>0.4250400573264177</v>
      </c>
      <c r="M76" s="1">
        <f t="shared" si="40"/>
        <v>-3.6361187264518331</v>
      </c>
      <c r="N76" s="1">
        <f t="shared" si="41"/>
        <v>-13.745242506283912</v>
      </c>
      <c r="P76" s="1">
        <f t="shared" si="42"/>
        <v>-3.6361187264518331</v>
      </c>
      <c r="Q76" s="1">
        <f t="shared" si="43"/>
        <v>-13.745242506283912</v>
      </c>
      <c r="R76" s="1">
        <f>A76+P76*dt</f>
        <v>0.33565693879529435</v>
      </c>
      <c r="S76" s="1">
        <f>B76+Q76*dt</f>
        <v>-3.9719441908367625</v>
      </c>
      <c r="T76" s="1">
        <f t="shared" si="44"/>
        <v>-10.979650621904391</v>
      </c>
      <c r="V76" s="1">
        <f t="shared" si="45"/>
        <v>-3.9719441908367625</v>
      </c>
      <c r="W76" s="1">
        <f t="shared" si="46"/>
        <v>-10.979650621904391</v>
      </c>
      <c r="X76" s="1">
        <f>(D76+2*J76+2*P76+V76)/6*dt</f>
        <v>-0.1826890761048372</v>
      </c>
      <c r="Y76" s="1">
        <f>(E76+2*K76+2*Q76+W76)/6*dt</f>
        <v>-0.69228578628550141</v>
      </c>
      <c r="Z76" s="1">
        <f>_r*COS(A76-RADIANS(90))</f>
        <v>0.14840303260902005</v>
      </c>
      <c r="AA76" s="1">
        <f>_r*SIN(A76-RADIANS(90))</f>
        <v>-0.26072310966319445</v>
      </c>
      <c r="AB76" s="1">
        <f t="shared" si="47"/>
        <v>3.9276890336805537E-2</v>
      </c>
      <c r="AC76" s="1">
        <f t="shared" si="48"/>
        <v>0.39276890336805537</v>
      </c>
      <c r="AD76" s="1">
        <f>m*B76^2*_r^2/2</f>
        <v>0.48551113222045189</v>
      </c>
      <c r="AE76" s="1">
        <f t="shared" si="49"/>
        <v>0.8782800355885072</v>
      </c>
      <c r="AF76">
        <v>70.2</v>
      </c>
      <c r="AH76" s="1">
        <f>-m*g*AB76</f>
        <v>0.39276890336805537</v>
      </c>
    </row>
    <row r="77" spans="1:34" x14ac:dyDescent="0.3">
      <c r="A77" s="1">
        <f t="shared" si="29"/>
        <v>0.33477379901304882</v>
      </c>
      <c r="B77" s="1">
        <f t="shared" si="30"/>
        <v>-3.9769678518080687</v>
      </c>
      <c r="C77" s="1">
        <f t="shared" si="31"/>
        <v>-10.951851164018391</v>
      </c>
      <c r="D77" s="1">
        <f t="shared" si="32"/>
        <v>-3.9769678518080687</v>
      </c>
      <c r="E77" s="1">
        <f t="shared" si="33"/>
        <v>-10.951851164018391</v>
      </c>
      <c r="F77" s="1">
        <f t="shared" si="34"/>
        <v>0.23534960271784711</v>
      </c>
      <c r="G77" s="1">
        <f t="shared" si="35"/>
        <v>-4.2507641309085287</v>
      </c>
      <c r="H77" s="1">
        <f t="shared" si="36"/>
        <v>-7.7727654977697203</v>
      </c>
      <c r="I77" s="1"/>
      <c r="J77" s="1">
        <f t="shared" si="37"/>
        <v>-4.2507641309085287</v>
      </c>
      <c r="K77" s="1">
        <f t="shared" si="38"/>
        <v>-7.7727654977697203</v>
      </c>
      <c r="L77" s="1">
        <f t="shared" si="39"/>
        <v>0.22850469574033561</v>
      </c>
      <c r="M77" s="1">
        <f t="shared" si="40"/>
        <v>-4.1712869892523115</v>
      </c>
      <c r="N77" s="1">
        <f t="shared" si="41"/>
        <v>-7.5507113899469847</v>
      </c>
      <c r="P77" s="1">
        <f t="shared" si="42"/>
        <v>-4.1712869892523115</v>
      </c>
      <c r="Q77" s="1">
        <f t="shared" si="43"/>
        <v>-7.5507113899469847</v>
      </c>
      <c r="R77" s="1">
        <f>A77+P77*dt</f>
        <v>0.12620944955043323</v>
      </c>
      <c r="S77" s="1">
        <f>B77+Q77*dt</f>
        <v>-4.3545034213054183</v>
      </c>
      <c r="T77" s="1">
        <f t="shared" si="44"/>
        <v>-4.1958218310044941</v>
      </c>
      <c r="V77" s="1">
        <f t="shared" si="45"/>
        <v>-4.3545034213054183</v>
      </c>
      <c r="W77" s="1">
        <f t="shared" si="46"/>
        <v>-4.1958218310044941</v>
      </c>
      <c r="X77" s="1">
        <f>(D77+2*J77+2*P77+V77)/6*dt</f>
        <v>-0.20979644594529306</v>
      </c>
      <c r="Y77" s="1">
        <f>(E77+2*K77+2*Q77+W77)/6*dt</f>
        <v>-0.3816218897538024</v>
      </c>
      <c r="Z77" s="1">
        <f>_r*COS(A77-RADIANS(90))</f>
        <v>9.8566660476165538E-2</v>
      </c>
      <c r="AA77" s="1">
        <f>_r*SIN(A77-RADIANS(90))</f>
        <v>-0.28334539601443376</v>
      </c>
      <c r="AB77" s="1">
        <f t="shared" si="47"/>
        <v>1.665460398556623E-2</v>
      </c>
      <c r="AC77" s="1">
        <f t="shared" si="48"/>
        <v>0.1665460398556623</v>
      </c>
      <c r="AD77" s="1">
        <f>m*B77^2*_r^2/2</f>
        <v>0.71173229824416973</v>
      </c>
      <c r="AE77" s="1">
        <f t="shared" si="49"/>
        <v>0.87827833809983202</v>
      </c>
      <c r="AF77">
        <v>71.2</v>
      </c>
      <c r="AH77" s="1">
        <f>-m*g*AB77</f>
        <v>0.1665460398556623</v>
      </c>
    </row>
    <row r="78" spans="1:34" x14ac:dyDescent="0.3">
      <c r="A78" s="1">
        <f t="shared" si="29"/>
        <v>0.12497735306775576</v>
      </c>
      <c r="B78" s="1">
        <f t="shared" si="30"/>
        <v>-4.3585897415618708</v>
      </c>
      <c r="C78" s="1">
        <f t="shared" si="31"/>
        <v>-4.1550754373305052</v>
      </c>
      <c r="D78" s="1">
        <f t="shared" si="32"/>
        <v>-4.3585897415618708</v>
      </c>
      <c r="E78" s="1">
        <f t="shared" si="33"/>
        <v>-4.1550754373305052</v>
      </c>
      <c r="F78" s="1">
        <f t="shared" si="34"/>
        <v>1.6012609528708976E-2</v>
      </c>
      <c r="G78" s="1">
        <f t="shared" si="35"/>
        <v>-4.4624666274951332</v>
      </c>
      <c r="H78" s="1">
        <f t="shared" si="36"/>
        <v>-0.53373084185076225</v>
      </c>
      <c r="I78" s="1"/>
      <c r="J78" s="1">
        <f t="shared" si="37"/>
        <v>-4.4624666274951332</v>
      </c>
      <c r="K78" s="1">
        <f t="shared" si="38"/>
        <v>-0.53373084185076225</v>
      </c>
      <c r="L78" s="1">
        <f t="shared" si="39"/>
        <v>1.341568738037742E-2</v>
      </c>
      <c r="M78" s="1">
        <f t="shared" si="40"/>
        <v>-4.3719330126081397</v>
      </c>
      <c r="N78" s="1">
        <f t="shared" si="41"/>
        <v>-0.44717616522010151</v>
      </c>
      <c r="P78" s="1">
        <f t="shared" si="42"/>
        <v>-4.3719330126081397</v>
      </c>
      <c r="Q78" s="1">
        <f t="shared" si="43"/>
        <v>-0.44717616522010151</v>
      </c>
      <c r="R78" s="1">
        <f>A78+P78*dt</f>
        <v>-9.3619297562651249E-2</v>
      </c>
      <c r="S78" s="1">
        <f>B78+Q78*dt</f>
        <v>-4.3809485498228762</v>
      </c>
      <c r="T78" s="1">
        <f t="shared" si="44"/>
        <v>3.116086731810622</v>
      </c>
      <c r="V78" s="1">
        <f t="shared" si="45"/>
        <v>-4.3809485498228762</v>
      </c>
      <c r="W78" s="1">
        <f t="shared" si="46"/>
        <v>3.116086731810622</v>
      </c>
      <c r="X78" s="1">
        <f>(D78+2*J78+2*P78+V78)/6*dt</f>
        <v>-0.22006947976326074</v>
      </c>
      <c r="Y78" s="1">
        <f>(E78+2*K78+2*Q78+W78)/6*dt</f>
        <v>-2.5006689330513421E-2</v>
      </c>
      <c r="Z78" s="1">
        <f>_r*COS(A78-RADIANS(90))</f>
        <v>3.7395678935974584E-2</v>
      </c>
      <c r="AA78" s="1">
        <f>_r*SIN(A78-RADIANS(90))</f>
        <v>-0.29766014714253819</v>
      </c>
      <c r="AB78" s="1">
        <f t="shared" si="47"/>
        <v>2.3398528574617994E-3</v>
      </c>
      <c r="AC78" s="1">
        <f t="shared" si="48"/>
        <v>2.3398528574617994E-2</v>
      </c>
      <c r="AD78" s="1">
        <f>m*B78^2*_r^2/2</f>
        <v>0.85487870408617683</v>
      </c>
      <c r="AE78" s="1">
        <f t="shared" si="49"/>
        <v>0.87827723266079483</v>
      </c>
      <c r="AF78">
        <v>72.2</v>
      </c>
      <c r="AH78" s="1">
        <f>-m*g*AB78</f>
        <v>2.3398528574617994E-2</v>
      </c>
    </row>
    <row r="79" spans="1:34" x14ac:dyDescent="0.3">
      <c r="A79" s="1">
        <f t="shared" si="29"/>
        <v>-9.5092126695504986E-2</v>
      </c>
      <c r="B79" s="1">
        <f t="shared" si="30"/>
        <v>-4.3835964308923838</v>
      </c>
      <c r="C79" s="1">
        <f t="shared" si="31"/>
        <v>3.164962650608016</v>
      </c>
      <c r="D79" s="1">
        <f t="shared" si="32"/>
        <v>-4.3835964308923838</v>
      </c>
      <c r="E79" s="1">
        <f t="shared" si="33"/>
        <v>3.164962650608016</v>
      </c>
      <c r="F79" s="1">
        <f t="shared" si="34"/>
        <v>-0.2046820374678146</v>
      </c>
      <c r="G79" s="1">
        <f t="shared" si="35"/>
        <v>-4.3044723646271832</v>
      </c>
      <c r="H79" s="1">
        <f t="shared" si="36"/>
        <v>6.7751948303294798</v>
      </c>
      <c r="I79" s="1"/>
      <c r="J79" s="1">
        <f t="shared" si="37"/>
        <v>-4.3044723646271832</v>
      </c>
      <c r="K79" s="1">
        <f t="shared" si="38"/>
        <v>6.7751948303294798</v>
      </c>
      <c r="L79" s="1">
        <f t="shared" si="39"/>
        <v>-0.20270393581118457</v>
      </c>
      <c r="M79" s="1">
        <f t="shared" si="40"/>
        <v>-4.2142165601341466</v>
      </c>
      <c r="N79" s="1">
        <f t="shared" si="41"/>
        <v>6.7106212807013002</v>
      </c>
      <c r="P79" s="1">
        <f t="shared" si="42"/>
        <v>-4.2142165601341466</v>
      </c>
      <c r="Q79" s="1">
        <f t="shared" si="43"/>
        <v>6.7106212807013002</v>
      </c>
      <c r="R79" s="1">
        <f>A79+P79*dt</f>
        <v>-0.3058029547022123</v>
      </c>
      <c r="S79" s="1">
        <f>B79+Q79*dt</f>
        <v>-4.048065366857319</v>
      </c>
      <c r="T79" s="1">
        <f t="shared" si="44"/>
        <v>10.035299140592445</v>
      </c>
      <c r="V79" s="1">
        <f t="shared" si="45"/>
        <v>-4.048065366857319</v>
      </c>
      <c r="W79" s="1">
        <f t="shared" si="46"/>
        <v>10.035299140592445</v>
      </c>
      <c r="X79" s="1">
        <f>(D79+2*J79+2*P79+V79)/6*dt</f>
        <v>-0.21224199706060307</v>
      </c>
      <c r="Y79" s="1">
        <f>(E79+2*K79+2*Q79+W79)/6*dt</f>
        <v>0.33476578344385022</v>
      </c>
      <c r="Z79" s="1">
        <f>_r*COS(A79-RADIANS(90))</f>
        <v>-2.84846638554721E-2</v>
      </c>
      <c r="AA79" s="1">
        <f>_r*SIN(A79-RADIANS(90))</f>
        <v>-0.2986446448959712</v>
      </c>
      <c r="AB79" s="1">
        <f t="shared" si="47"/>
        <v>1.3553551040287881E-3</v>
      </c>
      <c r="AC79" s="1">
        <f t="shared" si="48"/>
        <v>1.3553551040287881E-2</v>
      </c>
      <c r="AD79" s="1">
        <f>m*B79^2*_r^2/2</f>
        <v>0.86471629510196002</v>
      </c>
      <c r="AE79" s="1">
        <f t="shared" si="49"/>
        <v>0.8782698461422479</v>
      </c>
      <c r="AF79">
        <v>73.2</v>
      </c>
      <c r="AH79" s="1">
        <f>-m*g*AB79</f>
        <v>1.3553551040287881E-2</v>
      </c>
    </row>
    <row r="80" spans="1:34" x14ac:dyDescent="0.3">
      <c r="A80" s="1">
        <f t="shared" si="29"/>
        <v>-0.30733412375610802</v>
      </c>
      <c r="B80" s="1">
        <f t="shared" si="30"/>
        <v>-4.0488306474485336</v>
      </c>
      <c r="C80" s="1">
        <f t="shared" si="31"/>
        <v>10.083958400033664</v>
      </c>
      <c r="D80" s="1">
        <f t="shared" si="32"/>
        <v>-4.0488306474485336</v>
      </c>
      <c r="E80" s="1">
        <f t="shared" si="33"/>
        <v>10.083958400033664</v>
      </c>
      <c r="F80" s="1">
        <f t="shared" si="34"/>
        <v>-0.40855488994232136</v>
      </c>
      <c r="G80" s="1">
        <f t="shared" si="35"/>
        <v>-3.796731687447692</v>
      </c>
      <c r="H80" s="1">
        <f t="shared" si="36"/>
        <v>13.242785723470506</v>
      </c>
      <c r="I80" s="1"/>
      <c r="J80" s="1">
        <f t="shared" si="37"/>
        <v>-3.796731687447692</v>
      </c>
      <c r="K80" s="1">
        <f t="shared" si="38"/>
        <v>13.242785723470506</v>
      </c>
      <c r="L80" s="1">
        <f t="shared" si="39"/>
        <v>-0.40225241594230032</v>
      </c>
      <c r="M80" s="1">
        <f t="shared" si="40"/>
        <v>-3.7177610043617708</v>
      </c>
      <c r="N80" s="1">
        <f t="shared" si="41"/>
        <v>13.049732172947776</v>
      </c>
      <c r="P80" s="1">
        <f t="shared" si="42"/>
        <v>-3.7177610043617708</v>
      </c>
      <c r="Q80" s="1">
        <f t="shared" si="43"/>
        <v>13.049732172947776</v>
      </c>
      <c r="R80" s="1">
        <f>A80+P80*dt</f>
        <v>-0.49322217397419654</v>
      </c>
      <c r="S80" s="1">
        <f>B80+Q80*dt</f>
        <v>-3.3963440388011445</v>
      </c>
      <c r="T80" s="1">
        <f t="shared" si="44"/>
        <v>15.782215670432313</v>
      </c>
      <c r="V80" s="1">
        <f t="shared" si="45"/>
        <v>-3.3963440388011445</v>
      </c>
      <c r="W80" s="1">
        <f t="shared" si="46"/>
        <v>15.782215670432313</v>
      </c>
      <c r="X80" s="1">
        <f>(D80+2*J80+2*P80+V80)/6*dt</f>
        <v>-0.18728466724890502</v>
      </c>
      <c r="Y80" s="1">
        <f>(E80+2*K80+2*Q80+W80)/6*dt</f>
        <v>0.65376008219418791</v>
      </c>
      <c r="Z80" s="1">
        <f>_r*COS(A80-RADIANS(90))</f>
        <v>-9.0755625600302953E-2</v>
      </c>
      <c r="AA80" s="1">
        <f>_r*SIN(A80-RADIANS(90))</f>
        <v>-0.28594303002853144</v>
      </c>
      <c r="AB80" s="1">
        <f t="shared" si="47"/>
        <v>1.4056969971468547E-2</v>
      </c>
      <c r="AC80" s="1">
        <f t="shared" si="48"/>
        <v>0.14056969971468547</v>
      </c>
      <c r="AD80" s="1">
        <f>m*B80^2*_r^2/2</f>
        <v>0.73768633252733296</v>
      </c>
      <c r="AE80" s="1">
        <f t="shared" si="49"/>
        <v>0.87825603224201843</v>
      </c>
      <c r="AF80">
        <v>74.2</v>
      </c>
      <c r="AH80" s="1">
        <f>-m*g*AB80</f>
        <v>0.14056969971468547</v>
      </c>
    </row>
    <row r="81" spans="1:34" x14ac:dyDescent="0.3">
      <c r="A81" s="1">
        <f t="shared" si="29"/>
        <v>-0.49461879100501305</v>
      </c>
      <c r="B81" s="1">
        <f t="shared" si="30"/>
        <v>-3.3950705652543456</v>
      </c>
      <c r="C81" s="1">
        <f t="shared" si="31"/>
        <v>15.823205492523627</v>
      </c>
      <c r="D81" s="1">
        <f t="shared" si="32"/>
        <v>-3.3950705652543456</v>
      </c>
      <c r="E81" s="1">
        <f t="shared" si="33"/>
        <v>15.823205492523627</v>
      </c>
      <c r="F81" s="1">
        <f t="shared" si="34"/>
        <v>-0.57949555513637163</v>
      </c>
      <c r="G81" s="1">
        <f t="shared" si="35"/>
        <v>-2.9994904279412546</v>
      </c>
      <c r="H81" s="1">
        <f t="shared" si="36"/>
        <v>18.253397259868404</v>
      </c>
      <c r="I81" s="1"/>
      <c r="J81" s="1">
        <f t="shared" si="37"/>
        <v>-2.9994904279412546</v>
      </c>
      <c r="K81" s="1">
        <f t="shared" si="38"/>
        <v>18.253397259868404</v>
      </c>
      <c r="L81" s="1">
        <f t="shared" si="39"/>
        <v>-0.56960605170354439</v>
      </c>
      <c r="M81" s="1">
        <f t="shared" si="40"/>
        <v>-2.9387356337576356</v>
      </c>
      <c r="N81" s="1">
        <f t="shared" si="41"/>
        <v>17.976678047114365</v>
      </c>
      <c r="P81" s="1">
        <f t="shared" si="42"/>
        <v>-2.9387356337576356</v>
      </c>
      <c r="Q81" s="1">
        <f t="shared" si="43"/>
        <v>17.976678047114365</v>
      </c>
      <c r="R81" s="1">
        <f>A81+P81*dt</f>
        <v>-0.64155557269289487</v>
      </c>
      <c r="S81" s="1">
        <f>B81+Q81*dt</f>
        <v>-2.4962366628986272</v>
      </c>
      <c r="T81" s="1">
        <f t="shared" si="44"/>
        <v>19.948081218956901</v>
      </c>
      <c r="V81" s="1">
        <f t="shared" si="45"/>
        <v>-2.4962366628986272</v>
      </c>
      <c r="W81" s="1">
        <f t="shared" si="46"/>
        <v>19.948081218956901</v>
      </c>
      <c r="X81" s="1">
        <f>(D81+2*J81+2*P81+V81)/6*dt</f>
        <v>-0.14806466126292295</v>
      </c>
      <c r="Y81" s="1">
        <f>(E81+2*K81+2*Q81+W81)/6*dt</f>
        <v>0.90192864437871723</v>
      </c>
      <c r="Z81" s="1">
        <f>_r*COS(A81-RADIANS(90))</f>
        <v>-0.14240884943271259</v>
      </c>
      <c r="AA81" s="1">
        <f>_r*SIN(A81-RADIANS(90))</f>
        <v>-0.26404491966945887</v>
      </c>
      <c r="AB81" s="1">
        <f t="shared" si="47"/>
        <v>3.5955080330541123E-2</v>
      </c>
      <c r="AC81" s="1">
        <f t="shared" si="48"/>
        <v>0.35955080330541123</v>
      </c>
      <c r="AD81" s="1">
        <f>m*B81^2*_r^2/2</f>
        <v>0.51869268643754074</v>
      </c>
      <c r="AE81" s="1">
        <f t="shared" si="49"/>
        <v>0.87824348974295197</v>
      </c>
      <c r="AF81">
        <v>75.2</v>
      </c>
      <c r="AH81" s="1">
        <f>-m*g*AB81</f>
        <v>0.35955080330541123</v>
      </c>
    </row>
    <row r="82" spans="1:34" x14ac:dyDescent="0.3">
      <c r="A82" s="1">
        <f t="shared" si="29"/>
        <v>-0.642683452267936</v>
      </c>
      <c r="B82" s="1">
        <f t="shared" si="30"/>
        <v>-2.4931419208756282</v>
      </c>
      <c r="C82" s="1">
        <f t="shared" si="31"/>
        <v>19.978189142798723</v>
      </c>
      <c r="D82" s="1">
        <f t="shared" si="32"/>
        <v>-2.4931419208756282</v>
      </c>
      <c r="E82" s="1">
        <f t="shared" si="33"/>
        <v>19.978189142798723</v>
      </c>
      <c r="F82" s="1">
        <f t="shared" si="34"/>
        <v>-0.70501200028982669</v>
      </c>
      <c r="G82" s="1">
        <f t="shared" si="35"/>
        <v>-1.9936871923056603</v>
      </c>
      <c r="H82" s="1">
        <f t="shared" si="36"/>
        <v>21.601432301610096</v>
      </c>
      <c r="I82" s="1"/>
      <c r="J82" s="1">
        <f t="shared" si="37"/>
        <v>-1.9936871923056603</v>
      </c>
      <c r="K82" s="1">
        <f t="shared" si="38"/>
        <v>21.601432301610096</v>
      </c>
      <c r="L82" s="1">
        <f t="shared" si="39"/>
        <v>-0.69252563207557749</v>
      </c>
      <c r="M82" s="1">
        <f t="shared" si="40"/>
        <v>-1.9531061133353758</v>
      </c>
      <c r="N82" s="1">
        <f t="shared" si="41"/>
        <v>21.282767788286645</v>
      </c>
      <c r="P82" s="1">
        <f t="shared" si="42"/>
        <v>-1.9531061133353758</v>
      </c>
      <c r="Q82" s="1">
        <f t="shared" si="43"/>
        <v>21.282767788286645</v>
      </c>
      <c r="R82" s="1">
        <f>A82+P82*dt</f>
        <v>-0.74033875793470483</v>
      </c>
      <c r="S82" s="1">
        <f>B82+Q82*dt</f>
        <v>-1.4290035314612959</v>
      </c>
      <c r="T82" s="1">
        <f t="shared" si="44"/>
        <v>22.484601167251746</v>
      </c>
      <c r="V82" s="1">
        <f t="shared" si="45"/>
        <v>-1.4290035314612959</v>
      </c>
      <c r="W82" s="1">
        <f t="shared" si="46"/>
        <v>22.484601167251746</v>
      </c>
      <c r="X82" s="1">
        <f>(D82+2*J82+2*P82+V82)/6*dt</f>
        <v>-9.8464433863491643E-2</v>
      </c>
      <c r="Y82" s="1">
        <f>(E82+2*K82+2*Q82+W82)/6*dt</f>
        <v>1.0685932540820331</v>
      </c>
      <c r="Z82" s="1">
        <f>_r*COS(A82-RADIANS(90))</f>
        <v>-0.17980370228518847</v>
      </c>
      <c r="AA82" s="1">
        <f>_r*SIN(A82-RADIANS(90))</f>
        <v>-0.24014709793070435</v>
      </c>
      <c r="AB82" s="1">
        <f t="shared" si="47"/>
        <v>5.9852902069295638E-2</v>
      </c>
      <c r="AC82" s="1">
        <f t="shared" si="48"/>
        <v>0.59852902069295633</v>
      </c>
      <c r="AD82" s="1">
        <f>m*B82^2*_r^2/2</f>
        <v>0.27970904869323376</v>
      </c>
      <c r="AE82" s="1">
        <f t="shared" si="49"/>
        <v>0.87823806938619009</v>
      </c>
      <c r="AF82">
        <v>76.2</v>
      </c>
      <c r="AH82" s="1">
        <f>-m*g*AB82</f>
        <v>0.59852902069295633</v>
      </c>
    </row>
    <row r="83" spans="1:34" x14ac:dyDescent="0.3">
      <c r="A83" s="1">
        <f t="shared" si="29"/>
        <v>-0.74114788613142768</v>
      </c>
      <c r="B83" s="1">
        <f t="shared" si="30"/>
        <v>-1.4245486667935952</v>
      </c>
      <c r="C83" s="1">
        <f t="shared" si="31"/>
        <v>22.504504834129012</v>
      </c>
      <c r="D83" s="1">
        <f t="shared" si="32"/>
        <v>-1.4245486667935952</v>
      </c>
      <c r="E83" s="1">
        <f t="shared" si="33"/>
        <v>22.504504834129012</v>
      </c>
      <c r="F83" s="1">
        <f t="shared" si="34"/>
        <v>-0.7767616028012676</v>
      </c>
      <c r="G83" s="1">
        <f t="shared" si="35"/>
        <v>-0.86193604594036988</v>
      </c>
      <c r="H83" s="1">
        <f t="shared" si="36"/>
        <v>23.365783836527878</v>
      </c>
      <c r="I83" s="1"/>
      <c r="J83" s="1">
        <f t="shared" si="37"/>
        <v>-0.86193604594036988</v>
      </c>
      <c r="K83" s="1">
        <f t="shared" si="38"/>
        <v>23.365783836527878</v>
      </c>
      <c r="L83" s="1">
        <f t="shared" si="39"/>
        <v>-0.76269628727993688</v>
      </c>
      <c r="M83" s="1">
        <f t="shared" si="40"/>
        <v>-0.84040407088039815</v>
      </c>
      <c r="N83" s="1">
        <f t="shared" si="41"/>
        <v>23.029110154747048</v>
      </c>
      <c r="P83" s="1">
        <f t="shared" si="42"/>
        <v>-0.84040407088039815</v>
      </c>
      <c r="Q83" s="1">
        <f t="shared" si="43"/>
        <v>23.029110154747048</v>
      </c>
      <c r="R83" s="1">
        <f>A83+P83*dt</f>
        <v>-0.7831680896754476</v>
      </c>
      <c r="S83" s="1">
        <f>B83+Q83*dt</f>
        <v>-0.27309315905624265</v>
      </c>
      <c r="T83" s="1">
        <f t="shared" si="44"/>
        <v>23.517604131368152</v>
      </c>
      <c r="V83" s="1">
        <f t="shared" si="45"/>
        <v>-0.27309315905624265</v>
      </c>
      <c r="W83" s="1">
        <f t="shared" si="46"/>
        <v>23.517604131368152</v>
      </c>
      <c r="X83" s="1">
        <f>(D83+2*J83+2*P83+V83)/6*dt</f>
        <v>-4.2519350495761457E-2</v>
      </c>
      <c r="Y83" s="1">
        <f>(E83+2*K83+2*Q83+W83)/6*dt</f>
        <v>1.156765807900392</v>
      </c>
      <c r="Z83" s="1">
        <f>_r*COS(A83-RADIANS(90))</f>
        <v>-0.20254054350716102</v>
      </c>
      <c r="AA83" s="1">
        <f>_r*SIN(A83-RADIANS(90))</f>
        <v>-0.22130821999153988</v>
      </c>
      <c r="AB83" s="1">
        <f t="shared" si="47"/>
        <v>7.869178000846011E-2</v>
      </c>
      <c r="AC83" s="1">
        <f t="shared" si="48"/>
        <v>0.7869178000846011</v>
      </c>
      <c r="AD83" s="1">
        <f>m*B83^2*_r^2/2</f>
        <v>9.1320250682853432E-2</v>
      </c>
      <c r="AE83" s="1">
        <f t="shared" si="49"/>
        <v>0.87823805076745454</v>
      </c>
      <c r="AF83">
        <v>77.2</v>
      </c>
      <c r="AH83" s="1">
        <f>-m*g*AB83</f>
        <v>0.7869178000846011</v>
      </c>
    </row>
    <row r="84" spans="1:34" x14ac:dyDescent="0.3">
      <c r="A84" s="1">
        <f t="shared" si="29"/>
        <v>-0.78366723662718918</v>
      </c>
      <c r="B84" s="1">
        <f t="shared" si="30"/>
        <v>-0.26778285889320319</v>
      </c>
      <c r="C84" s="1">
        <f t="shared" si="31"/>
        <v>23.529392415234859</v>
      </c>
      <c r="D84" s="1">
        <f t="shared" si="32"/>
        <v>-0.26778285889320319</v>
      </c>
      <c r="E84" s="1">
        <f t="shared" si="33"/>
        <v>23.529392415234859</v>
      </c>
      <c r="F84" s="1">
        <f t="shared" si="34"/>
        <v>-0.79036180809951928</v>
      </c>
      <c r="G84" s="1">
        <f t="shared" si="35"/>
        <v>0.32045195148766836</v>
      </c>
      <c r="H84" s="1">
        <f t="shared" si="36"/>
        <v>23.686929428454356</v>
      </c>
      <c r="I84" s="1"/>
      <c r="J84" s="1">
        <f t="shared" si="37"/>
        <v>0.32045195148766836</v>
      </c>
      <c r="K84" s="1">
        <f t="shared" si="38"/>
        <v>23.686929428454356</v>
      </c>
      <c r="L84" s="1">
        <f t="shared" si="39"/>
        <v>-0.77565593783999742</v>
      </c>
      <c r="M84" s="1">
        <f t="shared" si="40"/>
        <v>0.32439037681815575</v>
      </c>
      <c r="N84" s="1">
        <f t="shared" si="41"/>
        <v>23.339484685831824</v>
      </c>
      <c r="P84" s="1">
        <f t="shared" si="42"/>
        <v>0.32439037681815575</v>
      </c>
      <c r="Q84" s="1">
        <f t="shared" si="43"/>
        <v>23.339484685831824</v>
      </c>
      <c r="R84" s="1">
        <f>A84+P84*dt</f>
        <v>-0.7674477177862814</v>
      </c>
      <c r="S84" s="1">
        <f>B84+Q84*dt</f>
        <v>0.899191375398388</v>
      </c>
      <c r="T84" s="1">
        <f t="shared" si="44"/>
        <v>23.14335542073518</v>
      </c>
      <c r="V84" s="1">
        <f t="shared" si="45"/>
        <v>0.899191375398388</v>
      </c>
      <c r="W84" s="1">
        <f t="shared" si="46"/>
        <v>23.14335542073518</v>
      </c>
      <c r="X84" s="1">
        <f>(D84+2*J84+2*P84+V84)/6*dt</f>
        <v>1.6009109775973609E-2</v>
      </c>
      <c r="Y84" s="1">
        <f>(E84+2*K84+2*Q84+W84)/6*dt</f>
        <v>1.1727131338711867</v>
      </c>
      <c r="Z84" s="1">
        <f>_r*COS(A84-RADIANS(90))</f>
        <v>-0.21176453173711376</v>
      </c>
      <c r="AA84" s="1">
        <f>_r*SIN(A84-RADIANS(90))</f>
        <v>-0.21249890140459773</v>
      </c>
      <c r="AB84" s="1">
        <f t="shared" si="47"/>
        <v>8.7501098595402255E-2</v>
      </c>
      <c r="AC84" s="1">
        <f t="shared" si="48"/>
        <v>0.87501098595402249</v>
      </c>
      <c r="AD84" s="1">
        <f>m*B84^2*_r^2/2</f>
        <v>3.2268446782657725E-3</v>
      </c>
      <c r="AE84" s="1">
        <f t="shared" si="49"/>
        <v>0.87823783063228822</v>
      </c>
      <c r="AF84">
        <v>78.2</v>
      </c>
      <c r="AH84" s="1">
        <f>-m*g*AB84</f>
        <v>0.87501098595402249</v>
      </c>
    </row>
    <row r="85" spans="1:34" x14ac:dyDescent="0.3">
      <c r="A85" s="1">
        <f t="shared" si="29"/>
        <v>-0.76765812685121559</v>
      </c>
      <c r="B85" s="1">
        <f t="shared" si="30"/>
        <v>0.90493027497798351</v>
      </c>
      <c r="C85" s="1">
        <f t="shared" si="31"/>
        <v>23.148402517101903</v>
      </c>
      <c r="D85" s="1">
        <f t="shared" si="32"/>
        <v>0.90493027497798351</v>
      </c>
      <c r="E85" s="1">
        <f t="shared" si="33"/>
        <v>23.148402517101903</v>
      </c>
      <c r="F85" s="1">
        <f t="shared" si="34"/>
        <v>-0.74503486997676605</v>
      </c>
      <c r="G85" s="1">
        <f t="shared" si="35"/>
        <v>1.483640337905531</v>
      </c>
      <c r="H85" s="1">
        <f t="shared" si="36"/>
        <v>22.599914751386954</v>
      </c>
      <c r="I85" s="1"/>
      <c r="J85" s="1">
        <f t="shared" si="37"/>
        <v>1.483640337905531</v>
      </c>
      <c r="K85" s="1">
        <f t="shared" si="38"/>
        <v>22.599914751386954</v>
      </c>
      <c r="L85" s="1">
        <f t="shared" si="39"/>
        <v>-0.73056711840357735</v>
      </c>
      <c r="M85" s="1">
        <f t="shared" si="40"/>
        <v>1.4699281437626572</v>
      </c>
      <c r="N85" s="1">
        <f t="shared" si="41"/>
        <v>22.243070995269711</v>
      </c>
      <c r="P85" s="1">
        <f t="shared" si="42"/>
        <v>1.4699281437626572</v>
      </c>
      <c r="Q85" s="1">
        <f t="shared" si="43"/>
        <v>22.243070995269711</v>
      </c>
      <c r="R85" s="1">
        <f>A85+P85*dt</f>
        <v>-0.69416171966308271</v>
      </c>
      <c r="S85" s="1">
        <f>B85+Q85*dt</f>
        <v>2.0170838247414693</v>
      </c>
      <c r="T85" s="1">
        <f t="shared" si="44"/>
        <v>21.324712342892514</v>
      </c>
      <c r="V85" s="1">
        <f t="shared" si="45"/>
        <v>2.0170838247414693</v>
      </c>
      <c r="W85" s="1">
        <f t="shared" si="46"/>
        <v>21.324712342892514</v>
      </c>
      <c r="X85" s="1">
        <f>(D85+2*J85+2*P85+V85)/6*dt</f>
        <v>7.3576258858798579E-2</v>
      </c>
      <c r="Y85" s="1">
        <f>(E85+2*K85+2*Q85+W85)/6*dt</f>
        <v>1.1179923862775645</v>
      </c>
      <c r="Z85" s="1">
        <f>_r*COS(A85-RADIANS(90))</f>
        <v>-0.20833562265391711</v>
      </c>
      <c r="AA85" s="1">
        <f>_r*SIN(A85-RADIANS(90))</f>
        <v>-0.2158616879703405</v>
      </c>
      <c r="AB85" s="1">
        <f t="shared" si="47"/>
        <v>8.413831202965949E-2</v>
      </c>
      <c r="AC85" s="1">
        <f t="shared" si="48"/>
        <v>0.8413831202965949</v>
      </c>
      <c r="AD85" s="1">
        <f>m*B85^2*_r^2/2</f>
        <v>3.6850446115727797E-2</v>
      </c>
      <c r="AE85" s="1">
        <f t="shared" si="49"/>
        <v>0.87823356641232264</v>
      </c>
      <c r="AF85">
        <v>79.2</v>
      </c>
      <c r="AH85" s="1">
        <f>-m*g*AB85</f>
        <v>0.8413831202965949</v>
      </c>
    </row>
    <row r="86" spans="1:34" x14ac:dyDescent="0.3">
      <c r="A86" s="1">
        <f t="shared" si="29"/>
        <v>-0.694081867992417</v>
      </c>
      <c r="B86" s="1">
        <f t="shared" si="30"/>
        <v>2.022922661255548</v>
      </c>
      <c r="C86" s="1">
        <f t="shared" si="31"/>
        <v>21.322666501046076</v>
      </c>
      <c r="D86" s="1">
        <f t="shared" si="32"/>
        <v>2.022922661255548</v>
      </c>
      <c r="E86" s="1">
        <f t="shared" si="33"/>
        <v>21.322666501046076</v>
      </c>
      <c r="F86" s="1">
        <f t="shared" si="34"/>
        <v>-0.64350880146102829</v>
      </c>
      <c r="G86" s="1">
        <f t="shared" si="35"/>
        <v>2.5559893237817</v>
      </c>
      <c r="H86" s="1">
        <f t="shared" si="36"/>
        <v>20.000205137214731</v>
      </c>
      <c r="I86" s="1"/>
      <c r="J86" s="1">
        <f t="shared" si="37"/>
        <v>2.5559893237817</v>
      </c>
      <c r="K86" s="1">
        <f t="shared" si="38"/>
        <v>20.000205137214731</v>
      </c>
      <c r="L86" s="1">
        <f t="shared" si="39"/>
        <v>-0.63018213489787445</v>
      </c>
      <c r="M86" s="1">
        <f t="shared" si="40"/>
        <v>2.5229277896859164</v>
      </c>
      <c r="N86" s="1">
        <f t="shared" si="41"/>
        <v>19.643063939242563</v>
      </c>
      <c r="P86" s="1">
        <f t="shared" si="42"/>
        <v>2.5229277896859164</v>
      </c>
      <c r="Q86" s="1">
        <f t="shared" si="43"/>
        <v>19.643063939242563</v>
      </c>
      <c r="R86" s="1">
        <f>A86+P86*dt</f>
        <v>-0.56793547850812121</v>
      </c>
      <c r="S86" s="1">
        <f>B86+Q86*dt</f>
        <v>3.0050758582176762</v>
      </c>
      <c r="T86" s="1">
        <f t="shared" si="44"/>
        <v>17.929759242958749</v>
      </c>
      <c r="V86" s="1">
        <f t="shared" si="45"/>
        <v>3.0050758582176762</v>
      </c>
      <c r="W86" s="1">
        <f t="shared" si="46"/>
        <v>17.929759242958749</v>
      </c>
      <c r="X86" s="1">
        <f>(D86+2*J86+2*P86+V86)/6*dt</f>
        <v>0.1265486062200705</v>
      </c>
      <c r="Y86" s="1">
        <f>(E86+2*K86+2*Q86+W86)/6*dt</f>
        <v>0.98782469914099513</v>
      </c>
      <c r="Z86" s="1">
        <f>_r*COS(A86-RADIANS(90))</f>
        <v>-0.19190399850941467</v>
      </c>
      <c r="AA86" s="1">
        <f>_r*SIN(A86-RADIANS(90))</f>
        <v>-0.23059240090709532</v>
      </c>
      <c r="AB86" s="1">
        <f t="shared" si="47"/>
        <v>6.940759909290467E-2</v>
      </c>
      <c r="AC86" s="1">
        <f t="shared" si="48"/>
        <v>0.6940759909290467</v>
      </c>
      <c r="AD86" s="1">
        <f>m*B86^2*_r^2/2</f>
        <v>0.18414972420395528</v>
      </c>
      <c r="AE86" s="1">
        <f t="shared" si="49"/>
        <v>0.87822571513300196</v>
      </c>
      <c r="AF86">
        <v>80.2</v>
      </c>
      <c r="AH86" s="1">
        <f>-m*g*AB86</f>
        <v>0.6940759909290467</v>
      </c>
    </row>
    <row r="87" spans="1:34" x14ac:dyDescent="0.3">
      <c r="A87" s="1">
        <f t="shared" si="29"/>
        <v>-0.56753326177234653</v>
      </c>
      <c r="B87" s="1">
        <f t="shared" si="30"/>
        <v>3.0107473603965431</v>
      </c>
      <c r="C87" s="1">
        <f t="shared" si="31"/>
        <v>17.918455324856776</v>
      </c>
      <c r="D87" s="1">
        <f t="shared" si="32"/>
        <v>3.0107473603965431</v>
      </c>
      <c r="E87" s="1">
        <f t="shared" si="33"/>
        <v>17.918455324856776</v>
      </c>
      <c r="F87" s="1">
        <f t="shared" si="34"/>
        <v>-0.49226457776243293</v>
      </c>
      <c r="G87" s="1">
        <f t="shared" si="35"/>
        <v>3.4587087435179624</v>
      </c>
      <c r="H87" s="1">
        <f t="shared" si="36"/>
        <v>15.754093035874147</v>
      </c>
      <c r="I87" s="1"/>
      <c r="J87" s="1">
        <f t="shared" si="37"/>
        <v>3.4587087435179624</v>
      </c>
      <c r="K87" s="1">
        <f t="shared" si="38"/>
        <v>15.754093035874147</v>
      </c>
      <c r="L87" s="1">
        <f t="shared" si="39"/>
        <v>-0.48106554318439748</v>
      </c>
      <c r="M87" s="1">
        <f t="shared" si="40"/>
        <v>3.4045996862933969</v>
      </c>
      <c r="N87" s="1">
        <f t="shared" si="41"/>
        <v>15.424134820309224</v>
      </c>
      <c r="P87" s="1">
        <f t="shared" si="42"/>
        <v>3.4045996862933969</v>
      </c>
      <c r="Q87" s="1">
        <f t="shared" si="43"/>
        <v>15.424134820309224</v>
      </c>
      <c r="R87" s="1">
        <f>A87+P87*dt</f>
        <v>-0.39730327745767668</v>
      </c>
      <c r="S87" s="1">
        <f>B87+Q87*dt</f>
        <v>3.7819541014120044</v>
      </c>
      <c r="T87" s="1">
        <f t="shared" si="44"/>
        <v>12.897769446291413</v>
      </c>
      <c r="V87" s="1">
        <f t="shared" si="45"/>
        <v>3.7819541014120044</v>
      </c>
      <c r="W87" s="1">
        <f t="shared" si="46"/>
        <v>12.897769446291413</v>
      </c>
      <c r="X87" s="1">
        <f>(D87+2*J87+2*P87+V87)/6*dt</f>
        <v>0.17099431934526058</v>
      </c>
      <c r="Y87" s="1">
        <f>(E87+2*K87+2*Q87+W87)/6*dt</f>
        <v>0.77643900402929122</v>
      </c>
      <c r="Z87" s="1">
        <f>_r*COS(A87-RADIANS(90))</f>
        <v>-0.16126609792371097</v>
      </c>
      <c r="AA87" s="1">
        <f>_r*SIN(A87-RADIANS(90))</f>
        <v>-0.25296886302559068</v>
      </c>
      <c r="AB87" s="1">
        <f t="shared" si="47"/>
        <v>4.7031136974409304E-2</v>
      </c>
      <c r="AC87" s="1">
        <f t="shared" si="48"/>
        <v>0.47031136974409304</v>
      </c>
      <c r="AD87" s="1">
        <f>m*B87^2*_r^2/2</f>
        <v>0.40790698506606382</v>
      </c>
      <c r="AE87" s="1">
        <f t="shared" si="49"/>
        <v>0.87821835481015686</v>
      </c>
      <c r="AF87">
        <v>81.2</v>
      </c>
      <c r="AH87" s="1">
        <f>-m*g*AB87</f>
        <v>0.47031136974409304</v>
      </c>
    </row>
    <row r="88" spans="1:34" x14ac:dyDescent="0.3">
      <c r="A88" s="1">
        <f t="shared" si="29"/>
        <v>-0.39653894242708598</v>
      </c>
      <c r="B88" s="1">
        <f t="shared" si="30"/>
        <v>3.7871863644258346</v>
      </c>
      <c r="C88" s="1">
        <f t="shared" si="31"/>
        <v>12.874272371385468</v>
      </c>
      <c r="D88" s="1">
        <f t="shared" si="32"/>
        <v>3.7871863644258346</v>
      </c>
      <c r="E88" s="1">
        <f t="shared" si="33"/>
        <v>12.874272371385468</v>
      </c>
      <c r="F88" s="1">
        <f t="shared" si="34"/>
        <v>-0.30185928331644013</v>
      </c>
      <c r="G88" s="1">
        <f t="shared" si="35"/>
        <v>4.1090431737104716</v>
      </c>
      <c r="H88" s="1">
        <f t="shared" si="36"/>
        <v>9.909864534564047</v>
      </c>
      <c r="I88" s="1"/>
      <c r="J88" s="1">
        <f t="shared" si="37"/>
        <v>4.1090431737104716</v>
      </c>
      <c r="K88" s="1">
        <f t="shared" si="38"/>
        <v>9.909864534564047</v>
      </c>
      <c r="L88" s="1">
        <f t="shared" si="39"/>
        <v>-0.29381286308432419</v>
      </c>
      <c r="M88" s="1">
        <f t="shared" si="40"/>
        <v>4.0349329777899356</v>
      </c>
      <c r="N88" s="1">
        <f t="shared" si="41"/>
        <v>9.6534596792446923</v>
      </c>
      <c r="P88" s="1">
        <f t="shared" si="42"/>
        <v>4.0349329777899356</v>
      </c>
      <c r="Q88" s="1">
        <f t="shared" si="43"/>
        <v>9.6534596792446923</v>
      </c>
      <c r="R88" s="1">
        <f>A88+P88*dt</f>
        <v>-0.1947922935375892</v>
      </c>
      <c r="S88" s="1">
        <f>B88+Q88*dt</f>
        <v>4.2698593483880689</v>
      </c>
      <c r="T88" s="1">
        <f t="shared" si="44"/>
        <v>6.4520920281084395</v>
      </c>
      <c r="V88" s="1">
        <f t="shared" si="45"/>
        <v>4.2698593483880689</v>
      </c>
      <c r="W88" s="1">
        <f t="shared" si="46"/>
        <v>6.4520920281084395</v>
      </c>
      <c r="X88" s="1">
        <f>(D88+2*J88+2*P88+V88)/6*dt</f>
        <v>0.20287498346512264</v>
      </c>
      <c r="Y88" s="1">
        <f>(E88+2*K88+2*Q88+W88)/6*dt</f>
        <v>0.4871084402259282</v>
      </c>
      <c r="Z88" s="1">
        <f>_r*COS(A88-RADIANS(90))</f>
        <v>-0.11586845134246918</v>
      </c>
      <c r="AA88" s="1">
        <f>_r*SIN(A88-RADIANS(90))</f>
        <v>-0.27672098218873437</v>
      </c>
      <c r="AB88" s="1">
        <f t="shared" si="47"/>
        <v>2.3279017811265623E-2</v>
      </c>
      <c r="AC88" s="1">
        <f t="shared" si="48"/>
        <v>0.23279017811265623</v>
      </c>
      <c r="AD88" s="1">
        <f>m*B88^2*_r^2/2</f>
        <v>0.64542512515018369</v>
      </c>
      <c r="AE88" s="1">
        <f t="shared" si="49"/>
        <v>0.87821530326283992</v>
      </c>
      <c r="AF88">
        <v>82.2</v>
      </c>
      <c r="AH88" s="1">
        <f>-m*g*AB88</f>
        <v>0.23279017811265623</v>
      </c>
    </row>
    <row r="89" spans="1:34" x14ac:dyDescent="0.3">
      <c r="A89" s="1">
        <f t="shared" si="29"/>
        <v>-0.19366395896196334</v>
      </c>
      <c r="B89" s="1">
        <f t="shared" si="30"/>
        <v>4.2742948046517624</v>
      </c>
      <c r="C89" s="1">
        <f t="shared" si="31"/>
        <v>6.4151880822806397</v>
      </c>
      <c r="D89" s="1">
        <f t="shared" si="32"/>
        <v>4.2742948046517624</v>
      </c>
      <c r="E89" s="1">
        <f t="shared" si="33"/>
        <v>6.4151880822806397</v>
      </c>
      <c r="F89" s="1">
        <f t="shared" si="34"/>
        <v>-8.6806588845669275E-2</v>
      </c>
      <c r="G89" s="1">
        <f t="shared" si="35"/>
        <v>4.4346745067087783</v>
      </c>
      <c r="H89" s="1">
        <f t="shared" si="36"/>
        <v>2.8899203250738577</v>
      </c>
      <c r="I89" s="1"/>
      <c r="J89" s="1">
        <f t="shared" si="37"/>
        <v>4.4346745067087783</v>
      </c>
      <c r="K89" s="1">
        <f t="shared" si="38"/>
        <v>2.8899203250738577</v>
      </c>
      <c r="L89" s="1">
        <f t="shared" si="39"/>
        <v>-8.279709629424388E-2</v>
      </c>
      <c r="M89" s="1">
        <f t="shared" si="40"/>
        <v>4.3465428127786092</v>
      </c>
      <c r="N89" s="1">
        <f t="shared" si="41"/>
        <v>2.7567509358780469</v>
      </c>
      <c r="P89" s="1">
        <f t="shared" si="42"/>
        <v>4.3465428127786092</v>
      </c>
      <c r="Q89" s="1">
        <f t="shared" si="43"/>
        <v>2.7567509358780469</v>
      </c>
      <c r="R89" s="1">
        <f>A89+P89*dt</f>
        <v>2.3663181676967127E-2</v>
      </c>
      <c r="S89" s="1">
        <f>B89+Q89*dt</f>
        <v>4.4121323514456643</v>
      </c>
      <c r="T89" s="1">
        <f t="shared" si="44"/>
        <v>-0.7886991129160239</v>
      </c>
      <c r="V89" s="1">
        <f t="shared" si="45"/>
        <v>4.4121323514456643</v>
      </c>
      <c r="W89" s="1">
        <f t="shared" si="46"/>
        <v>-0.7886991129160239</v>
      </c>
      <c r="X89" s="1">
        <f>(D89+2*J89+2*P89+V89)/6*dt</f>
        <v>0.21874051495893504</v>
      </c>
      <c r="Y89" s="1">
        <f>(E89+2*K89+2*Q89+W89)/6*dt</f>
        <v>0.14099859576057022</v>
      </c>
      <c r="Z89" s="1">
        <f>_r*COS(A89-RADIANS(90))</f>
        <v>-5.773669274052573E-2</v>
      </c>
      <c r="AA89" s="1">
        <f>_r*SIN(A89-RADIANS(90))</f>
        <v>-0.29439170217821381</v>
      </c>
      <c r="AB89" s="1">
        <f t="shared" si="47"/>
        <v>5.608297821786179E-3</v>
      </c>
      <c r="AC89" s="1">
        <f t="shared" si="48"/>
        <v>5.608297821786179E-2</v>
      </c>
      <c r="AD89" s="1">
        <f>m*B89^2*_r^2/2</f>
        <v>0.82213182346828706</v>
      </c>
      <c r="AE89" s="1">
        <f t="shared" si="49"/>
        <v>0.87821480168614885</v>
      </c>
      <c r="AF89">
        <v>83.2</v>
      </c>
      <c r="AH89" s="1">
        <f>-m*g*AB89</f>
        <v>5.608297821786179E-2</v>
      </c>
    </row>
    <row r="90" spans="1:34" x14ac:dyDescent="0.3">
      <c r="A90" s="1">
        <f t="shared" si="29"/>
        <v>2.50765559969717E-2</v>
      </c>
      <c r="B90" s="1">
        <f t="shared" si="30"/>
        <v>4.4152934004123328</v>
      </c>
      <c r="C90" s="1">
        <f t="shared" si="31"/>
        <v>-0.83579759719512003</v>
      </c>
      <c r="D90" s="1">
        <f t="shared" si="32"/>
        <v>4.4152934004123328</v>
      </c>
      <c r="E90" s="1">
        <f t="shared" si="33"/>
        <v>-0.83579759719512003</v>
      </c>
      <c r="F90" s="1">
        <f t="shared" si="34"/>
        <v>0.13545889100728004</v>
      </c>
      <c r="G90" s="1">
        <f t="shared" si="35"/>
        <v>4.3943984604824546</v>
      </c>
      <c r="H90" s="1">
        <f t="shared" si="36"/>
        <v>-4.5015004176767617</v>
      </c>
      <c r="I90" s="1"/>
      <c r="J90" s="1">
        <f t="shared" si="37"/>
        <v>4.3943984604824546</v>
      </c>
      <c r="K90" s="1">
        <f t="shared" si="38"/>
        <v>-4.5015004176767617</v>
      </c>
      <c r="L90" s="1">
        <f t="shared" si="39"/>
        <v>0.13493651750903307</v>
      </c>
      <c r="M90" s="1">
        <f t="shared" si="40"/>
        <v>4.3027558899704141</v>
      </c>
      <c r="N90" s="1">
        <f t="shared" si="41"/>
        <v>-4.4842468617127329</v>
      </c>
      <c r="P90" s="1">
        <f t="shared" si="42"/>
        <v>4.3027558899704141</v>
      </c>
      <c r="Q90" s="1">
        <f t="shared" si="43"/>
        <v>-4.4842468617127329</v>
      </c>
      <c r="R90" s="1">
        <f>A90+P90*dt</f>
        <v>0.24021435049549242</v>
      </c>
      <c r="S90" s="1">
        <f>B90+Q90*dt</f>
        <v>4.1910810573266959</v>
      </c>
      <c r="T90" s="1">
        <f t="shared" si="44"/>
        <v>-7.9303609246993965</v>
      </c>
      <c r="V90" s="1">
        <f t="shared" si="45"/>
        <v>4.1910810573266959</v>
      </c>
      <c r="W90" s="1">
        <f t="shared" si="46"/>
        <v>-7.9303609246993965</v>
      </c>
      <c r="X90" s="1">
        <f>(D90+2*J90+2*P90+V90)/6*dt</f>
        <v>0.21667235965537307</v>
      </c>
      <c r="Y90" s="1">
        <f>(E90+2*K90+2*Q90+W90)/6*dt</f>
        <v>-0.22281377567227922</v>
      </c>
      <c r="Z90" s="1">
        <f>_r*COS(A90-RADIANS(90))</f>
        <v>7.5221783747560882E-3</v>
      </c>
      <c r="AA90" s="1">
        <f>_r*SIN(A90-RADIANS(90))</f>
        <v>-0.29990567989369316</v>
      </c>
      <c r="AB90" s="1">
        <f t="shared" si="47"/>
        <v>9.4320106306833296E-5</v>
      </c>
      <c r="AC90" s="1">
        <f t="shared" si="48"/>
        <v>9.4320106306833296E-4</v>
      </c>
      <c r="AD90" s="1">
        <f>m*B90^2*_r^2/2</f>
        <v>0.87726671152761138</v>
      </c>
      <c r="AE90" s="1">
        <f t="shared" si="49"/>
        <v>0.87820991259067971</v>
      </c>
      <c r="AF90">
        <v>84.2</v>
      </c>
      <c r="AH90" s="1">
        <f>-m*g*AB90</f>
        <v>9.4320106306833296E-4</v>
      </c>
    </row>
    <row r="91" spans="1:34" x14ac:dyDescent="0.3">
      <c r="A91" s="1">
        <f t="shared" si="29"/>
        <v>0.24174891565234477</v>
      </c>
      <c r="B91" s="1">
        <f t="shared" si="30"/>
        <v>4.192479624740054</v>
      </c>
      <c r="C91" s="1">
        <f t="shared" si="31"/>
        <v>-7.980035007264247</v>
      </c>
      <c r="D91" s="1">
        <f t="shared" si="32"/>
        <v>4.192479624740054</v>
      </c>
      <c r="E91" s="1">
        <f t="shared" si="33"/>
        <v>-7.980035007264247</v>
      </c>
      <c r="F91" s="1">
        <f t="shared" si="34"/>
        <v>0.34656090627084613</v>
      </c>
      <c r="G91" s="1">
        <f t="shared" si="35"/>
        <v>3.9929787495584477</v>
      </c>
      <c r="H91" s="1">
        <f t="shared" si="36"/>
        <v>-11.322173174356831</v>
      </c>
      <c r="I91" s="1"/>
      <c r="J91" s="1">
        <f t="shared" si="37"/>
        <v>3.9929787495584477</v>
      </c>
      <c r="K91" s="1">
        <f t="shared" si="38"/>
        <v>-11.322173174356831</v>
      </c>
      <c r="L91" s="1">
        <f t="shared" si="39"/>
        <v>0.34157338439130597</v>
      </c>
      <c r="M91" s="1">
        <f t="shared" si="40"/>
        <v>3.909425295381133</v>
      </c>
      <c r="N91" s="1">
        <f t="shared" si="41"/>
        <v>-11.165666474147123</v>
      </c>
      <c r="P91" s="1">
        <f t="shared" si="42"/>
        <v>3.909425295381133</v>
      </c>
      <c r="Q91" s="1">
        <f t="shared" si="43"/>
        <v>-11.165666474147123</v>
      </c>
      <c r="R91" s="1">
        <f>A91+P91*dt</f>
        <v>0.43722018042140143</v>
      </c>
      <c r="S91" s="1">
        <f>B91+Q91*dt</f>
        <v>3.6341963010326976</v>
      </c>
      <c r="T91" s="1">
        <f t="shared" si="44"/>
        <v>-14.114092540578261</v>
      </c>
      <c r="V91" s="1">
        <f t="shared" si="45"/>
        <v>3.6341963010326976</v>
      </c>
      <c r="W91" s="1">
        <f t="shared" si="46"/>
        <v>-14.114092540578261</v>
      </c>
      <c r="X91" s="1">
        <f>(D91+2*J91+2*P91+V91)/6*dt</f>
        <v>0.19692903346376597</v>
      </c>
      <c r="Y91" s="1">
        <f>(E91+2*K91+2*Q91+W91)/6*dt</f>
        <v>-0.5589150570404201</v>
      </c>
      <c r="Z91" s="1">
        <f>_r*COS(A91-RADIANS(90))</f>
        <v>7.1820315065378212E-2</v>
      </c>
      <c r="AA91" s="1">
        <f>_r*SIN(A91-RADIANS(90))</f>
        <v>-0.29127623031052463</v>
      </c>
      <c r="AB91" s="1">
        <f t="shared" si="47"/>
        <v>8.723769689475358E-3</v>
      </c>
      <c r="AC91" s="1">
        <f t="shared" si="48"/>
        <v>8.723769689475358E-2</v>
      </c>
      <c r="AD91" s="1">
        <f>m*B91^2*_r^2/2</f>
        <v>0.7909598431737227</v>
      </c>
      <c r="AE91" s="1">
        <f t="shared" si="49"/>
        <v>0.87819754006847628</v>
      </c>
      <c r="AF91">
        <v>85.2</v>
      </c>
      <c r="AH91" s="1">
        <f>-m*g*AB91</f>
        <v>8.723769689475358E-2</v>
      </c>
    </row>
    <row r="92" spans="1:34" x14ac:dyDescent="0.3">
      <c r="A92" s="1">
        <f t="shared" si="29"/>
        <v>0.43867794911611074</v>
      </c>
      <c r="B92" s="1">
        <f t="shared" si="30"/>
        <v>3.6335645676996338</v>
      </c>
      <c r="C92" s="1">
        <f t="shared" si="31"/>
        <v>-14.158098848199412</v>
      </c>
      <c r="D92" s="1">
        <f t="shared" si="32"/>
        <v>3.6335645676996338</v>
      </c>
      <c r="E92" s="1">
        <f t="shared" si="33"/>
        <v>-14.158098848199412</v>
      </c>
      <c r="F92" s="1">
        <f t="shared" si="34"/>
        <v>0.5295170633086016</v>
      </c>
      <c r="G92" s="1">
        <f t="shared" si="35"/>
        <v>3.2796120964946485</v>
      </c>
      <c r="H92" s="1">
        <f t="shared" si="36"/>
        <v>-16.837220035895633</v>
      </c>
      <c r="I92" s="1"/>
      <c r="J92" s="1">
        <f t="shared" si="37"/>
        <v>3.2796120964946485</v>
      </c>
      <c r="K92" s="1">
        <f t="shared" si="38"/>
        <v>-16.837220035895633</v>
      </c>
      <c r="L92" s="1">
        <f t="shared" si="39"/>
        <v>0.52066825152847696</v>
      </c>
      <c r="M92" s="1">
        <f t="shared" si="40"/>
        <v>3.2126340668022428</v>
      </c>
      <c r="N92" s="1">
        <f t="shared" si="41"/>
        <v>-16.581998278347235</v>
      </c>
      <c r="P92" s="1">
        <f t="shared" si="42"/>
        <v>3.2126340668022428</v>
      </c>
      <c r="Q92" s="1">
        <f t="shared" si="43"/>
        <v>-16.581998278347235</v>
      </c>
      <c r="R92" s="1">
        <f>A92+P92*dt</f>
        <v>0.59930965245622292</v>
      </c>
      <c r="S92" s="1">
        <f>B92+Q92*dt</f>
        <v>2.8044646537822722</v>
      </c>
      <c r="T92" s="1">
        <f t="shared" si="44"/>
        <v>-18.802419015905787</v>
      </c>
      <c r="V92" s="1">
        <f t="shared" si="45"/>
        <v>2.8044646537822722</v>
      </c>
      <c r="W92" s="1">
        <f t="shared" si="46"/>
        <v>-18.802419015905787</v>
      </c>
      <c r="X92" s="1">
        <f>(D92+2*J92+2*P92+V92)/6*dt</f>
        <v>0.16185434623396411</v>
      </c>
      <c r="Y92" s="1">
        <f>(E92+2*K92+2*Q92+W92)/6*dt</f>
        <v>-0.8316579541049246</v>
      </c>
      <c r="Z92" s="1">
        <f>_r*COS(A92-RADIANS(90))</f>
        <v>0.12742288963379475</v>
      </c>
      <c r="AA92" s="1">
        <f>_r*SIN(A92-RADIANS(90))</f>
        <v>-0.27159419580943506</v>
      </c>
      <c r="AB92" s="1">
        <f t="shared" si="47"/>
        <v>2.8405804190564932E-2</v>
      </c>
      <c r="AC92" s="1">
        <f t="shared" si="48"/>
        <v>0.28405804190564932</v>
      </c>
      <c r="AD92" s="1">
        <f>m*B92^2*_r^2/2</f>
        <v>0.59412561604390013</v>
      </c>
      <c r="AE92" s="1">
        <f t="shared" si="49"/>
        <v>0.87818365794954945</v>
      </c>
      <c r="AF92">
        <v>86.2</v>
      </c>
      <c r="AH92" s="1">
        <f>-m*g*AB92</f>
        <v>0.28405804190564932</v>
      </c>
    </row>
    <row r="93" spans="1:34" x14ac:dyDescent="0.3">
      <c r="A93" s="1">
        <f t="shared" si="29"/>
        <v>0.60053229535007491</v>
      </c>
      <c r="B93" s="1">
        <f t="shared" si="30"/>
        <v>2.8019066135947091</v>
      </c>
      <c r="C93" s="1">
        <f t="shared" si="31"/>
        <v>-18.836057189730941</v>
      </c>
      <c r="D93" s="1">
        <f t="shared" si="32"/>
        <v>2.8019066135947091</v>
      </c>
      <c r="E93" s="1">
        <f t="shared" si="33"/>
        <v>-18.836057189730941</v>
      </c>
      <c r="F93" s="1">
        <f t="shared" si="34"/>
        <v>0.67057996068994263</v>
      </c>
      <c r="G93" s="1">
        <f t="shared" si="35"/>
        <v>2.3310051838514356</v>
      </c>
      <c r="H93" s="1">
        <f t="shared" si="36"/>
        <v>-20.714682277651004</v>
      </c>
      <c r="I93" s="1"/>
      <c r="J93" s="1">
        <f t="shared" si="37"/>
        <v>2.3310051838514356</v>
      </c>
      <c r="K93" s="1">
        <f t="shared" si="38"/>
        <v>-20.714682277651004</v>
      </c>
      <c r="L93" s="1">
        <f t="shared" si="39"/>
        <v>0.6588074249463608</v>
      </c>
      <c r="M93" s="1">
        <f t="shared" si="40"/>
        <v>2.2840395566534339</v>
      </c>
      <c r="N93" s="1">
        <f t="shared" si="41"/>
        <v>-20.405809705691709</v>
      </c>
      <c r="P93" s="1">
        <f t="shared" si="42"/>
        <v>2.2840395566534339</v>
      </c>
      <c r="Q93" s="1">
        <f t="shared" si="43"/>
        <v>-20.405809705691709</v>
      </c>
      <c r="R93" s="1">
        <f>A93+P93*dt</f>
        <v>0.71473427318274663</v>
      </c>
      <c r="S93" s="1">
        <f>B93+Q93*dt</f>
        <v>1.7816161283101235</v>
      </c>
      <c r="T93" s="1">
        <f t="shared" si="44"/>
        <v>-21.84722483429897</v>
      </c>
      <c r="V93" s="1">
        <f t="shared" si="45"/>
        <v>1.7816161283101235</v>
      </c>
      <c r="W93" s="1">
        <f t="shared" si="46"/>
        <v>-21.84722483429897</v>
      </c>
      <c r="X93" s="1">
        <f>(D93+2*J93+2*P93+V93)/6*dt</f>
        <v>0.11511343519095477</v>
      </c>
      <c r="Y93" s="1">
        <f>(E93+2*K93+2*Q93+W93)/6*dt</f>
        <v>-1.0243688832559612</v>
      </c>
      <c r="Z93" s="1">
        <f>_r*COS(A93-RADIANS(90))</f>
        <v>0.16952451470757848</v>
      </c>
      <c r="AA93" s="1">
        <f>_r*SIN(A93-RADIANS(90))</f>
        <v>-0.24751048243086593</v>
      </c>
      <c r="AB93" s="1">
        <f t="shared" si="47"/>
        <v>5.2489517569134059E-2</v>
      </c>
      <c r="AC93" s="1">
        <f t="shared" si="48"/>
        <v>0.52489517569134059</v>
      </c>
      <c r="AD93" s="1">
        <f>m*B93^2*_r^2/2</f>
        <v>0.35328063020875966</v>
      </c>
      <c r="AE93" s="1">
        <f t="shared" si="49"/>
        <v>0.87817580590010025</v>
      </c>
      <c r="AF93">
        <v>87.2</v>
      </c>
      <c r="AH93" s="1">
        <f>-m*g*AB93</f>
        <v>0.52489517569134059</v>
      </c>
    </row>
    <row r="94" spans="1:34" x14ac:dyDescent="0.3">
      <c r="A94" s="1">
        <f t="shared" si="29"/>
        <v>0.71564573054102965</v>
      </c>
      <c r="B94" s="1">
        <f t="shared" si="30"/>
        <v>1.7775377303387478</v>
      </c>
      <c r="C94" s="1">
        <f t="shared" si="31"/>
        <v>-21.870162224823886</v>
      </c>
      <c r="D94" s="1">
        <f t="shared" si="32"/>
        <v>1.7775377303387478</v>
      </c>
      <c r="E94" s="1">
        <f t="shared" si="33"/>
        <v>-21.870162224823886</v>
      </c>
      <c r="F94" s="1">
        <f t="shared" si="34"/>
        <v>0.76008417379949833</v>
      </c>
      <c r="G94" s="1">
        <f t="shared" si="35"/>
        <v>1.2307836747181506</v>
      </c>
      <c r="H94" s="1">
        <f t="shared" si="36"/>
        <v>-22.966081829031125</v>
      </c>
      <c r="I94" s="1"/>
      <c r="J94" s="1">
        <f t="shared" si="37"/>
        <v>1.2307836747181506</v>
      </c>
      <c r="K94" s="1">
        <f t="shared" si="38"/>
        <v>-22.966081829031125</v>
      </c>
      <c r="L94" s="1">
        <f t="shared" si="39"/>
        <v>0.74641532240898345</v>
      </c>
      <c r="M94" s="1">
        <f t="shared" si="40"/>
        <v>1.2033856846129698</v>
      </c>
      <c r="N94" s="1">
        <f t="shared" si="41"/>
        <v>-22.633717248463856</v>
      </c>
      <c r="P94" s="1">
        <f t="shared" si="42"/>
        <v>1.2033856846129698</v>
      </c>
      <c r="Q94" s="1">
        <f t="shared" si="43"/>
        <v>-22.633717248463856</v>
      </c>
      <c r="R94" s="1">
        <f>A94+P94*dt</f>
        <v>0.77581501477167814</v>
      </c>
      <c r="S94" s="1">
        <f>B94+Q94*dt</f>
        <v>0.64585186791555493</v>
      </c>
      <c r="T94" s="1">
        <f t="shared" si="44"/>
        <v>-23.343270219507644</v>
      </c>
      <c r="V94" s="1">
        <f t="shared" si="45"/>
        <v>0.64585186791555493</v>
      </c>
      <c r="W94" s="1">
        <f t="shared" si="46"/>
        <v>-23.343270219507644</v>
      </c>
      <c r="X94" s="1">
        <f>(D94+2*J94+2*P94+V94)/6*dt</f>
        <v>6.0764402640971195E-2</v>
      </c>
      <c r="Y94" s="1">
        <f>(E94+2*K94+2*Q94+W94)/6*dt</f>
        <v>-1.136775254994346</v>
      </c>
      <c r="Z94" s="1">
        <f>_r*COS(A94-RADIANS(90))</f>
        <v>0.19683146002341501</v>
      </c>
      <c r="AA94" s="1">
        <f>_r*SIN(A94-RADIANS(90))</f>
        <v>-0.22640091948808594</v>
      </c>
      <c r="AB94" s="1">
        <f t="shared" si="47"/>
        <v>7.359908051191405E-2</v>
      </c>
      <c r="AC94" s="1">
        <f t="shared" si="48"/>
        <v>0.7359908051191405</v>
      </c>
      <c r="AD94" s="1">
        <f>m*B94^2*_r^2/2</f>
        <v>0.14218381722500223</v>
      </c>
      <c r="AE94" s="1">
        <f t="shared" si="49"/>
        <v>0.87817462234414267</v>
      </c>
      <c r="AF94">
        <v>88.2</v>
      </c>
      <c r="AH94" s="1">
        <f>-m*g*AB94</f>
        <v>0.7359908051191405</v>
      </c>
    </row>
    <row r="95" spans="1:34" x14ac:dyDescent="0.3">
      <c r="A95" s="1">
        <f t="shared" si="29"/>
        <v>0.77641013318200081</v>
      </c>
      <c r="B95" s="1">
        <f t="shared" si="30"/>
        <v>0.64076247534440189</v>
      </c>
      <c r="C95" s="1">
        <f t="shared" si="31"/>
        <v>-23.357426937823924</v>
      </c>
      <c r="D95" s="1">
        <f t="shared" si="32"/>
        <v>0.64076247534440189</v>
      </c>
      <c r="E95" s="1">
        <f t="shared" si="33"/>
        <v>-23.357426937823924</v>
      </c>
      <c r="F95" s="1">
        <f t="shared" si="34"/>
        <v>0.79242919506561083</v>
      </c>
      <c r="G95" s="1">
        <f t="shared" si="35"/>
        <v>5.6826801898803736E-2</v>
      </c>
      <c r="H95" s="1">
        <f t="shared" si="36"/>
        <v>-23.735365080383559</v>
      </c>
      <c r="I95" s="1"/>
      <c r="J95" s="1">
        <f t="shared" si="37"/>
        <v>5.6826801898803736E-2</v>
      </c>
      <c r="K95" s="1">
        <f t="shared" si="38"/>
        <v>-23.735365080383559</v>
      </c>
      <c r="L95" s="1">
        <f t="shared" si="39"/>
        <v>0.77783080322947085</v>
      </c>
      <c r="M95" s="1">
        <f t="shared" si="40"/>
        <v>4.7378348334812914E-2</v>
      </c>
      <c r="N95" s="1">
        <f t="shared" si="41"/>
        <v>-23.391188481634071</v>
      </c>
      <c r="P95" s="1">
        <f t="shared" si="42"/>
        <v>4.7378348334812914E-2</v>
      </c>
      <c r="Q95" s="1">
        <f t="shared" si="43"/>
        <v>-23.391188481634071</v>
      </c>
      <c r="R95" s="1">
        <f>A95+P95*dt</f>
        <v>0.77877905059874142</v>
      </c>
      <c r="S95" s="1">
        <f>B95+Q95*dt</f>
        <v>-0.52879694873730165</v>
      </c>
      <c r="T95" s="1">
        <f t="shared" si="44"/>
        <v>-23.413696858736643</v>
      </c>
      <c r="V95" s="1">
        <f t="shared" si="45"/>
        <v>-0.52879694873730165</v>
      </c>
      <c r="W95" s="1">
        <f t="shared" si="46"/>
        <v>-23.413696858736643</v>
      </c>
      <c r="X95" s="1">
        <f>(D95+2*J95+2*P95+V95)/6*dt</f>
        <v>2.6697985589527796E-3</v>
      </c>
      <c r="Y95" s="1">
        <f>(E95+2*K95+2*Q95+W95)/6*dt</f>
        <v>-1.1752019243382987</v>
      </c>
      <c r="Z95" s="1">
        <f>_r*COS(A95-RADIANS(90))</f>
        <v>0.2102168424404153</v>
      </c>
      <c r="AA95" s="1">
        <f>_r*SIN(A95-RADIANS(90))</f>
        <v>-0.21403008936684956</v>
      </c>
      <c r="AB95" s="1">
        <f t="shared" si="47"/>
        <v>8.5969910633150431E-2</v>
      </c>
      <c r="AC95" s="1">
        <f t="shared" si="48"/>
        <v>0.85969910633150426</v>
      </c>
      <c r="AD95" s="1">
        <f>m*B95^2*_r^2/2</f>
        <v>1.8475944741426838E-2</v>
      </c>
      <c r="AE95" s="1">
        <f t="shared" si="49"/>
        <v>0.87817505107293115</v>
      </c>
      <c r="AF95">
        <v>89.2</v>
      </c>
      <c r="AH95" s="1">
        <f>-m*g*AB95</f>
        <v>0.85969910633150426</v>
      </c>
    </row>
    <row r="96" spans="1:34" x14ac:dyDescent="0.3">
      <c r="A96" s="1">
        <f t="shared" si="29"/>
        <v>0.77907993174095358</v>
      </c>
      <c r="B96" s="1">
        <f t="shared" si="30"/>
        <v>-0.53443944899389684</v>
      </c>
      <c r="C96" s="1">
        <f t="shared" si="31"/>
        <v>-23.4208344213149</v>
      </c>
      <c r="D96" s="1">
        <f t="shared" si="32"/>
        <v>-0.53443944899389684</v>
      </c>
      <c r="E96" s="1">
        <f t="shared" si="33"/>
        <v>-23.4208344213149</v>
      </c>
      <c r="F96" s="1">
        <f t="shared" si="34"/>
        <v>0.7657189455161062</v>
      </c>
      <c r="G96" s="1">
        <f t="shared" si="35"/>
        <v>-1.1199603095267694</v>
      </c>
      <c r="H96" s="1">
        <f t="shared" si="36"/>
        <v>-23.101848471660865</v>
      </c>
      <c r="I96" s="1"/>
      <c r="J96" s="1">
        <f t="shared" si="37"/>
        <v>-1.1199603095267694</v>
      </c>
      <c r="K96" s="1">
        <f t="shared" si="38"/>
        <v>-23.101848471660865</v>
      </c>
      <c r="L96" s="1">
        <f t="shared" si="39"/>
        <v>0.75108092400278437</v>
      </c>
      <c r="M96" s="1">
        <f t="shared" si="40"/>
        <v>-1.1119856607854186</v>
      </c>
      <c r="N96" s="1">
        <f t="shared" si="41"/>
        <v>-22.747642057268529</v>
      </c>
      <c r="P96" s="1">
        <f t="shared" si="42"/>
        <v>-1.1119856607854186</v>
      </c>
      <c r="Q96" s="1">
        <f t="shared" si="43"/>
        <v>-22.747642057268529</v>
      </c>
      <c r="R96" s="1">
        <f>A96+P96*dt</f>
        <v>0.7234806487016826</v>
      </c>
      <c r="S96" s="1">
        <f>B96+Q96*dt</f>
        <v>-1.6718215518573234</v>
      </c>
      <c r="T96" s="1">
        <f t="shared" si="44"/>
        <v>-22.066581471071537</v>
      </c>
      <c r="V96" s="1">
        <f t="shared" si="45"/>
        <v>-1.6718215518573234</v>
      </c>
      <c r="W96" s="1">
        <f t="shared" si="46"/>
        <v>-22.066581471071537</v>
      </c>
      <c r="X96" s="1">
        <f>(D96+2*J96+2*P96+V96)/6*dt</f>
        <v>-5.5584607845629963E-2</v>
      </c>
      <c r="Y96" s="1">
        <f>(E96+2*K96+2*Q96+W96)/6*dt</f>
        <v>-1.1432199745853768</v>
      </c>
      <c r="Z96" s="1">
        <f>_r*COS(A96-RADIANS(90))</f>
        <v>0.21078750979183408</v>
      </c>
      <c r="AA96" s="1">
        <f>_r*SIN(A96-RADIANS(90))</f>
        <v>-0.21346809062657923</v>
      </c>
      <c r="AB96" s="1">
        <f t="shared" si="47"/>
        <v>8.6531909373420757E-2</v>
      </c>
      <c r="AC96" s="1">
        <f t="shared" si="48"/>
        <v>0.86531909373420757</v>
      </c>
      <c r="AD96" s="1">
        <f>m*B96^2*_r^2/2</f>
        <v>1.2853148608840502E-2</v>
      </c>
      <c r="AE96" s="1">
        <f t="shared" si="49"/>
        <v>0.87817224234304803</v>
      </c>
      <c r="AF96">
        <v>90.2</v>
      </c>
      <c r="AH96" s="1">
        <f>-m*g*AB96</f>
        <v>0.86531909373420757</v>
      </c>
    </row>
    <row r="97" spans="1:34" x14ac:dyDescent="0.3">
      <c r="A97" s="1">
        <f t="shared" si="29"/>
        <v>0.72349532389532367</v>
      </c>
      <c r="B97" s="1">
        <f t="shared" si="30"/>
        <v>-1.6776594235792737</v>
      </c>
      <c r="C97" s="1">
        <f t="shared" si="31"/>
        <v>-22.066948106930543</v>
      </c>
      <c r="D97" s="1">
        <f t="shared" si="32"/>
        <v>-1.6776594235792737</v>
      </c>
      <c r="E97" s="1">
        <f t="shared" si="33"/>
        <v>-22.066948106930543</v>
      </c>
      <c r="F97" s="1">
        <f t="shared" si="34"/>
        <v>0.68155383830584182</v>
      </c>
      <c r="G97" s="1">
        <f t="shared" si="35"/>
        <v>-2.2293331262525373</v>
      </c>
      <c r="H97" s="1">
        <f t="shared" si="36"/>
        <v>-21.000016224174196</v>
      </c>
      <c r="I97" s="1"/>
      <c r="J97" s="1">
        <f t="shared" si="37"/>
        <v>-2.2293331262525373</v>
      </c>
      <c r="K97" s="1">
        <f t="shared" si="38"/>
        <v>-21.000016224174196</v>
      </c>
      <c r="L97" s="1">
        <f t="shared" si="39"/>
        <v>0.66776199573901018</v>
      </c>
      <c r="M97" s="1">
        <f t="shared" si="40"/>
        <v>-2.2026598291836286</v>
      </c>
      <c r="N97" s="1">
        <f t="shared" si="41"/>
        <v>-20.641007903956105</v>
      </c>
      <c r="P97" s="1">
        <f t="shared" si="42"/>
        <v>-2.2026598291836286</v>
      </c>
      <c r="Q97" s="1">
        <f t="shared" si="43"/>
        <v>-20.641007903956105</v>
      </c>
      <c r="R97" s="1">
        <f>A97+P97*dt</f>
        <v>0.61336233243614224</v>
      </c>
      <c r="S97" s="1">
        <f>B97+Q97*dt</f>
        <v>-2.7097098187770792</v>
      </c>
      <c r="T97" s="1">
        <f t="shared" si="44"/>
        <v>-19.187338193801583</v>
      </c>
      <c r="V97" s="1">
        <f t="shared" si="45"/>
        <v>-2.7097098187770792</v>
      </c>
      <c r="W97" s="1">
        <f t="shared" si="46"/>
        <v>-19.187338193801583</v>
      </c>
      <c r="X97" s="1">
        <f>(D97+2*J97+2*P97+V97)/6*dt</f>
        <v>-0.11042795961023905</v>
      </c>
      <c r="Y97" s="1">
        <f>(E97+2*K97+2*Q97+W97)/6*dt</f>
        <v>-1.0378027879749394</v>
      </c>
      <c r="Z97" s="1">
        <f>_r*COS(A97-RADIANS(90))</f>
        <v>0.19860253296237493</v>
      </c>
      <c r="AA97" s="1">
        <f>_r*SIN(A97-RADIANS(90))</f>
        <v>-0.22484891349732775</v>
      </c>
      <c r="AB97" s="1">
        <f t="shared" si="47"/>
        <v>7.5151086502672243E-2</v>
      </c>
      <c r="AC97" s="1">
        <f t="shared" si="48"/>
        <v>0.75151086502672237</v>
      </c>
      <c r="AD97" s="1">
        <f>m*B97^2*_r^2/2</f>
        <v>0.12665435136859535</v>
      </c>
      <c r="AE97" s="1">
        <f t="shared" si="49"/>
        <v>0.87816521639531775</v>
      </c>
      <c r="AF97">
        <v>91.2</v>
      </c>
      <c r="AH97" s="1">
        <f>-m*g*AB97</f>
        <v>0.75151086502672237</v>
      </c>
    </row>
    <row r="98" spans="1:34" x14ac:dyDescent="0.3">
      <c r="A98" s="1">
        <f t="shared" si="29"/>
        <v>0.61306736428508457</v>
      </c>
      <c r="B98" s="1">
        <f t="shared" si="30"/>
        <v>-2.7154622115542129</v>
      </c>
      <c r="C98" s="1">
        <f t="shared" si="31"/>
        <v>-19.179297341351965</v>
      </c>
      <c r="D98" s="1">
        <f t="shared" si="32"/>
        <v>-2.7154622115542129</v>
      </c>
      <c r="E98" s="1">
        <f t="shared" si="33"/>
        <v>-19.179297341351965</v>
      </c>
      <c r="F98" s="1">
        <f t="shared" si="34"/>
        <v>0.54518080899622923</v>
      </c>
      <c r="G98" s="1">
        <f t="shared" si="35"/>
        <v>-3.1949446450880119</v>
      </c>
      <c r="H98" s="1">
        <f t="shared" si="36"/>
        <v>-17.285756557891151</v>
      </c>
      <c r="I98" s="1"/>
      <c r="J98" s="1">
        <f t="shared" si="37"/>
        <v>-3.1949446450880119</v>
      </c>
      <c r="K98" s="1">
        <f t="shared" si="38"/>
        <v>-17.285756557891151</v>
      </c>
      <c r="L98" s="1">
        <f t="shared" si="39"/>
        <v>0.53319374815788423</v>
      </c>
      <c r="M98" s="1">
        <f t="shared" si="40"/>
        <v>-3.1476061255014915</v>
      </c>
      <c r="N98" s="1">
        <f t="shared" si="41"/>
        <v>-16.942878226255143</v>
      </c>
      <c r="P98" s="1">
        <f t="shared" si="42"/>
        <v>-3.1476061255014915</v>
      </c>
      <c r="Q98" s="1">
        <f t="shared" si="43"/>
        <v>-16.942878226255143</v>
      </c>
      <c r="R98" s="1">
        <f>A98+P98*dt</f>
        <v>0.45568705801000997</v>
      </c>
      <c r="S98" s="1">
        <f>B98+Q98*dt</f>
        <v>-3.5626061228669701</v>
      </c>
      <c r="T98" s="1">
        <f t="shared" si="44"/>
        <v>-14.669312248932783</v>
      </c>
      <c r="V98" s="1">
        <f t="shared" si="45"/>
        <v>-3.5626061228669701</v>
      </c>
      <c r="W98" s="1">
        <f t="shared" si="46"/>
        <v>-14.669312248932783</v>
      </c>
      <c r="X98" s="1">
        <f>(D98+2*J98+2*P98+V98)/6*dt</f>
        <v>-0.15802641563000161</v>
      </c>
      <c r="Y98" s="1">
        <f>(E98+2*K98+2*Q98+W98)/6*dt</f>
        <v>-0.85254899298814457</v>
      </c>
      <c r="Z98" s="1">
        <f>_r*COS(A98-RADIANS(90))</f>
        <v>0.17261367607216768</v>
      </c>
      <c r="AA98" s="1">
        <f>_r*SIN(A98-RADIANS(90))</f>
        <v>-0.24536609144878344</v>
      </c>
      <c r="AB98" s="1">
        <f t="shared" si="47"/>
        <v>5.4633908551216553E-2</v>
      </c>
      <c r="AC98" s="1">
        <f t="shared" si="48"/>
        <v>0.54633908551216548</v>
      </c>
      <c r="AD98" s="1">
        <f>m*B98^2*_r^2/2</f>
        <v>0.33181807600705032</v>
      </c>
      <c r="AE98" s="1">
        <f t="shared" si="49"/>
        <v>0.87815716151921586</v>
      </c>
      <c r="AF98">
        <v>92.2</v>
      </c>
      <c r="AH98" s="1">
        <f>-m*g*AB98</f>
        <v>0.54633908551216548</v>
      </c>
    </row>
    <row r="99" spans="1:34" x14ac:dyDescent="0.3">
      <c r="A99" s="1">
        <f t="shared" si="29"/>
        <v>0.45504094865508293</v>
      </c>
      <c r="B99" s="1">
        <f t="shared" si="30"/>
        <v>-3.5680112045423575</v>
      </c>
      <c r="C99" s="1">
        <f t="shared" si="31"/>
        <v>-14.649969867280559</v>
      </c>
      <c r="D99" s="1">
        <f t="shared" si="32"/>
        <v>-3.5680112045423575</v>
      </c>
      <c r="E99" s="1">
        <f t="shared" si="33"/>
        <v>-14.649969867280559</v>
      </c>
      <c r="F99" s="1">
        <f t="shared" si="34"/>
        <v>0.36584066854152397</v>
      </c>
      <c r="G99" s="1">
        <f t="shared" si="35"/>
        <v>-3.9342604512243717</v>
      </c>
      <c r="H99" s="1">
        <f t="shared" si="36"/>
        <v>-11.924481890402616</v>
      </c>
      <c r="I99" s="1"/>
      <c r="J99" s="1">
        <f t="shared" si="37"/>
        <v>-3.9342604512243717</v>
      </c>
      <c r="K99" s="1">
        <f t="shared" si="38"/>
        <v>-11.924481890402616</v>
      </c>
      <c r="L99" s="1">
        <f t="shared" si="39"/>
        <v>0.35668443737447364</v>
      </c>
      <c r="M99" s="1">
        <f t="shared" si="40"/>
        <v>-3.8661232518024229</v>
      </c>
      <c r="N99" s="1">
        <f t="shared" si="41"/>
        <v>-11.638975938822369</v>
      </c>
      <c r="P99" s="1">
        <f t="shared" si="42"/>
        <v>-3.8661232518024229</v>
      </c>
      <c r="Q99" s="1">
        <f t="shared" si="43"/>
        <v>-11.638975938822369</v>
      </c>
      <c r="R99" s="1">
        <f>A99+P99*dt</f>
        <v>0.26173478606496181</v>
      </c>
      <c r="S99" s="1">
        <f>B99+Q99*dt</f>
        <v>-4.1499600014834757</v>
      </c>
      <c r="T99" s="1">
        <f t="shared" si="44"/>
        <v>-8.6252214693004561</v>
      </c>
      <c r="V99" s="1">
        <f t="shared" si="45"/>
        <v>-4.1499600014834757</v>
      </c>
      <c r="W99" s="1">
        <f t="shared" si="46"/>
        <v>-8.6252214693004561</v>
      </c>
      <c r="X99" s="1">
        <f>(D99+2*J99+2*P99+V99)/6*dt</f>
        <v>-0.19432282176732851</v>
      </c>
      <c r="Y99" s="1">
        <f>(E99+2*K99+2*Q99+W99)/6*dt</f>
        <v>-0.58668422495859152</v>
      </c>
      <c r="Z99" s="1">
        <f>_r*COS(A99-RADIANS(90))</f>
        <v>0.13184972880552501</v>
      </c>
      <c r="AA99" s="1">
        <f>_r*SIN(A99-RADIANS(90))</f>
        <v>-0.26947290961042725</v>
      </c>
      <c r="AB99" s="1">
        <f t="shared" si="47"/>
        <v>3.0527090389572742E-2</v>
      </c>
      <c r="AC99" s="1">
        <f t="shared" si="48"/>
        <v>0.30527090389572742</v>
      </c>
      <c r="AD99" s="1">
        <f>m*B99^2*_r^2/2</f>
        <v>0.57288167800829126</v>
      </c>
      <c r="AE99" s="1">
        <f t="shared" si="49"/>
        <v>0.87815258190401868</v>
      </c>
      <c r="AF99">
        <v>93.2</v>
      </c>
      <c r="AH99" s="1">
        <f>-m*g*AB99</f>
        <v>0.30527090389572742</v>
      </c>
    </row>
    <row r="100" spans="1:34" x14ac:dyDescent="0.3">
      <c r="A100" s="1">
        <f t="shared" si="29"/>
        <v>0.26071812688775442</v>
      </c>
      <c r="B100" s="1">
        <f t="shared" si="30"/>
        <v>-4.1546954295009488</v>
      </c>
      <c r="C100" s="1">
        <f t="shared" si="31"/>
        <v>-8.5924825390280937</v>
      </c>
      <c r="D100" s="1">
        <f t="shared" si="32"/>
        <v>-4.1546954295009488</v>
      </c>
      <c r="E100" s="1">
        <f t="shared" si="33"/>
        <v>-8.5924825390280937</v>
      </c>
      <c r="F100" s="1">
        <f t="shared" si="34"/>
        <v>0.15685074115023068</v>
      </c>
      <c r="G100" s="1">
        <f t="shared" si="35"/>
        <v>-4.3695074929766511</v>
      </c>
      <c r="H100" s="1">
        <f t="shared" si="36"/>
        <v>-5.206946248319662</v>
      </c>
      <c r="I100" s="1"/>
      <c r="J100" s="1">
        <f t="shared" si="37"/>
        <v>-4.3695074929766511</v>
      </c>
      <c r="K100" s="1">
        <f t="shared" si="38"/>
        <v>-5.206946248319662</v>
      </c>
      <c r="L100" s="1">
        <f t="shared" si="39"/>
        <v>0.15148043956333812</v>
      </c>
      <c r="M100" s="1">
        <f t="shared" si="40"/>
        <v>-4.28486908570894</v>
      </c>
      <c r="N100" s="1">
        <f t="shared" si="41"/>
        <v>-5.0300594666635901</v>
      </c>
      <c r="P100" s="1">
        <f t="shared" si="42"/>
        <v>-4.28486908570894</v>
      </c>
      <c r="Q100" s="1">
        <f t="shared" si="43"/>
        <v>-5.0300594666635901</v>
      </c>
      <c r="R100" s="1">
        <f>A100+P100*dt</f>
        <v>4.6474672602307421E-2</v>
      </c>
      <c r="S100" s="1">
        <f>B100+Q100*dt</f>
        <v>-4.4061984028341286</v>
      </c>
      <c r="T100" s="1">
        <f t="shared" si="44"/>
        <v>-1.5485981446215209</v>
      </c>
      <c r="V100" s="1">
        <f t="shared" si="45"/>
        <v>-4.4061984028341286</v>
      </c>
      <c r="W100" s="1">
        <f t="shared" si="46"/>
        <v>-1.5485981446215209</v>
      </c>
      <c r="X100" s="1">
        <f>(D100+2*J100+2*P100+V100)/6*dt</f>
        <v>-0.21558039158088552</v>
      </c>
      <c r="Y100" s="1">
        <f>(E100+2*K100+2*Q100+W100)/6*dt</f>
        <v>-0.25512576761346767</v>
      </c>
      <c r="Z100" s="1">
        <f>_r*COS(A100-RADIANS(90))</f>
        <v>7.733234285125283E-2</v>
      </c>
      <c r="AA100" s="1">
        <f>_r*SIN(A100-RADIANS(90))</f>
        <v>-0.28986153375212842</v>
      </c>
      <c r="AB100" s="1">
        <f t="shared" si="47"/>
        <v>1.0138466247871569E-2</v>
      </c>
      <c r="AC100" s="1">
        <f t="shared" si="48"/>
        <v>0.10138466247871569</v>
      </c>
      <c r="AD100" s="1">
        <f>m*B100^2*_r^2/2</f>
        <v>0.77676723503622336</v>
      </c>
      <c r="AE100" s="1">
        <f t="shared" si="49"/>
        <v>0.87815189751493905</v>
      </c>
      <c r="AF100">
        <v>94.2</v>
      </c>
      <c r="AH100" s="1">
        <f>-m*g*AB100</f>
        <v>0.10138466247871569</v>
      </c>
    </row>
    <row r="101" spans="1:34" x14ac:dyDescent="0.3">
      <c r="A101" s="1">
        <f t="shared" si="29"/>
        <v>4.5137735306868904E-2</v>
      </c>
      <c r="B101" s="1">
        <f t="shared" si="30"/>
        <v>-4.4098211971144163</v>
      </c>
      <c r="C101" s="1">
        <f t="shared" si="31"/>
        <v>-1.5040803161307958</v>
      </c>
      <c r="D101" s="1">
        <f t="shared" si="32"/>
        <v>-4.4098211971144163</v>
      </c>
      <c r="E101" s="1">
        <f t="shared" si="33"/>
        <v>-1.5040803161307958</v>
      </c>
      <c r="F101" s="1">
        <f t="shared" si="34"/>
        <v>-6.5107794620991505E-2</v>
      </c>
      <c r="G101" s="1">
        <f t="shared" si="35"/>
        <v>-4.4474232050176861</v>
      </c>
      <c r="H101" s="1">
        <f t="shared" si="36"/>
        <v>2.1687268480739657</v>
      </c>
      <c r="I101" s="1"/>
      <c r="J101" s="1">
        <f t="shared" si="37"/>
        <v>-4.4474232050176861</v>
      </c>
      <c r="K101" s="1">
        <f t="shared" si="38"/>
        <v>2.1687268480739657</v>
      </c>
      <c r="L101" s="1">
        <f t="shared" si="39"/>
        <v>-6.6047844818573259E-2</v>
      </c>
      <c r="M101" s="1">
        <f t="shared" si="40"/>
        <v>-4.3556030259125675</v>
      </c>
      <c r="N101" s="1">
        <f t="shared" si="41"/>
        <v>2.1999945003299213</v>
      </c>
      <c r="P101" s="1">
        <f t="shared" si="42"/>
        <v>-4.3556030259125675</v>
      </c>
      <c r="Q101" s="1">
        <f t="shared" si="43"/>
        <v>2.1999945003299213</v>
      </c>
      <c r="R101" s="1">
        <f>A101+P101*dt</f>
        <v>-0.17264241598875948</v>
      </c>
      <c r="S101" s="1">
        <f>B101+Q101*dt</f>
        <v>-4.2998214720979204</v>
      </c>
      <c r="T101" s="1">
        <f t="shared" si="44"/>
        <v>5.7262026778917541</v>
      </c>
      <c r="V101" s="1">
        <f t="shared" si="45"/>
        <v>-4.2998214720979204</v>
      </c>
      <c r="W101" s="1">
        <f t="shared" si="46"/>
        <v>5.7262026778917541</v>
      </c>
      <c r="X101" s="1">
        <f>(D101+2*J101+2*P101+V101)/6*dt</f>
        <v>-0.21929745942560708</v>
      </c>
      <c r="Y101" s="1">
        <f>(E101+2*K101+2*Q101+W101)/6*dt</f>
        <v>0.10799637548807278</v>
      </c>
      <c r="Z101" s="1">
        <f>_r*COS(A101-RADIANS(90))</f>
        <v>1.353672284517719E-2</v>
      </c>
      <c r="AA101" s="1">
        <f>_r*SIN(A101-RADIANS(90))</f>
        <v>-0.29969443961243736</v>
      </c>
      <c r="AB101" s="1">
        <f t="shared" si="47"/>
        <v>3.0556038756263115E-4</v>
      </c>
      <c r="AC101" s="1">
        <f t="shared" si="48"/>
        <v>3.0556038756263115E-3</v>
      </c>
      <c r="AD101" s="1">
        <f>m*B101^2*_r^2/2</f>
        <v>0.87509353457338312</v>
      </c>
      <c r="AE101" s="1">
        <f t="shared" si="49"/>
        <v>0.87814913844900944</v>
      </c>
      <c r="AF101">
        <v>95.2</v>
      </c>
      <c r="AH101" s="1">
        <f>-m*g*AB101</f>
        <v>3.0556038756263115E-3</v>
      </c>
    </row>
    <row r="102" spans="1:34" x14ac:dyDescent="0.3">
      <c r="A102" s="1">
        <f t="shared" si="29"/>
        <v>-0.17415972411873817</v>
      </c>
      <c r="B102" s="1">
        <f t="shared" si="30"/>
        <v>-4.3018248216263437</v>
      </c>
      <c r="C102" s="1">
        <f t="shared" si="31"/>
        <v>5.7760211421661669</v>
      </c>
      <c r="D102" s="1">
        <f t="shared" si="32"/>
        <v>-4.3018248216263437</v>
      </c>
      <c r="E102" s="1">
        <f t="shared" si="33"/>
        <v>5.7760211421661669</v>
      </c>
      <c r="F102" s="1">
        <f t="shared" si="34"/>
        <v>-0.28170534465939678</v>
      </c>
      <c r="G102" s="1">
        <f t="shared" si="35"/>
        <v>-4.1574242930721894</v>
      </c>
      <c r="H102" s="1">
        <f t="shared" si="36"/>
        <v>9.2664725560041354</v>
      </c>
      <c r="I102" s="1"/>
      <c r="J102" s="1">
        <f t="shared" si="37"/>
        <v>-4.1574242930721894</v>
      </c>
      <c r="K102" s="1">
        <f t="shared" si="38"/>
        <v>9.2664725560041354</v>
      </c>
      <c r="L102" s="1">
        <f t="shared" si="39"/>
        <v>-0.27809533144554288</v>
      </c>
      <c r="M102" s="1">
        <f t="shared" si="40"/>
        <v>-4.0701630077262401</v>
      </c>
      <c r="N102" s="1">
        <f t="shared" si="41"/>
        <v>9.1508218774095873</v>
      </c>
      <c r="P102" s="1">
        <f t="shared" si="42"/>
        <v>-4.0701630077262401</v>
      </c>
      <c r="Q102" s="1">
        <f t="shared" si="43"/>
        <v>9.1508218774095873</v>
      </c>
      <c r="R102" s="1">
        <f>A102+P102*dt</f>
        <v>-0.37766787450505018</v>
      </c>
      <c r="S102" s="1">
        <f>B102+Q102*dt</f>
        <v>-3.8442837277558644</v>
      </c>
      <c r="T102" s="1">
        <f t="shared" si="44"/>
        <v>12.291790007363138</v>
      </c>
      <c r="V102" s="1">
        <f t="shared" si="45"/>
        <v>-3.8442837277558644</v>
      </c>
      <c r="W102" s="1">
        <f t="shared" si="46"/>
        <v>12.291790007363138</v>
      </c>
      <c r="X102" s="1">
        <f>(D102+2*J102+2*P102+V102)/6*dt</f>
        <v>-0.20501069292482557</v>
      </c>
      <c r="Y102" s="1">
        <f>(E102+2*K102+2*Q102+W102)/6*dt</f>
        <v>0.45752000013630623</v>
      </c>
      <c r="Z102" s="1">
        <f>_r*COS(A102-RADIANS(90))</f>
        <v>-5.1984190279495496E-2</v>
      </c>
      <c r="AA102" s="1">
        <f>_r*SIN(A102-RADIANS(90))</f>
        <v>-0.29546174703501843</v>
      </c>
      <c r="AB102" s="1">
        <f t="shared" si="47"/>
        <v>4.5382529649815595E-3</v>
      </c>
      <c r="AC102" s="1">
        <f t="shared" si="48"/>
        <v>4.5382529649815595E-2</v>
      </c>
      <c r="AD102" s="1">
        <f>m*B102^2*_r^2/2</f>
        <v>0.8327563558182236</v>
      </c>
      <c r="AE102" s="1">
        <f t="shared" si="49"/>
        <v>0.8781388854680392</v>
      </c>
      <c r="AF102">
        <v>96.2</v>
      </c>
      <c r="AH102" s="1">
        <f>-m*g*AB102</f>
        <v>4.5382529649815595E-2</v>
      </c>
    </row>
    <row r="103" spans="1:34" x14ac:dyDescent="0.3">
      <c r="A103" s="1">
        <f t="shared" si="29"/>
        <v>-0.37917041704356375</v>
      </c>
      <c r="B103" s="1">
        <f t="shared" si="30"/>
        <v>-3.8443048214900375</v>
      </c>
      <c r="C103" s="1">
        <f t="shared" si="31"/>
        <v>12.338331250408059</v>
      </c>
      <c r="D103" s="1">
        <f t="shared" si="32"/>
        <v>-3.8443048214900375</v>
      </c>
      <c r="E103" s="1">
        <f t="shared" si="33"/>
        <v>12.338331250408059</v>
      </c>
      <c r="F103" s="1">
        <f t="shared" si="34"/>
        <v>-0.47527803758081466</v>
      </c>
      <c r="G103" s="1">
        <f t="shared" si="35"/>
        <v>-3.5358465402298362</v>
      </c>
      <c r="H103" s="1">
        <f t="shared" si="36"/>
        <v>15.252856209849183</v>
      </c>
      <c r="I103" s="1"/>
      <c r="J103" s="1">
        <f t="shared" si="37"/>
        <v>-3.5358465402298362</v>
      </c>
      <c r="K103" s="1">
        <f t="shared" si="38"/>
        <v>15.252856209849183</v>
      </c>
      <c r="L103" s="1">
        <f t="shared" si="39"/>
        <v>-0.46756658054930966</v>
      </c>
      <c r="M103" s="1">
        <f t="shared" si="40"/>
        <v>-3.4629834162438078</v>
      </c>
      <c r="N103" s="1">
        <f t="shared" si="41"/>
        <v>15.023846233896281</v>
      </c>
      <c r="P103" s="1">
        <f t="shared" si="42"/>
        <v>-3.4629834162438078</v>
      </c>
      <c r="Q103" s="1">
        <f t="shared" si="43"/>
        <v>15.023846233896281</v>
      </c>
      <c r="R103" s="1">
        <f>A103+P103*dt</f>
        <v>-0.55231958785575408</v>
      </c>
      <c r="S103" s="1">
        <f>B103+Q103*dt</f>
        <v>-3.0931125097952235</v>
      </c>
      <c r="T103" s="1">
        <f t="shared" si="44"/>
        <v>17.488777550997774</v>
      </c>
      <c r="V103" s="1">
        <f t="shared" si="45"/>
        <v>-3.0931125097952235</v>
      </c>
      <c r="W103" s="1">
        <f t="shared" si="46"/>
        <v>17.488777550997774</v>
      </c>
      <c r="X103" s="1">
        <f>(D103+2*J103+2*P103+V103)/6*dt</f>
        <v>-0.17445897703527125</v>
      </c>
      <c r="Y103" s="1">
        <f>(E103+2*K103+2*Q103+W103)/6*dt</f>
        <v>0.75317094740747315</v>
      </c>
      <c r="Z103" s="1">
        <f>_r*COS(A103-RADIANS(90))</f>
        <v>-0.1110449812536725</v>
      </c>
      <c r="AA103" s="1">
        <f>_r*SIN(A103-RADIANS(90))</f>
        <v>-0.27869160758510741</v>
      </c>
      <c r="AB103" s="1">
        <f t="shared" si="47"/>
        <v>2.1308392414892574E-2</v>
      </c>
      <c r="AC103" s="1">
        <f t="shared" si="48"/>
        <v>0.21308392414892574</v>
      </c>
      <c r="AD103" s="1">
        <f>m*B103^2*_r^2/2</f>
        <v>0.66504058022391965</v>
      </c>
      <c r="AE103" s="1">
        <f t="shared" si="49"/>
        <v>0.87812450437284539</v>
      </c>
      <c r="AF103">
        <v>97.2</v>
      </c>
      <c r="AH103" s="1">
        <f>-m*g*AB103</f>
        <v>0.21308392414892574</v>
      </c>
    </row>
    <row r="104" spans="1:34" x14ac:dyDescent="0.3">
      <c r="A104" s="1">
        <f t="shared" si="29"/>
        <v>-0.55362939407883505</v>
      </c>
      <c r="B104" s="1">
        <f t="shared" si="30"/>
        <v>-3.0911338740825642</v>
      </c>
      <c r="C104" s="1">
        <f t="shared" si="31"/>
        <v>17.525930901493378</v>
      </c>
      <c r="D104" s="1">
        <f t="shared" si="32"/>
        <v>-3.0911338740825642</v>
      </c>
      <c r="E104" s="1">
        <f t="shared" si="33"/>
        <v>17.525930901493378</v>
      </c>
      <c r="F104" s="1">
        <f t="shared" si="34"/>
        <v>-0.63090774093089919</v>
      </c>
      <c r="G104" s="1">
        <f t="shared" si="35"/>
        <v>-2.6529856015452298</v>
      </c>
      <c r="H104" s="1">
        <f t="shared" si="36"/>
        <v>19.662599825279631</v>
      </c>
      <c r="I104" s="1"/>
      <c r="J104" s="1">
        <f t="shared" si="37"/>
        <v>-2.6529856015452298</v>
      </c>
      <c r="K104" s="1">
        <f t="shared" si="38"/>
        <v>19.662599825279631</v>
      </c>
      <c r="L104" s="1">
        <f t="shared" si="39"/>
        <v>-0.61995403411746575</v>
      </c>
      <c r="M104" s="1">
        <f t="shared" si="40"/>
        <v>-2.5995688784505733</v>
      </c>
      <c r="N104" s="1">
        <f t="shared" si="41"/>
        <v>19.366591642731951</v>
      </c>
      <c r="P104" s="1">
        <f t="shared" si="42"/>
        <v>-2.5995688784505733</v>
      </c>
      <c r="Q104" s="1">
        <f t="shared" si="43"/>
        <v>19.366591642731951</v>
      </c>
      <c r="R104" s="1">
        <f>A104+P104*dt</f>
        <v>-0.68360783800136371</v>
      </c>
      <c r="S104" s="1">
        <f>B104+Q104*dt</f>
        <v>-2.1228042919459664</v>
      </c>
      <c r="T104" s="1">
        <f t="shared" si="44"/>
        <v>21.053142733327324</v>
      </c>
      <c r="V104" s="1">
        <f t="shared" si="45"/>
        <v>-2.1228042919459664</v>
      </c>
      <c r="W104" s="1">
        <f t="shared" si="46"/>
        <v>21.053142733327324</v>
      </c>
      <c r="X104" s="1">
        <f>(D104+2*J104+2*P104+V104)/6*dt</f>
        <v>-0.13099205938350114</v>
      </c>
      <c r="Y104" s="1">
        <f>(E104+2*K104+2*Q104+W104)/6*dt</f>
        <v>0.97197880475703213</v>
      </c>
      <c r="Z104" s="1">
        <f>_r*COS(A104-RADIANS(90))</f>
        <v>-0.15773337811344046</v>
      </c>
      <c r="AA104" s="1">
        <f>_r*SIN(A104-RADIANS(90))</f>
        <v>-0.25518656200694118</v>
      </c>
      <c r="AB104" s="1">
        <f t="shared" si="47"/>
        <v>4.4813437993058813E-2</v>
      </c>
      <c r="AC104" s="1">
        <f t="shared" si="48"/>
        <v>0.44813437993058813</v>
      </c>
      <c r="AD104" s="1">
        <f>m*B104^2*_r^2/2</f>
        <v>0.42997988823753064</v>
      </c>
      <c r="AE104" s="1">
        <f t="shared" si="49"/>
        <v>0.87811426816811877</v>
      </c>
      <c r="AF104">
        <v>98.2</v>
      </c>
      <c r="AH104" s="1">
        <f>-m*g*AB104</f>
        <v>0.44813437993058813</v>
      </c>
    </row>
    <row r="105" spans="1:34" x14ac:dyDescent="0.3">
      <c r="A105" s="1">
        <f t="shared" si="29"/>
        <v>-0.68462145346233616</v>
      </c>
      <c r="B105" s="1">
        <f t="shared" si="30"/>
        <v>-2.1191550693255321</v>
      </c>
      <c r="C105" s="1">
        <f t="shared" si="31"/>
        <v>21.079327084806206</v>
      </c>
      <c r="D105" s="1">
        <f t="shared" si="32"/>
        <v>-2.1191550693255321</v>
      </c>
      <c r="E105" s="1">
        <f t="shared" si="33"/>
        <v>21.079327084806206</v>
      </c>
      <c r="F105" s="1">
        <f t="shared" si="34"/>
        <v>-0.73760033019547444</v>
      </c>
      <c r="G105" s="1">
        <f t="shared" si="35"/>
        <v>-1.5921718922053769</v>
      </c>
      <c r="H105" s="1">
        <f t="shared" si="36"/>
        <v>22.417129707098695</v>
      </c>
      <c r="I105" s="1"/>
      <c r="J105" s="1">
        <f t="shared" si="37"/>
        <v>-1.5921718922053769</v>
      </c>
      <c r="K105" s="1">
        <f t="shared" si="38"/>
        <v>22.417129707098695</v>
      </c>
      <c r="L105" s="1">
        <f t="shared" si="39"/>
        <v>-0.72442575076747062</v>
      </c>
      <c r="M105" s="1">
        <f t="shared" si="40"/>
        <v>-1.5587268266480647</v>
      </c>
      <c r="N105" s="1">
        <f t="shared" si="41"/>
        <v>22.090183604328946</v>
      </c>
      <c r="P105" s="1">
        <f t="shared" si="42"/>
        <v>-1.5587268266480647</v>
      </c>
      <c r="Q105" s="1">
        <f t="shared" si="43"/>
        <v>22.090183604328946</v>
      </c>
      <c r="R105" s="1">
        <f>A105+P105*dt</f>
        <v>-0.7625577947947394</v>
      </c>
      <c r="S105" s="1">
        <f>B105+Q105*dt</f>
        <v>-1.0146458891090848</v>
      </c>
      <c r="T105" s="1">
        <f t="shared" si="44"/>
        <v>23.025772376508584</v>
      </c>
      <c r="V105" s="1">
        <f t="shared" si="45"/>
        <v>-1.0146458891090848</v>
      </c>
      <c r="W105" s="1">
        <f t="shared" si="46"/>
        <v>23.025772376508584</v>
      </c>
      <c r="X105" s="1">
        <f>(D105+2*J105+2*P105+V105)/6*dt</f>
        <v>-7.8629986634512511E-2</v>
      </c>
      <c r="Y105" s="1">
        <f>(E105+2*K105+2*Q105+W105)/6*dt</f>
        <v>1.1093310507014171</v>
      </c>
      <c r="Z105" s="1">
        <f>_r*COS(A105-RADIANS(90))</f>
        <v>-0.18971394376325582</v>
      </c>
      <c r="AA105" s="1">
        <f>_r*SIN(A105-RADIANS(90))</f>
        <v>-0.23239754633341592</v>
      </c>
      <c r="AB105" s="1">
        <f t="shared" si="47"/>
        <v>6.7602453666584073E-2</v>
      </c>
      <c r="AC105" s="1">
        <f t="shared" si="48"/>
        <v>0.67602453666584073</v>
      </c>
      <c r="AD105" s="1">
        <f>m*B105^2*_r^2/2</f>
        <v>0.20208681935316453</v>
      </c>
      <c r="AE105" s="1">
        <f t="shared" si="49"/>
        <v>0.87811135601900525</v>
      </c>
      <c r="AF105">
        <v>99.2</v>
      </c>
      <c r="AH105" s="1">
        <f>-m*g*AB105</f>
        <v>0.67602453666584073</v>
      </c>
    </row>
    <row r="106" spans="1:34" x14ac:dyDescent="0.3">
      <c r="A106" s="1">
        <f t="shared" si="29"/>
        <v>-0.76325144009684864</v>
      </c>
      <c r="B106" s="1">
        <f t="shared" si="30"/>
        <v>-1.009824018624115</v>
      </c>
      <c r="C106" s="1">
        <f t="shared" si="31"/>
        <v>23.042485341290011</v>
      </c>
      <c r="D106" s="1">
        <f t="shared" si="32"/>
        <v>-1.009824018624115</v>
      </c>
      <c r="E106" s="1">
        <f t="shared" si="33"/>
        <v>23.042485341290011</v>
      </c>
      <c r="F106" s="1">
        <f t="shared" si="34"/>
        <v>-0.78849704056245151</v>
      </c>
      <c r="G106" s="1">
        <f t="shared" si="35"/>
        <v>-0.43376188509186464</v>
      </c>
      <c r="H106" s="1">
        <f t="shared" si="36"/>
        <v>23.643153985079152</v>
      </c>
      <c r="I106" s="1"/>
      <c r="J106" s="1">
        <f t="shared" si="37"/>
        <v>-0.43376188509186464</v>
      </c>
      <c r="K106" s="1">
        <f t="shared" si="38"/>
        <v>23.643153985079152</v>
      </c>
      <c r="L106" s="1">
        <f t="shared" si="39"/>
        <v>-0.77409548722414523</v>
      </c>
      <c r="M106" s="1">
        <f t="shared" si="40"/>
        <v>-0.4187451689971361</v>
      </c>
      <c r="N106" s="1">
        <f t="shared" si="41"/>
        <v>23.302319541602117</v>
      </c>
      <c r="P106" s="1">
        <f t="shared" si="42"/>
        <v>-0.4187451689971361</v>
      </c>
      <c r="Q106" s="1">
        <f t="shared" si="43"/>
        <v>23.302319541602117</v>
      </c>
      <c r="R106" s="1">
        <f>A106+P106*dt</f>
        <v>-0.78418869854670548</v>
      </c>
      <c r="S106" s="1">
        <f>B106+Q106*dt</f>
        <v>0.15529195845599086</v>
      </c>
      <c r="T106" s="1">
        <f t="shared" si="44"/>
        <v>23.541701447259999</v>
      </c>
      <c r="V106" s="1">
        <f t="shared" si="45"/>
        <v>0.15529195845599086</v>
      </c>
      <c r="W106" s="1">
        <f t="shared" si="46"/>
        <v>23.541701447259999</v>
      </c>
      <c r="X106" s="1">
        <f>(D106+2*J106+2*P106+V106)/6*dt</f>
        <v>-2.1329551402884381E-2</v>
      </c>
      <c r="Y106" s="1">
        <f>(E106+2*K106+2*Q106+W106)/6*dt</f>
        <v>1.1706261153492714</v>
      </c>
      <c r="Z106" s="1">
        <f>_r*COS(A106-RADIANS(90))</f>
        <v>-0.20738236807161003</v>
      </c>
      <c r="AA106" s="1">
        <f>_r*SIN(A106-RADIANS(90))</f>
        <v>-0.21677765893424361</v>
      </c>
      <c r="AB106" s="1">
        <f t="shared" si="47"/>
        <v>8.3222341065756378E-2</v>
      </c>
      <c r="AC106" s="1">
        <f t="shared" si="48"/>
        <v>0.83222341065756378</v>
      </c>
      <c r="AD106" s="1">
        <f>m*B106^2*_r^2/2</f>
        <v>4.5888504686557058E-2</v>
      </c>
      <c r="AE106" s="1">
        <f t="shared" si="49"/>
        <v>0.87811191534412081</v>
      </c>
      <c r="AF106">
        <v>100.2</v>
      </c>
      <c r="AH106" s="1">
        <f>-m*g*AB106</f>
        <v>0.83222341065756378</v>
      </c>
    </row>
    <row r="107" spans="1:34" x14ac:dyDescent="0.3">
      <c r="A107" s="1">
        <f t="shared" si="29"/>
        <v>-0.78458099149973304</v>
      </c>
      <c r="B107" s="1">
        <f t="shared" si="30"/>
        <v>0.16080209672515644</v>
      </c>
      <c r="C107" s="1">
        <f t="shared" si="31"/>
        <v>23.550957245609482</v>
      </c>
      <c r="D107" s="1">
        <f t="shared" si="32"/>
        <v>0.16080209672515644</v>
      </c>
      <c r="E107" s="1">
        <f t="shared" si="33"/>
        <v>23.550957245609482</v>
      </c>
      <c r="F107" s="1">
        <f t="shared" si="34"/>
        <v>-0.78056093908160418</v>
      </c>
      <c r="G107" s="1">
        <f t="shared" si="35"/>
        <v>0.74957602786539346</v>
      </c>
      <c r="H107" s="1">
        <f t="shared" si="36"/>
        <v>23.455936257408176</v>
      </c>
      <c r="I107" s="1"/>
      <c r="J107" s="1">
        <f t="shared" si="37"/>
        <v>0.74957602786539346</v>
      </c>
      <c r="K107" s="1">
        <f t="shared" si="38"/>
        <v>23.455936257408176</v>
      </c>
      <c r="L107" s="1">
        <f t="shared" si="39"/>
        <v>-0.76584159080309822</v>
      </c>
      <c r="M107" s="1">
        <f t="shared" si="40"/>
        <v>0.74720050316036091</v>
      </c>
      <c r="N107" s="1">
        <f t="shared" si="41"/>
        <v>23.104795399864535</v>
      </c>
      <c r="P107" s="1">
        <f t="shared" si="42"/>
        <v>0.74720050316036091</v>
      </c>
      <c r="Q107" s="1">
        <f t="shared" si="43"/>
        <v>23.104795399864535</v>
      </c>
      <c r="R107" s="1">
        <f>A107+P107*dt</f>
        <v>-0.74722096634171498</v>
      </c>
      <c r="S107" s="1">
        <f>B107+Q107*dt</f>
        <v>1.3160418667183833</v>
      </c>
      <c r="T107" s="1">
        <f t="shared" si="44"/>
        <v>22.653424749690441</v>
      </c>
      <c r="V107" s="1">
        <f t="shared" si="45"/>
        <v>1.3160418667183833</v>
      </c>
      <c r="W107" s="1">
        <f t="shared" si="46"/>
        <v>22.653424749690441</v>
      </c>
      <c r="X107" s="1">
        <f>(D107+2*J107+2*P107+V107)/6*dt</f>
        <v>3.7253308545792077E-2</v>
      </c>
      <c r="Y107" s="1">
        <f>(E107+2*K107+2*Q107+W107)/6*dt</f>
        <v>1.161048710915378</v>
      </c>
      <c r="Z107" s="1">
        <f>_r*COS(A107-RADIANS(90))</f>
        <v>-0.21195861521048534</v>
      </c>
      <c r="AA107" s="1">
        <f>_r*SIN(A107-RADIANS(90))</f>
        <v>-0.21230531184606147</v>
      </c>
      <c r="AB107" s="1">
        <f t="shared" si="47"/>
        <v>8.7694688153938521E-2</v>
      </c>
      <c r="AC107" s="1">
        <f t="shared" si="48"/>
        <v>0.87694688153938527</v>
      </c>
      <c r="AD107" s="1">
        <f>m*B107^2*_r^2/2</f>
        <v>1.1635791440042956E-3</v>
      </c>
      <c r="AE107" s="1">
        <f t="shared" si="49"/>
        <v>0.8781104606833896</v>
      </c>
      <c r="AF107">
        <v>101.2</v>
      </c>
      <c r="AH107" s="1">
        <f>-m*g*AB107</f>
        <v>0.87694688153938527</v>
      </c>
    </row>
    <row r="108" spans="1:34" x14ac:dyDescent="0.3">
      <c r="A108" s="1">
        <f t="shared" si="29"/>
        <v>-0.74732768295394092</v>
      </c>
      <c r="B108" s="1">
        <f t="shared" si="30"/>
        <v>1.3218508076405344</v>
      </c>
      <c r="C108" s="1">
        <f t="shared" si="31"/>
        <v>22.656034127641092</v>
      </c>
      <c r="D108" s="1">
        <f t="shared" si="32"/>
        <v>1.3218508076405344</v>
      </c>
      <c r="E108" s="1">
        <f t="shared" si="33"/>
        <v>22.656034127641092</v>
      </c>
      <c r="F108" s="1">
        <f t="shared" si="34"/>
        <v>-0.71428141276292756</v>
      </c>
      <c r="G108" s="1">
        <f t="shared" si="35"/>
        <v>1.8882516608315618</v>
      </c>
      <c r="H108" s="1">
        <f t="shared" si="36"/>
        <v>21.835821570270284</v>
      </c>
      <c r="I108" s="1"/>
      <c r="J108" s="1">
        <f t="shared" si="37"/>
        <v>1.8882516608315618</v>
      </c>
      <c r="K108" s="1">
        <f t="shared" si="38"/>
        <v>21.835821570270284</v>
      </c>
      <c r="L108" s="1">
        <f t="shared" si="39"/>
        <v>-0.70012139143315189</v>
      </c>
      <c r="M108" s="1">
        <f t="shared" si="40"/>
        <v>1.8677463468972917</v>
      </c>
      <c r="N108" s="1">
        <f t="shared" si="41"/>
        <v>21.477017592671842</v>
      </c>
      <c r="P108" s="1">
        <f t="shared" si="42"/>
        <v>1.8677463468972917</v>
      </c>
      <c r="Q108" s="1">
        <f t="shared" si="43"/>
        <v>21.477017592671842</v>
      </c>
      <c r="R108" s="1">
        <f>A108+P108*dt</f>
        <v>-0.65394036560907631</v>
      </c>
      <c r="S108" s="1">
        <f>B108+Q108*dt</f>
        <v>2.3957016872741264</v>
      </c>
      <c r="T108" s="1">
        <f t="shared" si="44"/>
        <v>20.277285354627075</v>
      </c>
      <c r="V108" s="1">
        <f t="shared" si="45"/>
        <v>2.3957016872741264</v>
      </c>
      <c r="W108" s="1">
        <f t="shared" si="46"/>
        <v>20.277285354627075</v>
      </c>
      <c r="X108" s="1">
        <f>(D108+2*J108+2*P108+V108)/6*dt</f>
        <v>9.3579570919769733E-2</v>
      </c>
      <c r="Y108" s="1">
        <f>(E108+2*K108+2*Q108+W108)/6*dt</f>
        <v>1.0796583150679369</v>
      </c>
      <c r="Z108" s="1">
        <f>_r*COS(A108-RADIANS(90))</f>
        <v>-0.20390430714876975</v>
      </c>
      <c r="AA108" s="1">
        <f>_r*SIN(A108-RADIANS(90))</f>
        <v>-0.22005234269641427</v>
      </c>
      <c r="AB108" s="1">
        <f t="shared" si="47"/>
        <v>7.9947657303585717E-2</v>
      </c>
      <c r="AC108" s="1">
        <f t="shared" si="48"/>
        <v>0.79947657303585717</v>
      </c>
      <c r="AD108" s="1">
        <f>m*B108^2*_r^2/2</f>
        <v>7.8628030094696988E-2</v>
      </c>
      <c r="AE108" s="1">
        <f t="shared" si="49"/>
        <v>0.87810460313055416</v>
      </c>
      <c r="AF108">
        <v>102.2</v>
      </c>
      <c r="AH108" s="1">
        <f>-m*g*AB108</f>
        <v>0.79947657303585717</v>
      </c>
    </row>
    <row r="109" spans="1:34" x14ac:dyDescent="0.3">
      <c r="A109" s="1">
        <f t="shared" si="29"/>
        <v>-0.65374811203417116</v>
      </c>
      <c r="B109" s="1">
        <f t="shared" si="30"/>
        <v>2.4015091227084713</v>
      </c>
      <c r="C109" s="1">
        <f t="shared" si="31"/>
        <v>20.272198636231732</v>
      </c>
      <c r="D109" s="1">
        <f t="shared" si="32"/>
        <v>2.4015091227084713</v>
      </c>
      <c r="E109" s="1">
        <f t="shared" si="33"/>
        <v>20.272198636231732</v>
      </c>
      <c r="F109" s="1">
        <f t="shared" si="34"/>
        <v>-0.59371038396645937</v>
      </c>
      <c r="G109" s="1">
        <f t="shared" si="35"/>
        <v>2.9083140886142647</v>
      </c>
      <c r="H109" s="1">
        <f t="shared" si="36"/>
        <v>18.648009837295444</v>
      </c>
      <c r="I109" s="1"/>
      <c r="J109" s="1">
        <f t="shared" si="37"/>
        <v>2.9083140886142647</v>
      </c>
      <c r="K109" s="1">
        <f t="shared" si="38"/>
        <v>18.648009837295444</v>
      </c>
      <c r="L109" s="1">
        <f t="shared" si="39"/>
        <v>-0.58104025981881458</v>
      </c>
      <c r="M109" s="1">
        <f t="shared" si="40"/>
        <v>2.8677093686408575</v>
      </c>
      <c r="N109" s="1">
        <f t="shared" si="41"/>
        <v>18.296459286672167</v>
      </c>
      <c r="P109" s="1">
        <f t="shared" si="42"/>
        <v>2.8677093686408575</v>
      </c>
      <c r="Q109" s="1">
        <f t="shared" si="43"/>
        <v>18.296459286672167</v>
      </c>
      <c r="R109" s="1">
        <f>A109+P109*dt</f>
        <v>-0.51036264360212824</v>
      </c>
      <c r="S109" s="1">
        <f>B109+Q109*dt</f>
        <v>3.3163320870420798</v>
      </c>
      <c r="T109" s="1">
        <f t="shared" si="44"/>
        <v>16.283123666259097</v>
      </c>
      <c r="V109" s="1">
        <f t="shared" si="45"/>
        <v>3.3163320870420798</v>
      </c>
      <c r="W109" s="1">
        <f t="shared" si="46"/>
        <v>16.283123666259097</v>
      </c>
      <c r="X109" s="1">
        <f>(D109+2*J109+2*P109+V109)/6*dt</f>
        <v>0.14391573436883995</v>
      </c>
      <c r="Y109" s="1">
        <f>(E109+2*K109+2*Q109+W109)/6*dt</f>
        <v>0.92036883792021718</v>
      </c>
      <c r="Z109" s="1">
        <f>_r*COS(A109-RADIANS(90))</f>
        <v>-0.18244978772608553</v>
      </c>
      <c r="AA109" s="1">
        <f>_r*SIN(A109-RADIANS(90))</f>
        <v>-0.23814297167606335</v>
      </c>
      <c r="AB109" s="1">
        <f t="shared" si="47"/>
        <v>6.1857028323936636E-2</v>
      </c>
      <c r="AC109" s="1">
        <f t="shared" si="48"/>
        <v>0.61857028323936636</v>
      </c>
      <c r="AD109" s="1">
        <f>m*B109^2*_r^2/2</f>
        <v>0.25952607299034047</v>
      </c>
      <c r="AE109" s="1">
        <f t="shared" si="49"/>
        <v>0.87809635622970683</v>
      </c>
      <c r="AF109">
        <v>103.2</v>
      </c>
      <c r="AH109" s="1">
        <f>-m*g*AB109</f>
        <v>0.61857028323936636</v>
      </c>
    </row>
    <row r="110" spans="1:34" x14ac:dyDescent="0.3">
      <c r="A110" s="1">
        <f t="shared" si="29"/>
        <v>-0.50983237766533118</v>
      </c>
      <c r="B110" s="1">
        <f t="shared" si="30"/>
        <v>3.3218779606286883</v>
      </c>
      <c r="C110" s="1">
        <f t="shared" si="31"/>
        <v>16.267698285114442</v>
      </c>
      <c r="D110" s="1">
        <f t="shared" si="32"/>
        <v>3.3218779606286883</v>
      </c>
      <c r="E110" s="1">
        <f t="shared" si="33"/>
        <v>16.267698285114442</v>
      </c>
      <c r="F110" s="1">
        <f t="shared" si="34"/>
        <v>-0.426785428649614</v>
      </c>
      <c r="G110" s="1">
        <f t="shared" si="35"/>
        <v>3.7285704177565493</v>
      </c>
      <c r="H110" s="1">
        <f t="shared" si="36"/>
        <v>13.798223944840458</v>
      </c>
      <c r="I110" s="1"/>
      <c r="J110" s="1">
        <f t="shared" si="37"/>
        <v>3.7285704177565493</v>
      </c>
      <c r="K110" s="1">
        <f t="shared" si="38"/>
        <v>13.798223944840458</v>
      </c>
      <c r="L110" s="1">
        <f t="shared" si="39"/>
        <v>-0.41661811722141745</v>
      </c>
      <c r="M110" s="1">
        <f t="shared" si="40"/>
        <v>3.6668335592496999</v>
      </c>
      <c r="N110" s="1">
        <f t="shared" si="41"/>
        <v>13.489005579352703</v>
      </c>
      <c r="P110" s="1">
        <f t="shared" si="42"/>
        <v>3.6668335592496999</v>
      </c>
      <c r="Q110" s="1">
        <f t="shared" si="43"/>
        <v>13.489005579352703</v>
      </c>
      <c r="R110" s="1">
        <f>A110+P110*dt</f>
        <v>-0.32649069970284617</v>
      </c>
      <c r="S110" s="1">
        <f>B110+Q110*dt</f>
        <v>3.9963282395963233</v>
      </c>
      <c r="T110" s="1">
        <f t="shared" si="44"/>
        <v>10.690703106948062</v>
      </c>
      <c r="V110" s="1">
        <f t="shared" si="45"/>
        <v>3.9963282395963233</v>
      </c>
      <c r="W110" s="1">
        <f t="shared" si="46"/>
        <v>10.690703106948062</v>
      </c>
      <c r="X110" s="1">
        <f>(D110+2*J110+2*P110+V110)/6*dt</f>
        <v>0.18424178461864593</v>
      </c>
      <c r="Y110" s="1">
        <f>(E110+2*K110+2*Q110+W110)/6*dt</f>
        <v>0.67944050367040698</v>
      </c>
      <c r="Z110" s="1">
        <f>_r*COS(A110-RADIANS(90))</f>
        <v>-0.14640928456602997</v>
      </c>
      <c r="AA110" s="1">
        <f>_r*SIN(A110-RADIANS(90))</f>
        <v>-0.26184789743830911</v>
      </c>
      <c r="AB110" s="1">
        <f t="shared" si="47"/>
        <v>3.8152102561690882E-2</v>
      </c>
      <c r="AC110" s="1">
        <f t="shared" si="48"/>
        <v>0.38152102561690882</v>
      </c>
      <c r="AD110" s="1">
        <f>m*B110^2*_r^2/2</f>
        <v>0.49656929333897759</v>
      </c>
      <c r="AE110" s="1">
        <f t="shared" si="49"/>
        <v>0.87809031895588641</v>
      </c>
      <c r="AF110">
        <v>104.2</v>
      </c>
      <c r="AH110" s="1">
        <f>-m*g*AB110</f>
        <v>0.38152102561690882</v>
      </c>
    </row>
    <row r="111" spans="1:34" x14ac:dyDescent="0.3">
      <c r="A111" s="1">
        <f t="shared" si="29"/>
        <v>-0.32559059304668525</v>
      </c>
      <c r="B111" s="1">
        <f t="shared" si="30"/>
        <v>4.0013184642990955</v>
      </c>
      <c r="C111" s="1">
        <f t="shared" si="31"/>
        <v>10.662280202223263</v>
      </c>
      <c r="D111" s="1">
        <f t="shared" si="32"/>
        <v>4.0013184642990955</v>
      </c>
      <c r="E111" s="1">
        <f t="shared" si="33"/>
        <v>10.662280202223263</v>
      </c>
      <c r="F111" s="1">
        <f t="shared" si="34"/>
        <v>-0.22555763143920787</v>
      </c>
      <c r="G111" s="1">
        <f t="shared" si="35"/>
        <v>4.267875469354677</v>
      </c>
      <c r="H111" s="1">
        <f t="shared" si="36"/>
        <v>7.4549967752218347</v>
      </c>
      <c r="I111" s="1"/>
      <c r="J111" s="1">
        <f t="shared" si="37"/>
        <v>4.267875469354677</v>
      </c>
      <c r="K111" s="1">
        <f t="shared" si="38"/>
        <v>7.4549967752218347</v>
      </c>
      <c r="L111" s="1">
        <f t="shared" si="39"/>
        <v>-0.21889370631281832</v>
      </c>
      <c r="M111" s="1">
        <f t="shared" si="40"/>
        <v>4.1876933836796413</v>
      </c>
      <c r="N111" s="1">
        <f t="shared" si="41"/>
        <v>7.2383286856505213</v>
      </c>
      <c r="P111" s="1">
        <f t="shared" si="42"/>
        <v>4.1876933836796413</v>
      </c>
      <c r="Q111" s="1">
        <f t="shared" si="43"/>
        <v>7.2383286856505213</v>
      </c>
      <c r="R111" s="1">
        <f>A111+P111*dt</f>
        <v>-0.11620592386270318</v>
      </c>
      <c r="S111" s="1">
        <f>B111+Q111*dt</f>
        <v>4.3632348985816218</v>
      </c>
      <c r="T111" s="1">
        <f t="shared" si="44"/>
        <v>3.8648187714495443</v>
      </c>
      <c r="V111" s="1">
        <f t="shared" si="45"/>
        <v>4.3632348985816218</v>
      </c>
      <c r="W111" s="1">
        <f t="shared" si="46"/>
        <v>3.8648187714495443</v>
      </c>
      <c r="X111" s="1">
        <f>(D111+2*J111+2*P111+V111)/6*dt</f>
        <v>0.21063075890791133</v>
      </c>
      <c r="Y111" s="1">
        <f>(E111+2*K111+2*Q111+W111)/6*dt</f>
        <v>0.36594791579514596</v>
      </c>
      <c r="Z111" s="1">
        <f>_r*COS(A111-RADIANS(90))</f>
        <v>-9.5960521820009304E-2</v>
      </c>
      <c r="AA111" s="1">
        <f>_r*SIN(A111-RADIANS(90))</f>
        <v>-0.28423859388202638</v>
      </c>
      <c r="AB111" s="1">
        <f t="shared" si="47"/>
        <v>1.5761406117973609E-2</v>
      </c>
      <c r="AC111" s="1">
        <f t="shared" si="48"/>
        <v>0.15761406117973609</v>
      </c>
      <c r="AD111" s="1">
        <f>m*B111^2*_r^2/2</f>
        <v>0.72047472537333923</v>
      </c>
      <c r="AE111" s="1">
        <f t="shared" si="49"/>
        <v>0.87808878655307532</v>
      </c>
      <c r="AF111">
        <v>105.2</v>
      </c>
      <c r="AH111" s="1">
        <f>-m*g*AB111</f>
        <v>0.15761406117973609</v>
      </c>
    </row>
    <row r="112" spans="1:34" x14ac:dyDescent="0.3">
      <c r="A112" s="1">
        <f t="shared" si="29"/>
        <v>-0.11495983413877392</v>
      </c>
      <c r="B112" s="1">
        <f t="shared" si="30"/>
        <v>4.3672663800942413</v>
      </c>
      <c r="C112" s="1">
        <f t="shared" si="31"/>
        <v>3.823559591468829</v>
      </c>
      <c r="D112" s="1">
        <f t="shared" si="32"/>
        <v>4.3672663800942413</v>
      </c>
      <c r="E112" s="1">
        <f t="shared" si="33"/>
        <v>3.823559591468829</v>
      </c>
      <c r="F112" s="1">
        <f t="shared" si="34"/>
        <v>-5.7781746364178876E-3</v>
      </c>
      <c r="G112" s="1">
        <f t="shared" si="35"/>
        <v>4.4628553698809617</v>
      </c>
      <c r="H112" s="1">
        <f t="shared" si="36"/>
        <v>0.19260474945092798</v>
      </c>
      <c r="I112" s="1"/>
      <c r="J112" s="1">
        <f t="shared" si="37"/>
        <v>4.4628553698809617</v>
      </c>
      <c r="K112" s="1">
        <f t="shared" si="38"/>
        <v>0.19260474945092798</v>
      </c>
      <c r="L112" s="1">
        <f t="shared" si="39"/>
        <v>-3.3884498917498701E-3</v>
      </c>
      <c r="M112" s="1">
        <f t="shared" si="40"/>
        <v>4.3720814988305143</v>
      </c>
      <c r="N112" s="1">
        <f t="shared" si="41"/>
        <v>0.112948113587334</v>
      </c>
      <c r="P112" s="1">
        <f t="shared" si="42"/>
        <v>4.3720814988305143</v>
      </c>
      <c r="Q112" s="1">
        <f t="shared" si="43"/>
        <v>0.112948113587334</v>
      </c>
      <c r="R112" s="1">
        <f>A112+P112*dt</f>
        <v>0.10364424080275181</v>
      </c>
      <c r="S112" s="1">
        <f>B112+Q112*dt</f>
        <v>4.3729137857736076</v>
      </c>
      <c r="T112" s="1">
        <f t="shared" si="44"/>
        <v>-3.4486260160421294</v>
      </c>
      <c r="V112" s="1">
        <f t="shared" si="45"/>
        <v>4.3729137857736076</v>
      </c>
      <c r="W112" s="1">
        <f t="shared" si="46"/>
        <v>-3.4486260160421294</v>
      </c>
      <c r="X112" s="1">
        <f>(D112+2*J112+2*P112+V112)/6*dt</f>
        <v>0.22008378252742333</v>
      </c>
      <c r="Y112" s="1">
        <f>(E112+2*K112+2*Q112+W112)/6*dt</f>
        <v>8.2169941791935333E-3</v>
      </c>
      <c r="Z112" s="1">
        <f>_r*COS(A112-RADIANS(90))</f>
        <v>-3.4412036323219423E-2</v>
      </c>
      <c r="AA112" s="1">
        <f>_r*SIN(A112-RADIANS(90))</f>
        <v>-0.29801981772373698</v>
      </c>
      <c r="AB112" s="1">
        <f t="shared" si="47"/>
        <v>1.9801822762630095E-3</v>
      </c>
      <c r="AC112" s="1">
        <f t="shared" si="48"/>
        <v>1.9801822762630095E-2</v>
      </c>
      <c r="AD112" s="1">
        <f>m*B112^2*_r^2/2</f>
        <v>0.85828570356156564</v>
      </c>
      <c r="AE112" s="1">
        <f t="shared" si="49"/>
        <v>0.87808752632419573</v>
      </c>
      <c r="AF112">
        <v>106.2</v>
      </c>
      <c r="AH112" s="1">
        <f>-m*g*AB112</f>
        <v>1.9801822762630095E-2</v>
      </c>
    </row>
    <row r="113" spans="1:34" x14ac:dyDescent="0.3">
      <c r="A113" s="1">
        <f t="shared" si="29"/>
        <v>0.10512394838864941</v>
      </c>
      <c r="B113" s="1">
        <f t="shared" si="30"/>
        <v>4.3754833742734345</v>
      </c>
      <c r="C113" s="1">
        <f t="shared" si="31"/>
        <v>-3.4976811258052161</v>
      </c>
      <c r="D113" s="1">
        <f t="shared" si="32"/>
        <v>4.3754833742734345</v>
      </c>
      <c r="E113" s="1">
        <f t="shared" si="33"/>
        <v>-3.4976811258052161</v>
      </c>
      <c r="F113" s="1">
        <f t="shared" si="34"/>
        <v>0.21451103274548527</v>
      </c>
      <c r="G113" s="1">
        <f t="shared" si="35"/>
        <v>4.2880413461283045</v>
      </c>
      <c r="H113" s="1">
        <f t="shared" si="36"/>
        <v>-7.0956564450036179</v>
      </c>
      <c r="I113" s="1"/>
      <c r="J113" s="1">
        <f t="shared" si="37"/>
        <v>4.2880413461283045</v>
      </c>
      <c r="K113" s="1">
        <f t="shared" si="38"/>
        <v>-7.0956564450036179</v>
      </c>
      <c r="L113" s="1">
        <f t="shared" si="39"/>
        <v>0.21232498204185701</v>
      </c>
      <c r="M113" s="1">
        <f t="shared" si="40"/>
        <v>4.198091963148344</v>
      </c>
      <c r="N113" s="1">
        <f t="shared" si="41"/>
        <v>-7.0244412897178403</v>
      </c>
      <c r="P113" s="1">
        <f t="shared" si="42"/>
        <v>4.198091963148344</v>
      </c>
      <c r="Q113" s="1">
        <f t="shared" si="43"/>
        <v>-7.0244412897178403</v>
      </c>
      <c r="R113" s="1">
        <f>A113+P113*dt</f>
        <v>0.3150285465460666</v>
      </c>
      <c r="S113" s="1">
        <f>B113+Q113*dt</f>
        <v>4.0242613097875424</v>
      </c>
      <c r="T113" s="1">
        <f t="shared" si="44"/>
        <v>-10.328120435133144</v>
      </c>
      <c r="V113" s="1">
        <f t="shared" si="45"/>
        <v>4.0242613097875424</v>
      </c>
      <c r="W113" s="1">
        <f t="shared" si="46"/>
        <v>-10.328120435133144</v>
      </c>
      <c r="X113" s="1">
        <f>(D113+2*J113+2*P113+V113)/6*dt</f>
        <v>0.21143342752178565</v>
      </c>
      <c r="Y113" s="1">
        <f>(E113+2*K113+2*Q113+W113)/6*dt</f>
        <v>-0.35054997525317733</v>
      </c>
      <c r="Z113" s="1">
        <f>_r*COS(A113-RADIANS(90))</f>
        <v>3.1479130132246971E-2</v>
      </c>
      <c r="AA113" s="1">
        <f>_r*SIN(A113-RADIANS(90))</f>
        <v>-0.29834386932886198</v>
      </c>
      <c r="AB113" s="1">
        <f t="shared" si="47"/>
        <v>1.6561306711380119E-3</v>
      </c>
      <c r="AC113" s="1">
        <f t="shared" si="48"/>
        <v>1.6561306711380119E-2</v>
      </c>
      <c r="AD113" s="1">
        <f>m*B113^2*_r^2/2</f>
        <v>0.86151846413444577</v>
      </c>
      <c r="AE113" s="1">
        <f t="shared" si="49"/>
        <v>0.87807977084582589</v>
      </c>
      <c r="AF113">
        <v>107.2</v>
      </c>
      <c r="AH113" s="1">
        <f>-m*g*AB113</f>
        <v>1.6561306711380119E-2</v>
      </c>
    </row>
    <row r="114" spans="1:34" x14ac:dyDescent="0.3">
      <c r="A114" s="1">
        <f t="shared" si="29"/>
        <v>0.31655737591043509</v>
      </c>
      <c r="B114" s="1">
        <f t="shared" si="30"/>
        <v>4.0249333990202576</v>
      </c>
      <c r="C114" s="1">
        <f t="shared" si="31"/>
        <v>-10.376561409595524</v>
      </c>
      <c r="D114" s="1">
        <f t="shared" si="32"/>
        <v>4.0249333990202576</v>
      </c>
      <c r="E114" s="1">
        <f t="shared" si="33"/>
        <v>-10.376561409595524</v>
      </c>
      <c r="F114" s="1">
        <f t="shared" si="34"/>
        <v>0.41718071088594155</v>
      </c>
      <c r="G114" s="1">
        <f t="shared" si="35"/>
        <v>3.7655193637803697</v>
      </c>
      <c r="H114" s="1">
        <f t="shared" si="36"/>
        <v>-13.506152474715975</v>
      </c>
      <c r="I114" s="1"/>
      <c r="J114" s="1">
        <f t="shared" si="37"/>
        <v>3.7655193637803697</v>
      </c>
      <c r="K114" s="1">
        <f t="shared" si="38"/>
        <v>-13.506152474715975</v>
      </c>
      <c r="L114" s="1">
        <f t="shared" si="39"/>
        <v>0.41069536000494433</v>
      </c>
      <c r="M114" s="1">
        <f t="shared" si="40"/>
        <v>3.687279587152358</v>
      </c>
      <c r="N114" s="1">
        <f t="shared" si="41"/>
        <v>-13.308232023467582</v>
      </c>
      <c r="P114" s="1">
        <f t="shared" si="42"/>
        <v>3.687279587152358</v>
      </c>
      <c r="Q114" s="1">
        <f t="shared" si="43"/>
        <v>-13.308232023467582</v>
      </c>
      <c r="R114" s="1">
        <f>A114+P114*dt</f>
        <v>0.50092135526805304</v>
      </c>
      <c r="S114" s="1">
        <f>B114+Q114*dt</f>
        <v>3.3595217978468783</v>
      </c>
      <c r="T114" s="1">
        <f t="shared" si="44"/>
        <v>-16.007796677175676</v>
      </c>
      <c r="V114" s="1">
        <f t="shared" si="45"/>
        <v>3.3595217978468783</v>
      </c>
      <c r="W114" s="1">
        <f t="shared" si="46"/>
        <v>-16.007796677175676</v>
      </c>
      <c r="X114" s="1">
        <f>(D114+2*J114+2*P114+V114)/6*dt</f>
        <v>0.18575044248943826</v>
      </c>
      <c r="Y114" s="1">
        <f>(E114+2*K114+2*Q114+W114)/6*dt</f>
        <v>-0.66677605902615267</v>
      </c>
      <c r="Z114" s="1">
        <f>_r*COS(A114-RADIANS(90))</f>
        <v>9.3389052686359775E-2</v>
      </c>
      <c r="AA114" s="1">
        <f>_r*SIN(A114-RADIANS(90))</f>
        <v>-0.28509381760807145</v>
      </c>
      <c r="AB114" s="1">
        <f t="shared" si="47"/>
        <v>1.4906182391928535E-2</v>
      </c>
      <c r="AC114" s="1">
        <f t="shared" si="48"/>
        <v>0.14906182391928535</v>
      </c>
      <c r="AD114" s="1">
        <f>m*B114^2*_r^2/2</f>
        <v>0.72900399899469437</v>
      </c>
      <c r="AE114" s="1">
        <f t="shared" si="49"/>
        <v>0.87806582291397972</v>
      </c>
      <c r="AF114">
        <v>108.2</v>
      </c>
      <c r="AH114" s="1">
        <f>-m*g*AB114</f>
        <v>0.14906182391928535</v>
      </c>
    </row>
    <row r="115" spans="1:34" x14ac:dyDescent="0.3">
      <c r="A115" s="1">
        <f t="shared" si="29"/>
        <v>0.50230781839987337</v>
      </c>
      <c r="B115" s="1">
        <f t="shared" si="30"/>
        <v>3.3581573399941052</v>
      </c>
      <c r="C115" s="1">
        <f t="shared" si="31"/>
        <v>-16.048318709144059</v>
      </c>
      <c r="D115" s="1">
        <f t="shared" si="32"/>
        <v>3.3581573399941052</v>
      </c>
      <c r="E115" s="1">
        <f t="shared" si="33"/>
        <v>-16.048318709144059</v>
      </c>
      <c r="F115" s="1">
        <f t="shared" si="34"/>
        <v>0.58626175189972596</v>
      </c>
      <c r="G115" s="1">
        <f t="shared" si="35"/>
        <v>2.9569493722655036</v>
      </c>
      <c r="H115" s="1">
        <f t="shared" si="36"/>
        <v>-18.441696010124087</v>
      </c>
      <c r="I115" s="1"/>
      <c r="J115" s="1">
        <f t="shared" si="37"/>
        <v>2.9569493722655036</v>
      </c>
      <c r="K115" s="1">
        <f t="shared" si="38"/>
        <v>-18.441696010124087</v>
      </c>
      <c r="L115" s="1">
        <f t="shared" si="39"/>
        <v>0.57623155270651094</v>
      </c>
      <c r="M115" s="1">
        <f t="shared" si="40"/>
        <v>2.897114939741003</v>
      </c>
      <c r="N115" s="1">
        <f t="shared" si="41"/>
        <v>-18.162262918355061</v>
      </c>
      <c r="P115" s="1">
        <f t="shared" si="42"/>
        <v>2.897114939741003</v>
      </c>
      <c r="Q115" s="1">
        <f t="shared" si="43"/>
        <v>-18.162262918355061</v>
      </c>
      <c r="R115" s="1">
        <f>A115+P115*dt</f>
        <v>0.64716356538692354</v>
      </c>
      <c r="S115" s="1">
        <f>B115+Q115*dt</f>
        <v>2.450044194076352</v>
      </c>
      <c r="T115" s="1">
        <f t="shared" si="44"/>
        <v>-20.097531155089971</v>
      </c>
      <c r="V115" s="1">
        <f t="shared" si="45"/>
        <v>2.450044194076352</v>
      </c>
      <c r="W115" s="1">
        <f t="shared" si="46"/>
        <v>-20.097531155089971</v>
      </c>
      <c r="X115" s="1">
        <f>(D115+2*J115+2*P115+V115)/6*dt</f>
        <v>0.14596941798402893</v>
      </c>
      <c r="Y115" s="1">
        <f>(E115+2*K115+2*Q115+W115)/6*dt</f>
        <v>-0.91128139767660277</v>
      </c>
      <c r="Z115" s="1">
        <f>_r*COS(A115-RADIANS(90))</f>
        <v>0.14443486838229649</v>
      </c>
      <c r="AA115" s="1">
        <f>_r*SIN(A115-RADIANS(90))</f>
        <v>-0.2629421396341573</v>
      </c>
      <c r="AB115" s="1">
        <f t="shared" si="47"/>
        <v>3.7057860365842688E-2</v>
      </c>
      <c r="AC115" s="1">
        <f t="shared" si="48"/>
        <v>0.37057860365842688</v>
      </c>
      <c r="AD115" s="1">
        <f>m*B115^2*_r^2/2</f>
        <v>0.50747493240703279</v>
      </c>
      <c r="AE115" s="1">
        <f t="shared" si="49"/>
        <v>0.87805353606545966</v>
      </c>
      <c r="AF115">
        <v>109.2</v>
      </c>
      <c r="AH115" s="1">
        <f>-m*g*AB115</f>
        <v>0.37057860365842688</v>
      </c>
    </row>
    <row r="116" spans="1:34" x14ac:dyDescent="0.3">
      <c r="A116" s="1">
        <f t="shared" si="29"/>
        <v>0.64827723638390233</v>
      </c>
      <c r="B116" s="1">
        <f t="shared" si="30"/>
        <v>2.4468759423175026</v>
      </c>
      <c r="C116" s="1">
        <f t="shared" si="31"/>
        <v>-20.127134804680239</v>
      </c>
      <c r="D116" s="1">
        <f t="shared" si="32"/>
        <v>2.4468759423175026</v>
      </c>
      <c r="E116" s="1">
        <f t="shared" si="33"/>
        <v>-20.127134804680239</v>
      </c>
      <c r="F116" s="1">
        <f t="shared" si="34"/>
        <v>0.70944913494183992</v>
      </c>
      <c r="G116" s="1">
        <f t="shared" si="35"/>
        <v>1.9436975722004965</v>
      </c>
      <c r="H116" s="1">
        <f t="shared" si="36"/>
        <v>-21.713863902783697</v>
      </c>
      <c r="I116" s="1"/>
      <c r="J116" s="1">
        <f t="shared" si="37"/>
        <v>1.9436975722004965</v>
      </c>
      <c r="K116" s="1">
        <f t="shared" si="38"/>
        <v>-21.713863902783697</v>
      </c>
      <c r="L116" s="1">
        <f t="shared" si="39"/>
        <v>0.69686967568891478</v>
      </c>
      <c r="M116" s="1">
        <f t="shared" si="40"/>
        <v>1.9040293447479102</v>
      </c>
      <c r="N116" s="1">
        <f t="shared" si="41"/>
        <v>-21.39401102450892</v>
      </c>
      <c r="P116" s="1">
        <f t="shared" si="42"/>
        <v>1.9040293447479102</v>
      </c>
      <c r="Q116" s="1">
        <f t="shared" si="43"/>
        <v>-21.39401102450892</v>
      </c>
      <c r="R116" s="1">
        <f>A116+P116*dt</f>
        <v>0.74347870362129787</v>
      </c>
      <c r="S116" s="1">
        <f>B116+Q116*dt</f>
        <v>1.3771753910920566</v>
      </c>
      <c r="T116" s="1">
        <f t="shared" si="44"/>
        <v>-22.561757993124992</v>
      </c>
      <c r="V116" s="1">
        <f t="shared" si="45"/>
        <v>1.3771753910920566</v>
      </c>
      <c r="W116" s="1">
        <f t="shared" si="46"/>
        <v>-22.561757993124992</v>
      </c>
      <c r="X116" s="1">
        <f>(D116+2*J116+2*P116+V116)/6*dt</f>
        <v>9.5995876394219776E-2</v>
      </c>
      <c r="Y116" s="1">
        <f>(E116+2*K116+2*Q116+W116)/6*dt</f>
        <v>-1.0742053554365874</v>
      </c>
      <c r="Z116" s="1">
        <f>_r*COS(A116-RADIANS(90))</f>
        <v>0.18114421324212215</v>
      </c>
      <c r="AA116" s="1">
        <f>_r*SIN(A116-RADIANS(90))</f>
        <v>-0.23913756294002114</v>
      </c>
      <c r="AB116" s="1">
        <f t="shared" si="47"/>
        <v>6.0862437059978847E-2</v>
      </c>
      <c r="AC116" s="1">
        <f t="shared" si="48"/>
        <v>0.60862437059978847</v>
      </c>
      <c r="AD116" s="1">
        <f>m*B116^2*_r^2/2</f>
        <v>0.26942408446914751</v>
      </c>
      <c r="AE116" s="1">
        <f t="shared" si="49"/>
        <v>0.87804845506893603</v>
      </c>
      <c r="AF116">
        <v>110.2</v>
      </c>
      <c r="AH116" s="1">
        <f>-m*g*AB116</f>
        <v>0.60862437059978847</v>
      </c>
    </row>
    <row r="117" spans="1:34" x14ac:dyDescent="0.3">
      <c r="A117" s="1">
        <f t="shared" si="29"/>
        <v>0.74427311277812214</v>
      </c>
      <c r="B117" s="1">
        <f t="shared" si="30"/>
        <v>1.3726705868809153</v>
      </c>
      <c r="C117" s="1">
        <f t="shared" si="31"/>
        <v>-22.581243513042626</v>
      </c>
      <c r="D117" s="1">
        <f t="shared" si="32"/>
        <v>1.3726705868809153</v>
      </c>
      <c r="E117" s="1">
        <f t="shared" si="33"/>
        <v>-22.581243513042626</v>
      </c>
      <c r="F117" s="1">
        <f t="shared" si="34"/>
        <v>0.77858987745014496</v>
      </c>
      <c r="G117" s="1">
        <f t="shared" si="35"/>
        <v>0.80813949905484961</v>
      </c>
      <c r="H117" s="1">
        <f t="shared" si="36"/>
        <v>-23.40920817017901</v>
      </c>
      <c r="I117" s="1"/>
      <c r="J117" s="1">
        <f t="shared" si="37"/>
        <v>0.80813949905484961</v>
      </c>
      <c r="K117" s="1">
        <f t="shared" si="38"/>
        <v>-23.40920817017901</v>
      </c>
      <c r="L117" s="1">
        <f t="shared" si="39"/>
        <v>0.76447660025449338</v>
      </c>
      <c r="M117" s="1">
        <f t="shared" si="40"/>
        <v>0.78744038262644001</v>
      </c>
      <c r="N117" s="1">
        <f t="shared" si="41"/>
        <v>-23.071977745967637</v>
      </c>
      <c r="P117" s="1">
        <f t="shared" si="42"/>
        <v>0.78744038262644001</v>
      </c>
      <c r="Q117" s="1">
        <f t="shared" si="43"/>
        <v>-23.071977745967637</v>
      </c>
      <c r="R117" s="1">
        <f>A117+P117*dt</f>
        <v>0.78364513190944418</v>
      </c>
      <c r="S117" s="1">
        <f>B117+Q117*dt</f>
        <v>0.21907169958253347</v>
      </c>
      <c r="T117" s="1">
        <f t="shared" si="44"/>
        <v>-23.528870495237936</v>
      </c>
      <c r="V117" s="1">
        <f t="shared" si="45"/>
        <v>0.21907169958253347</v>
      </c>
      <c r="W117" s="1">
        <f t="shared" si="46"/>
        <v>-23.528870495237936</v>
      </c>
      <c r="X117" s="1">
        <f>(D117+2*J117+2*P117+V117)/6*dt</f>
        <v>3.9857517081883564E-2</v>
      </c>
      <c r="Y117" s="1">
        <f>(E117+2*K117+2*Q117+W117)/6*dt</f>
        <v>-1.1589373820047821</v>
      </c>
      <c r="Z117" s="1">
        <f>_r*COS(A117-RADIANS(90))</f>
        <v>0.20323119161738362</v>
      </c>
      <c r="AA117" s="1">
        <f>_r*SIN(A117-RADIANS(90))</f>
        <v>-0.22067415515591829</v>
      </c>
      <c r="AB117" s="1">
        <f t="shared" si="47"/>
        <v>7.93258448440817E-2</v>
      </c>
      <c r="AC117" s="1">
        <f t="shared" si="48"/>
        <v>0.79325844844081694</v>
      </c>
      <c r="AD117" s="1">
        <f>m*B117^2*_r^2/2</f>
        <v>8.4790104303959821E-2</v>
      </c>
      <c r="AE117" s="1">
        <f t="shared" si="49"/>
        <v>0.87804855274477678</v>
      </c>
      <c r="AF117">
        <v>111.2</v>
      </c>
      <c r="AH117" s="1">
        <f>-m*g*AB117</f>
        <v>0.79325844844081694</v>
      </c>
    </row>
    <row r="118" spans="1:34" x14ac:dyDescent="0.3">
      <c r="A118" s="1">
        <f t="shared" si="29"/>
        <v>0.7841306298600057</v>
      </c>
      <c r="B118" s="1">
        <f t="shared" si="30"/>
        <v>0.21373320487613312</v>
      </c>
      <c r="C118" s="1">
        <f t="shared" si="31"/>
        <v>-23.540331061114969</v>
      </c>
      <c r="D118" s="1">
        <f t="shared" si="32"/>
        <v>0.21373320487613312</v>
      </c>
      <c r="E118" s="1">
        <f t="shared" si="33"/>
        <v>-23.540331061114969</v>
      </c>
      <c r="F118" s="1">
        <f t="shared" si="34"/>
        <v>0.78947395998190906</v>
      </c>
      <c r="G118" s="1">
        <f t="shared" si="35"/>
        <v>-0.37477507165174118</v>
      </c>
      <c r="H118" s="1">
        <f t="shared" si="36"/>
        <v>-23.666097444943428</v>
      </c>
      <c r="I118" s="1"/>
      <c r="J118" s="1">
        <f t="shared" si="37"/>
        <v>-0.37477507165174118</v>
      </c>
      <c r="K118" s="1">
        <f t="shared" si="38"/>
        <v>-23.666097444943428</v>
      </c>
      <c r="L118" s="1">
        <f t="shared" si="39"/>
        <v>0.77476125306871213</v>
      </c>
      <c r="M118" s="1">
        <f t="shared" si="40"/>
        <v>-0.37791923124745264</v>
      </c>
      <c r="N118" s="1">
        <f t="shared" si="41"/>
        <v>-23.318182985891788</v>
      </c>
      <c r="P118" s="1">
        <f t="shared" si="42"/>
        <v>-0.37791923124745264</v>
      </c>
      <c r="Q118" s="1">
        <f t="shared" si="43"/>
        <v>-23.318182985891788</v>
      </c>
      <c r="R118" s="1">
        <f>A118+P118*dt</f>
        <v>0.76523466829763309</v>
      </c>
      <c r="S118" s="1">
        <f>B118+Q118*dt</f>
        <v>-0.95217594441845632</v>
      </c>
      <c r="T118" s="1">
        <f t="shared" si="44"/>
        <v>-23.090208835429241</v>
      </c>
      <c r="V118" s="1">
        <f t="shared" si="45"/>
        <v>-0.95217594441845632</v>
      </c>
      <c r="W118" s="1">
        <f t="shared" si="46"/>
        <v>-23.090208835429241</v>
      </c>
      <c r="X118" s="1">
        <f>(D118+2*J118+2*P118+V118)/6*dt</f>
        <v>-1.8698594544505922E-2</v>
      </c>
      <c r="Y118" s="1">
        <f>(E118+2*K118+2*Q118+W118)/6*dt</f>
        <v>-1.171659172985122</v>
      </c>
      <c r="Z118" s="1">
        <f>_r*COS(A118-RADIANS(90))</f>
        <v>0.21186297955003472</v>
      </c>
      <c r="AA118" s="1">
        <f>_r*SIN(A118-RADIANS(90))</f>
        <v>-0.21240074834185863</v>
      </c>
      <c r="AB118" s="1">
        <f t="shared" si="47"/>
        <v>8.7599251658141364E-2</v>
      </c>
      <c r="AC118" s="1">
        <f t="shared" si="48"/>
        <v>0.87599251658141364</v>
      </c>
      <c r="AD118" s="1">
        <f>m*B118^2*_r^2/2</f>
        <v>2.0556847289980389E-3</v>
      </c>
      <c r="AE118" s="1">
        <f t="shared" si="49"/>
        <v>0.87804820131041172</v>
      </c>
      <c r="AF118">
        <v>112.2</v>
      </c>
      <c r="AH118" s="1">
        <f>-m*g*AB118</f>
        <v>0.87599251658141364</v>
      </c>
    </row>
    <row r="119" spans="1:34" x14ac:dyDescent="0.3">
      <c r="A119" s="1">
        <f t="shared" si="29"/>
        <v>0.76543203531549975</v>
      </c>
      <c r="B119" s="1">
        <f t="shared" si="30"/>
        <v>-0.95792596810898889</v>
      </c>
      <c r="C119" s="1">
        <f t="shared" si="31"/>
        <v>-23.094953219183981</v>
      </c>
      <c r="D119" s="1">
        <f t="shared" si="32"/>
        <v>-0.95792596810898889</v>
      </c>
      <c r="E119" s="1">
        <f t="shared" si="33"/>
        <v>-23.094953219183981</v>
      </c>
      <c r="F119" s="1">
        <f t="shared" si="34"/>
        <v>0.74148388611277505</v>
      </c>
      <c r="G119" s="1">
        <f t="shared" si="35"/>
        <v>-1.5352997985885883</v>
      </c>
      <c r="H119" s="1">
        <f t="shared" si="36"/>
        <v>-22.512765736727097</v>
      </c>
      <c r="I119" s="1"/>
      <c r="J119" s="1">
        <f t="shared" si="37"/>
        <v>-1.5352997985885883</v>
      </c>
      <c r="K119" s="1">
        <f t="shared" si="38"/>
        <v>-22.512765736727097</v>
      </c>
      <c r="L119" s="1">
        <f t="shared" si="39"/>
        <v>0.72704954035078506</v>
      </c>
      <c r="M119" s="1">
        <f t="shared" si="40"/>
        <v>-1.5207451115271664</v>
      </c>
      <c r="N119" s="1">
        <f t="shared" si="41"/>
        <v>-22.15560428563747</v>
      </c>
      <c r="P119" s="1">
        <f t="shared" si="42"/>
        <v>-1.5207451115271664</v>
      </c>
      <c r="Q119" s="1">
        <f t="shared" si="43"/>
        <v>-22.15560428563747</v>
      </c>
      <c r="R119" s="1">
        <f>A119+P119*dt</f>
        <v>0.68939477973914143</v>
      </c>
      <c r="S119" s="1">
        <f>B119+Q119*dt</f>
        <v>-2.0657061823908625</v>
      </c>
      <c r="T119" s="1">
        <f t="shared" si="44"/>
        <v>-21.202343065232821</v>
      </c>
      <c r="V119" s="1">
        <f t="shared" si="45"/>
        <v>-2.0657061823908625</v>
      </c>
      <c r="W119" s="1">
        <f t="shared" si="46"/>
        <v>-21.202343065232821</v>
      </c>
      <c r="X119" s="1">
        <f>(D119+2*J119+2*P119+V119)/6*dt</f>
        <v>-7.6131016422761336E-2</v>
      </c>
      <c r="Y119" s="1">
        <f>(E119+2*K119+2*Q119+W119)/6*dt</f>
        <v>-1.1136169694095492</v>
      </c>
      <c r="Z119" s="1">
        <f>_r*COS(A119-RADIANS(90))</f>
        <v>0.20785457897265583</v>
      </c>
      <c r="AA119" s="1">
        <f>_r*SIN(A119-RADIANS(90))</f>
        <v>-0.21632492690418265</v>
      </c>
      <c r="AB119" s="1">
        <f t="shared" si="47"/>
        <v>8.3675073095817343E-2</v>
      </c>
      <c r="AC119" s="1">
        <f t="shared" si="48"/>
        <v>0.83675073095817343</v>
      </c>
      <c r="AD119" s="1">
        <f>m*B119^2*_r^2/2</f>
        <v>4.1292997216989459E-2</v>
      </c>
      <c r="AE119" s="1">
        <f t="shared" si="49"/>
        <v>0.87804372817516285</v>
      </c>
      <c r="AF119">
        <v>113.2</v>
      </c>
      <c r="AH119" s="1">
        <f>-m*g*AB119</f>
        <v>0.83675073095817343</v>
      </c>
    </row>
    <row r="120" spans="1:34" x14ac:dyDescent="0.3">
      <c r="A120" s="1">
        <f t="shared" si="29"/>
        <v>0.68930101889273843</v>
      </c>
      <c r="B120" s="1">
        <f t="shared" si="30"/>
        <v>-2.0715429375185384</v>
      </c>
      <c r="C120" s="1">
        <f t="shared" si="31"/>
        <v>-21.199931345813066</v>
      </c>
      <c r="D120" s="1">
        <f t="shared" si="32"/>
        <v>-2.0715429375185384</v>
      </c>
      <c r="E120" s="1">
        <f t="shared" si="33"/>
        <v>-21.199931345813066</v>
      </c>
      <c r="F120" s="1">
        <f t="shared" si="34"/>
        <v>0.63751244545477492</v>
      </c>
      <c r="G120" s="1">
        <f t="shared" si="35"/>
        <v>-2.6015412211638651</v>
      </c>
      <c r="H120" s="1">
        <f t="shared" si="36"/>
        <v>-19.839944625726091</v>
      </c>
      <c r="I120" s="1"/>
      <c r="J120" s="1">
        <f t="shared" si="37"/>
        <v>-2.6015412211638651</v>
      </c>
      <c r="K120" s="1">
        <f t="shared" si="38"/>
        <v>-19.839944625726091</v>
      </c>
      <c r="L120" s="1">
        <f t="shared" si="39"/>
        <v>0.62426248836364184</v>
      </c>
      <c r="M120" s="1">
        <f t="shared" si="40"/>
        <v>-2.5675415531616905</v>
      </c>
      <c r="N120" s="1">
        <f t="shared" si="41"/>
        <v>-19.483300637778122</v>
      </c>
      <c r="P120" s="1">
        <f t="shared" si="42"/>
        <v>-2.5675415531616905</v>
      </c>
      <c r="Q120" s="1">
        <f t="shared" si="43"/>
        <v>-19.483300637778122</v>
      </c>
      <c r="R120" s="1">
        <f>A120+P120*dt</f>
        <v>0.56092394123465383</v>
      </c>
      <c r="S120" s="1">
        <f>B120+Q120*dt</f>
        <v>-3.0457079694074443</v>
      </c>
      <c r="T120" s="1">
        <f t="shared" si="44"/>
        <v>-17.732292833822914</v>
      </c>
      <c r="V120" s="1">
        <f t="shared" si="45"/>
        <v>-3.0457079694074443</v>
      </c>
      <c r="W120" s="1">
        <f t="shared" si="46"/>
        <v>-17.732292833822914</v>
      </c>
      <c r="X120" s="1">
        <f>(D120+2*J120+2*P120+V120)/6*dt</f>
        <v>-0.12879513712980914</v>
      </c>
      <c r="Y120" s="1">
        <f>(E120+2*K120+2*Q120+W120)/6*dt</f>
        <v>-0.97982262255537</v>
      </c>
      <c r="Z120" s="1">
        <f>_r*COS(A120-RADIANS(90))</f>
        <v>0.19079938211231762</v>
      </c>
      <c r="AA120" s="1">
        <f>_r*SIN(A120-RADIANS(90))</f>
        <v>-0.2315072262059174</v>
      </c>
      <c r="AB120" s="1">
        <f t="shared" si="47"/>
        <v>6.8492773794082584E-2</v>
      </c>
      <c r="AC120" s="1">
        <f t="shared" si="48"/>
        <v>0.68492773794082584</v>
      </c>
      <c r="AD120" s="1">
        <f>m*B120^2*_r^2/2</f>
        <v>0.19310805638923206</v>
      </c>
      <c r="AE120" s="1">
        <f t="shared" si="49"/>
        <v>0.87803579433005785</v>
      </c>
      <c r="AF120">
        <v>114.2</v>
      </c>
      <c r="AH120" s="1">
        <f>-m*g*AB120</f>
        <v>0.68492773794082584</v>
      </c>
    </row>
    <row r="121" spans="1:34" x14ac:dyDescent="0.3">
      <c r="A121" s="1">
        <f t="shared" si="29"/>
        <v>0.56050588176292926</v>
      </c>
      <c r="B121" s="1">
        <f t="shared" si="30"/>
        <v>-3.0513655600739082</v>
      </c>
      <c r="C121" s="1">
        <f t="shared" si="31"/>
        <v>-17.720491361406502</v>
      </c>
      <c r="D121" s="1">
        <f t="shared" si="32"/>
        <v>-3.0513655600739082</v>
      </c>
      <c r="E121" s="1">
        <f t="shared" si="33"/>
        <v>-17.720491361406502</v>
      </c>
      <c r="F121" s="1">
        <f t="shared" si="34"/>
        <v>0.48422174276108154</v>
      </c>
      <c r="G121" s="1">
        <f t="shared" si="35"/>
        <v>-3.4943778441090707</v>
      </c>
      <c r="H121" s="1">
        <f t="shared" si="36"/>
        <v>-15.517323788246674</v>
      </c>
      <c r="I121" s="1"/>
      <c r="J121" s="1">
        <f t="shared" si="37"/>
        <v>-3.4943778441090707</v>
      </c>
      <c r="K121" s="1">
        <f t="shared" si="38"/>
        <v>-15.517323788246674</v>
      </c>
      <c r="L121" s="1">
        <f t="shared" si="39"/>
        <v>0.47314643566020248</v>
      </c>
      <c r="M121" s="1">
        <f t="shared" si="40"/>
        <v>-3.439298654780075</v>
      </c>
      <c r="N121" s="1">
        <f t="shared" si="41"/>
        <v>-15.189643373586392</v>
      </c>
      <c r="P121" s="1">
        <f t="shared" si="42"/>
        <v>-3.439298654780075</v>
      </c>
      <c r="Q121" s="1">
        <f t="shared" si="43"/>
        <v>-15.189643373586392</v>
      </c>
      <c r="R121" s="1">
        <f>A121+P121*dt</f>
        <v>0.3885409490239255</v>
      </c>
      <c r="S121" s="1">
        <f>B121+Q121*dt</f>
        <v>-3.8108477287532279</v>
      </c>
      <c r="T121" s="1">
        <f t="shared" si="44"/>
        <v>-12.62795071524231</v>
      </c>
      <c r="V121" s="1">
        <f t="shared" si="45"/>
        <v>-3.8108477287532279</v>
      </c>
      <c r="W121" s="1">
        <f t="shared" si="46"/>
        <v>-12.62795071524231</v>
      </c>
      <c r="X121" s="1">
        <f>(D121+2*J121+2*P121+V121)/6*dt</f>
        <v>-0.17274638572171189</v>
      </c>
      <c r="Y121" s="1">
        <f>(E121+2*K121+2*Q121+W121)/6*dt</f>
        <v>-0.76468647000262457</v>
      </c>
      <c r="Z121" s="1">
        <f>_r*COS(A121-RADIANS(90))</f>
        <v>0.15948442225265858</v>
      </c>
      <c r="AA121" s="1">
        <f>_r*SIN(A121-RADIANS(90))</f>
        <v>-0.25409588556042323</v>
      </c>
      <c r="AB121" s="1">
        <f t="shared" si="47"/>
        <v>4.590411443957676E-2</v>
      </c>
      <c r="AC121" s="1">
        <f t="shared" si="48"/>
        <v>0.4590411443957676</v>
      </c>
      <c r="AD121" s="1">
        <f>m*B121^2*_r^2/2</f>
        <v>0.41898743015423201</v>
      </c>
      <c r="AE121" s="1">
        <f t="shared" si="49"/>
        <v>0.87802857454999961</v>
      </c>
      <c r="AF121">
        <v>115.2</v>
      </c>
      <c r="AH121" s="1">
        <f>-m*g*AB121</f>
        <v>0.4590411443957676</v>
      </c>
    </row>
    <row r="122" spans="1:34" x14ac:dyDescent="0.3">
      <c r="A122" s="1">
        <f t="shared" si="29"/>
        <v>0.3877594960412174</v>
      </c>
      <c r="B122" s="1">
        <f t="shared" si="30"/>
        <v>-3.8160520300765328</v>
      </c>
      <c r="C122" s="1">
        <f t="shared" si="31"/>
        <v>-12.603840006708444</v>
      </c>
      <c r="D122" s="1">
        <f t="shared" si="32"/>
        <v>-3.8160520300765328</v>
      </c>
      <c r="E122" s="1">
        <f t="shared" si="33"/>
        <v>-12.603840006708444</v>
      </c>
      <c r="F122" s="1">
        <f t="shared" si="34"/>
        <v>0.29235819528930407</v>
      </c>
      <c r="G122" s="1">
        <f t="shared" si="35"/>
        <v>-4.131148030244244</v>
      </c>
      <c r="H122" s="1">
        <f t="shared" si="36"/>
        <v>-9.6070384700567821</v>
      </c>
      <c r="I122" s="1"/>
      <c r="J122" s="1">
        <f t="shared" si="37"/>
        <v>-4.131148030244244</v>
      </c>
      <c r="K122" s="1">
        <f t="shared" si="38"/>
        <v>-9.6070384700567821</v>
      </c>
      <c r="L122" s="1">
        <f t="shared" si="39"/>
        <v>0.28448079528511128</v>
      </c>
      <c r="M122" s="1">
        <f t="shared" si="40"/>
        <v>-4.056227991827952</v>
      </c>
      <c r="N122" s="1">
        <f t="shared" si="41"/>
        <v>-9.3553050855539812</v>
      </c>
      <c r="P122" s="1">
        <f t="shared" si="42"/>
        <v>-4.056227991827952</v>
      </c>
      <c r="Q122" s="1">
        <f t="shared" si="43"/>
        <v>-9.3553050855539812</v>
      </c>
      <c r="R122" s="1">
        <f>A122+P122*dt</f>
        <v>0.1849480964498198</v>
      </c>
      <c r="S122" s="1">
        <f>B122+Q122*dt</f>
        <v>-4.2838172843542317</v>
      </c>
      <c r="T122" s="1">
        <f t="shared" si="44"/>
        <v>-6.1298505133093864</v>
      </c>
      <c r="V122" s="1">
        <f t="shared" si="45"/>
        <v>-4.2838172843542317</v>
      </c>
      <c r="W122" s="1">
        <f t="shared" si="46"/>
        <v>-6.1298505133093864</v>
      </c>
      <c r="X122" s="1">
        <f>(D122+2*J122+2*P122+V122)/6*dt</f>
        <v>-0.20395517798812632</v>
      </c>
      <c r="Y122" s="1">
        <f>(E122+2*K122+2*Q122+W122)/6*dt</f>
        <v>-0.47215314692699462</v>
      </c>
      <c r="Z122" s="1">
        <f>_r*COS(A122-RADIANS(90))</f>
        <v>0.113434560060376</v>
      </c>
      <c r="AA122" s="1">
        <f>_r*SIN(A122-RADIANS(90))</f>
        <v>-0.27772756540161608</v>
      </c>
      <c r="AB122" s="1">
        <f t="shared" si="47"/>
        <v>2.2272434598383906E-2</v>
      </c>
      <c r="AC122" s="1">
        <f t="shared" si="48"/>
        <v>0.22272434598383906</v>
      </c>
      <c r="AD122" s="1">
        <f>m*B122^2*_r^2/2</f>
        <v>0.65530138933130522</v>
      </c>
      <c r="AE122" s="1">
        <f t="shared" si="49"/>
        <v>0.87802573531514427</v>
      </c>
      <c r="AF122">
        <v>116.2</v>
      </c>
      <c r="AH122" s="1">
        <f>-m*g*AB122</f>
        <v>0.22272434598383906</v>
      </c>
    </row>
    <row r="123" spans="1:34" x14ac:dyDescent="0.3">
      <c r="A123" s="1">
        <f t="shared" si="29"/>
        <v>0.18380431805309108</v>
      </c>
      <c r="B123" s="1">
        <f t="shared" si="30"/>
        <v>-4.2882051770035279</v>
      </c>
      <c r="C123" s="1">
        <f t="shared" si="31"/>
        <v>-6.0923707729395558</v>
      </c>
      <c r="D123" s="1">
        <f t="shared" si="32"/>
        <v>-4.2882051770035279</v>
      </c>
      <c r="E123" s="1">
        <f t="shared" si="33"/>
        <v>-6.0923707729395558</v>
      </c>
      <c r="F123" s="1">
        <f t="shared" si="34"/>
        <v>7.6599188628002884E-2</v>
      </c>
      <c r="G123" s="1">
        <f t="shared" si="35"/>
        <v>-4.4405144463270165</v>
      </c>
      <c r="H123" s="1">
        <f t="shared" si="36"/>
        <v>-2.5508101266056831</v>
      </c>
      <c r="I123" s="1"/>
      <c r="J123" s="1">
        <f t="shared" si="37"/>
        <v>-4.4405144463270165</v>
      </c>
      <c r="K123" s="1">
        <f t="shared" si="38"/>
        <v>-2.5508101266056831</v>
      </c>
      <c r="L123" s="1">
        <f t="shared" si="39"/>
        <v>7.279145689491566E-2</v>
      </c>
      <c r="M123" s="1">
        <f t="shared" si="40"/>
        <v>-4.3519754301686699</v>
      </c>
      <c r="N123" s="1">
        <f t="shared" si="41"/>
        <v>-2.4242397277854741</v>
      </c>
      <c r="P123" s="1">
        <f t="shared" si="42"/>
        <v>-4.3519754301686699</v>
      </c>
      <c r="Q123" s="1">
        <f t="shared" si="43"/>
        <v>-2.4242397277854741</v>
      </c>
      <c r="R123" s="1">
        <f>A123+P123*dt</f>
        <v>-3.3794453455342433E-2</v>
      </c>
      <c r="S123" s="1">
        <f>B123+Q123*dt</f>
        <v>-4.4094171633928019</v>
      </c>
      <c r="T123" s="1">
        <f t="shared" si="44"/>
        <v>1.1262673748365859</v>
      </c>
      <c r="V123" s="1">
        <f t="shared" si="45"/>
        <v>-4.4094171633928019</v>
      </c>
      <c r="W123" s="1">
        <f t="shared" si="46"/>
        <v>1.1262673748365859</v>
      </c>
      <c r="X123" s="1">
        <f>(D123+2*J123+2*P123+V123)/6*dt</f>
        <v>-0.2190216841115642</v>
      </c>
      <c r="Y123" s="1">
        <f>(E123+2*K123+2*Q123+W123)/6*dt</f>
        <v>-0.12430169255737739</v>
      </c>
      <c r="Z123" s="1">
        <f>_r*COS(A123-RADIANS(90))</f>
        <v>5.4831336956456006E-2</v>
      </c>
      <c r="AA123" s="1">
        <f>_r*SIN(A123-RADIANS(90))</f>
        <v>-0.2949466468491676</v>
      </c>
      <c r="AB123" s="1">
        <f t="shared" si="47"/>
        <v>5.0533531508323848E-3</v>
      </c>
      <c r="AC123" s="1">
        <f t="shared" si="48"/>
        <v>5.0533531508323848E-2</v>
      </c>
      <c r="AD123" s="1">
        <f>m*B123^2*_r^2/2</f>
        <v>0.82749166380359351</v>
      </c>
      <c r="AE123" s="1">
        <f t="shared" si="49"/>
        <v>0.87802519531191736</v>
      </c>
      <c r="AF123">
        <v>117.2</v>
      </c>
      <c r="AH123" s="1">
        <f>-m*g*AB123</f>
        <v>5.0533531508323848E-2</v>
      </c>
    </row>
    <row r="124" spans="1:34" x14ac:dyDescent="0.3">
      <c r="A124" s="1">
        <f t="shared" si="29"/>
        <v>-3.5217366058473115E-2</v>
      </c>
      <c r="B124" s="1">
        <f t="shared" si="30"/>
        <v>-4.4125068695609055</v>
      </c>
      <c r="C124" s="1">
        <f t="shared" si="31"/>
        <v>1.1736695570435696</v>
      </c>
      <c r="D124" s="1">
        <f t="shared" si="32"/>
        <v>-4.4125068695609055</v>
      </c>
      <c r="E124" s="1">
        <f t="shared" si="33"/>
        <v>1.1736695570435696</v>
      </c>
      <c r="F124" s="1">
        <f t="shared" si="34"/>
        <v>-0.14553003779749576</v>
      </c>
      <c r="G124" s="1">
        <f t="shared" si="35"/>
        <v>-4.3831651306348167</v>
      </c>
      <c r="H124" s="1">
        <f t="shared" si="36"/>
        <v>4.8338961640023479</v>
      </c>
      <c r="I124" s="1"/>
      <c r="J124" s="1">
        <f t="shared" si="37"/>
        <v>-4.3831651306348167</v>
      </c>
      <c r="K124" s="1">
        <f t="shared" si="38"/>
        <v>4.8338961640023479</v>
      </c>
      <c r="L124" s="1">
        <f t="shared" si="39"/>
        <v>-0.14479649432434355</v>
      </c>
      <c r="M124" s="1">
        <f t="shared" si="40"/>
        <v>-4.2916594654608469</v>
      </c>
      <c r="N124" s="1">
        <f t="shared" si="41"/>
        <v>4.8097018883976856</v>
      </c>
      <c r="P124" s="1">
        <f t="shared" si="42"/>
        <v>-4.2916594654608469</v>
      </c>
      <c r="Q124" s="1">
        <f t="shared" si="43"/>
        <v>4.8097018883976856</v>
      </c>
      <c r="R124" s="1">
        <f>A124+P124*dt</f>
        <v>-0.24980033933151546</v>
      </c>
      <c r="S124" s="1">
        <f>B124+Q124*dt</f>
        <v>-4.1720217751410216</v>
      </c>
      <c r="T124" s="1">
        <f t="shared" si="44"/>
        <v>8.240350020756118</v>
      </c>
      <c r="V124" s="1">
        <f t="shared" si="45"/>
        <v>-4.1720217751410216</v>
      </c>
      <c r="W124" s="1">
        <f t="shared" si="46"/>
        <v>8.240350020756118</v>
      </c>
      <c r="X124" s="1">
        <f>(D124+2*J124+2*P124+V124)/6*dt</f>
        <v>-0.21611814864077716</v>
      </c>
      <c r="Y124" s="1">
        <f>(E124+2*K124+2*Q124+W124)/6*dt</f>
        <v>0.23917679735499797</v>
      </c>
      <c r="Z124" s="1">
        <f>_r*COS(A124-RADIANS(90))</f>
        <v>-1.0563026013392117E-2</v>
      </c>
      <c r="AA124" s="1">
        <f>_r*SIN(A124-RADIANS(90))</f>
        <v>-0.29981397979654051</v>
      </c>
      <c r="AB124" s="1">
        <f t="shared" si="47"/>
        <v>1.8602020345948045E-4</v>
      </c>
      <c r="AC124" s="1">
        <f t="shared" si="48"/>
        <v>1.8602020345948045E-3</v>
      </c>
      <c r="AD124" s="1">
        <f>m*B124^2*_r^2/2</f>
        <v>0.87615975932649826</v>
      </c>
      <c r="AE124" s="1">
        <f t="shared" si="49"/>
        <v>0.87801996136109306</v>
      </c>
      <c r="AF124">
        <v>118.2</v>
      </c>
      <c r="AH124" s="1">
        <f>-m*g*AB124</f>
        <v>1.8602020345948045E-3</v>
      </c>
    </row>
    <row r="125" spans="1:34" x14ac:dyDescent="0.3">
      <c r="A125" s="1">
        <f t="shared" si="29"/>
        <v>-0.25133551469925031</v>
      </c>
      <c r="B125" s="1">
        <f t="shared" si="30"/>
        <v>-4.1733300722059079</v>
      </c>
      <c r="C125" s="1">
        <f t="shared" si="31"/>
        <v>8.2899245005528019</v>
      </c>
      <c r="D125" s="1">
        <f t="shared" si="32"/>
        <v>-4.1733300722059079</v>
      </c>
      <c r="E125" s="1">
        <f t="shared" si="33"/>
        <v>8.2899245005528019</v>
      </c>
      <c r="F125" s="1">
        <f t="shared" si="34"/>
        <v>-0.35566876650439799</v>
      </c>
      <c r="G125" s="1">
        <f t="shared" si="35"/>
        <v>-3.966081959692088</v>
      </c>
      <c r="H125" s="1">
        <f t="shared" si="36"/>
        <v>11.60724513413583</v>
      </c>
      <c r="I125" s="1"/>
      <c r="J125" s="1">
        <f t="shared" si="37"/>
        <v>-3.966081959692088</v>
      </c>
      <c r="K125" s="1">
        <f t="shared" si="38"/>
        <v>11.60724513413583</v>
      </c>
      <c r="L125" s="1">
        <f t="shared" si="39"/>
        <v>-0.35048756369155254</v>
      </c>
      <c r="M125" s="1">
        <f t="shared" si="40"/>
        <v>-3.883148943852512</v>
      </c>
      <c r="N125" s="1">
        <f t="shared" si="41"/>
        <v>11.445192356945824</v>
      </c>
      <c r="P125" s="1">
        <f t="shared" si="42"/>
        <v>-3.883148943852512</v>
      </c>
      <c r="Q125" s="1">
        <f t="shared" si="43"/>
        <v>11.445192356945824</v>
      </c>
      <c r="R125" s="1">
        <f>A125+P125*dt</f>
        <v>-0.44549296189187593</v>
      </c>
      <c r="S125" s="1">
        <f>B125+Q125*dt</f>
        <v>-3.6010704543586165</v>
      </c>
      <c r="T125" s="1">
        <f t="shared" si="44"/>
        <v>14.363426021367925</v>
      </c>
      <c r="V125" s="1">
        <f t="shared" si="45"/>
        <v>-3.6010704543586165</v>
      </c>
      <c r="W125" s="1">
        <f t="shared" si="46"/>
        <v>14.363426021367925</v>
      </c>
      <c r="X125" s="1">
        <f>(D125+2*J125+2*P125+V125)/6*dt</f>
        <v>-0.19560718611378106</v>
      </c>
      <c r="Y125" s="1">
        <f>(E125+2*K125+2*Q125+W125)/6*dt</f>
        <v>0.57298521253403367</v>
      </c>
      <c r="Z125" s="1">
        <f>_r*COS(A125-RADIANS(90))</f>
        <v>-7.4609320504975221E-2</v>
      </c>
      <c r="AA125" s="1">
        <f>_r*SIN(A125-RADIANS(90))</f>
        <v>-0.2905743438326685</v>
      </c>
      <c r="AB125" s="1">
        <f t="shared" si="47"/>
        <v>9.4256561673314865E-3</v>
      </c>
      <c r="AC125" s="1">
        <f t="shared" si="48"/>
        <v>9.4256561673314865E-2</v>
      </c>
      <c r="AD125" s="1">
        <f>m*B125^2*_r^2/2</f>
        <v>0.78375077512101743</v>
      </c>
      <c r="AE125" s="1">
        <f t="shared" si="49"/>
        <v>0.87800733679433229</v>
      </c>
      <c r="AF125">
        <v>119.2</v>
      </c>
      <c r="AH125" s="1">
        <f>-m*g*AB125</f>
        <v>9.4256561673314865E-2</v>
      </c>
    </row>
    <row r="126" spans="1:34" x14ac:dyDescent="0.3">
      <c r="A126" s="1">
        <f t="shared" si="29"/>
        <v>-0.44694270081303134</v>
      </c>
      <c r="B126" s="1">
        <f t="shared" si="30"/>
        <v>-3.6003448596718743</v>
      </c>
      <c r="C126" s="1">
        <f t="shared" si="31"/>
        <v>14.407018979302521</v>
      </c>
      <c r="D126" s="1">
        <f t="shared" si="32"/>
        <v>-3.6003448596718743</v>
      </c>
      <c r="E126" s="1">
        <f t="shared" si="33"/>
        <v>14.407018979302521</v>
      </c>
      <c r="F126" s="1">
        <f t="shared" si="34"/>
        <v>-0.53695132230482823</v>
      </c>
      <c r="G126" s="1">
        <f t="shared" si="35"/>
        <v>-3.2401693851893114</v>
      </c>
      <c r="H126" s="1">
        <f t="shared" si="36"/>
        <v>17.050624302593757</v>
      </c>
      <c r="I126" s="1"/>
      <c r="J126" s="1">
        <f t="shared" si="37"/>
        <v>-3.2401693851893114</v>
      </c>
      <c r="K126" s="1">
        <f t="shared" si="38"/>
        <v>17.050624302593757</v>
      </c>
      <c r="L126" s="1">
        <f t="shared" si="39"/>
        <v>-0.52794693544276416</v>
      </c>
      <c r="M126" s="1">
        <f t="shared" si="40"/>
        <v>-3.1740792521070302</v>
      </c>
      <c r="N126" s="1">
        <f t="shared" si="41"/>
        <v>16.792029280106782</v>
      </c>
      <c r="P126" s="1">
        <f t="shared" si="42"/>
        <v>-3.1740792521070302</v>
      </c>
      <c r="Q126" s="1">
        <f t="shared" si="43"/>
        <v>16.792029280106782</v>
      </c>
      <c r="R126" s="1">
        <f>A126+P126*dt</f>
        <v>-0.6056466634183828</v>
      </c>
      <c r="S126" s="1">
        <f>B126+Q126*dt</f>
        <v>-2.7607433956665353</v>
      </c>
      <c r="T126" s="1">
        <f t="shared" si="44"/>
        <v>18.976461310642684</v>
      </c>
      <c r="V126" s="1">
        <f t="shared" si="45"/>
        <v>-2.7607433956665353</v>
      </c>
      <c r="W126" s="1">
        <f t="shared" si="46"/>
        <v>18.976461310642684</v>
      </c>
      <c r="X126" s="1">
        <f>(D126+2*J126+2*P126+V126)/6*dt</f>
        <v>-0.15991321274942577</v>
      </c>
      <c r="Y126" s="1">
        <f>(E126+2*K126+2*Q126+W126)/6*dt</f>
        <v>0.84223989546121913</v>
      </c>
      <c r="Z126" s="1">
        <f>_r*COS(A126-RADIANS(90))</f>
        <v>-0.12966317081372269</v>
      </c>
      <c r="AA126" s="1">
        <f>_r*SIN(A126-RADIANS(90))</f>
        <v>-0.27053181353499139</v>
      </c>
      <c r="AB126" s="1">
        <f t="shared" si="47"/>
        <v>2.9468186465008595E-2</v>
      </c>
      <c r="AC126" s="1">
        <f t="shared" si="48"/>
        <v>0.29468186465008595</v>
      </c>
      <c r="AD126" s="1">
        <f>m*B126^2*_r^2/2</f>
        <v>0.58331173988545593</v>
      </c>
      <c r="AE126" s="1">
        <f t="shared" si="49"/>
        <v>0.87799360453554187</v>
      </c>
      <c r="AF126">
        <v>120.2</v>
      </c>
      <c r="AH126" s="1">
        <f>-m*g*AB126</f>
        <v>0.29468186465008595</v>
      </c>
    </row>
    <row r="127" spans="1:34" x14ac:dyDescent="0.3">
      <c r="A127" s="1">
        <f t="shared" si="29"/>
        <v>-0.60685591356245716</v>
      </c>
      <c r="B127" s="1">
        <f t="shared" si="30"/>
        <v>-2.7581049642106552</v>
      </c>
      <c r="C127" s="1">
        <f t="shared" si="31"/>
        <v>19.009586288488595</v>
      </c>
      <c r="D127" s="1">
        <f t="shared" si="32"/>
        <v>-2.7581049642106552</v>
      </c>
      <c r="E127" s="1">
        <f t="shared" si="33"/>
        <v>19.009586288488595</v>
      </c>
      <c r="F127" s="1">
        <f t="shared" si="34"/>
        <v>-0.67580853766772353</v>
      </c>
      <c r="G127" s="1">
        <f t="shared" si="35"/>
        <v>-2.2828653069984401</v>
      </c>
      <c r="H127" s="1">
        <f t="shared" si="36"/>
        <v>20.850944779277675</v>
      </c>
      <c r="I127" s="1"/>
      <c r="J127" s="1">
        <f t="shared" si="37"/>
        <v>-2.2828653069984401</v>
      </c>
      <c r="K127" s="1">
        <f t="shared" si="38"/>
        <v>20.850944779277675</v>
      </c>
      <c r="L127" s="1">
        <f t="shared" si="39"/>
        <v>-0.66392754623741812</v>
      </c>
      <c r="M127" s="1">
        <f t="shared" si="40"/>
        <v>-2.2368313447287131</v>
      </c>
      <c r="N127" s="1">
        <f t="shared" si="41"/>
        <v>20.540494872179455</v>
      </c>
      <c r="P127" s="1">
        <f t="shared" si="42"/>
        <v>-2.2368313447287131</v>
      </c>
      <c r="Q127" s="1">
        <f t="shared" si="43"/>
        <v>20.540494872179455</v>
      </c>
      <c r="R127" s="1">
        <f>A127+P127*dt</f>
        <v>-0.71869748079889284</v>
      </c>
      <c r="S127" s="1">
        <f>B127+Q127*dt</f>
        <v>-1.7310802206016824</v>
      </c>
      <c r="T127" s="1">
        <f t="shared" si="44"/>
        <v>21.946829050304466</v>
      </c>
      <c r="V127" s="1">
        <f t="shared" si="45"/>
        <v>-1.7310802206016824</v>
      </c>
      <c r="W127" s="1">
        <f t="shared" si="46"/>
        <v>21.946829050304466</v>
      </c>
      <c r="X127" s="1">
        <f>(D127+2*J127+2*P127+V127)/6*dt</f>
        <v>-0.11273815406888872</v>
      </c>
      <c r="Y127" s="1">
        <f>(E127+2*K127+2*Q127+W127)/6*dt</f>
        <v>1.0311607886808944</v>
      </c>
      <c r="Z127" s="1">
        <f>_r*COS(A127-RADIANS(90))</f>
        <v>-0.17108627659639733</v>
      </c>
      <c r="AA127" s="1">
        <f>_r*SIN(A127-RADIANS(90))</f>
        <v>-0.24643353254048245</v>
      </c>
      <c r="AB127" s="1">
        <f t="shared" si="47"/>
        <v>5.3566467459517542E-2</v>
      </c>
      <c r="AC127" s="1">
        <f t="shared" si="48"/>
        <v>0.53566467459517542</v>
      </c>
      <c r="AD127" s="1">
        <f>m*B127^2*_r^2/2</f>
        <v>0.34232143471215565</v>
      </c>
      <c r="AE127" s="1">
        <f t="shared" si="49"/>
        <v>0.87798610930733112</v>
      </c>
      <c r="AF127">
        <v>121.2</v>
      </c>
      <c r="AH127" s="1">
        <f>-m*g*AB127</f>
        <v>0.53566467459517542</v>
      </c>
    </row>
    <row r="128" spans="1:34" x14ac:dyDescent="0.3">
      <c r="A128" s="1">
        <f t="shared" si="29"/>
        <v>-0.71959406763134592</v>
      </c>
      <c r="B128" s="1">
        <f t="shared" si="30"/>
        <v>-1.7269441755297608</v>
      </c>
      <c r="C128" s="1">
        <f t="shared" si="31"/>
        <v>21.969314512413188</v>
      </c>
      <c r="D128" s="1">
        <f t="shared" si="32"/>
        <v>-1.7269441755297608</v>
      </c>
      <c r="E128" s="1">
        <f t="shared" si="33"/>
        <v>21.969314512413188</v>
      </c>
      <c r="F128" s="1">
        <f t="shared" si="34"/>
        <v>-0.76276767201958995</v>
      </c>
      <c r="G128" s="1">
        <f t="shared" si="35"/>
        <v>-1.1777113127194312</v>
      </c>
      <c r="H128" s="1">
        <f t="shared" si="36"/>
        <v>23.030830410826333</v>
      </c>
      <c r="I128" s="1"/>
      <c r="J128" s="1">
        <f t="shared" si="37"/>
        <v>-1.1777113127194312</v>
      </c>
      <c r="K128" s="1">
        <f t="shared" si="38"/>
        <v>23.030830410826333</v>
      </c>
      <c r="L128" s="1">
        <f t="shared" si="39"/>
        <v>-0.74903685044933166</v>
      </c>
      <c r="M128" s="1">
        <f t="shared" si="40"/>
        <v>-1.1511734152591024</v>
      </c>
      <c r="N128" s="1">
        <f t="shared" si="41"/>
        <v>22.697790605450937</v>
      </c>
      <c r="P128" s="1">
        <f t="shared" si="42"/>
        <v>-1.1511734152591024</v>
      </c>
      <c r="Q128" s="1">
        <f t="shared" si="43"/>
        <v>22.697790605450937</v>
      </c>
      <c r="R128" s="1">
        <f>A128+P128*dt</f>
        <v>-0.7771527383943011</v>
      </c>
      <c r="S128" s="1">
        <f>B128+Q128*dt</f>
        <v>-0.59205464525721396</v>
      </c>
      <c r="T128" s="1">
        <f t="shared" si="44"/>
        <v>23.375080480267751</v>
      </c>
      <c r="V128" s="1">
        <f t="shared" si="45"/>
        <v>-0.59205464525721396</v>
      </c>
      <c r="W128" s="1">
        <f t="shared" si="46"/>
        <v>23.375080480267751</v>
      </c>
      <c r="X128" s="1">
        <f>(D128+2*J128+2*P128+V128)/6*dt</f>
        <v>-5.8139735639533688E-2</v>
      </c>
      <c r="Y128" s="1">
        <f>(E128+2*K128+2*Q128+W128)/6*dt</f>
        <v>1.1400136418769622</v>
      </c>
      <c r="Z128" s="1">
        <f>_r*COS(A128-RADIANS(90))</f>
        <v>-0.19772383061171864</v>
      </c>
      <c r="AA128" s="1">
        <f>_r*SIN(A128-RADIANS(90))</f>
        <v>-0.22562199983208286</v>
      </c>
      <c r="AB128" s="1">
        <f t="shared" si="47"/>
        <v>7.4378000167917124E-2</v>
      </c>
      <c r="AC128" s="1">
        <f t="shared" si="48"/>
        <v>0.74378000167917124</v>
      </c>
      <c r="AD128" s="1">
        <f>m*B128^2*_r^2/2</f>
        <v>0.13420512834282744</v>
      </c>
      <c r="AE128" s="1">
        <f t="shared" si="49"/>
        <v>0.87798513002199874</v>
      </c>
      <c r="AF128">
        <v>122.2</v>
      </c>
      <c r="AH128" s="1">
        <f>-m*g*AB128</f>
        <v>0.74378000167917124</v>
      </c>
    </row>
    <row r="129" spans="1:34" x14ac:dyDescent="0.3">
      <c r="A129" s="1">
        <f t="shared" si="29"/>
        <v>-0.7777338032708796</v>
      </c>
      <c r="B129" s="1">
        <f t="shared" si="30"/>
        <v>-0.58693053365279857</v>
      </c>
      <c r="C129" s="1">
        <f t="shared" si="31"/>
        <v>23.388884824933239</v>
      </c>
      <c r="D129" s="1">
        <f t="shared" si="32"/>
        <v>-0.58693053365279857</v>
      </c>
      <c r="E129" s="1">
        <f t="shared" si="33"/>
        <v>23.388884824933239</v>
      </c>
      <c r="F129" s="1">
        <f t="shared" si="34"/>
        <v>-0.79240706661219962</v>
      </c>
      <c r="G129" s="1">
        <f t="shared" si="35"/>
        <v>-2.2084130294676152E-3</v>
      </c>
      <c r="H129" s="1">
        <f t="shared" si="36"/>
        <v>23.734847181979184</v>
      </c>
      <c r="I129" s="1"/>
      <c r="J129" s="1">
        <f t="shared" si="37"/>
        <v>-2.2084130294676152E-3</v>
      </c>
      <c r="K129" s="1">
        <f t="shared" si="38"/>
        <v>23.734847181979184</v>
      </c>
      <c r="L129" s="1">
        <f t="shared" si="39"/>
        <v>-0.77778901359661634</v>
      </c>
      <c r="M129" s="1">
        <f t="shared" si="40"/>
        <v>6.4406458966810298E-3</v>
      </c>
      <c r="N129" s="1">
        <f t="shared" si="41"/>
        <v>23.39019604460837</v>
      </c>
      <c r="P129" s="1">
        <f t="shared" si="42"/>
        <v>6.4406458966810298E-3</v>
      </c>
      <c r="Q129" s="1">
        <f t="shared" si="43"/>
        <v>23.39019604460837</v>
      </c>
      <c r="R129" s="1">
        <f>A129+P129*dt</f>
        <v>-0.77741177097604552</v>
      </c>
      <c r="S129" s="1">
        <f>B129+Q129*dt</f>
        <v>0.58257926857761988</v>
      </c>
      <c r="T129" s="1">
        <f t="shared" si="44"/>
        <v>23.381235286461603</v>
      </c>
      <c r="V129" s="1">
        <f t="shared" si="45"/>
        <v>0.58257926857761988</v>
      </c>
      <c r="W129" s="1">
        <f t="shared" si="46"/>
        <v>23.381235286461603</v>
      </c>
      <c r="X129" s="1">
        <f>(D129+2*J129+2*P129+V129)/6*dt</f>
        <v>3.4276672160401166E-5</v>
      </c>
      <c r="Y129" s="1">
        <f>(E129+2*K129+2*Q129+W129)/6*dt</f>
        <v>1.175168388038083</v>
      </c>
      <c r="Z129" s="1">
        <f>_r*COS(A129-RADIANS(90))</f>
        <v>-0.21049996342439911</v>
      </c>
      <c r="AA129" s="1">
        <f>_r*SIN(A129-RADIANS(90))</f>
        <v>-0.21375164420028825</v>
      </c>
      <c r="AB129" s="1">
        <f t="shared" si="47"/>
        <v>8.624835579971174E-2</v>
      </c>
      <c r="AC129" s="1">
        <f t="shared" si="48"/>
        <v>0.8624835579971174</v>
      </c>
      <c r="AD129" s="1">
        <f>m*B129^2*_r^2/2</f>
        <v>1.550193531002815E-2</v>
      </c>
      <c r="AE129" s="1">
        <f t="shared" si="49"/>
        <v>0.87798549330714559</v>
      </c>
      <c r="AF129">
        <v>123.2</v>
      </c>
      <c r="AH129" s="1">
        <f>-m*g*AB129</f>
        <v>0.8624835579971174</v>
      </c>
    </row>
  </sheetData>
  <mergeCells count="1">
    <mergeCell ref="A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3A3D3B25F5440897ECA7539DE14B7" ma:contentTypeVersion="9" ma:contentTypeDescription="Create a new document." ma:contentTypeScope="" ma:versionID="29af42524fad6e7baf6c9f96f904a3b3">
  <xsd:schema xmlns:xsd="http://www.w3.org/2001/XMLSchema" xmlns:xs="http://www.w3.org/2001/XMLSchema" xmlns:p="http://schemas.microsoft.com/office/2006/metadata/properties" xmlns:ns2="69415cee-2c00-4990-b68a-d641a37577b9" targetNamespace="http://schemas.microsoft.com/office/2006/metadata/properties" ma:root="true" ma:fieldsID="ea464c951d64af24f2554de1925d88a1" ns2:_="">
    <xsd:import namespace="69415cee-2c00-4990-b68a-d641a37577b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15cee-2c00-4990-b68a-d641a37577b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9415cee-2c00-4990-b68a-d641a37577b9" xsi:nil="true"/>
  </documentManagement>
</p:properties>
</file>

<file path=customXml/itemProps1.xml><?xml version="1.0" encoding="utf-8"?>
<ds:datastoreItem xmlns:ds="http://schemas.openxmlformats.org/officeDocument/2006/customXml" ds:itemID="{8AAE718A-C86C-46D8-A4ED-FB91B9D31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15cee-2c00-4990-b68a-d641a37577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515E2E-82AA-44A8-AAAB-9D7F1DB31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1670E9-3F36-44BB-BCF1-9BF88D70D05A}">
  <ds:schemaRefs>
    <ds:schemaRef ds:uri="http://schemas.microsoft.com/office/2006/metadata/properties"/>
    <ds:schemaRef ds:uri="http://schemas.microsoft.com/office/infopath/2007/PartnerControls"/>
    <ds:schemaRef ds:uri="69415cee-2c00-4990-b68a-d641a37577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Imp. E. Method</vt:lpstr>
      <vt:lpstr>RK-4 Method</vt:lpstr>
      <vt:lpstr>_r</vt:lpstr>
      <vt:lpstr>alfa</vt:lpstr>
      <vt:lpstr>dt</vt:lpstr>
      <vt:lpstr>g</vt:lpstr>
      <vt:lpstr>l</vt:lpstr>
      <vt:lpstr>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vatsal patel</dc:creator>
  <cp:keywords/>
  <dc:description/>
  <cp:lastModifiedBy>Jan Malicki</cp:lastModifiedBy>
  <cp:revision/>
  <dcterms:created xsi:type="dcterms:W3CDTF">2020-04-09T17:10:18Z</dcterms:created>
  <dcterms:modified xsi:type="dcterms:W3CDTF">2022-03-30T19:36:08Z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0x010100F443A3D3B25F5440897ECA7539DE14B7</vt:lpwstr>
  </property>
</Properties>
</file>