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nczyk\Desktop\"/>
    </mc:Choice>
  </mc:AlternateContent>
  <xr:revisionPtr revIDLastSave="3" documentId="8_{5686C09B-EF2B-48FA-829A-3A1B753DFC40}" xr6:coauthVersionLast="47" xr6:coauthVersionMax="47" xr10:uidLastSave="{D7130CC9-55DC-4566-A03B-98211812C0FE}"/>
  <bookViews>
    <workbookView xWindow="0" yWindow="0" windowWidth="23970" windowHeight="7980" xr2:uid="{90410135-F86D-47BE-ACB4-6C37F0C2EB2A}"/>
  </bookViews>
  <sheets>
    <sheet name="Sheet1" sheetId="1" r:id="rId1"/>
  </sheets>
  <definedNames>
    <definedName name="_r">Sheet1!$C$7</definedName>
    <definedName name="a">Sheet1!$F$7</definedName>
    <definedName name="alpha">Sheet1!$F$3</definedName>
    <definedName name="dt">Sheet1!$C$9</definedName>
    <definedName name="eps">Sheet1!$R$9</definedName>
    <definedName name="g">Sheet1!$C$8</definedName>
    <definedName name="h">Sheet1!$F$2</definedName>
    <definedName name="I">Sheet1!$F$6</definedName>
    <definedName name="m">Sheet1!$C$6</definedName>
    <definedName name="x">Sheet1!$F$4</definedName>
    <definedName name="xc">Sheet1!$K$10</definedName>
    <definedName name="yc">Sheet1!$L$10</definedName>
  </definedNames>
  <calcPr calcId="191028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Q14" i="1"/>
  <c r="O15" i="1" s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D77" i="1"/>
  <c r="D78" i="1"/>
  <c r="D79" i="1"/>
  <c r="D80" i="1"/>
  <c r="D72" i="1"/>
  <c r="D73" i="1"/>
  <c r="D74" i="1"/>
  <c r="D75" i="1"/>
  <c r="D76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15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F14" i="1"/>
  <c r="C15" i="1" s="1"/>
  <c r="D14" i="1"/>
  <c r="I2" i="1"/>
  <c r="F3" i="1"/>
  <c r="F7" i="1" l="1"/>
  <c r="R9" i="1" s="1"/>
  <c r="F4" i="1"/>
  <c r="H3" i="1" s="1"/>
  <c r="I14" i="1"/>
  <c r="T14" i="1" s="1"/>
  <c r="H15" i="1"/>
  <c r="S15" i="1" s="1"/>
  <c r="R61" i="1"/>
  <c r="R50" i="1"/>
  <c r="R27" i="1"/>
  <c r="R75" i="1"/>
  <c r="R16" i="1"/>
  <c r="R40" i="1"/>
  <c r="R64" i="1"/>
  <c r="R17" i="1"/>
  <c r="R29" i="1"/>
  <c r="R41" i="1"/>
  <c r="R53" i="1"/>
  <c r="R65" i="1"/>
  <c r="R77" i="1"/>
  <c r="R18" i="1"/>
  <c r="R30" i="1"/>
  <c r="R42" i="1"/>
  <c r="R54" i="1"/>
  <c r="R66" i="1"/>
  <c r="R78" i="1"/>
  <c r="R19" i="1"/>
  <c r="R31" i="1"/>
  <c r="R43" i="1"/>
  <c r="R55" i="1"/>
  <c r="R67" i="1"/>
  <c r="R79" i="1"/>
  <c r="R20" i="1"/>
  <c r="R32" i="1"/>
  <c r="R44" i="1"/>
  <c r="R56" i="1"/>
  <c r="R68" i="1"/>
  <c r="R80" i="1"/>
  <c r="R21" i="1"/>
  <c r="R33" i="1"/>
  <c r="R45" i="1"/>
  <c r="R57" i="1"/>
  <c r="R69" i="1"/>
  <c r="R47" i="1"/>
  <c r="R71" i="1"/>
  <c r="R36" i="1"/>
  <c r="R60" i="1"/>
  <c r="R37" i="1"/>
  <c r="R73" i="1"/>
  <c r="R38" i="1"/>
  <c r="R74" i="1"/>
  <c r="R51" i="1"/>
  <c r="R28" i="1"/>
  <c r="R76" i="1"/>
  <c r="R22" i="1"/>
  <c r="R34" i="1"/>
  <c r="R46" i="1"/>
  <c r="R58" i="1"/>
  <c r="R70" i="1"/>
  <c r="R15" i="1"/>
  <c r="R23" i="1"/>
  <c r="R35" i="1"/>
  <c r="R59" i="1"/>
  <c r="R24" i="1"/>
  <c r="R48" i="1"/>
  <c r="R72" i="1"/>
  <c r="R25" i="1"/>
  <c r="R49" i="1"/>
  <c r="R14" i="1"/>
  <c r="P15" i="1" s="1"/>
  <c r="R26" i="1"/>
  <c r="R62" i="1"/>
  <c r="R39" i="1"/>
  <c r="R63" i="1"/>
  <c r="R52" i="1"/>
  <c r="G43" i="1"/>
  <c r="G72" i="1"/>
  <c r="G14" i="1"/>
  <c r="E15" i="1" s="1"/>
  <c r="G77" i="1"/>
  <c r="G16" i="1"/>
  <c r="G21" i="1"/>
  <c r="G27" i="1"/>
  <c r="G33" i="1"/>
  <c r="G39" i="1"/>
  <c r="G45" i="1"/>
  <c r="G51" i="1"/>
  <c r="G57" i="1"/>
  <c r="G63" i="1"/>
  <c r="G69" i="1"/>
  <c r="G73" i="1"/>
  <c r="G78" i="1"/>
  <c r="G22" i="1"/>
  <c r="G28" i="1"/>
  <c r="G34" i="1"/>
  <c r="G40" i="1"/>
  <c r="G52" i="1"/>
  <c r="G58" i="1"/>
  <c r="G64" i="1"/>
  <c r="G70" i="1"/>
  <c r="G74" i="1"/>
  <c r="G46" i="1"/>
  <c r="G75" i="1"/>
  <c r="G80" i="1"/>
  <c r="G18" i="1"/>
  <c r="G24" i="1"/>
  <c r="G30" i="1"/>
  <c r="G36" i="1"/>
  <c r="G42" i="1"/>
  <c r="G48" i="1"/>
  <c r="G54" i="1"/>
  <c r="G60" i="1"/>
  <c r="G66" i="1"/>
  <c r="G15" i="1"/>
  <c r="G76" i="1"/>
  <c r="G19" i="1"/>
  <c r="G25" i="1"/>
  <c r="G31" i="1"/>
  <c r="G37" i="1"/>
  <c r="G49" i="1"/>
  <c r="G55" i="1"/>
  <c r="G61" i="1"/>
  <c r="G67" i="1"/>
  <c r="G65" i="1"/>
  <c r="G56" i="1"/>
  <c r="G29" i="1"/>
  <c r="G71" i="1"/>
  <c r="G62" i="1"/>
  <c r="G53" i="1"/>
  <c r="G44" i="1"/>
  <c r="G35" i="1"/>
  <c r="G26" i="1"/>
  <c r="G17" i="1"/>
  <c r="G79" i="1"/>
  <c r="G38" i="1"/>
  <c r="G32" i="1"/>
  <c r="G47" i="1"/>
  <c r="G20" i="1"/>
  <c r="G68" i="1"/>
  <c r="G59" i="1"/>
  <c r="G50" i="1"/>
  <c r="G41" i="1"/>
  <c r="G23" i="1"/>
  <c r="H14" i="1"/>
  <c r="S14" i="1" s="1"/>
  <c r="I15" i="1"/>
  <c r="T15" i="1" l="1"/>
  <c r="P16" i="1"/>
  <c r="Q15" i="1"/>
  <c r="O16" i="1" s="1"/>
  <c r="E16" i="1"/>
  <c r="F15" i="1"/>
  <c r="C16" i="1" s="1"/>
  <c r="P17" i="1" l="1"/>
  <c r="Q16" i="1"/>
  <c r="O17" i="1" s="1"/>
  <c r="H16" i="1"/>
  <c r="S16" i="1" s="1"/>
  <c r="I16" i="1"/>
  <c r="T16" i="1" s="1"/>
  <c r="F16" i="1"/>
  <c r="C17" i="1" s="1"/>
  <c r="E17" i="1"/>
  <c r="Q17" i="1" l="1"/>
  <c r="O18" i="1" s="1"/>
  <c r="P18" i="1"/>
  <c r="E18" i="1"/>
  <c r="F17" i="1"/>
  <c r="C18" i="1" s="1"/>
  <c r="H17" i="1"/>
  <c r="S17" i="1" s="1"/>
  <c r="I17" i="1"/>
  <c r="T17" i="1" s="1"/>
  <c r="Q18" i="1" l="1"/>
  <c r="O19" i="1" s="1"/>
  <c r="P19" i="1"/>
  <c r="F18" i="1"/>
  <c r="C19" i="1" s="1"/>
  <c r="E19" i="1"/>
  <c r="I18" i="1"/>
  <c r="T18" i="1" s="1"/>
  <c r="H18" i="1"/>
  <c r="S18" i="1" s="1"/>
  <c r="Q19" i="1" l="1"/>
  <c r="O20" i="1" s="1"/>
  <c r="P20" i="1"/>
  <c r="H19" i="1"/>
  <c r="S19" i="1" s="1"/>
  <c r="I19" i="1"/>
  <c r="T19" i="1" s="1"/>
  <c r="E20" i="1"/>
  <c r="F19" i="1"/>
  <c r="C20" i="1" s="1"/>
  <c r="Q20" i="1" l="1"/>
  <c r="O21" i="1" s="1"/>
  <c r="P21" i="1"/>
  <c r="F20" i="1"/>
  <c r="C21" i="1" s="1"/>
  <c r="E21" i="1"/>
  <c r="I20" i="1"/>
  <c r="T20" i="1" s="1"/>
  <c r="H20" i="1"/>
  <c r="S20" i="1" s="1"/>
  <c r="Q21" i="1" l="1"/>
  <c r="O22" i="1" s="1"/>
  <c r="P22" i="1"/>
  <c r="I21" i="1"/>
  <c r="T21" i="1" s="1"/>
  <c r="H21" i="1"/>
  <c r="S21" i="1" s="1"/>
  <c r="E22" i="1"/>
  <c r="F21" i="1"/>
  <c r="C22" i="1" s="1"/>
  <c r="Q22" i="1" l="1"/>
  <c r="O23" i="1" s="1"/>
  <c r="P23" i="1"/>
  <c r="I22" i="1"/>
  <c r="T22" i="1" s="1"/>
  <c r="H22" i="1"/>
  <c r="S22" i="1" s="1"/>
  <c r="E23" i="1"/>
  <c r="F22" i="1"/>
  <c r="C23" i="1" s="1"/>
  <c r="P24" i="1" l="1"/>
  <c r="Q23" i="1"/>
  <c r="O24" i="1" s="1"/>
  <c r="E24" i="1"/>
  <c r="F23" i="1"/>
  <c r="C24" i="1" s="1"/>
  <c r="H23" i="1"/>
  <c r="S23" i="1" s="1"/>
  <c r="I23" i="1"/>
  <c r="T23" i="1" s="1"/>
  <c r="P25" i="1" l="1"/>
  <c r="Q24" i="1"/>
  <c r="O25" i="1" s="1"/>
  <c r="I24" i="1"/>
  <c r="T24" i="1" s="1"/>
  <c r="H24" i="1"/>
  <c r="S24" i="1" s="1"/>
  <c r="F24" i="1"/>
  <c r="C25" i="1" s="1"/>
  <c r="E25" i="1"/>
  <c r="Q25" i="1" l="1"/>
  <c r="O26" i="1" s="1"/>
  <c r="P26" i="1"/>
  <c r="E26" i="1"/>
  <c r="F25" i="1"/>
  <c r="C26" i="1" s="1"/>
  <c r="H25" i="1"/>
  <c r="S25" i="1" s="1"/>
  <c r="I25" i="1"/>
  <c r="T25" i="1" s="1"/>
  <c r="P27" i="1" l="1"/>
  <c r="Q26" i="1"/>
  <c r="O27" i="1" s="1"/>
  <c r="H26" i="1"/>
  <c r="S26" i="1" s="1"/>
  <c r="I26" i="1"/>
  <c r="T26" i="1" s="1"/>
  <c r="F26" i="1"/>
  <c r="C27" i="1" s="1"/>
  <c r="E27" i="1"/>
  <c r="Q27" i="1" l="1"/>
  <c r="O28" i="1" s="1"/>
  <c r="P28" i="1"/>
  <c r="F27" i="1"/>
  <c r="C28" i="1" s="1"/>
  <c r="E28" i="1"/>
  <c r="H27" i="1"/>
  <c r="S27" i="1" s="1"/>
  <c r="I27" i="1"/>
  <c r="T27" i="1" s="1"/>
  <c r="Q28" i="1" l="1"/>
  <c r="O29" i="1" s="1"/>
  <c r="P29" i="1"/>
  <c r="E29" i="1"/>
  <c r="F28" i="1"/>
  <c r="C29" i="1" s="1"/>
  <c r="H28" i="1"/>
  <c r="S28" i="1" s="1"/>
  <c r="I28" i="1"/>
  <c r="T28" i="1" s="1"/>
  <c r="P30" i="1" l="1"/>
  <c r="Q29" i="1"/>
  <c r="O30" i="1" s="1"/>
  <c r="H29" i="1"/>
  <c r="S29" i="1" s="1"/>
  <c r="I29" i="1"/>
  <c r="T29" i="1" s="1"/>
  <c r="F29" i="1"/>
  <c r="C30" i="1" s="1"/>
  <c r="E30" i="1"/>
  <c r="Q30" i="1" l="1"/>
  <c r="O31" i="1" s="1"/>
  <c r="P31" i="1"/>
  <c r="E31" i="1"/>
  <c r="F30" i="1"/>
  <c r="C31" i="1" s="1"/>
  <c r="I30" i="1"/>
  <c r="T30" i="1" s="1"/>
  <c r="H30" i="1"/>
  <c r="S30" i="1" s="1"/>
  <c r="P32" i="1" l="1"/>
  <c r="Q31" i="1"/>
  <c r="O32" i="1" s="1"/>
  <c r="H31" i="1"/>
  <c r="S31" i="1" s="1"/>
  <c r="I31" i="1"/>
  <c r="T31" i="1" s="1"/>
  <c r="F31" i="1"/>
  <c r="C32" i="1" s="1"/>
  <c r="E32" i="1"/>
  <c r="P33" i="1" l="1"/>
  <c r="Q32" i="1"/>
  <c r="O33" i="1" s="1"/>
  <c r="E33" i="1"/>
  <c r="F32" i="1"/>
  <c r="C33" i="1" s="1"/>
  <c r="I32" i="1"/>
  <c r="T32" i="1" s="1"/>
  <c r="H32" i="1"/>
  <c r="S32" i="1" s="1"/>
  <c r="P34" i="1" l="1"/>
  <c r="Q33" i="1"/>
  <c r="O34" i="1" s="1"/>
  <c r="I33" i="1"/>
  <c r="T33" i="1" s="1"/>
  <c r="H33" i="1"/>
  <c r="S33" i="1" s="1"/>
  <c r="F33" i="1"/>
  <c r="C34" i="1" s="1"/>
  <c r="E34" i="1"/>
  <c r="P35" i="1" l="1"/>
  <c r="Q34" i="1"/>
  <c r="O35" i="1" s="1"/>
  <c r="F34" i="1"/>
  <c r="C35" i="1" s="1"/>
  <c r="E35" i="1"/>
  <c r="I34" i="1"/>
  <c r="T34" i="1" s="1"/>
  <c r="H34" i="1"/>
  <c r="S34" i="1" s="1"/>
  <c r="P36" i="1" l="1"/>
  <c r="Q35" i="1"/>
  <c r="O36" i="1" s="1"/>
  <c r="F35" i="1"/>
  <c r="C36" i="1" s="1"/>
  <c r="E36" i="1"/>
  <c r="I35" i="1"/>
  <c r="T35" i="1" s="1"/>
  <c r="H35" i="1"/>
  <c r="S35" i="1" s="1"/>
  <c r="Q36" i="1" l="1"/>
  <c r="O37" i="1" s="1"/>
  <c r="P37" i="1"/>
  <c r="E37" i="1"/>
  <c r="F36" i="1"/>
  <c r="C37" i="1" s="1"/>
  <c r="I36" i="1"/>
  <c r="T36" i="1" s="1"/>
  <c r="H36" i="1"/>
  <c r="S36" i="1" s="1"/>
  <c r="Q37" i="1" l="1"/>
  <c r="O38" i="1" s="1"/>
  <c r="P38" i="1"/>
  <c r="H37" i="1"/>
  <c r="S37" i="1" s="1"/>
  <c r="I37" i="1"/>
  <c r="T37" i="1" s="1"/>
  <c r="E38" i="1"/>
  <c r="F37" i="1"/>
  <c r="C38" i="1" s="1"/>
  <c r="Q38" i="1" l="1"/>
  <c r="O39" i="1" s="1"/>
  <c r="P39" i="1"/>
  <c r="H38" i="1"/>
  <c r="S38" i="1" s="1"/>
  <c r="I38" i="1"/>
  <c r="T38" i="1" s="1"/>
  <c r="F38" i="1"/>
  <c r="C39" i="1" s="1"/>
  <c r="E39" i="1"/>
  <c r="Q39" i="1" l="1"/>
  <c r="O40" i="1" s="1"/>
  <c r="P40" i="1"/>
  <c r="E40" i="1"/>
  <c r="F39" i="1"/>
  <c r="C40" i="1" s="1"/>
  <c r="H39" i="1"/>
  <c r="S39" i="1" s="1"/>
  <c r="I39" i="1"/>
  <c r="T39" i="1" s="1"/>
  <c r="P41" i="1" l="1"/>
  <c r="Q40" i="1"/>
  <c r="O41" i="1" s="1"/>
  <c r="H40" i="1"/>
  <c r="S40" i="1" s="1"/>
  <c r="I40" i="1"/>
  <c r="T40" i="1" s="1"/>
  <c r="E41" i="1"/>
  <c r="F40" i="1"/>
  <c r="C41" i="1" s="1"/>
  <c r="P42" i="1" l="1"/>
  <c r="Q41" i="1"/>
  <c r="O42" i="1" s="1"/>
  <c r="H41" i="1"/>
  <c r="S41" i="1" s="1"/>
  <c r="I41" i="1"/>
  <c r="T41" i="1" s="1"/>
  <c r="E42" i="1"/>
  <c r="F41" i="1"/>
  <c r="C42" i="1" s="1"/>
  <c r="Q42" i="1" l="1"/>
  <c r="O43" i="1" s="1"/>
  <c r="P43" i="1"/>
  <c r="I42" i="1"/>
  <c r="T42" i="1" s="1"/>
  <c r="H42" i="1"/>
  <c r="S42" i="1" s="1"/>
  <c r="E43" i="1"/>
  <c r="F42" i="1"/>
  <c r="C43" i="1" s="1"/>
  <c r="P44" i="1" l="1"/>
  <c r="Q43" i="1"/>
  <c r="O44" i="1" s="1"/>
  <c r="H43" i="1"/>
  <c r="S43" i="1" s="1"/>
  <c r="I43" i="1"/>
  <c r="T43" i="1" s="1"/>
  <c r="F43" i="1"/>
  <c r="C44" i="1" s="1"/>
  <c r="E44" i="1"/>
  <c r="P45" i="1" l="1"/>
  <c r="Q44" i="1"/>
  <c r="O45" i="1" s="1"/>
  <c r="E45" i="1"/>
  <c r="F44" i="1"/>
  <c r="C45" i="1" s="1"/>
  <c r="I44" i="1"/>
  <c r="T44" i="1" s="1"/>
  <c r="H44" i="1"/>
  <c r="S44" i="1" s="1"/>
  <c r="P46" i="1" l="1"/>
  <c r="Q45" i="1"/>
  <c r="O46" i="1" s="1"/>
  <c r="I45" i="1"/>
  <c r="T45" i="1" s="1"/>
  <c r="H45" i="1"/>
  <c r="S45" i="1" s="1"/>
  <c r="F45" i="1"/>
  <c r="C46" i="1" s="1"/>
  <c r="E46" i="1"/>
  <c r="P47" i="1" l="1"/>
  <c r="Q46" i="1"/>
  <c r="O47" i="1" s="1"/>
  <c r="E47" i="1"/>
  <c r="F46" i="1"/>
  <c r="C47" i="1" s="1"/>
  <c r="I46" i="1"/>
  <c r="T46" i="1" s="1"/>
  <c r="H46" i="1"/>
  <c r="S46" i="1" s="1"/>
  <c r="P48" i="1" l="1"/>
  <c r="Q47" i="1"/>
  <c r="O48" i="1" s="1"/>
  <c r="I47" i="1"/>
  <c r="T47" i="1" s="1"/>
  <c r="H47" i="1"/>
  <c r="S47" i="1" s="1"/>
  <c r="E48" i="1"/>
  <c r="F47" i="1"/>
  <c r="C48" i="1" s="1"/>
  <c r="P49" i="1" l="1"/>
  <c r="Q48" i="1"/>
  <c r="O49" i="1" s="1"/>
  <c r="I48" i="1"/>
  <c r="T48" i="1" s="1"/>
  <c r="H48" i="1"/>
  <c r="S48" i="1" s="1"/>
  <c r="E49" i="1"/>
  <c r="F48" i="1"/>
  <c r="C49" i="1" s="1"/>
  <c r="P50" i="1" l="1"/>
  <c r="Q49" i="1"/>
  <c r="O50" i="1" s="1"/>
  <c r="H49" i="1"/>
  <c r="S49" i="1" s="1"/>
  <c r="I49" i="1"/>
  <c r="T49" i="1" s="1"/>
  <c r="E50" i="1"/>
  <c r="F49" i="1"/>
  <c r="C50" i="1" s="1"/>
  <c r="P51" i="1" l="1"/>
  <c r="Q50" i="1"/>
  <c r="O51" i="1" s="1"/>
  <c r="H50" i="1"/>
  <c r="S50" i="1" s="1"/>
  <c r="I50" i="1"/>
  <c r="T50" i="1" s="1"/>
  <c r="F50" i="1"/>
  <c r="C51" i="1" s="1"/>
  <c r="E51" i="1"/>
  <c r="P52" i="1" l="1"/>
  <c r="Q51" i="1"/>
  <c r="O52" i="1" s="1"/>
  <c r="F51" i="1"/>
  <c r="C52" i="1" s="1"/>
  <c r="E52" i="1"/>
  <c r="H51" i="1"/>
  <c r="S51" i="1" s="1"/>
  <c r="I51" i="1"/>
  <c r="T51" i="1" s="1"/>
  <c r="Q52" i="1" l="1"/>
  <c r="O53" i="1" s="1"/>
  <c r="P53" i="1"/>
  <c r="E53" i="1"/>
  <c r="F52" i="1"/>
  <c r="C53" i="1" s="1"/>
  <c r="H52" i="1"/>
  <c r="S52" i="1" s="1"/>
  <c r="I52" i="1"/>
  <c r="T52" i="1" s="1"/>
  <c r="Q53" i="1" l="1"/>
  <c r="O54" i="1" s="1"/>
  <c r="P54" i="1"/>
  <c r="H53" i="1"/>
  <c r="S53" i="1" s="1"/>
  <c r="I53" i="1"/>
  <c r="T53" i="1" s="1"/>
  <c r="F53" i="1"/>
  <c r="C54" i="1" s="1"/>
  <c r="E54" i="1"/>
  <c r="Q54" i="1" l="1"/>
  <c r="O55" i="1" s="1"/>
  <c r="P55" i="1"/>
  <c r="E55" i="1"/>
  <c r="F54" i="1"/>
  <c r="C55" i="1" s="1"/>
  <c r="I54" i="1"/>
  <c r="T54" i="1" s="1"/>
  <c r="H54" i="1"/>
  <c r="S54" i="1" s="1"/>
  <c r="Q55" i="1" l="1"/>
  <c r="O56" i="1" s="1"/>
  <c r="P56" i="1"/>
  <c r="H55" i="1"/>
  <c r="S55" i="1" s="1"/>
  <c r="I55" i="1"/>
  <c r="T55" i="1" s="1"/>
  <c r="E56" i="1"/>
  <c r="F55" i="1"/>
  <c r="C56" i="1" s="1"/>
  <c r="Q56" i="1" l="1"/>
  <c r="O57" i="1" s="1"/>
  <c r="P57" i="1"/>
  <c r="I56" i="1"/>
  <c r="T56" i="1" s="1"/>
  <c r="H56" i="1"/>
  <c r="S56" i="1" s="1"/>
  <c r="E57" i="1"/>
  <c r="F56" i="1"/>
  <c r="C57" i="1" s="1"/>
  <c r="P58" i="1" l="1"/>
  <c r="Q57" i="1"/>
  <c r="O58" i="1" s="1"/>
  <c r="I57" i="1"/>
  <c r="T57" i="1" s="1"/>
  <c r="H57" i="1"/>
  <c r="S57" i="1" s="1"/>
  <c r="F57" i="1"/>
  <c r="C58" i="1" s="1"/>
  <c r="E58" i="1"/>
  <c r="Q58" i="1" l="1"/>
  <c r="O59" i="1" s="1"/>
  <c r="P59" i="1"/>
  <c r="F58" i="1"/>
  <c r="C59" i="1" s="1"/>
  <c r="E59" i="1"/>
  <c r="I58" i="1"/>
  <c r="T58" i="1" s="1"/>
  <c r="H58" i="1"/>
  <c r="S58" i="1" s="1"/>
  <c r="P60" i="1" l="1"/>
  <c r="Q59" i="1"/>
  <c r="O60" i="1" s="1"/>
  <c r="E60" i="1"/>
  <c r="F59" i="1"/>
  <c r="C60" i="1" s="1"/>
  <c r="I59" i="1"/>
  <c r="T59" i="1" s="1"/>
  <c r="H59" i="1"/>
  <c r="S59" i="1" s="1"/>
  <c r="Q60" i="1" l="1"/>
  <c r="O61" i="1" s="1"/>
  <c r="P61" i="1"/>
  <c r="I60" i="1"/>
  <c r="T60" i="1" s="1"/>
  <c r="H60" i="1"/>
  <c r="S60" i="1" s="1"/>
  <c r="E61" i="1"/>
  <c r="F60" i="1"/>
  <c r="C61" i="1" s="1"/>
  <c r="Q61" i="1" l="1"/>
  <c r="O62" i="1" s="1"/>
  <c r="P62" i="1"/>
  <c r="H61" i="1"/>
  <c r="S61" i="1" s="1"/>
  <c r="I61" i="1"/>
  <c r="T61" i="1" s="1"/>
  <c r="E62" i="1"/>
  <c r="F61" i="1"/>
  <c r="C62" i="1" s="1"/>
  <c r="P63" i="1" l="1"/>
  <c r="Q62" i="1"/>
  <c r="O63" i="1" s="1"/>
  <c r="H62" i="1"/>
  <c r="S62" i="1" s="1"/>
  <c r="I62" i="1"/>
  <c r="T62" i="1" s="1"/>
  <c r="F62" i="1"/>
  <c r="C63" i="1" s="1"/>
  <c r="E63" i="1"/>
  <c r="P64" i="1" l="1"/>
  <c r="Q63" i="1"/>
  <c r="O64" i="1" s="1"/>
  <c r="F63" i="1"/>
  <c r="C64" i="1" s="1"/>
  <c r="E64" i="1"/>
  <c r="H63" i="1"/>
  <c r="S63" i="1" s="1"/>
  <c r="I63" i="1"/>
  <c r="T63" i="1" s="1"/>
  <c r="Q64" i="1" l="1"/>
  <c r="O65" i="1" s="1"/>
  <c r="P65" i="1"/>
  <c r="F64" i="1"/>
  <c r="C65" i="1" s="1"/>
  <c r="E65" i="1"/>
  <c r="H64" i="1"/>
  <c r="S64" i="1" s="1"/>
  <c r="I64" i="1"/>
  <c r="T64" i="1" s="1"/>
  <c r="P66" i="1" l="1"/>
  <c r="Q65" i="1"/>
  <c r="O66" i="1" s="1"/>
  <c r="E66" i="1"/>
  <c r="F65" i="1"/>
  <c r="C66" i="1" s="1"/>
  <c r="H65" i="1"/>
  <c r="S65" i="1" s="1"/>
  <c r="I65" i="1"/>
  <c r="T65" i="1" s="1"/>
  <c r="Q66" i="1" l="1"/>
  <c r="O67" i="1" s="1"/>
  <c r="P67" i="1"/>
  <c r="I66" i="1"/>
  <c r="T66" i="1" s="1"/>
  <c r="H66" i="1"/>
  <c r="S66" i="1" s="1"/>
  <c r="F66" i="1"/>
  <c r="C67" i="1" s="1"/>
  <c r="E67" i="1"/>
  <c r="P68" i="1" l="1"/>
  <c r="Q67" i="1"/>
  <c r="O68" i="1" s="1"/>
  <c r="E68" i="1"/>
  <c r="F67" i="1"/>
  <c r="C68" i="1" s="1"/>
  <c r="H67" i="1"/>
  <c r="S67" i="1" s="1"/>
  <c r="I67" i="1"/>
  <c r="T67" i="1" s="1"/>
  <c r="Q68" i="1" l="1"/>
  <c r="O69" i="1" s="1"/>
  <c r="P69" i="1"/>
  <c r="I68" i="1"/>
  <c r="T68" i="1" s="1"/>
  <c r="H68" i="1"/>
  <c r="S68" i="1" s="1"/>
  <c r="F68" i="1"/>
  <c r="C69" i="1" s="1"/>
  <c r="E69" i="1"/>
  <c r="Q69" i="1" l="1"/>
  <c r="O70" i="1" s="1"/>
  <c r="P70" i="1"/>
  <c r="F69" i="1"/>
  <c r="C70" i="1" s="1"/>
  <c r="E70" i="1"/>
  <c r="I69" i="1"/>
  <c r="T69" i="1" s="1"/>
  <c r="H69" i="1"/>
  <c r="S69" i="1" s="1"/>
  <c r="P71" i="1" l="1"/>
  <c r="Q70" i="1"/>
  <c r="O71" i="1" s="1"/>
  <c r="F70" i="1"/>
  <c r="C71" i="1" s="1"/>
  <c r="E71" i="1"/>
  <c r="I70" i="1"/>
  <c r="T70" i="1" s="1"/>
  <c r="H70" i="1"/>
  <c r="S70" i="1" s="1"/>
  <c r="P72" i="1" l="1"/>
  <c r="Q71" i="1"/>
  <c r="O72" i="1" s="1"/>
  <c r="F71" i="1"/>
  <c r="E72" i="1"/>
  <c r="I71" i="1"/>
  <c r="T71" i="1" s="1"/>
  <c r="C72" i="1"/>
  <c r="H71" i="1"/>
  <c r="S71" i="1" s="1"/>
  <c r="Q72" i="1" l="1"/>
  <c r="O73" i="1" s="1"/>
  <c r="P73" i="1"/>
  <c r="I72" i="1"/>
  <c r="T72" i="1" s="1"/>
  <c r="H72" i="1"/>
  <c r="S72" i="1" s="1"/>
  <c r="F72" i="1"/>
  <c r="C73" i="1" s="1"/>
  <c r="E73" i="1"/>
  <c r="P74" i="1" l="1"/>
  <c r="Q73" i="1"/>
  <c r="O74" i="1" s="1"/>
  <c r="H73" i="1"/>
  <c r="S73" i="1" s="1"/>
  <c r="I73" i="1"/>
  <c r="T73" i="1" s="1"/>
  <c r="F73" i="1"/>
  <c r="C74" i="1" s="1"/>
  <c r="E74" i="1"/>
  <c r="P75" i="1" l="1"/>
  <c r="Q74" i="1"/>
  <c r="O75" i="1" s="1"/>
  <c r="H74" i="1"/>
  <c r="S74" i="1" s="1"/>
  <c r="I74" i="1"/>
  <c r="T74" i="1" s="1"/>
  <c r="F74" i="1"/>
  <c r="C75" i="1" s="1"/>
  <c r="E75" i="1"/>
  <c r="P76" i="1" l="1"/>
  <c r="Q75" i="1"/>
  <c r="O76" i="1" s="1"/>
  <c r="E76" i="1"/>
  <c r="F75" i="1"/>
  <c r="C76" i="1" s="1"/>
  <c r="H75" i="1"/>
  <c r="S75" i="1" s="1"/>
  <c r="I75" i="1"/>
  <c r="T75" i="1" s="1"/>
  <c r="P77" i="1" l="1"/>
  <c r="Q76" i="1"/>
  <c r="O77" i="1" s="1"/>
  <c r="H76" i="1"/>
  <c r="S76" i="1" s="1"/>
  <c r="I76" i="1"/>
  <c r="T76" i="1" s="1"/>
  <c r="F76" i="1"/>
  <c r="C77" i="1" s="1"/>
  <c r="E77" i="1"/>
  <c r="P78" i="1" l="1"/>
  <c r="Q77" i="1"/>
  <c r="O78" i="1" s="1"/>
  <c r="H77" i="1"/>
  <c r="S77" i="1" s="1"/>
  <c r="I77" i="1"/>
  <c r="T77" i="1" s="1"/>
  <c r="F77" i="1"/>
  <c r="C78" i="1" s="1"/>
  <c r="E78" i="1"/>
  <c r="Q78" i="1" l="1"/>
  <c r="O79" i="1" s="1"/>
  <c r="P79" i="1"/>
  <c r="I78" i="1"/>
  <c r="T78" i="1" s="1"/>
  <c r="H78" i="1"/>
  <c r="S78" i="1" s="1"/>
  <c r="F78" i="1"/>
  <c r="C79" i="1" s="1"/>
  <c r="E79" i="1"/>
  <c r="P80" i="1" l="1"/>
  <c r="Q80" i="1" s="1"/>
  <c r="Q79" i="1"/>
  <c r="O80" i="1" s="1"/>
  <c r="H79" i="1"/>
  <c r="S79" i="1" s="1"/>
  <c r="I79" i="1"/>
  <c r="T79" i="1" s="1"/>
  <c r="F79" i="1"/>
  <c r="C80" i="1" s="1"/>
  <c r="E80" i="1"/>
  <c r="F80" i="1" s="1"/>
  <c r="I80" i="1" l="1"/>
  <c r="T80" i="1" s="1"/>
  <c r="H80" i="1"/>
  <c r="S80" i="1" s="1"/>
  <c r="J6" i="1" l="1"/>
  <c r="K6" i="1" s="1"/>
  <c r="N7" i="1" l="1"/>
  <c r="O7" i="1"/>
  <c r="K7" i="1"/>
  <c r="L7" i="1"/>
  <c r="N10" i="1"/>
  <c r="O10" i="1"/>
  <c r="K10" i="1"/>
  <c r="L10" i="1"/>
  <c r="M30" i="1" l="1"/>
  <c r="M29" i="1"/>
  <c r="M18" i="1"/>
  <c r="M24" i="1"/>
  <c r="M22" i="1"/>
  <c r="M31" i="1"/>
  <c r="M28" i="1"/>
  <c r="M19" i="1"/>
  <c r="M25" i="1"/>
  <c r="M32" i="1"/>
  <c r="M14" i="1"/>
  <c r="M20" i="1"/>
  <c r="M26" i="1"/>
  <c r="M34" i="1"/>
  <c r="M33" i="1"/>
  <c r="M15" i="1"/>
  <c r="M21" i="1"/>
  <c r="M27" i="1"/>
  <c r="M23" i="1"/>
  <c r="M16" i="1"/>
  <c r="M17" i="1"/>
  <c r="L18" i="1"/>
  <c r="L24" i="1"/>
  <c r="L30" i="1"/>
  <c r="L34" i="1"/>
  <c r="L19" i="1"/>
  <c r="L25" i="1"/>
  <c r="L31" i="1"/>
  <c r="L23" i="1"/>
  <c r="L14" i="1"/>
  <c r="L20" i="1"/>
  <c r="L26" i="1"/>
  <c r="L32" i="1"/>
  <c r="L15" i="1"/>
  <c r="L21" i="1"/>
  <c r="L27" i="1"/>
  <c r="L33" i="1"/>
  <c r="L28" i="1"/>
  <c r="L29" i="1"/>
  <c r="L22" i="1"/>
  <c r="L16" i="1"/>
  <c r="L17" i="1"/>
</calcChain>
</file>

<file path=xl/sharedStrings.xml><?xml version="1.0" encoding="utf-8"?>
<sst xmlns="http://schemas.openxmlformats.org/spreadsheetml/2006/main" count="26" uniqueCount="23">
  <si>
    <t>h</t>
  </si>
  <si>
    <t>alpha</t>
  </si>
  <si>
    <t>x</t>
  </si>
  <si>
    <t>m</t>
  </si>
  <si>
    <t>I</t>
  </si>
  <si>
    <t>r</t>
  </si>
  <si>
    <t>acc</t>
  </si>
  <si>
    <t>g</t>
  </si>
  <si>
    <t>dt</t>
  </si>
  <si>
    <t>xc</t>
  </si>
  <si>
    <t>yc</t>
  </si>
  <si>
    <t>eps</t>
  </si>
  <si>
    <t>t</t>
  </si>
  <si>
    <t>Sx</t>
  </si>
  <si>
    <t>Sy</t>
  </si>
  <si>
    <t>V</t>
  </si>
  <si>
    <t>DSx</t>
  </si>
  <si>
    <t>DV</t>
  </si>
  <si>
    <t>y</t>
  </si>
  <si>
    <t>b</t>
  </si>
  <si>
    <t>w</t>
  </si>
  <si>
    <t>Db</t>
  </si>
  <si>
    <t>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</si>
</sst>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Sheet1!$H$2:$H$3</c:f>
              <c:numCache>
                <c:formatCode>General</c:formatCode>
                <c:ptCount val="2"/>
                <c:pt idx="0">
                  <c:v>0</c:v>
                </c:pt>
                <c:pt idx="1">
                  <c:v>20.000000000000004</c:v>
                </c:pt>
              </c:numCache>
            </c:numRef>
          </c:xVal>
          <c:yVal>
            <c:numRef>
              <c:f>Sheet1!$I$2:$I$3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E-4B1C-B12E-8FB9F1FB94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Sheet1!$H$14:$H$80</c:f>
              <c:numCache>
                <c:formatCode>General</c:formatCode>
                <c:ptCount val="67"/>
                <c:pt idx="0">
                  <c:v>1.4142135623730949</c:v>
                </c:pt>
                <c:pt idx="1">
                  <c:v>1.4142135623730949</c:v>
                </c:pt>
                <c:pt idx="2">
                  <c:v>1.4231421338016663</c:v>
                </c:pt>
                <c:pt idx="3">
                  <c:v>1.4409992766588091</c:v>
                </c:pt>
                <c:pt idx="4">
                  <c:v>1.4677849909445235</c:v>
                </c:pt>
                <c:pt idx="5">
                  <c:v>1.5034992766588093</c:v>
                </c:pt>
                <c:pt idx="6">
                  <c:v>1.5481421338016663</c:v>
                </c:pt>
                <c:pt idx="7">
                  <c:v>1.6017135623730949</c:v>
                </c:pt>
                <c:pt idx="8">
                  <c:v>1.6642135623730949</c:v>
                </c:pt>
                <c:pt idx="9">
                  <c:v>1.7356421338016665</c:v>
                </c:pt>
                <c:pt idx="10">
                  <c:v>1.8159992766588093</c:v>
                </c:pt>
                <c:pt idx="11">
                  <c:v>1.9052849909445235</c:v>
                </c:pt>
                <c:pt idx="12">
                  <c:v>2.0034992766588093</c:v>
                </c:pt>
                <c:pt idx="13">
                  <c:v>2.1106421338016665</c:v>
                </c:pt>
                <c:pt idx="14">
                  <c:v>2.2267135623730949</c:v>
                </c:pt>
                <c:pt idx="15">
                  <c:v>2.3517135623730949</c:v>
                </c:pt>
                <c:pt idx="16">
                  <c:v>2.485642133801667</c:v>
                </c:pt>
                <c:pt idx="17">
                  <c:v>2.6284992766588093</c:v>
                </c:pt>
                <c:pt idx="18">
                  <c:v>2.7802849909445237</c:v>
                </c:pt>
                <c:pt idx="19">
                  <c:v>2.9409992766588098</c:v>
                </c:pt>
                <c:pt idx="20">
                  <c:v>3.110642133801667</c:v>
                </c:pt>
                <c:pt idx="21">
                  <c:v>3.2892135623730954</c:v>
                </c:pt>
                <c:pt idx="22">
                  <c:v>3.4767135623730954</c:v>
                </c:pt>
                <c:pt idx="23">
                  <c:v>3.6731421338016665</c:v>
                </c:pt>
                <c:pt idx="24">
                  <c:v>3.8784992766588098</c:v>
                </c:pt>
                <c:pt idx="25">
                  <c:v>4.0927849909445237</c:v>
                </c:pt>
                <c:pt idx="26">
                  <c:v>4.3159992766588093</c:v>
                </c:pt>
                <c:pt idx="27">
                  <c:v>4.548142133801667</c:v>
                </c:pt>
                <c:pt idx="28">
                  <c:v>4.7892135623730949</c:v>
                </c:pt>
                <c:pt idx="29">
                  <c:v>5.0392135623730949</c:v>
                </c:pt>
                <c:pt idx="30">
                  <c:v>5.298142133801667</c:v>
                </c:pt>
                <c:pt idx="31">
                  <c:v>5.5659992766588093</c:v>
                </c:pt>
                <c:pt idx="32">
                  <c:v>5.8427849909445237</c:v>
                </c:pt>
                <c:pt idx="33">
                  <c:v>6.1284992766588084</c:v>
                </c:pt>
                <c:pt idx="34">
                  <c:v>6.4231421338016652</c:v>
                </c:pt>
                <c:pt idx="35">
                  <c:v>6.726713562373094</c:v>
                </c:pt>
                <c:pt idx="36">
                  <c:v>7.039213562373094</c:v>
                </c:pt>
                <c:pt idx="37">
                  <c:v>7.3606421338016652</c:v>
                </c:pt>
                <c:pt idx="38">
                  <c:v>7.6909992766588084</c:v>
                </c:pt>
                <c:pt idx="39">
                  <c:v>8.0302849909445229</c:v>
                </c:pt>
                <c:pt idx="40">
                  <c:v>8.3784992766588076</c:v>
                </c:pt>
                <c:pt idx="41">
                  <c:v>8.7356421338016652</c:v>
                </c:pt>
                <c:pt idx="42">
                  <c:v>9.1017135623730923</c:v>
                </c:pt>
                <c:pt idx="43">
                  <c:v>9.4767135623730923</c:v>
                </c:pt>
                <c:pt idx="44">
                  <c:v>9.8606421338016652</c:v>
                </c:pt>
                <c:pt idx="45">
                  <c:v>10.253499276658808</c:v>
                </c:pt>
                <c:pt idx="46">
                  <c:v>10.655284990944523</c:v>
                </c:pt>
                <c:pt idx="47">
                  <c:v>11.065999276658808</c:v>
                </c:pt>
                <c:pt idx="48">
                  <c:v>11.485642133801665</c:v>
                </c:pt>
                <c:pt idx="49">
                  <c:v>11.914213562373092</c:v>
                </c:pt>
                <c:pt idx="50">
                  <c:v>12.351713562373092</c:v>
                </c:pt>
                <c:pt idx="51">
                  <c:v>12.798142133801665</c:v>
                </c:pt>
                <c:pt idx="52">
                  <c:v>13.253499276658808</c:v>
                </c:pt>
                <c:pt idx="53">
                  <c:v>13.717784990944523</c:v>
                </c:pt>
                <c:pt idx="54">
                  <c:v>14.190999276658808</c:v>
                </c:pt>
                <c:pt idx="55">
                  <c:v>14.673142133801665</c:v>
                </c:pt>
                <c:pt idx="56">
                  <c:v>15.164213562373092</c:v>
                </c:pt>
                <c:pt idx="57">
                  <c:v>15.664213562373096</c:v>
                </c:pt>
                <c:pt idx="58">
                  <c:v>16.173142133801669</c:v>
                </c:pt>
                <c:pt idx="59">
                  <c:v>16.690999276658811</c:v>
                </c:pt>
                <c:pt idx="60">
                  <c:v>17.217784990944526</c:v>
                </c:pt>
                <c:pt idx="61">
                  <c:v>17.753499276658815</c:v>
                </c:pt>
                <c:pt idx="62">
                  <c:v>18.298142133801669</c:v>
                </c:pt>
                <c:pt idx="63">
                  <c:v>18.851713562373099</c:v>
                </c:pt>
                <c:pt idx="64">
                  <c:v>19.414213562373099</c:v>
                </c:pt>
                <c:pt idx="65">
                  <c:v>19.985642133801672</c:v>
                </c:pt>
                <c:pt idx="66">
                  <c:v>20.565999276658815</c:v>
                </c:pt>
              </c:numCache>
            </c:numRef>
          </c:xVal>
          <c:yVal>
            <c:numRef>
              <c:f>Sheet1!$I$14:$I$80</c:f>
              <c:numCache>
                <c:formatCode>General</c:formatCode>
                <c:ptCount val="67"/>
                <c:pt idx="0">
                  <c:v>21.414213562373096</c:v>
                </c:pt>
                <c:pt idx="1">
                  <c:v>21.414213562373096</c:v>
                </c:pt>
                <c:pt idx="2">
                  <c:v>21.405284990944523</c:v>
                </c:pt>
                <c:pt idx="3">
                  <c:v>21.387427848087381</c:v>
                </c:pt>
                <c:pt idx="4">
                  <c:v>21.360642133801665</c:v>
                </c:pt>
                <c:pt idx="5">
                  <c:v>21.324927848087381</c:v>
                </c:pt>
                <c:pt idx="6">
                  <c:v>21.280284990944523</c:v>
                </c:pt>
                <c:pt idx="7">
                  <c:v>21.226713562373096</c:v>
                </c:pt>
                <c:pt idx="8">
                  <c:v>21.164213562373096</c:v>
                </c:pt>
                <c:pt idx="9">
                  <c:v>21.092784990944523</c:v>
                </c:pt>
                <c:pt idx="10">
                  <c:v>21.012427848087381</c:v>
                </c:pt>
                <c:pt idx="11">
                  <c:v>20.923142133801665</c:v>
                </c:pt>
                <c:pt idx="12">
                  <c:v>20.824927848087381</c:v>
                </c:pt>
                <c:pt idx="13">
                  <c:v>20.717784990944523</c:v>
                </c:pt>
                <c:pt idx="14">
                  <c:v>20.601713562373096</c:v>
                </c:pt>
                <c:pt idx="15">
                  <c:v>20.476713562373096</c:v>
                </c:pt>
                <c:pt idx="16">
                  <c:v>20.342784990944523</c:v>
                </c:pt>
                <c:pt idx="17">
                  <c:v>20.199927848087381</c:v>
                </c:pt>
                <c:pt idx="18">
                  <c:v>20.048142133801665</c:v>
                </c:pt>
                <c:pt idx="19">
                  <c:v>19.887427848087381</c:v>
                </c:pt>
                <c:pt idx="20">
                  <c:v>19.717784990944523</c:v>
                </c:pt>
                <c:pt idx="21">
                  <c:v>19.539213562373096</c:v>
                </c:pt>
                <c:pt idx="22">
                  <c:v>19.351713562373096</c:v>
                </c:pt>
                <c:pt idx="23">
                  <c:v>19.155284990944523</c:v>
                </c:pt>
                <c:pt idx="24">
                  <c:v>18.949927848087381</c:v>
                </c:pt>
                <c:pt idx="25">
                  <c:v>18.735642133801665</c:v>
                </c:pt>
                <c:pt idx="26">
                  <c:v>18.512427848087381</c:v>
                </c:pt>
                <c:pt idx="27">
                  <c:v>18.280284990944523</c:v>
                </c:pt>
                <c:pt idx="28">
                  <c:v>18.039213562373096</c:v>
                </c:pt>
                <c:pt idx="29">
                  <c:v>17.789213562373096</c:v>
                </c:pt>
                <c:pt idx="30">
                  <c:v>17.530284990944523</c:v>
                </c:pt>
                <c:pt idx="31">
                  <c:v>17.262427848087381</c:v>
                </c:pt>
                <c:pt idx="32">
                  <c:v>16.985642133801669</c:v>
                </c:pt>
                <c:pt idx="33">
                  <c:v>16.699927848087381</c:v>
                </c:pt>
                <c:pt idx="34">
                  <c:v>16.405284990944526</c:v>
                </c:pt>
                <c:pt idx="35">
                  <c:v>16.101713562373096</c:v>
                </c:pt>
                <c:pt idx="36">
                  <c:v>15.789213562373096</c:v>
                </c:pt>
                <c:pt idx="37">
                  <c:v>15.467784990944526</c:v>
                </c:pt>
                <c:pt idx="38">
                  <c:v>15.137427848087382</c:v>
                </c:pt>
                <c:pt idx="39">
                  <c:v>14.798142133801669</c:v>
                </c:pt>
                <c:pt idx="40">
                  <c:v>14.449927848087384</c:v>
                </c:pt>
                <c:pt idx="41">
                  <c:v>14.092784990944526</c:v>
                </c:pt>
                <c:pt idx="42">
                  <c:v>13.726713562373099</c:v>
                </c:pt>
                <c:pt idx="43">
                  <c:v>13.351713562373099</c:v>
                </c:pt>
                <c:pt idx="44">
                  <c:v>12.967784990944526</c:v>
                </c:pt>
                <c:pt idx="45">
                  <c:v>12.574927848087384</c:v>
                </c:pt>
                <c:pt idx="46">
                  <c:v>12.173142133801669</c:v>
                </c:pt>
                <c:pt idx="47">
                  <c:v>11.762427848087384</c:v>
                </c:pt>
                <c:pt idx="48">
                  <c:v>11.342784990944526</c:v>
                </c:pt>
                <c:pt idx="49">
                  <c:v>10.914213562373099</c:v>
                </c:pt>
                <c:pt idx="50">
                  <c:v>10.476713562373099</c:v>
                </c:pt>
                <c:pt idx="51">
                  <c:v>10.030284990944528</c:v>
                </c:pt>
                <c:pt idx="52">
                  <c:v>9.5749278480873841</c:v>
                </c:pt>
                <c:pt idx="53">
                  <c:v>9.1106421338016705</c:v>
                </c:pt>
                <c:pt idx="54">
                  <c:v>8.6374278480873841</c:v>
                </c:pt>
                <c:pt idx="55">
                  <c:v>8.1552849909445282</c:v>
                </c:pt>
                <c:pt idx="56">
                  <c:v>7.6642135623730994</c:v>
                </c:pt>
                <c:pt idx="57">
                  <c:v>7.1642135623730976</c:v>
                </c:pt>
                <c:pt idx="58">
                  <c:v>6.6552849909445264</c:v>
                </c:pt>
                <c:pt idx="59">
                  <c:v>6.1374278480873823</c:v>
                </c:pt>
                <c:pt idx="60">
                  <c:v>5.610642133801667</c:v>
                </c:pt>
                <c:pt idx="61">
                  <c:v>5.0749278480873805</c:v>
                </c:pt>
                <c:pt idx="62">
                  <c:v>4.5302849909445229</c:v>
                </c:pt>
                <c:pt idx="63">
                  <c:v>3.9767135623730958</c:v>
                </c:pt>
                <c:pt idx="64">
                  <c:v>3.4142135623730958</c:v>
                </c:pt>
                <c:pt idx="65">
                  <c:v>2.8427849909445229</c:v>
                </c:pt>
                <c:pt idx="66">
                  <c:v>2.2624278480873805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E-4B1C-B12E-8FB9F1FB94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Sheet1!$L$14:$L$34</c:f>
              <c:numCache>
                <c:formatCode>General</c:formatCode>
                <c:ptCount val="21"/>
                <c:pt idx="0">
                  <c:v>3.4142135623730949</c:v>
                </c:pt>
                <c:pt idx="1">
                  <c:v>3.3163265949634022</c:v>
                </c:pt>
                <c:pt idx="2">
                  <c:v>3.0322475511229898</c:v>
                </c:pt>
                <c:pt idx="3">
                  <c:v>2.5897840669580412</c:v>
                </c:pt>
                <c:pt idx="4">
                  <c:v>2.0322475511229898</c:v>
                </c:pt>
                <c:pt idx="5">
                  <c:v>1.4142135623730951</c:v>
                </c:pt>
                <c:pt idx="6">
                  <c:v>0.79617957362320024</c:v>
                </c:pt>
                <c:pt idx="7">
                  <c:v>0.23864305778814887</c:v>
                </c:pt>
                <c:pt idx="8">
                  <c:v>-0.20382042637679976</c:v>
                </c:pt>
                <c:pt idx="9">
                  <c:v>-0.48789947021721214</c:v>
                </c:pt>
                <c:pt idx="10">
                  <c:v>-0.58578643762690508</c:v>
                </c:pt>
                <c:pt idx="11">
                  <c:v>-0.48789947021721236</c:v>
                </c:pt>
                <c:pt idx="12">
                  <c:v>-0.2038204263768002</c:v>
                </c:pt>
                <c:pt idx="13">
                  <c:v>0.23864305778814843</c:v>
                </c:pt>
                <c:pt idx="14">
                  <c:v>0.7961795736231998</c:v>
                </c:pt>
                <c:pt idx="15">
                  <c:v>1.4142135623730945</c:v>
                </c:pt>
                <c:pt idx="16">
                  <c:v>2.0322475511229894</c:v>
                </c:pt>
                <c:pt idx="17">
                  <c:v>2.5897840669580408</c:v>
                </c:pt>
                <c:pt idx="18">
                  <c:v>3.0322475511229898</c:v>
                </c:pt>
                <c:pt idx="19">
                  <c:v>3.3163265949634022</c:v>
                </c:pt>
                <c:pt idx="20">
                  <c:v>3.4142135623730949</c:v>
                </c:pt>
              </c:numCache>
            </c:numRef>
          </c:xVal>
          <c:yVal>
            <c:numRef>
              <c:f>Sheet1!$M$14:$M$34</c:f>
              <c:numCache>
                <c:formatCode>General</c:formatCode>
                <c:ptCount val="21"/>
                <c:pt idx="0">
                  <c:v>21.414213562373096</c:v>
                </c:pt>
                <c:pt idx="1">
                  <c:v>22.032247551122989</c:v>
                </c:pt>
                <c:pt idx="2">
                  <c:v>22.589784066958043</c:v>
                </c:pt>
                <c:pt idx="3">
                  <c:v>23.032247551122992</c:v>
                </c:pt>
                <c:pt idx="4">
                  <c:v>23.316326594963403</c:v>
                </c:pt>
                <c:pt idx="5">
                  <c:v>23.414213562373096</c:v>
                </c:pt>
                <c:pt idx="6">
                  <c:v>23.316326594963403</c:v>
                </c:pt>
                <c:pt idx="7">
                  <c:v>23.032247551122992</c:v>
                </c:pt>
                <c:pt idx="8">
                  <c:v>22.589784066958043</c:v>
                </c:pt>
                <c:pt idx="9">
                  <c:v>22.032247551122992</c:v>
                </c:pt>
                <c:pt idx="10">
                  <c:v>21.414213562373096</c:v>
                </c:pt>
                <c:pt idx="11">
                  <c:v>20.796179573623203</c:v>
                </c:pt>
                <c:pt idx="12">
                  <c:v>20.238643057788149</c:v>
                </c:pt>
                <c:pt idx="13">
                  <c:v>19.796179573623203</c:v>
                </c:pt>
                <c:pt idx="14">
                  <c:v>19.512100529782789</c:v>
                </c:pt>
                <c:pt idx="15">
                  <c:v>19.414213562373096</c:v>
                </c:pt>
                <c:pt idx="16">
                  <c:v>19.512100529782789</c:v>
                </c:pt>
                <c:pt idx="17">
                  <c:v>19.796179573623199</c:v>
                </c:pt>
                <c:pt idx="18">
                  <c:v>20.238643057788149</c:v>
                </c:pt>
                <c:pt idx="19">
                  <c:v>20.796179573623199</c:v>
                </c:pt>
                <c:pt idx="20">
                  <c:v>21.414213562373096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E-4B1C-B12E-8FB9F1FB945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Sheet1!$S$14:$S$80</c:f>
              <c:numCache>
                <c:formatCode>General</c:formatCode>
                <c:ptCount val="67"/>
                <c:pt idx="0">
                  <c:v>1.4142135623730951</c:v>
                </c:pt>
                <c:pt idx="1">
                  <c:v>1.4142135623730951</c:v>
                </c:pt>
                <c:pt idx="2">
                  <c:v>1.4357689567246295</c:v>
                </c:pt>
                <c:pt idx="3">
                  <c:v>1.4788777322492617</c:v>
                </c:pt>
                <c:pt idx="4">
                  <c:v>1.5435283141188467</c:v>
                </c:pt>
                <c:pt idx="5">
                  <c:v>1.6296844773375658</c:v>
                </c:pt>
                <c:pt idx="6">
                  <c:v>1.7372627539702479</c:v>
                </c:pt>
                <c:pt idx="7">
                  <c:v>1.8661024370995518</c:v>
                </c:pt>
                <c:pt idx="8">
                  <c:v>2.015928404142024</c:v>
                </c:pt>
                <c:pt idx="9">
                  <c:v>2.1863071782652144</c:v>
                </c:pt>
                <c:pt idx="10">
                  <c:v>2.3765969338942634</c:v>
                </c:pt>
                <c:pt idx="11">
                  <c:v>2.5858925448843584</c:v>
                </c:pt>
                <c:pt idx="12">
                  <c:v>2.8129672819884779</c:v>
                </c:pt>
                <c:pt idx="13">
                  <c:v>3.0562133936271554</c:v>
                </c:pt>
                <c:pt idx="14">
                  <c:v>3.313584545513208</c:v>
                </c:pt>
                <c:pt idx="15">
                  <c:v>3.5825439329535826</c:v>
                </c:pt>
                <c:pt idx="16">
                  <c:v>3.8600227812437287</c:v>
                </c:pt>
                <c:pt idx="17">
                  <c:v>4.1423948613383077</c:v>
                </c:pt>
                <c:pt idx="18">
                  <c:v>4.4254734934987559</c:v>
                </c:pt>
                <c:pt idx="19">
                  <c:v>4.7045381884933564</c:v>
                </c:pt>
                <c:pt idx="20">
                  <c:v>4.974398454727309</c:v>
                </c:pt>
                <c:pt idx="21">
                  <c:v>5.2295022254089778</c:v>
                </c:pt>
                <c:pt idx="22">
                  <c:v>5.4640956570710779</c:v>
                </c:pt>
                <c:pt idx="23">
                  <c:v>5.6724395335215068</c:v>
                </c:pt>
                <c:pt idx="24">
                  <c:v>5.8490849970439367</c:v>
                </c:pt>
                <c:pt idx="25">
                  <c:v>5.9892076689210416</c:v>
                </c:pt>
                <c:pt idx="26">
                  <c:v>6.0889943195410758</c:v>
                </c:pt>
                <c:pt idx="27">
                  <c:v>6.1460701043034787</c:v>
                </c:pt>
                <c:pt idx="28">
                  <c:v>6.1599471309339542</c:v>
                </c:pt>
                <c:pt idx="29">
                  <c:v>6.1324670812257551</c:v>
                </c:pt>
                <c:pt idx="30">
                  <c:v>6.0682023085400161</c:v>
                </c:pt>
                <c:pt idx="31">
                  <c:v>5.9747720512800315</c:v>
                </c:pt>
                <c:pt idx="32">
                  <c:v>5.863024176448282</c:v>
                </c:pt>
                <c:pt idx="33">
                  <c:v>5.7470294622157914</c:v>
                </c:pt>
                <c:pt idx="34">
                  <c:v>5.643836275397053</c:v>
                </c:pt>
                <c:pt idx="35">
                  <c:v>5.572940075967697</c:v>
                </c:pt>
                <c:pt idx="36">
                  <c:v>5.5554358298918043</c:v>
                </c:pt>
                <c:pt idx="37">
                  <c:v>5.612843103734229</c:v>
                </c:pt>
                <c:pt idx="38">
                  <c:v>5.7656236558821927</c:v>
                </c:pt>
                <c:pt idx="39">
                  <c:v>6.031449052982035</c:v>
                </c:pt>
                <c:pt idx="40">
                  <c:v>6.4233192592902162</c:v>
                </c:pt>
                <c:pt idx="41">
                  <c:v>6.9476787727512512</c:v>
                </c:pt>
                <c:pt idx="42">
                  <c:v>7.6027195824545153</c:v>
                </c:pt>
                <c:pt idx="43">
                  <c:v>8.3770933468584303</c:v>
                </c:pt>
                <c:pt idx="44">
                  <c:v>9.2492709841760199</c:v>
                </c:pt>
                <c:pt idx="45">
                  <c:v>10.187778234632706</c:v>
                </c:pt>
                <c:pt idx="46">
                  <c:v>11.152493426983352</c:v>
                </c:pt>
                <c:pt idx="47">
                  <c:v>12.097113702184444</c:v>
                </c:pt>
                <c:pt idx="48">
                  <c:v>12.97277739059443</c:v>
                </c:pt>
                <c:pt idx="49">
                  <c:v>13.732677924730528</c:v>
                </c:pt>
                <c:pt idx="50">
                  <c:v>14.337330543239361</c:v>
                </c:pt>
                <c:pt idx="51">
                  <c:v>14.75997681943017</c:v>
                </c:pt>
                <c:pt idx="52">
                  <c:v>14.991460677155905</c:v>
                </c:pt>
                <c:pt idx="53">
                  <c:v>15.043815098013269</c:v>
                </c:pt>
                <c:pt idx="54">
                  <c:v>14.951794406124947</c:v>
                </c:pt>
                <c:pt idx="55">
                  <c:v>14.771701511725567</c:v>
                </c:pt>
                <c:pt idx="56">
                  <c:v>14.577109850299522</c:v>
                </c:pt>
                <c:pt idx="57">
                  <c:v>14.451463927200191</c:v>
                </c:pt>
                <c:pt idx="58">
                  <c:v>14.478032803375848</c:v>
                </c:pt>
                <c:pt idx="59">
                  <c:v>14.728230877541362</c:v>
                </c:pt>
                <c:pt idx="60">
                  <c:v>15.249825419929998</c:v>
                </c:pt>
                <c:pt idx="61">
                  <c:v>16.056915822931849</c:v>
                </c:pt>
                <c:pt idx="62">
                  <c:v>17.123685604089967</c:v>
                </c:pt>
                <c:pt idx="63">
                  <c:v>18.383701442343405</c:v>
                </c:pt>
                <c:pt idx="64">
                  <c:v>19.735912852507443</c:v>
                </c:pt>
                <c:pt idx="65">
                  <c:v>21.057508126527384</c:v>
                </c:pt>
                <c:pt idx="66">
                  <c:v>22.222509920554018</c:v>
                </c:pt>
              </c:numCache>
            </c:numRef>
          </c:xVal>
          <c:yVal>
            <c:numRef>
              <c:f>Sheet1!$T$14:$T$80</c:f>
              <c:numCache>
                <c:formatCode>General</c:formatCode>
                <c:ptCount val="67"/>
                <c:pt idx="0">
                  <c:v>23.414213562373096</c:v>
                </c:pt>
                <c:pt idx="1">
                  <c:v>23.414213562373096</c:v>
                </c:pt>
                <c:pt idx="2">
                  <c:v>23.405245131383044</c:v>
                </c:pt>
                <c:pt idx="3">
                  <c:v>23.387069121566721</c:v>
                </c:pt>
                <c:pt idx="4">
                  <c:v>23.359207356403747</c:v>
                </c:pt>
                <c:pt idx="5">
                  <c:v>23.320943202519722</c:v>
                </c:pt>
                <c:pt idx="6">
                  <c:v>23.271323260548364</c:v>
                </c:pt>
                <c:pt idx="7">
                  <c:v>23.209161171496948</c:v>
                </c:pt>
                <c:pt idx="8">
                  <c:v>23.133044857857669</c:v>
                </c:pt>
                <c:pt idx="9">
                  <c:v>23.041348825592664</c:v>
                </c:pt>
                <c:pt idx="10">
                  <c:v>22.932253430452121</c:v>
                </c:pt>
                <c:pt idx="11">
                  <c:v>22.803773239978533</c:v>
                </c:pt>
                <c:pt idx="12">
                  <c:v>22.653796774048892</c:v>
                </c:pt>
                <c:pt idx="13">
                  <c:v>22.480139947413861</c:v>
                </c:pt>
                <c:pt idx="14">
                  <c:v>22.280615425499121</c:v>
                </c:pt>
                <c:pt idx="15">
                  <c:v>22.053119791381565</c:v>
                </c:pt>
                <c:pt idx="16">
                  <c:v>21.795739854640136</c:v>
                </c:pt>
                <c:pt idx="17">
                  <c:v>21.506878558209198</c:v>
                </c:pt>
                <c:pt idx="18">
                  <c:v>21.185399708436087</c:v>
                </c:pt>
                <c:pt idx="19">
                  <c:v>20.830789129063774</c:v>
                </c:pt>
                <c:pt idx="20">
                  <c:v>20.443327805814683</c:v>
                </c:pt>
                <c:pt idx="21">
                  <c:v>20.024270161229794</c:v>
                </c:pt>
                <c:pt idx="22">
                  <c:v>19.576017841587422</c:v>
                </c:pt>
                <c:pt idx="23">
                  <c:v>19.102276430565226</c:v>
                </c:pt>
                <c:pt idx="24">
                  <c:v>18.608179521662468</c:v>
                </c:pt>
                <c:pt idx="25">
                  <c:v>18.100361859862378</c:v>
                </c:pt>
                <c:pt idx="26">
                  <c:v>17.586961166939478</c:v>
                </c:pt>
                <c:pt idx="27">
                  <c:v>17.077527242647733</c:v>
                </c:pt>
                <c:pt idx="28">
                  <c:v>16.582817502223104</c:v>
                </c:pt>
                <c:pt idx="29">
                  <c:v>16.114460821364361</c:v>
                </c:pt>
                <c:pt idx="30">
                  <c:v>15.684476949115162</c:v>
                </c:pt>
                <c:pt idx="31">
                  <c:v>15.304647263157479</c:v>
                </c:pt>
                <c:pt idx="32">
                  <c:v>14.985744542581022</c:v>
                </c:pt>
                <c:pt idx="33">
                  <c:v>14.73664468443808</c:v>
                </c:pt>
                <c:pt idx="34">
                  <c:v>14.563361436869535</c:v>
                </c:pt>
                <c:pt idx="35">
                  <c:v>14.468065270338382</c:v>
                </c:pt>
                <c:pt idx="36">
                  <c:v>14.448167835862369</c:v>
                </c:pt>
                <c:pt idx="37">
                  <c:v>14.495571768191756</c:v>
                </c:pt>
                <c:pt idx="38">
                  <c:v>14.596198951113964</c:v>
                </c:pt>
                <c:pt idx="39">
                  <c:v>14.729915356729764</c:v>
                </c:pt>
                <c:pt idx="40">
                  <c:v>14.870963594411322</c:v>
                </c:pt>
                <c:pt idx="41">
                  <c:v>14.988992009183788</c:v>
                </c:pt>
                <c:pt idx="42">
                  <c:v>15.05072906385632</c:v>
                </c:pt>
                <c:pt idx="43">
                  <c:v>15.022292917456685</c:v>
                </c:pt>
                <c:pt idx="44">
                  <c:v>14.872050024338098</c:v>
                </c:pt>
                <c:pt idx="45">
                  <c:v>14.573847742589162</c:v>
                </c:pt>
                <c:pt idx="46">
                  <c:v>14.110352440178294</c:v>
                </c:pt>
                <c:pt idx="47">
                  <c:v>13.476138162426693</c:v>
                </c:pt>
                <c:pt idx="48">
                  <c:v>12.680106466134362</c:v>
                </c:pt>
                <c:pt idx="49">
                  <c:v>11.746792305097152</c:v>
                </c:pt>
                <c:pt idx="50">
                  <c:v>10.716140388972633</c:v>
                </c:pt>
                <c:pt idx="51">
                  <c:v>9.6414345489171236</c:v>
                </c:pt>
                <c:pt idx="52">
                  <c:v>8.5852358907682564</c:v>
                </c:pt>
                <c:pt idx="53">
                  <c:v>7.6134300061633553</c:v>
                </c:pt>
                <c:pt idx="54">
                  <c:v>6.7877817276144423</c:v>
                </c:pt>
                <c:pt idx="55">
                  <c:v>6.1577149548698848</c:v>
                </c:pt>
                <c:pt idx="56">
                  <c:v>5.7523272605053775</c:v>
                </c:pt>
                <c:pt idx="57">
                  <c:v>5.5738556396437566</c:v>
                </c:pt>
                <c:pt idx="58">
                  <c:v>5.593868787043661</c:v>
                </c:pt>
                <c:pt idx="59">
                  <c:v>5.7533182134439329</c:v>
                </c:pt>
                <c:pt idx="60">
                  <c:v>5.9672022645682965</c:v>
                </c:pt>
                <c:pt idx="61">
                  <c:v>6.1339861961210849</c:v>
                </c:pt>
                <c:pt idx="62">
                  <c:v>6.1491277442153747</c:v>
                </c:pt>
                <c:pt idx="63">
                  <c:v>5.9211838386965248</c:v>
                </c:pt>
                <c:pt idx="64">
                  <c:v>5.3881714055721499</c:v>
                </c:pt>
                <c:pt idx="65">
                  <c:v>4.5313060283136526</c:v>
                </c:pt>
                <c:pt idx="66">
                  <c:v>3.3831296311955796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E-4B1C-B12E-8FB9F1FB945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(Sheet1!$K$10,Sheet1!$N$10)</c:f>
              <c:numCache>
                <c:formatCode>General</c:formatCode>
                <c:ptCount val="2"/>
                <c:pt idx="0">
                  <c:v>1.4142135623730949</c:v>
                </c:pt>
                <c:pt idx="1">
                  <c:v>1.4142135623730951</c:v>
                </c:pt>
              </c:numCache>
            </c:numRef>
          </c:xVal>
          <c:yVal>
            <c:numRef>
              <c:f>(Sheet1!$L$10,Sheet1!$O$10)</c:f>
              <c:numCache>
                <c:formatCode>General</c:formatCode>
                <c:ptCount val="2"/>
                <c:pt idx="0">
                  <c:v>21.414213562373096</c:v>
                </c:pt>
                <c:pt idx="1">
                  <c:v>23.414213562373096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DE-4B1C-B12E-8FB9F1FB9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298207"/>
        <c:axId val="727187663"/>
      </c:scatterChart>
      <c:valAx>
        <c:axId val="725298207"/>
        <c:scaling>
          <c:orientation val="minMax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7663"/>
        <c:crosses val="autoZero"/>
        <c:crossBetween val="midCat"/>
      </c:valAx>
      <c:valAx>
        <c:axId val="7271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9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430409</xdr:colOff>
      <xdr:row>17</xdr:row>
      <xdr:rowOff>33930</xdr:rowOff>
    </xdr:from>
    <xdr:to>
      <xdr:col>11</xdr:col>
      <xdr:colOff>142278</xdr:colOff>
      <xdr:row>36</xdr:row>
      <xdr:rowOff>170257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5A82E-03B4-4B6E-8879-563382516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F46D-4873-4206-8D4C-0055E89DC222}">
  <dimension ref="B2:T80"/>
  <sheetViews>
    <sheetView tabSelected="1" topLeftCell="J1" zoomScale="160" zoomScaleNormal="160" workbookViewId="0">
      <selection activeCell="O13" sqref="O13:R13"/>
    </sheetView>
  </sheetViews>
  <sheetFormatPr defaultRowHeight="15"/>
  <cols>
    <col min="19" max="19" width="12.42578125" bestFit="1" customWidth="1"/>
  </cols>
  <sheetData>
    <row r="2" spans="2:20">
      <c r="E2" t="s">
        <v>0</v>
      </c>
      <c r="F2">
        <v>20</v>
      </c>
      <c r="H2">
        <v>0</v>
      </c>
      <c r="I2">
        <f>h</f>
        <v>20</v>
      </c>
    </row>
    <row r="3" spans="2:20">
      <c r="E3" t="s">
        <v>1</v>
      </c>
      <c r="F3">
        <f>RADIANS(45)</f>
        <v>0.78539816339744828</v>
      </c>
      <c r="H3">
        <f>x</f>
        <v>20.000000000000004</v>
      </c>
      <c r="I3">
        <v>0</v>
      </c>
    </row>
    <row r="4" spans="2:20">
      <c r="E4" t="s">
        <v>2</v>
      </c>
      <c r="F4">
        <f>F2/TAN(F3)</f>
        <v>20.000000000000004</v>
      </c>
    </row>
    <row r="5" spans="2:20">
      <c r="J5">
        <v>1</v>
      </c>
    </row>
    <row r="6" spans="2:20">
      <c r="B6" t="s">
        <v>3</v>
      </c>
      <c r="C6">
        <v>1</v>
      </c>
      <c r="E6" t="s">
        <v>4</v>
      </c>
      <c r="F6">
        <f>2/5*m*_r^2</f>
        <v>1.6</v>
      </c>
      <c r="J6">
        <f>IF(J5=1,0,J6+1)</f>
        <v>0</v>
      </c>
      <c r="K6">
        <f>14+J6</f>
        <v>14</v>
      </c>
    </row>
    <row r="7" spans="2:20">
      <c r="B7" t="s">
        <v>5</v>
      </c>
      <c r="C7">
        <v>2</v>
      </c>
      <c r="E7" t="s">
        <v>6</v>
      </c>
      <c r="F7">
        <f>g*SIN(alpha)/(1+I/(m*_r^2))</f>
        <v>5.0507627227610534</v>
      </c>
      <c r="K7" t="str">
        <f>ADDRESS(K6,8)</f>
        <v>$H$14</v>
      </c>
      <c r="L7" t="str">
        <f>ADDRESS(K6,9)</f>
        <v>$I$14</v>
      </c>
      <c r="N7" t="str">
        <f>ADDRESS(K6,19)</f>
        <v>$S$14</v>
      </c>
      <c r="O7" t="str">
        <f>ADDRESS(K6,20)</f>
        <v>$T$14</v>
      </c>
    </row>
    <row r="8" spans="2:20">
      <c r="B8" t="s">
        <v>7</v>
      </c>
      <c r="C8">
        <v>10</v>
      </c>
    </row>
    <row r="9" spans="2:20">
      <c r="B9" t="s">
        <v>8</v>
      </c>
      <c r="C9">
        <v>0.05</v>
      </c>
      <c r="K9" t="s">
        <v>9</v>
      </c>
      <c r="L9" t="s">
        <v>10</v>
      </c>
      <c r="Q9" t="s">
        <v>11</v>
      </c>
      <c r="R9">
        <f>a/_r</f>
        <v>2.5253813613805267</v>
      </c>
    </row>
    <row r="10" spans="2:20">
      <c r="K10">
        <f ca="1">INDIRECT(K7)</f>
        <v>1.4142135623730949</v>
      </c>
      <c r="L10">
        <f ca="1">INDIRECT(L7)</f>
        <v>21.414213562373096</v>
      </c>
      <c r="N10">
        <f ca="1">INDIRECT(N7)</f>
        <v>1.4142135623730951</v>
      </c>
      <c r="O10">
        <f ca="1">INDIRECT(O7)</f>
        <v>23.414213562373096</v>
      </c>
    </row>
    <row r="13" spans="2:20">
      <c r="B13" s="1" t="s">
        <v>12</v>
      </c>
      <c r="C13" s="1" t="s">
        <v>13</v>
      </c>
      <c r="D13" s="1" t="s">
        <v>14</v>
      </c>
      <c r="E13" s="1" t="s">
        <v>15</v>
      </c>
      <c r="F13" s="1" t="s">
        <v>16</v>
      </c>
      <c r="G13" s="1" t="s">
        <v>17</v>
      </c>
      <c r="H13" t="s">
        <v>2</v>
      </c>
      <c r="I13" t="s">
        <v>18</v>
      </c>
      <c r="O13" s="2" t="s">
        <v>19</v>
      </c>
      <c r="P13" s="2" t="s">
        <v>20</v>
      </c>
      <c r="Q13" s="2" t="s">
        <v>21</v>
      </c>
      <c r="R13" s="2" t="s">
        <v>22</v>
      </c>
      <c r="S13" t="s">
        <v>2</v>
      </c>
      <c r="T13" t="s">
        <v>18</v>
      </c>
    </row>
    <row r="14" spans="2:20">
      <c r="B14">
        <v>0</v>
      </c>
      <c r="C14">
        <v>0</v>
      </c>
      <c r="D14">
        <f>_r</f>
        <v>2</v>
      </c>
      <c r="E14">
        <v>0</v>
      </c>
      <c r="F14">
        <f>E14*dt</f>
        <v>0</v>
      </c>
      <c r="G14">
        <f>a*dt</f>
        <v>0.2525381361380527</v>
      </c>
      <c r="H14">
        <f>C14*COS(-alpha)-D14*SIN(-alpha)</f>
        <v>1.4142135623730949</v>
      </c>
      <c r="I14">
        <f>C14*SIN(-alpha)+D14*COS(-alpha)+h</f>
        <v>21.414213562373096</v>
      </c>
      <c r="K14">
        <v>0</v>
      </c>
      <c r="L14">
        <f ca="1">_r*COS(K14)+xc</f>
        <v>3.4142135623730949</v>
      </c>
      <c r="M14">
        <f ca="1">_r*SIN(K14)+yc</f>
        <v>21.414213562373096</v>
      </c>
      <c r="O14">
        <v>0</v>
      </c>
      <c r="P14">
        <v>0</v>
      </c>
      <c r="Q14">
        <f>P14*dt</f>
        <v>0</v>
      </c>
      <c r="R14">
        <f>eps*dt</f>
        <v>0.12626906806902635</v>
      </c>
      <c r="S14">
        <f>_r*COS(PI()/2-O14)+H14</f>
        <v>1.4142135623730951</v>
      </c>
      <c r="T14">
        <f>_r*SIN(PI()/2-O14)+I14</f>
        <v>23.414213562373096</v>
      </c>
    </row>
    <row r="15" spans="2:20">
      <c r="B15">
        <f>B14+dt</f>
        <v>0.05</v>
      </c>
      <c r="C15">
        <f>C14+F14</f>
        <v>0</v>
      </c>
      <c r="D15">
        <f>_r</f>
        <v>2</v>
      </c>
      <c r="E15">
        <f>E14+G14</f>
        <v>0.2525381361380527</v>
      </c>
      <c r="F15">
        <f>E15*dt</f>
        <v>1.2626906806902635E-2</v>
      </c>
      <c r="G15">
        <f>a*dt</f>
        <v>0.2525381361380527</v>
      </c>
      <c r="H15">
        <f>C15*COS(-alpha)-D15*SIN(-alpha)</f>
        <v>1.4142135623730949</v>
      </c>
      <c r="I15">
        <f>C15*SIN(-alpha)+D15*COS(-alpha)+h</f>
        <v>21.414213562373096</v>
      </c>
      <c r="K15">
        <f>K14+PI()/10</f>
        <v>0.31415926535897931</v>
      </c>
      <c r="L15">
        <f ca="1">_r*COS(K15)+xc</f>
        <v>3.3163265949634022</v>
      </c>
      <c r="M15">
        <f ca="1">_r*SIN(K15)+yc</f>
        <v>22.032247551122989</v>
      </c>
      <c r="O15">
        <f>O14+Q14</f>
        <v>0</v>
      </c>
      <c r="P15">
        <f>P14+R14</f>
        <v>0.12626906806902635</v>
      </c>
      <c r="Q15">
        <f>P15*dt</f>
        <v>6.3134534034513176E-3</v>
      </c>
      <c r="R15">
        <f>eps*dt</f>
        <v>0.12626906806902635</v>
      </c>
      <c r="S15">
        <f>_r*COS(PI()/2-O15)+H15</f>
        <v>1.4142135623730951</v>
      </c>
      <c r="T15">
        <f>_r*SIN(PI()/2-O15)+I15</f>
        <v>23.414213562373096</v>
      </c>
    </row>
    <row r="16" spans="2:20">
      <c r="B16">
        <f>B15+dt</f>
        <v>0.1</v>
      </c>
      <c r="C16">
        <f t="shared" ref="C16:C71" si="0">C15+F15</f>
        <v>1.2626906806902635E-2</v>
      </c>
      <c r="D16">
        <f>_r</f>
        <v>2</v>
      </c>
      <c r="E16">
        <f t="shared" ref="E16:E71" si="1">E15+G15</f>
        <v>0.50507627227610541</v>
      </c>
      <c r="F16">
        <f>E16*dt</f>
        <v>2.525381361380527E-2</v>
      </c>
      <c r="G16">
        <f>a*dt</f>
        <v>0.2525381361380527</v>
      </c>
      <c r="H16">
        <f>C16*COS(-alpha)-D16*SIN(-alpha)</f>
        <v>1.4231421338016663</v>
      </c>
      <c r="I16">
        <f>C16*SIN(-alpha)+D16*COS(-alpha)+h</f>
        <v>21.405284990944523</v>
      </c>
      <c r="K16">
        <f t="shared" ref="K16:K39" si="2">K15+PI()/10</f>
        <v>0.62831853071795862</v>
      </c>
      <c r="L16">
        <f ca="1">_r*COS(K16)+xc</f>
        <v>3.0322475511229898</v>
      </c>
      <c r="M16">
        <f ca="1">_r*SIN(K16)+yc</f>
        <v>22.589784066958043</v>
      </c>
      <c r="O16">
        <f t="shared" ref="O16:O79" si="3">O15+Q15</f>
        <v>6.3134534034513176E-3</v>
      </c>
      <c r="P16">
        <f t="shared" ref="P16:P79" si="4">P15+R15</f>
        <v>0.2525381361380527</v>
      </c>
      <c r="Q16">
        <f>P16*dt</f>
        <v>1.2626906806902635E-2</v>
      </c>
      <c r="R16">
        <f>eps*dt</f>
        <v>0.12626906806902635</v>
      </c>
      <c r="S16">
        <f>_r*COS(PI()/2-O16)+H16</f>
        <v>1.4357689567246295</v>
      </c>
      <c r="T16">
        <f>_r*SIN(PI()/2-O16)+I16</f>
        <v>23.405245131383044</v>
      </c>
    </row>
    <row r="17" spans="2:20">
      <c r="B17">
        <f>B16+dt</f>
        <v>0.15000000000000002</v>
      </c>
      <c r="C17">
        <f t="shared" si="0"/>
        <v>3.7880720420707906E-2</v>
      </c>
      <c r="D17">
        <f>_r</f>
        <v>2</v>
      </c>
      <c r="E17">
        <f t="shared" si="1"/>
        <v>0.75761440841415806</v>
      </c>
      <c r="F17">
        <f>E17*dt</f>
        <v>3.7880720420707906E-2</v>
      </c>
      <c r="G17">
        <f>a*dt</f>
        <v>0.2525381361380527</v>
      </c>
      <c r="H17">
        <f>C17*COS(-alpha)-D17*SIN(-alpha)</f>
        <v>1.4409992766588091</v>
      </c>
      <c r="I17">
        <f>C17*SIN(-alpha)+D17*COS(-alpha)+h</f>
        <v>21.387427848087381</v>
      </c>
      <c r="K17">
        <f t="shared" si="2"/>
        <v>0.94247779607693793</v>
      </c>
      <c r="L17">
        <f ca="1">_r*COS(K17)+xc</f>
        <v>2.5897840669580412</v>
      </c>
      <c r="M17">
        <f ca="1">_r*SIN(K17)+yc</f>
        <v>23.032247551122992</v>
      </c>
      <c r="O17">
        <f t="shared" si="3"/>
        <v>1.8940360210353953E-2</v>
      </c>
      <c r="P17">
        <f t="shared" si="4"/>
        <v>0.37880720420707903</v>
      </c>
      <c r="Q17">
        <f>P17*dt</f>
        <v>1.8940360210353953E-2</v>
      </c>
      <c r="R17">
        <f>eps*dt</f>
        <v>0.12626906806902635</v>
      </c>
      <c r="S17">
        <f>_r*COS(PI()/2-O17)+H17</f>
        <v>1.4788777322492617</v>
      </c>
      <c r="T17">
        <f>_r*SIN(PI()/2-O17)+I17</f>
        <v>23.387069121566721</v>
      </c>
    </row>
    <row r="18" spans="2:20">
      <c r="B18">
        <f>B17+dt</f>
        <v>0.2</v>
      </c>
      <c r="C18">
        <f t="shared" si="0"/>
        <v>7.5761440841415811E-2</v>
      </c>
      <c r="D18">
        <f>_r</f>
        <v>2</v>
      </c>
      <c r="E18">
        <f t="shared" si="1"/>
        <v>1.0101525445522108</v>
      </c>
      <c r="F18">
        <f>E18*dt</f>
        <v>5.0507627227610541E-2</v>
      </c>
      <c r="G18">
        <f>a*dt</f>
        <v>0.2525381361380527</v>
      </c>
      <c r="H18">
        <f>C18*COS(-alpha)-D18*SIN(-alpha)</f>
        <v>1.4677849909445235</v>
      </c>
      <c r="I18">
        <f>C18*SIN(-alpha)+D18*COS(-alpha)+h</f>
        <v>21.360642133801665</v>
      </c>
      <c r="K18">
        <f t="shared" si="2"/>
        <v>1.2566370614359172</v>
      </c>
      <c r="L18">
        <f ca="1">_r*COS(K18)+xc</f>
        <v>2.0322475511229898</v>
      </c>
      <c r="M18">
        <f ca="1">_r*SIN(K18)+yc</f>
        <v>23.316326594963403</v>
      </c>
      <c r="O18">
        <f t="shared" si="3"/>
        <v>3.7880720420707906E-2</v>
      </c>
      <c r="P18">
        <f t="shared" si="4"/>
        <v>0.50507627227610541</v>
      </c>
      <c r="Q18">
        <f>P18*dt</f>
        <v>2.525381361380527E-2</v>
      </c>
      <c r="R18">
        <f>eps*dt</f>
        <v>0.12626906806902635</v>
      </c>
      <c r="S18">
        <f>_r*COS(PI()/2-O18)+H18</f>
        <v>1.5435283141188467</v>
      </c>
      <c r="T18">
        <f>_r*SIN(PI()/2-O18)+I18</f>
        <v>23.359207356403747</v>
      </c>
    </row>
    <row r="19" spans="2:20">
      <c r="B19">
        <f>B18+dt</f>
        <v>0.25</v>
      </c>
      <c r="C19">
        <f t="shared" si="0"/>
        <v>0.12626906806902635</v>
      </c>
      <c r="D19">
        <f>_r</f>
        <v>2</v>
      </c>
      <c r="E19">
        <f t="shared" si="1"/>
        <v>1.2626906806902636</v>
      </c>
      <c r="F19">
        <f>E19*dt</f>
        <v>6.3134534034513176E-2</v>
      </c>
      <c r="G19">
        <f>a*dt</f>
        <v>0.2525381361380527</v>
      </c>
      <c r="H19">
        <f>C19*COS(-alpha)-D19*SIN(-alpha)</f>
        <v>1.5034992766588093</v>
      </c>
      <c r="I19">
        <f>C19*SIN(-alpha)+D19*COS(-alpha)+h</f>
        <v>21.324927848087381</v>
      </c>
      <c r="K19">
        <f t="shared" si="2"/>
        <v>1.5707963267948966</v>
      </c>
      <c r="L19">
        <f ca="1">_r*COS(K19)+xc</f>
        <v>1.4142135623730951</v>
      </c>
      <c r="M19">
        <f ca="1">_r*SIN(K19)+yc</f>
        <v>23.414213562373096</v>
      </c>
      <c r="O19">
        <f t="shared" si="3"/>
        <v>6.3134534034513176E-2</v>
      </c>
      <c r="P19">
        <f t="shared" si="4"/>
        <v>0.63134534034513179</v>
      </c>
      <c r="Q19">
        <f>P19*dt</f>
        <v>3.1567267017256588E-2</v>
      </c>
      <c r="R19">
        <f>eps*dt</f>
        <v>0.12626906806902635</v>
      </c>
      <c r="S19">
        <f>_r*COS(PI()/2-O19)+H19</f>
        <v>1.6296844773375658</v>
      </c>
      <c r="T19">
        <f>_r*SIN(PI()/2-O19)+I19</f>
        <v>23.320943202519722</v>
      </c>
    </row>
    <row r="20" spans="2:20">
      <c r="B20">
        <f>B19+dt</f>
        <v>0.3</v>
      </c>
      <c r="C20">
        <f t="shared" si="0"/>
        <v>0.18940360210353951</v>
      </c>
      <c r="D20">
        <f>_r</f>
        <v>2</v>
      </c>
      <c r="E20">
        <f t="shared" si="1"/>
        <v>1.5152288168283163</v>
      </c>
      <c r="F20">
        <f>E20*dt</f>
        <v>7.5761440841415825E-2</v>
      </c>
      <c r="G20">
        <f>a*dt</f>
        <v>0.2525381361380527</v>
      </c>
      <c r="H20">
        <f>C20*COS(-alpha)-D20*SIN(-alpha)</f>
        <v>1.5481421338016663</v>
      </c>
      <c r="I20">
        <f>C20*SIN(-alpha)+D20*COS(-alpha)+h</f>
        <v>21.280284990944523</v>
      </c>
      <c r="K20">
        <f t="shared" si="2"/>
        <v>1.8849555921538759</v>
      </c>
      <c r="L20">
        <f ca="1">_r*COS(K20)+xc</f>
        <v>0.79617957362320024</v>
      </c>
      <c r="M20">
        <f ca="1">_r*SIN(K20)+yc</f>
        <v>23.316326594963403</v>
      </c>
      <c r="O20">
        <f t="shared" si="3"/>
        <v>9.4701801051769757E-2</v>
      </c>
      <c r="P20">
        <f t="shared" si="4"/>
        <v>0.75761440841415817</v>
      </c>
      <c r="Q20">
        <f>P20*dt</f>
        <v>3.7880720420707913E-2</v>
      </c>
      <c r="R20">
        <f>eps*dt</f>
        <v>0.12626906806902635</v>
      </c>
      <c r="S20">
        <f>_r*COS(PI()/2-O20)+H20</f>
        <v>1.7372627539702479</v>
      </c>
      <c r="T20">
        <f>_r*SIN(PI()/2-O20)+I20</f>
        <v>23.271323260548364</v>
      </c>
    </row>
    <row r="21" spans="2:20">
      <c r="B21">
        <f>B20+dt</f>
        <v>0.35</v>
      </c>
      <c r="C21">
        <f t="shared" si="0"/>
        <v>0.26516504294495535</v>
      </c>
      <c r="D21">
        <f>_r</f>
        <v>2</v>
      </c>
      <c r="E21">
        <f t="shared" si="1"/>
        <v>1.7677669529663691</v>
      </c>
      <c r="F21">
        <f>E21*dt</f>
        <v>8.838834764831846E-2</v>
      </c>
      <c r="G21">
        <f>a*dt</f>
        <v>0.2525381361380527</v>
      </c>
      <c r="H21">
        <f>C21*COS(-alpha)-D21*SIN(-alpha)</f>
        <v>1.6017135623730949</v>
      </c>
      <c r="I21">
        <f>C21*SIN(-alpha)+D21*COS(-alpha)+h</f>
        <v>21.226713562373096</v>
      </c>
      <c r="K21">
        <f t="shared" si="2"/>
        <v>2.1991148575128552</v>
      </c>
      <c r="L21">
        <f ca="1">_r*COS(K21)+xc</f>
        <v>0.23864305778814887</v>
      </c>
      <c r="M21">
        <f ca="1">_r*SIN(K21)+yc</f>
        <v>23.032247551122992</v>
      </c>
      <c r="O21">
        <f t="shared" si="3"/>
        <v>0.13258252147247768</v>
      </c>
      <c r="P21">
        <f t="shared" si="4"/>
        <v>0.88388347648318455</v>
      </c>
      <c r="Q21">
        <f>P21*dt</f>
        <v>4.419417382415923E-2</v>
      </c>
      <c r="R21">
        <f>eps*dt</f>
        <v>0.12626906806902635</v>
      </c>
      <c r="S21">
        <f>_r*COS(PI()/2-O21)+H21</f>
        <v>1.8661024370995518</v>
      </c>
      <c r="T21">
        <f>_r*SIN(PI()/2-O21)+I21</f>
        <v>23.209161171496948</v>
      </c>
    </row>
    <row r="22" spans="2:20">
      <c r="B22">
        <f>B21+dt</f>
        <v>0.39999999999999997</v>
      </c>
      <c r="C22">
        <f t="shared" si="0"/>
        <v>0.35355339059327384</v>
      </c>
      <c r="D22">
        <f>_r</f>
        <v>2</v>
      </c>
      <c r="E22">
        <f t="shared" si="1"/>
        <v>2.0203050891044216</v>
      </c>
      <c r="F22">
        <f>E22*dt</f>
        <v>0.10101525445522108</v>
      </c>
      <c r="G22">
        <f>a*dt</f>
        <v>0.2525381361380527</v>
      </c>
      <c r="H22">
        <f>C22*COS(-alpha)-D22*SIN(-alpha)</f>
        <v>1.6642135623730949</v>
      </c>
      <c r="I22">
        <f>C22*SIN(-alpha)+D22*COS(-alpha)+h</f>
        <v>21.164213562373096</v>
      </c>
      <c r="K22">
        <f t="shared" si="2"/>
        <v>2.5132741228718345</v>
      </c>
      <c r="L22">
        <f ca="1">_r*COS(K22)+xc</f>
        <v>-0.20382042637679976</v>
      </c>
      <c r="M22">
        <f ca="1">_r*SIN(K22)+yc</f>
        <v>22.589784066958043</v>
      </c>
      <c r="O22">
        <f t="shared" si="3"/>
        <v>0.17677669529663692</v>
      </c>
      <c r="P22">
        <f t="shared" si="4"/>
        <v>1.0101525445522108</v>
      </c>
      <c r="Q22">
        <f>P22*dt</f>
        <v>5.0507627227610541E-2</v>
      </c>
      <c r="R22">
        <f>eps*dt</f>
        <v>0.12626906806902635</v>
      </c>
      <c r="S22">
        <f>_r*COS(PI()/2-O22)+H22</f>
        <v>2.015928404142024</v>
      </c>
      <c r="T22">
        <f>_r*SIN(PI()/2-O22)+I22</f>
        <v>23.133044857857669</v>
      </c>
    </row>
    <row r="23" spans="2:20">
      <c r="B23">
        <f>B22+dt</f>
        <v>0.44999999999999996</v>
      </c>
      <c r="C23">
        <f t="shared" si="0"/>
        <v>0.45456864504849492</v>
      </c>
      <c r="D23">
        <f>_r</f>
        <v>2</v>
      </c>
      <c r="E23">
        <f t="shared" si="1"/>
        <v>2.2728432252424744</v>
      </c>
      <c r="F23">
        <f>E23*dt</f>
        <v>0.11364216126212373</v>
      </c>
      <c r="G23">
        <f>a*dt</f>
        <v>0.2525381361380527</v>
      </c>
      <c r="H23">
        <f>C23*COS(-alpha)-D23*SIN(-alpha)</f>
        <v>1.7356421338016665</v>
      </c>
      <c r="I23">
        <f>C23*SIN(-alpha)+D23*COS(-alpha)+h</f>
        <v>21.092784990944523</v>
      </c>
      <c r="K23">
        <f t="shared" si="2"/>
        <v>2.8274333882308138</v>
      </c>
      <c r="L23">
        <f ca="1">_r*COS(K23)+xc</f>
        <v>-0.48789947021721214</v>
      </c>
      <c r="M23">
        <f ca="1">_r*SIN(K23)+yc</f>
        <v>22.032247551122992</v>
      </c>
      <c r="O23">
        <f t="shared" si="3"/>
        <v>0.22728432252424746</v>
      </c>
      <c r="P23">
        <f t="shared" si="4"/>
        <v>1.1364216126212372</v>
      </c>
      <c r="Q23">
        <f>P23*dt</f>
        <v>5.6821080631061865E-2</v>
      </c>
      <c r="R23">
        <f>eps*dt</f>
        <v>0.12626906806902635</v>
      </c>
      <c r="S23">
        <f>_r*COS(PI()/2-O23)+H23</f>
        <v>2.1863071782652144</v>
      </c>
      <c r="T23">
        <f>_r*SIN(PI()/2-O23)+I23</f>
        <v>23.041348825592664</v>
      </c>
    </row>
    <row r="24" spans="2:20">
      <c r="B24">
        <f>B23+dt</f>
        <v>0.49999999999999994</v>
      </c>
      <c r="C24">
        <f t="shared" si="0"/>
        <v>0.5682108063106186</v>
      </c>
      <c r="D24">
        <f>_r</f>
        <v>2</v>
      </c>
      <c r="E24">
        <f t="shared" si="1"/>
        <v>2.5253813613805272</v>
      </c>
      <c r="F24">
        <f>E24*dt</f>
        <v>0.12626906806902635</v>
      </c>
      <c r="G24">
        <f>a*dt</f>
        <v>0.2525381361380527</v>
      </c>
      <c r="H24">
        <f>C24*COS(-alpha)-D24*SIN(-alpha)</f>
        <v>1.8159992766588093</v>
      </c>
      <c r="I24">
        <f>C24*SIN(-alpha)+D24*COS(-alpha)+h</f>
        <v>21.012427848087381</v>
      </c>
      <c r="K24">
        <f t="shared" si="2"/>
        <v>3.1415926535897931</v>
      </c>
      <c r="L24">
        <f ca="1">_r*COS(K24)+xc</f>
        <v>-0.58578643762690508</v>
      </c>
      <c r="M24">
        <f ca="1">_r*SIN(K24)+yc</f>
        <v>21.414213562373096</v>
      </c>
      <c r="O24">
        <f t="shared" si="3"/>
        <v>0.2841054031553093</v>
      </c>
      <c r="P24">
        <f t="shared" si="4"/>
        <v>1.2626906806902636</v>
      </c>
      <c r="Q24">
        <f>P24*dt</f>
        <v>6.3134534034513176E-2</v>
      </c>
      <c r="R24">
        <f>eps*dt</f>
        <v>0.12626906806902635</v>
      </c>
      <c r="S24">
        <f>_r*COS(PI()/2-O24)+H24</f>
        <v>2.3765969338942634</v>
      </c>
      <c r="T24">
        <f>_r*SIN(PI()/2-O24)+I24</f>
        <v>22.932253430452121</v>
      </c>
    </row>
    <row r="25" spans="2:20">
      <c r="B25">
        <f>B24+dt</f>
        <v>0.54999999999999993</v>
      </c>
      <c r="C25">
        <f t="shared" si="0"/>
        <v>0.69447987437964498</v>
      </c>
      <c r="D25">
        <f>_r</f>
        <v>2</v>
      </c>
      <c r="E25">
        <f t="shared" si="1"/>
        <v>2.7779194975185799</v>
      </c>
      <c r="F25">
        <f>E25*dt</f>
        <v>0.138895974875929</v>
      </c>
      <c r="G25">
        <f>a*dt</f>
        <v>0.2525381361380527</v>
      </c>
      <c r="H25">
        <f>C25*COS(-alpha)-D25*SIN(-alpha)</f>
        <v>1.9052849909445235</v>
      </c>
      <c r="I25">
        <f>C25*SIN(-alpha)+D25*COS(-alpha)+h</f>
        <v>20.923142133801665</v>
      </c>
      <c r="K25">
        <f t="shared" si="2"/>
        <v>3.4557519189487724</v>
      </c>
      <c r="L25">
        <f ca="1">_r*COS(K25)+xc</f>
        <v>-0.48789947021721236</v>
      </c>
      <c r="M25">
        <f ca="1">_r*SIN(K25)+yc</f>
        <v>20.796179573623203</v>
      </c>
      <c r="O25">
        <f t="shared" si="3"/>
        <v>0.34723993718982249</v>
      </c>
      <c r="P25">
        <f t="shared" si="4"/>
        <v>1.38895974875929</v>
      </c>
      <c r="Q25">
        <f>P25*dt</f>
        <v>6.9447987437964501E-2</v>
      </c>
      <c r="R25">
        <f>eps*dt</f>
        <v>0.12626906806902635</v>
      </c>
      <c r="S25">
        <f>_r*COS(PI()/2-O25)+H25</f>
        <v>2.5858925448843584</v>
      </c>
      <c r="T25">
        <f>_r*SIN(PI()/2-O25)+I25</f>
        <v>22.803773239978533</v>
      </c>
    </row>
    <row r="26" spans="2:20">
      <c r="B26">
        <f>B25+dt</f>
        <v>0.6</v>
      </c>
      <c r="C26">
        <f t="shared" si="0"/>
        <v>0.83337584925557395</v>
      </c>
      <c r="D26">
        <f>_r</f>
        <v>2</v>
      </c>
      <c r="E26">
        <f t="shared" si="1"/>
        <v>3.0304576336566327</v>
      </c>
      <c r="F26">
        <f>E26*dt</f>
        <v>0.15152288168283165</v>
      </c>
      <c r="G26">
        <f>a*dt</f>
        <v>0.2525381361380527</v>
      </c>
      <c r="H26">
        <f>C26*COS(-alpha)-D26*SIN(-alpha)</f>
        <v>2.0034992766588093</v>
      </c>
      <c r="I26">
        <f>C26*SIN(-alpha)+D26*COS(-alpha)+h</f>
        <v>20.824927848087381</v>
      </c>
      <c r="K26">
        <f t="shared" si="2"/>
        <v>3.7699111843077517</v>
      </c>
      <c r="L26">
        <f ca="1">_r*COS(K26)+xc</f>
        <v>-0.2038204263768002</v>
      </c>
      <c r="M26">
        <f ca="1">_r*SIN(K26)+yc</f>
        <v>20.238643057788149</v>
      </c>
      <c r="O26">
        <f t="shared" si="3"/>
        <v>0.41668792462778698</v>
      </c>
      <c r="P26">
        <f t="shared" si="4"/>
        <v>1.5152288168283163</v>
      </c>
      <c r="Q26">
        <f>P26*dt</f>
        <v>7.5761440841415825E-2</v>
      </c>
      <c r="R26">
        <f>eps*dt</f>
        <v>0.12626906806902635</v>
      </c>
      <c r="S26">
        <f>_r*COS(PI()/2-O26)+H26</f>
        <v>2.8129672819884779</v>
      </c>
      <c r="T26">
        <f>_r*SIN(PI()/2-O26)+I26</f>
        <v>22.653796774048892</v>
      </c>
    </row>
    <row r="27" spans="2:20">
      <c r="B27">
        <f>B26+dt</f>
        <v>0.65</v>
      </c>
      <c r="C27">
        <f t="shared" si="0"/>
        <v>0.98489873093840563</v>
      </c>
      <c r="D27">
        <f>_r</f>
        <v>2</v>
      </c>
      <c r="E27">
        <f t="shared" si="1"/>
        <v>3.2829957697946854</v>
      </c>
      <c r="F27">
        <f>E27*dt</f>
        <v>0.16414978848973427</v>
      </c>
      <c r="G27">
        <f>a*dt</f>
        <v>0.2525381361380527</v>
      </c>
      <c r="H27">
        <f>C27*COS(-alpha)-D27*SIN(-alpha)</f>
        <v>2.1106421338016665</v>
      </c>
      <c r="I27">
        <f>C27*SIN(-alpha)+D27*COS(-alpha)+h</f>
        <v>20.717784990944523</v>
      </c>
      <c r="K27">
        <f t="shared" si="2"/>
        <v>4.0840704496667311</v>
      </c>
      <c r="L27">
        <f ca="1">_r*COS(K27)+xc</f>
        <v>0.23864305778814843</v>
      </c>
      <c r="M27">
        <f ca="1">_r*SIN(K27)+yc</f>
        <v>19.796179573623203</v>
      </c>
      <c r="O27">
        <f t="shared" si="3"/>
        <v>0.49244936546920282</v>
      </c>
      <c r="P27">
        <f t="shared" si="4"/>
        <v>1.6414978848973427</v>
      </c>
      <c r="Q27">
        <f>P27*dt</f>
        <v>8.2074894244867136E-2</v>
      </c>
      <c r="R27">
        <f>eps*dt</f>
        <v>0.12626906806902635</v>
      </c>
      <c r="S27">
        <f>_r*COS(PI()/2-O27)+H27</f>
        <v>3.0562133936271554</v>
      </c>
      <c r="T27">
        <f>_r*SIN(PI()/2-O27)+I27</f>
        <v>22.480139947413861</v>
      </c>
    </row>
    <row r="28" spans="2:20">
      <c r="B28">
        <f>B27+dt</f>
        <v>0.70000000000000007</v>
      </c>
      <c r="C28">
        <f t="shared" si="0"/>
        <v>1.1490485194281399</v>
      </c>
      <c r="D28">
        <f>_r</f>
        <v>2</v>
      </c>
      <c r="E28">
        <f t="shared" si="1"/>
        <v>3.5355339059327382</v>
      </c>
      <c r="F28">
        <f>E28*dt</f>
        <v>0.17677669529663692</v>
      </c>
      <c r="G28">
        <f>a*dt</f>
        <v>0.2525381361380527</v>
      </c>
      <c r="H28">
        <f>C28*COS(-alpha)-D28*SIN(-alpha)</f>
        <v>2.2267135623730949</v>
      </c>
      <c r="I28">
        <f>C28*SIN(-alpha)+D28*COS(-alpha)+h</f>
        <v>20.601713562373096</v>
      </c>
      <c r="K28">
        <f t="shared" si="2"/>
        <v>4.3982297150257104</v>
      </c>
      <c r="L28">
        <f ca="1">_r*COS(K28)+xc</f>
        <v>0.7961795736231998</v>
      </c>
      <c r="M28">
        <f ca="1">_r*SIN(K28)+yc</f>
        <v>19.512100529782789</v>
      </c>
      <c r="O28">
        <f t="shared" si="3"/>
        <v>0.57452425971406995</v>
      </c>
      <c r="P28">
        <f t="shared" si="4"/>
        <v>1.7677669529663691</v>
      </c>
      <c r="Q28">
        <f>P28*dt</f>
        <v>8.838834764831846E-2</v>
      </c>
      <c r="R28">
        <f>eps*dt</f>
        <v>0.12626906806902635</v>
      </c>
      <c r="S28">
        <f>_r*COS(PI()/2-O28)+H28</f>
        <v>3.313584545513208</v>
      </c>
      <c r="T28">
        <f>_r*SIN(PI()/2-O28)+I28</f>
        <v>22.280615425499121</v>
      </c>
    </row>
    <row r="29" spans="2:20">
      <c r="B29">
        <f>B28+dt</f>
        <v>0.75000000000000011</v>
      </c>
      <c r="C29">
        <f t="shared" si="0"/>
        <v>1.3258252147247769</v>
      </c>
      <c r="D29">
        <f>_r</f>
        <v>2</v>
      </c>
      <c r="E29">
        <f t="shared" si="1"/>
        <v>3.788072042070791</v>
      </c>
      <c r="F29">
        <f>E29*dt</f>
        <v>0.18940360210353957</v>
      </c>
      <c r="G29">
        <f>a*dt</f>
        <v>0.2525381361380527</v>
      </c>
      <c r="H29">
        <f>C29*COS(-alpha)-D29*SIN(-alpha)</f>
        <v>2.3517135623730949</v>
      </c>
      <c r="I29">
        <f>C29*SIN(-alpha)+D29*COS(-alpha)+h</f>
        <v>20.476713562373096</v>
      </c>
      <c r="K29">
        <f t="shared" si="2"/>
        <v>4.7123889803846897</v>
      </c>
      <c r="L29">
        <f ca="1">_r*COS(K29)+xc</f>
        <v>1.4142135623730945</v>
      </c>
      <c r="M29">
        <f ca="1">_r*SIN(K29)+yc</f>
        <v>19.414213562373096</v>
      </c>
      <c r="O29">
        <f t="shared" si="3"/>
        <v>0.66291260736238844</v>
      </c>
      <c r="P29">
        <f t="shared" si="4"/>
        <v>1.8940360210353955</v>
      </c>
      <c r="Q29">
        <f>P29*dt</f>
        <v>9.4701801051769785E-2</v>
      </c>
      <c r="R29">
        <f>eps*dt</f>
        <v>0.12626906806902635</v>
      </c>
      <c r="S29">
        <f>_r*COS(PI()/2-O29)+H29</f>
        <v>3.5825439329535826</v>
      </c>
      <c r="T29">
        <f>_r*SIN(PI()/2-O29)+I29</f>
        <v>22.053119791381565</v>
      </c>
    </row>
    <row r="30" spans="2:20">
      <c r="B30">
        <f>B29+dt</f>
        <v>0.80000000000000016</v>
      </c>
      <c r="C30">
        <f t="shared" si="0"/>
        <v>1.5152288168283166</v>
      </c>
      <c r="D30">
        <f>_r</f>
        <v>2</v>
      </c>
      <c r="E30">
        <f t="shared" si="1"/>
        <v>4.0406101782088433</v>
      </c>
      <c r="F30">
        <f>E30*dt</f>
        <v>0.20203050891044216</v>
      </c>
      <c r="G30">
        <f>a*dt</f>
        <v>0.2525381361380527</v>
      </c>
      <c r="H30">
        <f>C30*COS(-alpha)-D30*SIN(-alpha)</f>
        <v>2.485642133801667</v>
      </c>
      <c r="I30">
        <f>C30*SIN(-alpha)+D30*COS(-alpha)+h</f>
        <v>20.342784990944523</v>
      </c>
      <c r="K30">
        <f t="shared" si="2"/>
        <v>5.026548245743669</v>
      </c>
      <c r="L30">
        <f ca="1">_r*COS(K30)+xc</f>
        <v>2.0322475511229894</v>
      </c>
      <c r="M30">
        <f ca="1">_r*SIN(K30)+yc</f>
        <v>19.512100529782789</v>
      </c>
      <c r="O30">
        <f t="shared" si="3"/>
        <v>0.75761440841415828</v>
      </c>
      <c r="P30">
        <f t="shared" si="4"/>
        <v>2.0203050891044216</v>
      </c>
      <c r="Q30">
        <f>P30*dt</f>
        <v>0.10101525445522108</v>
      </c>
      <c r="R30">
        <f>eps*dt</f>
        <v>0.12626906806902635</v>
      </c>
      <c r="S30">
        <f>_r*COS(PI()/2-O30)+H30</f>
        <v>3.8600227812437287</v>
      </c>
      <c r="T30">
        <f>_r*SIN(PI()/2-O30)+I30</f>
        <v>21.795739854640136</v>
      </c>
    </row>
    <row r="31" spans="2:20">
      <c r="B31">
        <f>B30+dt</f>
        <v>0.8500000000000002</v>
      </c>
      <c r="C31">
        <f t="shared" si="0"/>
        <v>1.7172593257387587</v>
      </c>
      <c r="D31">
        <f>_r</f>
        <v>2</v>
      </c>
      <c r="E31">
        <f t="shared" si="1"/>
        <v>4.2931483143468956</v>
      </c>
      <c r="F31">
        <f>E31*dt</f>
        <v>0.21465741571734478</v>
      </c>
      <c r="G31">
        <f>a*dt</f>
        <v>0.2525381361380527</v>
      </c>
      <c r="H31">
        <f>C31*COS(-alpha)-D31*SIN(-alpha)</f>
        <v>2.6284992766588093</v>
      </c>
      <c r="I31">
        <f>C31*SIN(-alpha)+D31*COS(-alpha)+h</f>
        <v>20.199927848087381</v>
      </c>
      <c r="K31">
        <f t="shared" si="2"/>
        <v>5.3407075111026483</v>
      </c>
      <c r="L31">
        <f ca="1">_r*COS(K31)+xc</f>
        <v>2.5897840669580408</v>
      </c>
      <c r="M31">
        <f ca="1">_r*SIN(K31)+yc</f>
        <v>19.796179573623199</v>
      </c>
      <c r="O31">
        <f t="shared" si="3"/>
        <v>0.85862966286937936</v>
      </c>
      <c r="P31">
        <f t="shared" si="4"/>
        <v>2.1465741571734478</v>
      </c>
      <c r="Q31">
        <f>P31*dt</f>
        <v>0.10732870785867239</v>
      </c>
      <c r="R31">
        <f>eps*dt</f>
        <v>0.12626906806902635</v>
      </c>
      <c r="S31">
        <f>_r*COS(PI()/2-O31)+H31</f>
        <v>4.1423948613383077</v>
      </c>
      <c r="T31">
        <f>_r*SIN(PI()/2-O31)+I31</f>
        <v>21.506878558209198</v>
      </c>
    </row>
    <row r="32" spans="2:20">
      <c r="B32">
        <f>B31+dt</f>
        <v>0.90000000000000024</v>
      </c>
      <c r="C32">
        <f t="shared" si="0"/>
        <v>1.9319167414561036</v>
      </c>
      <c r="D32">
        <f>_r</f>
        <v>2</v>
      </c>
      <c r="E32">
        <f t="shared" si="1"/>
        <v>4.5456864504849479</v>
      </c>
      <c r="F32">
        <f>E32*dt</f>
        <v>0.22728432252424741</v>
      </c>
      <c r="G32">
        <f>a*dt</f>
        <v>0.2525381361380527</v>
      </c>
      <c r="H32">
        <f>C32*COS(-alpha)-D32*SIN(-alpha)</f>
        <v>2.7802849909445237</v>
      </c>
      <c r="I32">
        <f>C32*SIN(-alpha)+D32*COS(-alpha)+h</f>
        <v>20.048142133801665</v>
      </c>
      <c r="K32">
        <f t="shared" si="2"/>
        <v>5.6548667764616276</v>
      </c>
      <c r="L32">
        <f ca="1">_r*COS(K32)+xc</f>
        <v>3.0322475511229898</v>
      </c>
      <c r="M32">
        <f ca="1">_r*SIN(K32)+yc</f>
        <v>20.238643057788149</v>
      </c>
      <c r="O32">
        <f t="shared" si="3"/>
        <v>0.9659583707280518</v>
      </c>
      <c r="P32">
        <f t="shared" si="4"/>
        <v>2.272843225242474</v>
      </c>
      <c r="Q32">
        <f>P32*dt</f>
        <v>0.1136421612621237</v>
      </c>
      <c r="R32">
        <f>eps*dt</f>
        <v>0.12626906806902635</v>
      </c>
      <c r="S32">
        <f>_r*COS(PI()/2-O32)+H32</f>
        <v>4.4254734934987559</v>
      </c>
      <c r="T32">
        <f>_r*SIN(PI()/2-O32)+I32</f>
        <v>21.185399708436087</v>
      </c>
    </row>
    <row r="33" spans="2:20">
      <c r="B33">
        <f>B32+dt</f>
        <v>0.95000000000000029</v>
      </c>
      <c r="C33">
        <f t="shared" si="0"/>
        <v>2.1592010639803512</v>
      </c>
      <c r="D33">
        <f>_r</f>
        <v>2</v>
      </c>
      <c r="E33">
        <f t="shared" si="1"/>
        <v>4.7982245866230002</v>
      </c>
      <c r="F33">
        <f>E33*dt</f>
        <v>0.23991122933115003</v>
      </c>
      <c r="G33">
        <f>a*dt</f>
        <v>0.2525381361380527</v>
      </c>
      <c r="H33">
        <f>C33*COS(-alpha)-D33*SIN(-alpha)</f>
        <v>2.9409992766588098</v>
      </c>
      <c r="I33">
        <f>C33*SIN(-alpha)+D33*COS(-alpha)+h</f>
        <v>19.887427848087381</v>
      </c>
      <c r="K33">
        <f t="shared" si="2"/>
        <v>5.9690260418206069</v>
      </c>
      <c r="L33">
        <f ca="1">_r*COS(K33)+xc</f>
        <v>3.3163265949634022</v>
      </c>
      <c r="M33">
        <f ca="1">_r*SIN(K33)+yc</f>
        <v>20.796179573623199</v>
      </c>
      <c r="O33">
        <f t="shared" si="3"/>
        <v>1.0796005319901756</v>
      </c>
      <c r="P33">
        <f t="shared" si="4"/>
        <v>2.3991122933115001</v>
      </c>
      <c r="Q33">
        <f>P33*dt</f>
        <v>0.11995561466557501</v>
      </c>
      <c r="R33">
        <f>eps*dt</f>
        <v>0.12626906806902635</v>
      </c>
      <c r="S33">
        <f>_r*COS(PI()/2-O33)+H33</f>
        <v>4.7045381884933564</v>
      </c>
      <c r="T33">
        <f>_r*SIN(PI()/2-O33)+I33</f>
        <v>20.830789129063774</v>
      </c>
    </row>
    <row r="34" spans="2:20">
      <c r="B34">
        <f>B33+dt</f>
        <v>1.0000000000000002</v>
      </c>
      <c r="C34">
        <f t="shared" si="0"/>
        <v>2.399112293311501</v>
      </c>
      <c r="D34">
        <f>_r</f>
        <v>2</v>
      </c>
      <c r="E34">
        <f t="shared" si="1"/>
        <v>5.0507627227610525</v>
      </c>
      <c r="F34">
        <f>E34*dt</f>
        <v>0.25253813613805265</v>
      </c>
      <c r="G34">
        <f>a*dt</f>
        <v>0.2525381361380527</v>
      </c>
      <c r="H34">
        <f>C34*COS(-alpha)-D34*SIN(-alpha)</f>
        <v>3.110642133801667</v>
      </c>
      <c r="I34">
        <f>C34*SIN(-alpha)+D34*COS(-alpha)+h</f>
        <v>19.717784990944523</v>
      </c>
      <c r="K34">
        <f t="shared" si="2"/>
        <v>6.2831853071795862</v>
      </c>
      <c r="L34">
        <f ca="1">_r*COS(K34)+xc</f>
        <v>3.4142135623730949</v>
      </c>
      <c r="M34">
        <f ca="1">_r*SIN(K34)+yc</f>
        <v>21.414213562373096</v>
      </c>
      <c r="O34">
        <f t="shared" si="3"/>
        <v>1.1995561466557505</v>
      </c>
      <c r="P34">
        <f t="shared" si="4"/>
        <v>2.5253813613805263</v>
      </c>
      <c r="Q34">
        <f>P34*dt</f>
        <v>0.12626906806902632</v>
      </c>
      <c r="R34">
        <f>eps*dt</f>
        <v>0.12626906806902635</v>
      </c>
      <c r="S34">
        <f>_r*COS(PI()/2-O34)+H34</f>
        <v>4.974398454727309</v>
      </c>
      <c r="T34">
        <f>_r*SIN(PI()/2-O34)+I34</f>
        <v>20.443327805814683</v>
      </c>
    </row>
    <row r="35" spans="2:20">
      <c r="B35">
        <f>B34+dt</f>
        <v>1.0500000000000003</v>
      </c>
      <c r="C35">
        <f t="shared" si="0"/>
        <v>2.6516504294495538</v>
      </c>
      <c r="D35">
        <f>_r</f>
        <v>2</v>
      </c>
      <c r="E35">
        <f t="shared" si="1"/>
        <v>5.3033008588991049</v>
      </c>
      <c r="F35">
        <f>E35*dt</f>
        <v>0.26516504294495524</v>
      </c>
      <c r="G35">
        <f>a*dt</f>
        <v>0.2525381361380527</v>
      </c>
      <c r="H35">
        <f>C35*COS(-alpha)-D35*SIN(-alpha)</f>
        <v>3.2892135623730954</v>
      </c>
      <c r="I35">
        <f>C35*SIN(-alpha)+D35*COS(-alpha)+h</f>
        <v>19.539213562373096</v>
      </c>
      <c r="O35">
        <f t="shared" si="3"/>
        <v>1.3258252147247769</v>
      </c>
      <c r="P35">
        <f t="shared" si="4"/>
        <v>2.6516504294495524</v>
      </c>
      <c r="Q35">
        <f>P35*dt</f>
        <v>0.13258252147247762</v>
      </c>
      <c r="R35">
        <f>eps*dt</f>
        <v>0.12626906806902635</v>
      </c>
      <c r="S35">
        <f>_r*COS(PI()/2-O35)+H35</f>
        <v>5.2295022254089778</v>
      </c>
      <c r="T35">
        <f>_r*SIN(PI()/2-O35)+I35</f>
        <v>20.024270161229794</v>
      </c>
    </row>
    <row r="36" spans="2:20">
      <c r="B36">
        <f>B35+dt</f>
        <v>1.1000000000000003</v>
      </c>
      <c r="C36">
        <f t="shared" si="0"/>
        <v>2.916815472394509</v>
      </c>
      <c r="D36">
        <f>_r</f>
        <v>2</v>
      </c>
      <c r="E36">
        <f t="shared" si="1"/>
        <v>5.5558389950371572</v>
      </c>
      <c r="F36">
        <f>E36*dt</f>
        <v>0.27779194975185789</v>
      </c>
      <c r="G36">
        <f>a*dt</f>
        <v>0.2525381361380527</v>
      </c>
      <c r="H36">
        <f>C36*COS(-alpha)-D36*SIN(-alpha)</f>
        <v>3.4767135623730954</v>
      </c>
      <c r="I36">
        <f>C36*SIN(-alpha)+D36*COS(-alpha)+h</f>
        <v>19.351713562373096</v>
      </c>
      <c r="O36">
        <f t="shared" si="3"/>
        <v>1.4584077361972545</v>
      </c>
      <c r="P36">
        <f t="shared" si="4"/>
        <v>2.7779194975185786</v>
      </c>
      <c r="Q36">
        <f>P36*dt</f>
        <v>0.13889597487592895</v>
      </c>
      <c r="R36">
        <f>eps*dt</f>
        <v>0.12626906806902635</v>
      </c>
      <c r="S36">
        <f>_r*COS(PI()/2-O36)+H36</f>
        <v>5.4640956570710779</v>
      </c>
      <c r="T36">
        <f>_r*SIN(PI()/2-O36)+I36</f>
        <v>19.576017841587422</v>
      </c>
    </row>
    <row r="37" spans="2:20">
      <c r="B37">
        <f>B36+dt</f>
        <v>1.1500000000000004</v>
      </c>
      <c r="C37">
        <f t="shared" si="0"/>
        <v>3.1946074221463667</v>
      </c>
      <c r="D37">
        <f>_r</f>
        <v>2</v>
      </c>
      <c r="E37">
        <f t="shared" si="1"/>
        <v>5.8083771311752095</v>
      </c>
      <c r="F37">
        <f>E37*dt</f>
        <v>0.29041885655876049</v>
      </c>
      <c r="G37">
        <f>a*dt</f>
        <v>0.2525381361380527</v>
      </c>
      <c r="H37">
        <f>C37*COS(-alpha)-D37*SIN(-alpha)</f>
        <v>3.6731421338016665</v>
      </c>
      <c r="I37">
        <f>C37*SIN(-alpha)+D37*COS(-alpha)+h</f>
        <v>19.155284990944523</v>
      </c>
      <c r="O37">
        <f t="shared" si="3"/>
        <v>1.5973037110731834</v>
      </c>
      <c r="P37">
        <f t="shared" si="4"/>
        <v>2.9041885655876047</v>
      </c>
      <c r="Q37">
        <f>P37*dt</f>
        <v>0.14520942827938024</v>
      </c>
      <c r="R37">
        <f>eps*dt</f>
        <v>0.12626906806902635</v>
      </c>
      <c r="S37">
        <f>_r*COS(PI()/2-O37)+H37</f>
        <v>5.6724395335215068</v>
      </c>
      <c r="T37">
        <f>_r*SIN(PI()/2-O37)+I37</f>
        <v>19.102276430565226</v>
      </c>
    </row>
    <row r="38" spans="2:20">
      <c r="B38">
        <f>B37+dt</f>
        <v>1.2000000000000004</v>
      </c>
      <c r="C38">
        <f t="shared" si="0"/>
        <v>3.4850262787051274</v>
      </c>
      <c r="D38">
        <f>_r</f>
        <v>2</v>
      </c>
      <c r="E38">
        <f t="shared" si="1"/>
        <v>6.0609152673132618</v>
      </c>
      <c r="F38">
        <f>E38*dt</f>
        <v>0.30304576336566313</v>
      </c>
      <c r="G38">
        <f>a*dt</f>
        <v>0.2525381361380527</v>
      </c>
      <c r="H38">
        <f>C38*COS(-alpha)-D38*SIN(-alpha)</f>
        <v>3.8784992766588098</v>
      </c>
      <c r="I38">
        <f>C38*SIN(-alpha)+D38*COS(-alpha)+h</f>
        <v>18.949927848087381</v>
      </c>
      <c r="O38">
        <f t="shared" si="3"/>
        <v>1.7425131393525637</v>
      </c>
      <c r="P38">
        <f t="shared" si="4"/>
        <v>3.0304576336566309</v>
      </c>
      <c r="Q38">
        <f>P38*dt</f>
        <v>0.15152288168283157</v>
      </c>
      <c r="R38">
        <f>eps*dt</f>
        <v>0.12626906806902635</v>
      </c>
      <c r="S38">
        <f>_r*COS(PI()/2-O38)+H38</f>
        <v>5.8490849970439367</v>
      </c>
      <c r="T38">
        <f>_r*SIN(PI()/2-O38)+I38</f>
        <v>18.608179521662468</v>
      </c>
    </row>
    <row r="39" spans="2:20">
      <c r="B39">
        <f>B38+dt</f>
        <v>1.2500000000000004</v>
      </c>
      <c r="C39">
        <f t="shared" si="0"/>
        <v>3.7880720420707905</v>
      </c>
      <c r="D39">
        <f>_r</f>
        <v>2</v>
      </c>
      <c r="E39">
        <f t="shared" si="1"/>
        <v>6.3134534034513141</v>
      </c>
      <c r="F39">
        <f>E39*dt</f>
        <v>0.31567267017256573</v>
      </c>
      <c r="G39">
        <f>a*dt</f>
        <v>0.2525381361380527</v>
      </c>
      <c r="H39">
        <f>C39*COS(-alpha)-D39*SIN(-alpha)</f>
        <v>4.0927849909445237</v>
      </c>
      <c r="I39">
        <f>C39*SIN(-alpha)+D39*COS(-alpha)+h</f>
        <v>18.735642133801665</v>
      </c>
      <c r="O39">
        <f t="shared" si="3"/>
        <v>1.8940360210353953</v>
      </c>
      <c r="P39">
        <f t="shared" si="4"/>
        <v>3.1567267017256571</v>
      </c>
      <c r="Q39">
        <f>P39*dt</f>
        <v>0.15783633508628286</v>
      </c>
      <c r="R39">
        <f>eps*dt</f>
        <v>0.12626906806902635</v>
      </c>
      <c r="S39">
        <f>_r*COS(PI()/2-O39)+H39</f>
        <v>5.9892076689210416</v>
      </c>
      <c r="T39">
        <f>_r*SIN(PI()/2-O39)+I39</f>
        <v>18.100361859862378</v>
      </c>
    </row>
    <row r="40" spans="2:20">
      <c r="B40">
        <f>B39+dt</f>
        <v>1.3000000000000005</v>
      </c>
      <c r="C40">
        <f t="shared" si="0"/>
        <v>4.1037447122433566</v>
      </c>
      <c r="D40">
        <f>_r</f>
        <v>2</v>
      </c>
      <c r="E40">
        <f t="shared" si="1"/>
        <v>6.5659915395893664</v>
      </c>
      <c r="F40">
        <f>E40*dt</f>
        <v>0.32829957697946832</v>
      </c>
      <c r="G40">
        <f>a*dt</f>
        <v>0.2525381361380527</v>
      </c>
      <c r="H40">
        <f>C40*COS(-alpha)-D40*SIN(-alpha)</f>
        <v>4.3159992766588093</v>
      </c>
      <c r="I40">
        <f>C40*SIN(-alpha)+D40*COS(-alpha)+h</f>
        <v>18.512427848087381</v>
      </c>
      <c r="O40">
        <f t="shared" si="3"/>
        <v>2.0518723561216783</v>
      </c>
      <c r="P40">
        <f t="shared" si="4"/>
        <v>3.2829957697946832</v>
      </c>
      <c r="Q40">
        <f>P40*dt</f>
        <v>0.16414978848973416</v>
      </c>
      <c r="R40">
        <f>eps*dt</f>
        <v>0.12626906806902635</v>
      </c>
      <c r="S40">
        <f>_r*COS(PI()/2-O40)+H40</f>
        <v>6.0889943195410758</v>
      </c>
      <c r="T40">
        <f>_r*SIN(PI()/2-O40)+I40</f>
        <v>17.586961166939478</v>
      </c>
    </row>
    <row r="41" spans="2:20">
      <c r="B41">
        <f>B40+dt</f>
        <v>1.3500000000000005</v>
      </c>
      <c r="C41">
        <f t="shared" si="0"/>
        <v>4.4320442892228247</v>
      </c>
      <c r="D41">
        <f>_r</f>
        <v>2</v>
      </c>
      <c r="E41">
        <f t="shared" si="1"/>
        <v>6.8185296757274187</v>
      </c>
      <c r="F41">
        <f>E41*dt</f>
        <v>0.34092648378637097</v>
      </c>
      <c r="G41">
        <f>a*dt</f>
        <v>0.2525381361380527</v>
      </c>
      <c r="H41">
        <f>C41*COS(-alpha)-D41*SIN(-alpha)</f>
        <v>4.548142133801667</v>
      </c>
      <c r="I41">
        <f>C41*SIN(-alpha)+D41*COS(-alpha)+h</f>
        <v>18.280284990944523</v>
      </c>
      <c r="O41">
        <f t="shared" si="3"/>
        <v>2.2160221446114123</v>
      </c>
      <c r="P41">
        <f t="shared" si="4"/>
        <v>3.4092648378637094</v>
      </c>
      <c r="Q41">
        <f>P41*dt</f>
        <v>0.17046324189318549</v>
      </c>
      <c r="R41">
        <f>eps*dt</f>
        <v>0.12626906806902635</v>
      </c>
      <c r="S41">
        <f>_r*COS(PI()/2-O41)+H41</f>
        <v>6.1460701043034787</v>
      </c>
      <c r="T41">
        <f>_r*SIN(PI()/2-O41)+I41</f>
        <v>17.077527242647733</v>
      </c>
    </row>
    <row r="42" spans="2:20">
      <c r="B42">
        <f>B41+dt</f>
        <v>1.4000000000000006</v>
      </c>
      <c r="C42">
        <f t="shared" si="0"/>
        <v>4.7729707730091953</v>
      </c>
      <c r="D42">
        <f>_r</f>
        <v>2</v>
      </c>
      <c r="E42">
        <f t="shared" si="1"/>
        <v>7.0710678118654711</v>
      </c>
      <c r="F42">
        <f>E42*dt</f>
        <v>0.35355339059327356</v>
      </c>
      <c r="G42">
        <f>a*dt</f>
        <v>0.2525381361380527</v>
      </c>
      <c r="H42">
        <f>C42*COS(-alpha)-D42*SIN(-alpha)</f>
        <v>4.7892135623730949</v>
      </c>
      <c r="I42">
        <f>C42*SIN(-alpha)+D42*COS(-alpha)+h</f>
        <v>18.039213562373096</v>
      </c>
      <c r="O42">
        <f t="shared" si="3"/>
        <v>2.3864853865045976</v>
      </c>
      <c r="P42">
        <f t="shared" si="4"/>
        <v>3.5355339059327355</v>
      </c>
      <c r="Q42">
        <f>P42*dt</f>
        <v>0.17677669529663678</v>
      </c>
      <c r="R42">
        <f>eps*dt</f>
        <v>0.12626906806902635</v>
      </c>
      <c r="S42">
        <f>_r*COS(PI()/2-O42)+H42</f>
        <v>6.1599471309339542</v>
      </c>
      <c r="T42">
        <f>_r*SIN(PI()/2-O42)+I42</f>
        <v>16.582817502223104</v>
      </c>
    </row>
    <row r="43" spans="2:20">
      <c r="B43">
        <f>B42+dt</f>
        <v>1.4500000000000006</v>
      </c>
      <c r="C43">
        <f t="shared" si="0"/>
        <v>5.1265241636024692</v>
      </c>
      <c r="D43">
        <f>_r</f>
        <v>2</v>
      </c>
      <c r="E43">
        <f t="shared" si="1"/>
        <v>7.3236059480035234</v>
      </c>
      <c r="F43">
        <f>E43*dt</f>
        <v>0.36618029740017621</v>
      </c>
      <c r="G43">
        <f>a*dt</f>
        <v>0.2525381361380527</v>
      </c>
      <c r="H43">
        <f>C43*COS(-alpha)-D43*SIN(-alpha)</f>
        <v>5.0392135623730949</v>
      </c>
      <c r="I43">
        <f>C43*SIN(-alpha)+D43*COS(-alpha)+h</f>
        <v>17.789213562373096</v>
      </c>
      <c r="O43">
        <f t="shared" si="3"/>
        <v>2.5632620818012346</v>
      </c>
      <c r="P43">
        <f t="shared" si="4"/>
        <v>3.6618029740017617</v>
      </c>
      <c r="Q43">
        <f>P43*dt</f>
        <v>0.18309014870008811</v>
      </c>
      <c r="R43">
        <f>eps*dt</f>
        <v>0.12626906806902635</v>
      </c>
      <c r="S43">
        <f>_r*COS(PI()/2-O43)+H43</f>
        <v>6.1324670812257551</v>
      </c>
      <c r="T43">
        <f>_r*SIN(PI()/2-O43)+I43</f>
        <v>16.114460821364361</v>
      </c>
    </row>
    <row r="44" spans="2:20">
      <c r="B44">
        <f>B43+dt</f>
        <v>1.5000000000000007</v>
      </c>
      <c r="C44">
        <f t="shared" si="0"/>
        <v>5.4927044610026456</v>
      </c>
      <c r="D44">
        <f>_r</f>
        <v>2</v>
      </c>
      <c r="E44">
        <f t="shared" si="1"/>
        <v>7.5761440841415757</v>
      </c>
      <c r="F44">
        <f>E44*dt</f>
        <v>0.37880720420707881</v>
      </c>
      <c r="G44">
        <f>a*dt</f>
        <v>0.2525381361380527</v>
      </c>
      <c r="H44">
        <f>C44*COS(-alpha)-D44*SIN(-alpha)</f>
        <v>5.298142133801667</v>
      </c>
      <c r="I44">
        <f>C44*SIN(-alpha)+D44*COS(-alpha)+h</f>
        <v>17.530284990944523</v>
      </c>
      <c r="O44">
        <f t="shared" si="3"/>
        <v>2.7463522305013228</v>
      </c>
      <c r="P44">
        <f t="shared" si="4"/>
        <v>3.7880720420707878</v>
      </c>
      <c r="Q44">
        <f>P44*dt</f>
        <v>0.1894036021035394</v>
      </c>
      <c r="R44">
        <f>eps*dt</f>
        <v>0.12626906806902635</v>
      </c>
      <c r="S44">
        <f>_r*COS(PI()/2-O44)+H44</f>
        <v>6.0682023085400161</v>
      </c>
      <c r="T44">
        <f>_r*SIN(PI()/2-O44)+I44</f>
        <v>15.684476949115162</v>
      </c>
    </row>
    <row r="45" spans="2:20">
      <c r="B45">
        <f>B44+dt</f>
        <v>1.5500000000000007</v>
      </c>
      <c r="C45">
        <f t="shared" si="0"/>
        <v>5.8715116652097246</v>
      </c>
      <c r="D45">
        <f>_r</f>
        <v>2</v>
      </c>
      <c r="E45">
        <f t="shared" si="1"/>
        <v>7.828682220279628</v>
      </c>
      <c r="F45">
        <f>E45*dt</f>
        <v>0.3914341110139814</v>
      </c>
      <c r="G45">
        <f>a*dt</f>
        <v>0.2525381361380527</v>
      </c>
      <c r="H45">
        <f>C45*COS(-alpha)-D45*SIN(-alpha)</f>
        <v>5.5659992766588093</v>
      </c>
      <c r="I45">
        <f>C45*SIN(-alpha)+D45*COS(-alpha)+h</f>
        <v>17.262427848087381</v>
      </c>
      <c r="O45">
        <f t="shared" si="3"/>
        <v>2.9357558326048623</v>
      </c>
      <c r="P45">
        <f t="shared" si="4"/>
        <v>3.914341110139814</v>
      </c>
      <c r="Q45">
        <f>P45*dt</f>
        <v>0.1957170555069907</v>
      </c>
      <c r="R45">
        <f>eps*dt</f>
        <v>0.12626906806902635</v>
      </c>
      <c r="S45">
        <f>_r*COS(PI()/2-O45)+H45</f>
        <v>5.9747720512800315</v>
      </c>
      <c r="T45">
        <f>_r*SIN(PI()/2-O45)+I45</f>
        <v>15.304647263157479</v>
      </c>
    </row>
    <row r="46" spans="2:20">
      <c r="B46">
        <f>B45+dt</f>
        <v>1.6000000000000008</v>
      </c>
      <c r="C46">
        <f t="shared" si="0"/>
        <v>6.262945776223706</v>
      </c>
      <c r="D46">
        <f>_r</f>
        <v>2</v>
      </c>
      <c r="E46">
        <f t="shared" si="1"/>
        <v>8.0812203564176812</v>
      </c>
      <c r="F46">
        <f>E46*dt</f>
        <v>0.40406101782088411</v>
      </c>
      <c r="G46">
        <f>a*dt</f>
        <v>0.2525381361380527</v>
      </c>
      <c r="H46">
        <f>C46*COS(-alpha)-D46*SIN(-alpha)</f>
        <v>5.8427849909445237</v>
      </c>
      <c r="I46">
        <f>C46*SIN(-alpha)+D46*COS(-alpha)+h</f>
        <v>16.985642133801669</v>
      </c>
      <c r="O46">
        <f t="shared" si="3"/>
        <v>3.131472888111853</v>
      </c>
      <c r="P46">
        <f t="shared" si="4"/>
        <v>4.0406101782088406</v>
      </c>
      <c r="Q46">
        <f>P46*dt</f>
        <v>0.20203050891044205</v>
      </c>
      <c r="R46">
        <f>eps*dt</f>
        <v>0.12626906806902635</v>
      </c>
      <c r="S46">
        <f>_r*COS(PI()/2-O46)+H46</f>
        <v>5.863024176448282</v>
      </c>
      <c r="T46">
        <f>_r*SIN(PI()/2-O46)+I46</f>
        <v>14.985744542581022</v>
      </c>
    </row>
    <row r="47" spans="2:20">
      <c r="B47">
        <f>B46+dt</f>
        <v>1.6500000000000008</v>
      </c>
      <c r="C47">
        <f t="shared" si="0"/>
        <v>6.6670067940445898</v>
      </c>
      <c r="D47">
        <f>_r</f>
        <v>2</v>
      </c>
      <c r="E47">
        <f t="shared" si="1"/>
        <v>8.3337584925557344</v>
      </c>
      <c r="F47">
        <f>E47*dt</f>
        <v>0.41668792462778675</v>
      </c>
      <c r="G47">
        <f>a*dt</f>
        <v>0.2525381361380527</v>
      </c>
      <c r="H47">
        <f>C47*COS(-alpha)-D47*SIN(-alpha)</f>
        <v>6.1284992766588084</v>
      </c>
      <c r="I47">
        <f>C47*SIN(-alpha)+D47*COS(-alpha)+h</f>
        <v>16.699927848087381</v>
      </c>
      <c r="O47">
        <f t="shared" si="3"/>
        <v>3.3335033970222949</v>
      </c>
      <c r="P47">
        <f t="shared" si="4"/>
        <v>4.1668792462778672</v>
      </c>
      <c r="Q47">
        <f>P47*dt</f>
        <v>0.20834396231389338</v>
      </c>
      <c r="R47">
        <f>eps*dt</f>
        <v>0.12626906806902635</v>
      </c>
      <c r="S47">
        <f>_r*COS(PI()/2-O47)+H47</f>
        <v>5.7470294622157914</v>
      </c>
      <c r="T47">
        <f>_r*SIN(PI()/2-O47)+I47</f>
        <v>14.73664468443808</v>
      </c>
    </row>
    <row r="48" spans="2:20">
      <c r="B48">
        <f>B47+dt</f>
        <v>1.7000000000000008</v>
      </c>
      <c r="C48">
        <f t="shared" si="0"/>
        <v>7.0836947186723762</v>
      </c>
      <c r="D48">
        <f>_r</f>
        <v>2</v>
      </c>
      <c r="E48">
        <f t="shared" si="1"/>
        <v>8.5862966286937876</v>
      </c>
      <c r="F48">
        <f>E48*dt</f>
        <v>0.4293148314346894</v>
      </c>
      <c r="G48">
        <f>a*dt</f>
        <v>0.2525381361380527</v>
      </c>
      <c r="H48">
        <f>C48*COS(-alpha)-D48*SIN(-alpha)</f>
        <v>6.4231421338016652</v>
      </c>
      <c r="I48">
        <f>C48*SIN(-alpha)+D48*COS(-alpha)+h</f>
        <v>16.405284990944526</v>
      </c>
      <c r="O48">
        <f t="shared" si="3"/>
        <v>3.5418473593361881</v>
      </c>
      <c r="P48">
        <f t="shared" si="4"/>
        <v>4.2931483143468938</v>
      </c>
      <c r="Q48">
        <f>P48*dt</f>
        <v>0.2146574157173447</v>
      </c>
      <c r="R48">
        <f>eps*dt</f>
        <v>0.12626906806902635</v>
      </c>
      <c r="S48">
        <f>_r*COS(PI()/2-O48)+H48</f>
        <v>5.643836275397053</v>
      </c>
      <c r="T48">
        <f>_r*SIN(PI()/2-O48)+I48</f>
        <v>14.563361436869535</v>
      </c>
    </row>
    <row r="49" spans="2:20">
      <c r="B49">
        <f>B48+dt</f>
        <v>1.7500000000000009</v>
      </c>
      <c r="C49">
        <f t="shared" si="0"/>
        <v>7.5130095501070659</v>
      </c>
      <c r="D49">
        <f>_r</f>
        <v>2</v>
      </c>
      <c r="E49">
        <f t="shared" si="1"/>
        <v>8.8388347648318408</v>
      </c>
      <c r="F49">
        <f>E49*dt</f>
        <v>0.44194173824159205</v>
      </c>
      <c r="G49">
        <f>a*dt</f>
        <v>0.2525381361380527</v>
      </c>
      <c r="H49">
        <f>C49*COS(-alpha)-D49*SIN(-alpha)</f>
        <v>6.726713562373094</v>
      </c>
      <c r="I49">
        <f>C49*SIN(-alpha)+D49*COS(-alpha)+h</f>
        <v>16.101713562373096</v>
      </c>
      <c r="O49">
        <f t="shared" si="3"/>
        <v>3.756504775053533</v>
      </c>
      <c r="P49">
        <f t="shared" si="4"/>
        <v>4.4194173824159204</v>
      </c>
      <c r="Q49">
        <f>P49*dt</f>
        <v>0.22097086912079603</v>
      </c>
      <c r="R49">
        <f>eps*dt</f>
        <v>0.12626906806902635</v>
      </c>
      <c r="S49">
        <f>_r*COS(PI()/2-O49)+H49</f>
        <v>5.572940075967697</v>
      </c>
      <c r="T49">
        <f>_r*SIN(PI()/2-O49)+I49</f>
        <v>14.468065270338382</v>
      </c>
    </row>
    <row r="50" spans="2:20">
      <c r="B50">
        <f>B49+dt</f>
        <v>1.8000000000000009</v>
      </c>
      <c r="C50">
        <f t="shared" si="0"/>
        <v>7.9549512883486582</v>
      </c>
      <c r="D50">
        <f>_r</f>
        <v>2</v>
      </c>
      <c r="E50">
        <f t="shared" si="1"/>
        <v>9.091372900969894</v>
      </c>
      <c r="F50">
        <f>E50*dt</f>
        <v>0.4545686450484947</v>
      </c>
      <c r="G50">
        <f>a*dt</f>
        <v>0.2525381361380527</v>
      </c>
      <c r="H50">
        <f>C50*COS(-alpha)-D50*SIN(-alpha)</f>
        <v>7.039213562373094</v>
      </c>
      <c r="I50">
        <f>C50*SIN(-alpha)+D50*COS(-alpha)+h</f>
        <v>15.789213562373096</v>
      </c>
      <c r="O50">
        <f t="shared" si="3"/>
        <v>3.9774756441743291</v>
      </c>
      <c r="P50">
        <f t="shared" si="4"/>
        <v>4.545686450484947</v>
      </c>
      <c r="Q50">
        <f>P50*dt</f>
        <v>0.22728432252424735</v>
      </c>
      <c r="R50">
        <f>eps*dt</f>
        <v>0.12626906806902635</v>
      </c>
      <c r="S50">
        <f>_r*COS(PI()/2-O50)+H50</f>
        <v>5.5554358298918043</v>
      </c>
      <c r="T50">
        <f>_r*SIN(PI()/2-O50)+I50</f>
        <v>14.448167835862369</v>
      </c>
    </row>
    <row r="51" spans="2:20">
      <c r="B51">
        <f>B50+dt</f>
        <v>1.850000000000001</v>
      </c>
      <c r="C51">
        <f t="shared" si="0"/>
        <v>8.4095199333971529</v>
      </c>
      <c r="D51">
        <f>_r</f>
        <v>2</v>
      </c>
      <c r="E51">
        <f t="shared" si="1"/>
        <v>9.3439110371079472</v>
      </c>
      <c r="F51">
        <f>E51*dt</f>
        <v>0.46719555185539741</v>
      </c>
      <c r="G51">
        <f>a*dt</f>
        <v>0.2525381361380527</v>
      </c>
      <c r="H51">
        <f>C51*COS(-alpha)-D51*SIN(-alpha)</f>
        <v>7.3606421338016652</v>
      </c>
      <c r="I51">
        <f>C51*SIN(-alpha)+D51*COS(-alpha)+h</f>
        <v>15.467784990944526</v>
      </c>
      <c r="O51">
        <f t="shared" si="3"/>
        <v>4.2047599666985764</v>
      </c>
      <c r="P51">
        <f t="shared" si="4"/>
        <v>4.6719555185539736</v>
      </c>
      <c r="Q51">
        <f>P51*dt</f>
        <v>0.2335977759276987</v>
      </c>
      <c r="R51">
        <f>eps*dt</f>
        <v>0.12626906806902635</v>
      </c>
      <c r="S51">
        <f>_r*COS(PI()/2-O51)+H51</f>
        <v>5.612843103734229</v>
      </c>
      <c r="T51">
        <f>_r*SIN(PI()/2-O51)+I51</f>
        <v>14.495571768191756</v>
      </c>
    </row>
    <row r="52" spans="2:20">
      <c r="B52">
        <f>B51+dt</f>
        <v>1.900000000000001</v>
      </c>
      <c r="C52">
        <f t="shared" si="0"/>
        <v>8.8767154852525501</v>
      </c>
      <c r="D52">
        <f>_r</f>
        <v>2</v>
      </c>
      <c r="E52">
        <f t="shared" si="1"/>
        <v>9.5964491732460004</v>
      </c>
      <c r="F52">
        <f>E52*dt</f>
        <v>0.47982245866230006</v>
      </c>
      <c r="G52">
        <f>a*dt</f>
        <v>0.2525381361380527</v>
      </c>
      <c r="H52">
        <f>C52*COS(-alpha)-D52*SIN(-alpha)</f>
        <v>7.6909992766588084</v>
      </c>
      <c r="I52">
        <f>C52*SIN(-alpha)+D52*COS(-alpha)+h</f>
        <v>15.137427848087382</v>
      </c>
      <c r="O52">
        <f t="shared" si="3"/>
        <v>4.438357742626275</v>
      </c>
      <c r="P52">
        <f t="shared" si="4"/>
        <v>4.7982245866230002</v>
      </c>
      <c r="Q52">
        <f>P52*dt</f>
        <v>0.23991122933115003</v>
      </c>
      <c r="R52">
        <f>eps*dt</f>
        <v>0.12626906806902635</v>
      </c>
      <c r="S52">
        <f>_r*COS(PI()/2-O52)+H52</f>
        <v>5.7656236558821927</v>
      </c>
      <c r="T52">
        <f>_r*SIN(PI()/2-O52)+I52</f>
        <v>14.596198951113964</v>
      </c>
    </row>
    <row r="53" spans="2:20">
      <c r="B53">
        <f>B52+dt</f>
        <v>1.9500000000000011</v>
      </c>
      <c r="C53">
        <f t="shared" si="0"/>
        <v>9.3565379439148497</v>
      </c>
      <c r="D53">
        <f>_r</f>
        <v>2</v>
      </c>
      <c r="E53">
        <f t="shared" si="1"/>
        <v>9.8489873093840536</v>
      </c>
      <c r="F53">
        <f>E53*dt</f>
        <v>0.4924493654692027</v>
      </c>
      <c r="G53">
        <f>a*dt</f>
        <v>0.2525381361380527</v>
      </c>
      <c r="H53">
        <f>C53*COS(-alpha)-D53*SIN(-alpha)</f>
        <v>8.0302849909445229</v>
      </c>
      <c r="I53">
        <f>C53*SIN(-alpha)+D53*COS(-alpha)+h</f>
        <v>14.798142133801669</v>
      </c>
      <c r="O53">
        <f t="shared" si="3"/>
        <v>4.6782689719574249</v>
      </c>
      <c r="P53">
        <f t="shared" si="4"/>
        <v>4.9244936546920268</v>
      </c>
      <c r="Q53">
        <f>P53*dt</f>
        <v>0.24622468273460135</v>
      </c>
      <c r="R53">
        <f>eps*dt</f>
        <v>0.12626906806902635</v>
      </c>
      <c r="S53">
        <f>_r*COS(PI()/2-O53)+H53</f>
        <v>6.031449052982035</v>
      </c>
      <c r="T53">
        <f>_r*SIN(PI()/2-O53)+I53</f>
        <v>14.729915356729764</v>
      </c>
    </row>
    <row r="54" spans="2:20">
      <c r="B54">
        <f>B53+dt</f>
        <v>2.0000000000000009</v>
      </c>
      <c r="C54">
        <f t="shared" si="0"/>
        <v>9.8489873093840519</v>
      </c>
      <c r="D54">
        <f>_r</f>
        <v>2</v>
      </c>
      <c r="E54">
        <f t="shared" si="1"/>
        <v>10.101525445522107</v>
      </c>
      <c r="F54">
        <f>E54*dt</f>
        <v>0.50507627227610541</v>
      </c>
      <c r="G54">
        <f>a*dt</f>
        <v>0.2525381361380527</v>
      </c>
      <c r="H54">
        <f>C54*COS(-alpha)-D54*SIN(-alpha)</f>
        <v>8.3784992766588076</v>
      </c>
      <c r="I54">
        <f>C54*SIN(-alpha)+D54*COS(-alpha)+h</f>
        <v>14.449927848087384</v>
      </c>
      <c r="O54">
        <f t="shared" si="3"/>
        <v>4.9244936546920259</v>
      </c>
      <c r="P54">
        <f t="shared" si="4"/>
        <v>5.0507627227610534</v>
      </c>
      <c r="Q54">
        <f>P54*dt</f>
        <v>0.2525381361380527</v>
      </c>
      <c r="R54">
        <f>eps*dt</f>
        <v>0.12626906806902635</v>
      </c>
      <c r="S54">
        <f>_r*COS(PI()/2-O54)+H54</f>
        <v>6.4233192592902162</v>
      </c>
      <c r="T54">
        <f>_r*SIN(PI()/2-O54)+I54</f>
        <v>14.870963594411322</v>
      </c>
    </row>
    <row r="55" spans="2:20">
      <c r="B55">
        <f>B54+dt</f>
        <v>2.0500000000000007</v>
      </c>
      <c r="C55">
        <f t="shared" si="0"/>
        <v>10.354063581660157</v>
      </c>
      <c r="D55">
        <f>_r</f>
        <v>2</v>
      </c>
      <c r="E55">
        <f t="shared" si="1"/>
        <v>10.35406358166016</v>
      </c>
      <c r="F55">
        <f>E55*dt</f>
        <v>0.517703179083008</v>
      </c>
      <c r="G55">
        <f>a*dt</f>
        <v>0.2525381361380527</v>
      </c>
      <c r="H55">
        <f>C55*COS(-alpha)-D55*SIN(-alpha)</f>
        <v>8.7356421338016652</v>
      </c>
      <c r="I55">
        <f>C55*SIN(-alpha)+D55*COS(-alpha)+h</f>
        <v>14.092784990944526</v>
      </c>
      <c r="O55">
        <f t="shared" si="3"/>
        <v>5.1770317908300783</v>
      </c>
      <c r="P55">
        <f t="shared" si="4"/>
        <v>5.17703179083008</v>
      </c>
      <c r="Q55">
        <f>P55*dt</f>
        <v>0.258851589541504</v>
      </c>
      <c r="R55">
        <f>eps*dt</f>
        <v>0.12626906806902635</v>
      </c>
      <c r="S55">
        <f>_r*COS(PI()/2-O55)+H55</f>
        <v>6.9476787727512512</v>
      </c>
      <c r="T55">
        <f>_r*SIN(PI()/2-O55)+I55</f>
        <v>14.988992009183788</v>
      </c>
    </row>
    <row r="56" spans="2:20">
      <c r="B56">
        <f>B55+dt</f>
        <v>2.1000000000000005</v>
      </c>
      <c r="C56">
        <f t="shared" si="0"/>
        <v>10.871766760743164</v>
      </c>
      <c r="D56">
        <f>_r</f>
        <v>2</v>
      </c>
      <c r="E56">
        <f t="shared" si="1"/>
        <v>10.606601717798213</v>
      </c>
      <c r="F56">
        <f>E56*dt</f>
        <v>0.53033008588991071</v>
      </c>
      <c r="G56">
        <f>a*dt</f>
        <v>0.2525381361380527</v>
      </c>
      <c r="H56">
        <f>C56*COS(-alpha)-D56*SIN(-alpha)</f>
        <v>9.1017135623730923</v>
      </c>
      <c r="I56">
        <f>C56*SIN(-alpha)+D56*COS(-alpha)+h</f>
        <v>13.726713562373099</v>
      </c>
      <c r="O56">
        <f t="shared" si="3"/>
        <v>5.4358833803715818</v>
      </c>
      <c r="P56">
        <f t="shared" si="4"/>
        <v>5.3033008588991066</v>
      </c>
      <c r="Q56">
        <f>P56*dt</f>
        <v>0.26516504294495535</v>
      </c>
      <c r="R56">
        <f>eps*dt</f>
        <v>0.12626906806902635</v>
      </c>
      <c r="S56">
        <f>_r*COS(PI()/2-O56)+H56</f>
        <v>7.6027195824545153</v>
      </c>
      <c r="T56">
        <f>_r*SIN(PI()/2-O56)+I56</f>
        <v>15.05072906385632</v>
      </c>
    </row>
    <row r="57" spans="2:20">
      <c r="B57">
        <f>B56+dt</f>
        <v>2.1500000000000004</v>
      </c>
      <c r="C57">
        <f t="shared" si="0"/>
        <v>11.402096846633075</v>
      </c>
      <c r="D57">
        <f>_r</f>
        <v>2</v>
      </c>
      <c r="E57">
        <f t="shared" si="1"/>
        <v>10.859139853936266</v>
      </c>
      <c r="F57">
        <f>E57*dt</f>
        <v>0.5429569926968133</v>
      </c>
      <c r="G57">
        <f>a*dt</f>
        <v>0.2525381361380527</v>
      </c>
      <c r="H57">
        <f>C57*COS(-alpha)-D57*SIN(-alpha)</f>
        <v>9.4767135623730923</v>
      </c>
      <c r="I57">
        <f>C57*SIN(-alpha)+D57*COS(-alpha)+h</f>
        <v>13.351713562373099</v>
      </c>
      <c r="O57">
        <f t="shared" si="3"/>
        <v>5.7010484233165375</v>
      </c>
      <c r="P57">
        <f t="shared" si="4"/>
        <v>5.4295699269681332</v>
      </c>
      <c r="Q57">
        <f>P57*dt</f>
        <v>0.27147849634840665</v>
      </c>
      <c r="R57">
        <f>eps*dt</f>
        <v>0.12626906806902635</v>
      </c>
      <c r="S57">
        <f>_r*COS(PI()/2-O57)+H57</f>
        <v>8.3770933468584303</v>
      </c>
      <c r="T57">
        <f>_r*SIN(PI()/2-O57)+I57</f>
        <v>15.022292917456685</v>
      </c>
    </row>
    <row r="58" spans="2:20">
      <c r="B58">
        <f>B57+dt</f>
        <v>2.2000000000000002</v>
      </c>
      <c r="C58">
        <f t="shared" si="0"/>
        <v>11.945053839329889</v>
      </c>
      <c r="D58">
        <f>_r</f>
        <v>2</v>
      </c>
      <c r="E58">
        <f t="shared" si="1"/>
        <v>11.11167799007432</v>
      </c>
      <c r="F58">
        <f>E58*dt</f>
        <v>0.55558389950371601</v>
      </c>
      <c r="G58">
        <f>a*dt</f>
        <v>0.2525381361380527</v>
      </c>
      <c r="H58">
        <f>C58*COS(-alpha)-D58*SIN(-alpha)</f>
        <v>9.8606421338016652</v>
      </c>
      <c r="I58">
        <f>C58*SIN(-alpha)+D58*COS(-alpha)+h</f>
        <v>12.967784990944526</v>
      </c>
      <c r="O58">
        <f t="shared" si="3"/>
        <v>5.9725269196649444</v>
      </c>
      <c r="P58">
        <f t="shared" si="4"/>
        <v>5.5558389950371598</v>
      </c>
      <c r="Q58">
        <f>P58*dt</f>
        <v>0.277791949751858</v>
      </c>
      <c r="R58">
        <f>eps*dt</f>
        <v>0.12626906806902635</v>
      </c>
      <c r="S58">
        <f>_r*COS(PI()/2-O58)+H58</f>
        <v>9.2492709841760199</v>
      </c>
      <c r="T58">
        <f>_r*SIN(PI()/2-O58)+I58</f>
        <v>14.872050024338098</v>
      </c>
    </row>
    <row r="59" spans="2:20">
      <c r="B59">
        <f>B58+dt</f>
        <v>2.25</v>
      </c>
      <c r="C59">
        <f t="shared" si="0"/>
        <v>12.500637738833605</v>
      </c>
      <c r="D59">
        <f>_r</f>
        <v>2</v>
      </c>
      <c r="E59">
        <f t="shared" si="1"/>
        <v>11.364216126212373</v>
      </c>
      <c r="F59">
        <f>E59*dt</f>
        <v>0.56821080631061871</v>
      </c>
      <c r="G59">
        <f>a*dt</f>
        <v>0.2525381361380527</v>
      </c>
      <c r="H59">
        <f>C59*COS(-alpha)-D59*SIN(-alpha)</f>
        <v>10.253499276658808</v>
      </c>
      <c r="I59">
        <f>C59*SIN(-alpha)+D59*COS(-alpha)+h</f>
        <v>12.574927848087384</v>
      </c>
      <c r="O59">
        <f t="shared" si="3"/>
        <v>6.2503188694168026</v>
      </c>
      <c r="P59">
        <f t="shared" si="4"/>
        <v>5.6821080631061864</v>
      </c>
      <c r="Q59">
        <f>P59*dt</f>
        <v>0.28410540315530936</v>
      </c>
      <c r="R59">
        <f>eps*dt</f>
        <v>0.12626906806902635</v>
      </c>
      <c r="S59">
        <f>_r*COS(PI()/2-O59)+H59</f>
        <v>10.187778234632706</v>
      </c>
      <c r="T59">
        <f>_r*SIN(PI()/2-O59)+I59</f>
        <v>14.573847742589162</v>
      </c>
    </row>
    <row r="60" spans="2:20">
      <c r="B60">
        <f>B59+dt</f>
        <v>2.2999999999999998</v>
      </c>
      <c r="C60">
        <f t="shared" si="0"/>
        <v>13.068848545144224</v>
      </c>
      <c r="D60">
        <f>_r</f>
        <v>2</v>
      </c>
      <c r="E60">
        <f t="shared" si="1"/>
        <v>11.616754262350426</v>
      </c>
      <c r="F60">
        <f>E60*dt</f>
        <v>0.5808377131175213</v>
      </c>
      <c r="G60">
        <f>a*dt</f>
        <v>0.2525381361380527</v>
      </c>
      <c r="H60">
        <f>C60*COS(-alpha)-D60*SIN(-alpha)</f>
        <v>10.655284990944523</v>
      </c>
      <c r="I60">
        <f>C60*SIN(-alpha)+D60*COS(-alpha)+h</f>
        <v>12.173142133801669</v>
      </c>
      <c r="O60">
        <f t="shared" si="3"/>
        <v>6.534424272572112</v>
      </c>
      <c r="P60">
        <f t="shared" si="4"/>
        <v>5.808377131175213</v>
      </c>
      <c r="Q60">
        <f>P60*dt</f>
        <v>0.29041885655876065</v>
      </c>
      <c r="R60">
        <f>eps*dt</f>
        <v>0.12626906806902635</v>
      </c>
      <c r="S60">
        <f>_r*COS(PI()/2-O60)+H60</f>
        <v>11.152493426983352</v>
      </c>
      <c r="T60">
        <f>_r*SIN(PI()/2-O60)+I60</f>
        <v>14.110352440178294</v>
      </c>
    </row>
    <row r="61" spans="2:20">
      <c r="B61">
        <f>B60+dt</f>
        <v>2.3499999999999996</v>
      </c>
      <c r="C61">
        <f t="shared" si="0"/>
        <v>13.649686258261745</v>
      </c>
      <c r="D61">
        <f>_r</f>
        <v>2</v>
      </c>
      <c r="E61">
        <f t="shared" si="1"/>
        <v>11.869292398488479</v>
      </c>
      <c r="F61">
        <f>E61*dt</f>
        <v>0.59346461992442401</v>
      </c>
      <c r="G61">
        <f>a*dt</f>
        <v>0.2525381361380527</v>
      </c>
      <c r="H61">
        <f>C61*COS(-alpha)-D61*SIN(-alpha)</f>
        <v>11.065999276658808</v>
      </c>
      <c r="I61">
        <f>C61*SIN(-alpha)+D61*COS(-alpha)+h</f>
        <v>11.762427848087384</v>
      </c>
      <c r="O61">
        <f t="shared" si="3"/>
        <v>6.8248431291308727</v>
      </c>
      <c r="P61">
        <f t="shared" si="4"/>
        <v>5.9346461992442396</v>
      </c>
      <c r="Q61">
        <f>P61*dt</f>
        <v>0.296732309962212</v>
      </c>
      <c r="R61">
        <f>eps*dt</f>
        <v>0.12626906806902635</v>
      </c>
      <c r="S61">
        <f>_r*COS(PI()/2-O61)+H61</f>
        <v>12.097113702184444</v>
      </c>
      <c r="T61">
        <f>_r*SIN(PI()/2-O61)+I61</f>
        <v>13.476138162426693</v>
      </c>
    </row>
    <row r="62" spans="2:20">
      <c r="B62">
        <f>B61+dt</f>
        <v>2.3999999999999995</v>
      </c>
      <c r="C62">
        <f t="shared" si="0"/>
        <v>14.243150878186169</v>
      </c>
      <c r="D62">
        <f>_r</f>
        <v>2</v>
      </c>
      <c r="E62">
        <f t="shared" si="1"/>
        <v>12.121830534626532</v>
      </c>
      <c r="F62">
        <f>E62*dt</f>
        <v>0.60609152673132671</v>
      </c>
      <c r="G62">
        <f>a*dt</f>
        <v>0.2525381361380527</v>
      </c>
      <c r="H62">
        <f>C62*COS(-alpha)-D62*SIN(-alpha)</f>
        <v>11.485642133801665</v>
      </c>
      <c r="I62">
        <f>C62*SIN(-alpha)+D62*COS(-alpha)+h</f>
        <v>11.342784990944526</v>
      </c>
      <c r="O62">
        <f t="shared" si="3"/>
        <v>7.1215754390930845</v>
      </c>
      <c r="P62">
        <f t="shared" si="4"/>
        <v>6.0609152673132662</v>
      </c>
      <c r="Q62">
        <f>P62*dt</f>
        <v>0.30304576336566336</v>
      </c>
      <c r="R62">
        <f>eps*dt</f>
        <v>0.12626906806902635</v>
      </c>
      <c r="S62">
        <f>_r*COS(PI()/2-O62)+H62</f>
        <v>12.97277739059443</v>
      </c>
      <c r="T62">
        <f>_r*SIN(PI()/2-O62)+I62</f>
        <v>12.680106466134362</v>
      </c>
    </row>
    <row r="63" spans="2:20">
      <c r="B63">
        <f>B62+dt</f>
        <v>2.4499999999999993</v>
      </c>
      <c r="C63">
        <f t="shared" si="0"/>
        <v>14.849242404917495</v>
      </c>
      <c r="D63">
        <f>_r</f>
        <v>2</v>
      </c>
      <c r="E63">
        <f t="shared" si="1"/>
        <v>12.374368670764586</v>
      </c>
      <c r="F63">
        <f>E63*dt</f>
        <v>0.61871843353822931</v>
      </c>
      <c r="G63">
        <f>a*dt</f>
        <v>0.2525381361380527</v>
      </c>
      <c r="H63">
        <f>C63*COS(-alpha)-D63*SIN(-alpha)</f>
        <v>11.914213562373092</v>
      </c>
      <c r="I63">
        <f>C63*SIN(-alpha)+D63*COS(-alpha)+h</f>
        <v>10.914213562373099</v>
      </c>
      <c r="O63">
        <f t="shared" si="3"/>
        <v>7.4246212024587477</v>
      </c>
      <c r="P63">
        <f t="shared" si="4"/>
        <v>6.1871843353822928</v>
      </c>
      <c r="Q63">
        <f>P63*dt</f>
        <v>0.30935921676911465</v>
      </c>
      <c r="R63">
        <f>eps*dt</f>
        <v>0.12626906806902635</v>
      </c>
      <c r="S63">
        <f>_r*COS(PI()/2-O63)+H63</f>
        <v>13.732677924730528</v>
      </c>
      <c r="T63">
        <f>_r*SIN(PI()/2-O63)+I63</f>
        <v>11.746792305097152</v>
      </c>
    </row>
    <row r="64" spans="2:20">
      <c r="B64">
        <f>B63+dt</f>
        <v>2.4999999999999991</v>
      </c>
      <c r="C64">
        <f t="shared" si="0"/>
        <v>15.467960838455724</v>
      </c>
      <c r="D64">
        <f>_r</f>
        <v>2</v>
      </c>
      <c r="E64">
        <f t="shared" si="1"/>
        <v>12.626906806902639</v>
      </c>
      <c r="F64">
        <f>E64*dt</f>
        <v>0.63134534034513201</v>
      </c>
      <c r="G64">
        <f>a*dt</f>
        <v>0.2525381361380527</v>
      </c>
      <c r="H64">
        <f>C64*COS(-alpha)-D64*SIN(-alpha)</f>
        <v>12.351713562373092</v>
      </c>
      <c r="I64">
        <f>C64*SIN(-alpha)+D64*COS(-alpha)+h</f>
        <v>10.476713562373099</v>
      </c>
      <c r="O64">
        <f t="shared" si="3"/>
        <v>7.7339804192278621</v>
      </c>
      <c r="P64">
        <f t="shared" si="4"/>
        <v>6.3134534034513194</v>
      </c>
      <c r="Q64">
        <f>P64*dt</f>
        <v>0.31567267017256601</v>
      </c>
      <c r="R64">
        <f>eps*dt</f>
        <v>0.12626906806902635</v>
      </c>
      <c r="S64">
        <f>_r*COS(PI()/2-O64)+H64</f>
        <v>14.337330543239361</v>
      </c>
      <c r="T64">
        <f>_r*SIN(PI()/2-O64)+I64</f>
        <v>10.716140388972633</v>
      </c>
    </row>
    <row r="65" spans="2:20">
      <c r="B65">
        <f>B64+dt</f>
        <v>2.5499999999999989</v>
      </c>
      <c r="C65">
        <f t="shared" si="0"/>
        <v>16.099306178800855</v>
      </c>
      <c r="D65">
        <f>_r</f>
        <v>2</v>
      </c>
      <c r="E65">
        <f t="shared" si="1"/>
        <v>12.879444943040692</v>
      </c>
      <c r="F65">
        <f>E65*dt</f>
        <v>0.6439722471520346</v>
      </c>
      <c r="G65">
        <f>a*dt</f>
        <v>0.2525381361380527</v>
      </c>
      <c r="H65">
        <f>C65*COS(-alpha)-D65*SIN(-alpha)</f>
        <v>12.798142133801665</v>
      </c>
      <c r="I65">
        <f>C65*SIN(-alpha)+D65*COS(-alpha)+h</f>
        <v>10.030284990944528</v>
      </c>
      <c r="O65">
        <f t="shared" si="3"/>
        <v>8.0496530894004277</v>
      </c>
      <c r="P65">
        <f t="shared" si="4"/>
        <v>6.439722471520346</v>
      </c>
      <c r="Q65">
        <f>P65*dt</f>
        <v>0.3219861235760173</v>
      </c>
      <c r="R65">
        <f>eps*dt</f>
        <v>0.12626906806902635</v>
      </c>
      <c r="S65">
        <f>_r*COS(PI()/2-O65)+H65</f>
        <v>14.75997681943017</v>
      </c>
      <c r="T65">
        <f>_r*SIN(PI()/2-O65)+I65</f>
        <v>9.6414345489171236</v>
      </c>
    </row>
    <row r="66" spans="2:20">
      <c r="B66">
        <f>B65+dt</f>
        <v>2.5999999999999988</v>
      </c>
      <c r="C66">
        <f t="shared" si="0"/>
        <v>16.743278425952891</v>
      </c>
      <c r="D66">
        <f>_r</f>
        <v>2</v>
      </c>
      <c r="E66">
        <f t="shared" si="1"/>
        <v>13.131983079178745</v>
      </c>
      <c r="F66">
        <f>E66*dt</f>
        <v>0.65659915395893731</v>
      </c>
      <c r="G66">
        <f>a*dt</f>
        <v>0.2525381361380527</v>
      </c>
      <c r="H66">
        <f>C66*COS(-alpha)-D66*SIN(-alpha)</f>
        <v>13.253499276658808</v>
      </c>
      <c r="I66">
        <f>C66*SIN(-alpha)+D66*COS(-alpha)+h</f>
        <v>9.5749278480873841</v>
      </c>
      <c r="O66">
        <f t="shared" si="3"/>
        <v>8.3716392129764454</v>
      </c>
      <c r="P66">
        <f t="shared" si="4"/>
        <v>6.5659915395893726</v>
      </c>
      <c r="Q66">
        <f>P66*dt</f>
        <v>0.32829957697946865</v>
      </c>
      <c r="R66">
        <f>eps*dt</f>
        <v>0.12626906806902635</v>
      </c>
      <c r="S66">
        <f>_r*COS(PI()/2-O66)+H66</f>
        <v>14.991460677155905</v>
      </c>
      <c r="T66">
        <f>_r*SIN(PI()/2-O66)+I66</f>
        <v>8.5852358907682564</v>
      </c>
    </row>
    <row r="67" spans="2:20">
      <c r="B67">
        <f>B66+dt</f>
        <v>2.6499999999999986</v>
      </c>
      <c r="C67">
        <f t="shared" si="0"/>
        <v>17.399877579911827</v>
      </c>
      <c r="D67">
        <f>_r</f>
        <v>2</v>
      </c>
      <c r="E67">
        <f t="shared" si="1"/>
        <v>13.384521215316799</v>
      </c>
      <c r="F67">
        <f>E67*dt</f>
        <v>0.66922606076584001</v>
      </c>
      <c r="G67">
        <f>a*dt</f>
        <v>0.2525381361380527</v>
      </c>
      <c r="H67">
        <f>C67*COS(-alpha)-D67*SIN(-alpha)</f>
        <v>13.717784990944523</v>
      </c>
      <c r="I67">
        <f>C67*SIN(-alpha)+D67*COS(-alpha)+h</f>
        <v>9.1106421338016705</v>
      </c>
      <c r="O67">
        <f t="shared" si="3"/>
        <v>8.6999387899559135</v>
      </c>
      <c r="P67">
        <f t="shared" si="4"/>
        <v>6.6922606076583993</v>
      </c>
      <c r="Q67">
        <f>P67*dt</f>
        <v>0.33461303038292001</v>
      </c>
      <c r="R67">
        <f>eps*dt</f>
        <v>0.12626906806902635</v>
      </c>
      <c r="S67">
        <f>_r*COS(PI()/2-O67)+H67</f>
        <v>15.043815098013269</v>
      </c>
      <c r="T67">
        <f>_r*SIN(PI()/2-O67)+I67</f>
        <v>7.6134300061633553</v>
      </c>
    </row>
    <row r="68" spans="2:20">
      <c r="B68">
        <f>B67+dt</f>
        <v>2.6999999999999984</v>
      </c>
      <c r="C68">
        <f t="shared" si="0"/>
        <v>18.069103640677667</v>
      </c>
      <c r="D68">
        <f>_r</f>
        <v>2</v>
      </c>
      <c r="E68">
        <f t="shared" si="1"/>
        <v>13.637059351454852</v>
      </c>
      <c r="F68">
        <f>E68*dt</f>
        <v>0.68185296757274261</v>
      </c>
      <c r="G68">
        <f>a*dt</f>
        <v>0.2525381361380527</v>
      </c>
      <c r="H68">
        <f>C68*COS(-alpha)-D68*SIN(-alpha)</f>
        <v>14.190999276658808</v>
      </c>
      <c r="I68">
        <f>C68*SIN(-alpha)+D68*COS(-alpha)+h</f>
        <v>8.6374278480873841</v>
      </c>
      <c r="O68">
        <f t="shared" si="3"/>
        <v>9.0345518203388337</v>
      </c>
      <c r="P68">
        <f t="shared" si="4"/>
        <v>6.8185296757274259</v>
      </c>
      <c r="Q68">
        <f>P68*dt</f>
        <v>0.3409264837863713</v>
      </c>
      <c r="R68">
        <f>eps*dt</f>
        <v>0.12626906806902635</v>
      </c>
      <c r="S68">
        <f>_r*COS(PI()/2-O68)+H68</f>
        <v>14.951794406124947</v>
      </c>
      <c r="T68">
        <f>_r*SIN(PI()/2-O68)+I68</f>
        <v>6.7877817276144423</v>
      </c>
    </row>
    <row r="69" spans="2:20">
      <c r="B69">
        <f>B68+dt</f>
        <v>2.7499999999999982</v>
      </c>
      <c r="C69">
        <f t="shared" si="0"/>
        <v>18.750956608250409</v>
      </c>
      <c r="D69">
        <f>_r</f>
        <v>2</v>
      </c>
      <c r="E69">
        <f t="shared" si="1"/>
        <v>13.889597487592905</v>
      </c>
      <c r="F69">
        <f>E69*dt</f>
        <v>0.69447987437964531</v>
      </c>
      <c r="G69">
        <f>a*dt</f>
        <v>0.2525381361380527</v>
      </c>
      <c r="H69">
        <f>C69*COS(-alpha)-D69*SIN(-alpha)</f>
        <v>14.673142133801665</v>
      </c>
      <c r="I69">
        <f>C69*SIN(-alpha)+D69*COS(-alpha)+h</f>
        <v>8.1552849909445282</v>
      </c>
      <c r="O69">
        <f t="shared" si="3"/>
        <v>9.3754783041252043</v>
      </c>
      <c r="P69">
        <f t="shared" si="4"/>
        <v>6.9447987437964525</v>
      </c>
      <c r="Q69">
        <f>P69*dt</f>
        <v>0.34723993718982266</v>
      </c>
      <c r="R69">
        <f>eps*dt</f>
        <v>0.12626906806902635</v>
      </c>
      <c r="S69">
        <f>_r*COS(PI()/2-O69)+H69</f>
        <v>14.771701511725567</v>
      </c>
      <c r="T69">
        <f>_r*SIN(PI()/2-O69)+I69</f>
        <v>6.1577149548698848</v>
      </c>
    </row>
    <row r="70" spans="2:20">
      <c r="B70">
        <f>B69+dt</f>
        <v>2.799999999999998</v>
      </c>
      <c r="C70">
        <f t="shared" si="0"/>
        <v>19.445436482630054</v>
      </c>
      <c r="D70">
        <f>_r</f>
        <v>2</v>
      </c>
      <c r="E70">
        <f t="shared" si="1"/>
        <v>14.142135623730958</v>
      </c>
      <c r="F70">
        <f>E70*dt</f>
        <v>0.70710678118654791</v>
      </c>
      <c r="G70">
        <f>a*dt</f>
        <v>0.2525381361380527</v>
      </c>
      <c r="H70">
        <f>C70*COS(-alpha)-D70*SIN(-alpha)</f>
        <v>15.164213562373092</v>
      </c>
      <c r="I70">
        <f>C70*SIN(-alpha)+D70*COS(-alpha)+h</f>
        <v>7.6642135623730994</v>
      </c>
      <c r="O70">
        <f t="shared" si="3"/>
        <v>9.722718241315027</v>
      </c>
      <c r="P70">
        <f t="shared" si="4"/>
        <v>7.0710678118654791</v>
      </c>
      <c r="Q70">
        <f>P70*dt</f>
        <v>0.35355339059327395</v>
      </c>
      <c r="R70">
        <f>eps*dt</f>
        <v>0.12626906806902635</v>
      </c>
      <c r="S70">
        <f>_r*COS(PI()/2-O70)+H70</f>
        <v>14.577109850299522</v>
      </c>
      <c r="T70">
        <f>_r*SIN(PI()/2-O70)+I70</f>
        <v>5.7523272605053775</v>
      </c>
    </row>
    <row r="71" spans="2:20">
      <c r="B71">
        <f>B70+dt</f>
        <v>2.8499999999999979</v>
      </c>
      <c r="C71">
        <f t="shared" si="0"/>
        <v>20.152543263816604</v>
      </c>
      <c r="D71">
        <f>_r</f>
        <v>2</v>
      </c>
      <c r="E71">
        <f t="shared" si="1"/>
        <v>14.394673759869011</v>
      </c>
      <c r="F71">
        <f>E71*dt</f>
        <v>0.71973368799345061</v>
      </c>
      <c r="G71">
        <f>a*dt</f>
        <v>0.2525381361380527</v>
      </c>
      <c r="H71">
        <f>C71*COS(-alpha)-D71*SIN(-alpha)</f>
        <v>15.664213562373096</v>
      </c>
      <c r="I71">
        <f>C71*SIN(-alpha)+D71*COS(-alpha)+h</f>
        <v>7.1642135623730976</v>
      </c>
      <c r="O71">
        <f t="shared" si="3"/>
        <v>10.076271631908302</v>
      </c>
      <c r="P71">
        <f t="shared" si="4"/>
        <v>7.1973368799345057</v>
      </c>
      <c r="Q71">
        <f>P71*dt</f>
        <v>0.35986684399672531</v>
      </c>
      <c r="R71">
        <f>eps*dt</f>
        <v>0.12626906806902635</v>
      </c>
      <c r="S71">
        <f>_r*COS(PI()/2-O71)+H71</f>
        <v>14.451463927200191</v>
      </c>
      <c r="T71">
        <f>_r*SIN(PI()/2-O71)+I71</f>
        <v>5.5738556396437566</v>
      </c>
    </row>
    <row r="72" spans="2:20">
      <c r="B72">
        <f>B71+dt</f>
        <v>2.8999999999999977</v>
      </c>
      <c r="C72">
        <f>C71+F71</f>
        <v>20.872276951810054</v>
      </c>
      <c r="D72">
        <f>_r</f>
        <v>2</v>
      </c>
      <c r="E72">
        <f>E71+G71</f>
        <v>14.647211896007065</v>
      </c>
      <c r="F72">
        <f>E72*dt</f>
        <v>0.73236059480035332</v>
      </c>
      <c r="G72">
        <f>a*dt</f>
        <v>0.2525381361380527</v>
      </c>
      <c r="H72">
        <f>C72*COS(-alpha)-D72*SIN(-alpha)</f>
        <v>16.173142133801669</v>
      </c>
      <c r="I72">
        <f>C72*SIN(-alpha)+D72*COS(-alpha)+h</f>
        <v>6.6552849909445264</v>
      </c>
      <c r="O72">
        <f t="shared" si="3"/>
        <v>10.436138475905027</v>
      </c>
      <c r="P72">
        <f t="shared" si="4"/>
        <v>7.3236059480035323</v>
      </c>
      <c r="Q72">
        <f>P72*dt</f>
        <v>0.36618029740017666</v>
      </c>
      <c r="R72">
        <f>eps*dt</f>
        <v>0.12626906806902635</v>
      </c>
      <c r="S72">
        <f>_r*COS(PI()/2-O72)+H72</f>
        <v>14.478032803375848</v>
      </c>
      <c r="T72">
        <f>_r*SIN(PI()/2-O72)+I72</f>
        <v>5.593868787043661</v>
      </c>
    </row>
    <row r="73" spans="2:20">
      <c r="B73">
        <f>B72+dt</f>
        <v>2.9499999999999975</v>
      </c>
      <c r="C73">
        <f t="shared" ref="C73:C76" si="5">C72+F72</f>
        <v>21.604637546610409</v>
      </c>
      <c r="D73">
        <f>_r</f>
        <v>2</v>
      </c>
      <c r="E73">
        <f t="shared" ref="E73:E76" si="6">E72+G72</f>
        <v>14.899750032145118</v>
      </c>
      <c r="F73">
        <f>E73*dt</f>
        <v>0.74498750160725591</v>
      </c>
      <c r="G73">
        <f>a*dt</f>
        <v>0.2525381361380527</v>
      </c>
      <c r="H73">
        <f>C73*COS(-alpha)-D73*SIN(-alpha)</f>
        <v>16.690999276658811</v>
      </c>
      <c r="I73">
        <f>C73*SIN(-alpha)+D73*COS(-alpha)+h</f>
        <v>6.1374278480873823</v>
      </c>
      <c r="O73">
        <f t="shared" si="3"/>
        <v>10.802318773305204</v>
      </c>
      <c r="P73">
        <f t="shared" si="4"/>
        <v>7.4498750160725589</v>
      </c>
      <c r="Q73">
        <f>P73*dt</f>
        <v>0.37249375080362795</v>
      </c>
      <c r="R73">
        <f>eps*dt</f>
        <v>0.12626906806902635</v>
      </c>
      <c r="S73">
        <f>_r*COS(PI()/2-O73)+H73</f>
        <v>14.728230877541362</v>
      </c>
      <c r="T73">
        <f>_r*SIN(PI()/2-O73)+I73</f>
        <v>5.7533182134439329</v>
      </c>
    </row>
    <row r="74" spans="2:20">
      <c r="B74">
        <f>B73+dt</f>
        <v>2.9999999999999973</v>
      </c>
      <c r="C74">
        <f t="shared" si="5"/>
        <v>22.349625048217664</v>
      </c>
      <c r="D74">
        <f>_r</f>
        <v>2</v>
      </c>
      <c r="E74">
        <f t="shared" si="6"/>
        <v>15.152288168283171</v>
      </c>
      <c r="F74">
        <f>E74*dt</f>
        <v>0.75761440841415861</v>
      </c>
      <c r="G74">
        <f>a*dt</f>
        <v>0.2525381361380527</v>
      </c>
      <c r="H74">
        <f>C74*COS(-alpha)-D74*SIN(-alpha)</f>
        <v>17.217784990944526</v>
      </c>
      <c r="I74">
        <f>C74*SIN(-alpha)+D74*COS(-alpha)+h</f>
        <v>5.610642133801667</v>
      </c>
      <c r="O74">
        <f t="shared" si="3"/>
        <v>11.174812524108832</v>
      </c>
      <c r="P74">
        <f t="shared" si="4"/>
        <v>7.5761440841415855</v>
      </c>
      <c r="Q74">
        <f>P74*dt</f>
        <v>0.37880720420707931</v>
      </c>
      <c r="R74">
        <f>eps*dt</f>
        <v>0.12626906806902635</v>
      </c>
      <c r="S74">
        <f>_r*COS(PI()/2-O74)+H74</f>
        <v>15.249825419929998</v>
      </c>
      <c r="T74">
        <f>_r*SIN(PI()/2-O74)+I74</f>
        <v>5.9672022645682965</v>
      </c>
    </row>
    <row r="75" spans="2:20">
      <c r="B75">
        <f>B74+dt</f>
        <v>3.0499999999999972</v>
      </c>
      <c r="C75">
        <f t="shared" si="5"/>
        <v>23.107239456631824</v>
      </c>
      <c r="D75">
        <f>_r</f>
        <v>2</v>
      </c>
      <c r="E75">
        <f t="shared" si="6"/>
        <v>15.404826304421224</v>
      </c>
      <c r="F75">
        <f>E75*dt</f>
        <v>0.77024131522106121</v>
      </c>
      <c r="G75">
        <f>a*dt</f>
        <v>0.2525381361380527</v>
      </c>
      <c r="H75">
        <f>C75*COS(-alpha)-D75*SIN(-alpha)</f>
        <v>17.753499276658815</v>
      </c>
      <c r="I75">
        <f>C75*SIN(-alpha)+D75*COS(-alpha)+h</f>
        <v>5.0749278480873805</v>
      </c>
      <c r="O75">
        <f t="shared" si="3"/>
        <v>11.553619728315912</v>
      </c>
      <c r="P75">
        <f t="shared" si="4"/>
        <v>7.7024131522106121</v>
      </c>
      <c r="Q75">
        <f>P75*dt</f>
        <v>0.3851206576105306</v>
      </c>
      <c r="R75">
        <f>eps*dt</f>
        <v>0.12626906806902635</v>
      </c>
      <c r="S75">
        <f>_r*COS(PI()/2-O75)+H75</f>
        <v>16.056915822931849</v>
      </c>
      <c r="T75">
        <f>_r*SIN(PI()/2-O75)+I75</f>
        <v>6.1339861961210849</v>
      </c>
    </row>
    <row r="76" spans="2:20">
      <c r="B76">
        <f>B75+dt</f>
        <v>3.099999999999997</v>
      </c>
      <c r="C76">
        <f t="shared" si="5"/>
        <v>23.877480771852884</v>
      </c>
      <c r="D76">
        <f>_r</f>
        <v>2</v>
      </c>
      <c r="E76">
        <f t="shared" si="6"/>
        <v>15.657364440559277</v>
      </c>
      <c r="F76">
        <f>E76*dt</f>
        <v>0.78286822202796391</v>
      </c>
      <c r="G76">
        <f>a*dt</f>
        <v>0.2525381361380527</v>
      </c>
      <c r="H76">
        <f>C76*COS(-alpha)-D76*SIN(-alpha)</f>
        <v>18.298142133801669</v>
      </c>
      <c r="I76">
        <f>C76*SIN(-alpha)+D76*COS(-alpha)+h</f>
        <v>4.5302849909445229</v>
      </c>
      <c r="O76">
        <f t="shared" si="3"/>
        <v>11.938740385926442</v>
      </c>
      <c r="P76">
        <f t="shared" si="4"/>
        <v>7.8286822202796387</v>
      </c>
      <c r="Q76">
        <f>P76*dt</f>
        <v>0.39143411101398196</v>
      </c>
      <c r="R76">
        <f>eps*dt</f>
        <v>0.12626906806902635</v>
      </c>
      <c r="S76">
        <f>_r*COS(PI()/2-O76)+H76</f>
        <v>17.123685604089967</v>
      </c>
      <c r="T76">
        <f>_r*SIN(PI()/2-O76)+I76</f>
        <v>6.1491277442153747</v>
      </c>
    </row>
    <row r="77" spans="2:20">
      <c r="B77">
        <f>B76+dt</f>
        <v>3.1499999999999968</v>
      </c>
      <c r="C77">
        <f>C76+F76</f>
        <v>24.660348993880849</v>
      </c>
      <c r="D77">
        <f>_r</f>
        <v>2</v>
      </c>
      <c r="E77">
        <f>E76+G76</f>
        <v>15.909902576697331</v>
      </c>
      <c r="F77">
        <f>E77*dt</f>
        <v>0.79549512883486662</v>
      </c>
      <c r="G77">
        <f>a*dt</f>
        <v>0.2525381361380527</v>
      </c>
      <c r="H77">
        <f>C77*COS(-alpha)-D77*SIN(-alpha)</f>
        <v>18.851713562373099</v>
      </c>
      <c r="I77">
        <f>C77*SIN(-alpha)+D77*COS(-alpha)+h</f>
        <v>3.9767135623730958</v>
      </c>
      <c r="O77">
        <f t="shared" si="3"/>
        <v>12.330174496940424</v>
      </c>
      <c r="P77">
        <f t="shared" si="4"/>
        <v>7.9549512883486653</v>
      </c>
      <c r="Q77">
        <f>P77*dt</f>
        <v>0.39774756441743331</v>
      </c>
      <c r="R77">
        <f>eps*dt</f>
        <v>0.12626906806902635</v>
      </c>
      <c r="S77">
        <f>_r*COS(PI()/2-O77)+H77</f>
        <v>18.383701442343405</v>
      </c>
      <c r="T77">
        <f>_r*SIN(PI()/2-O77)+I77</f>
        <v>5.9211838386965248</v>
      </c>
    </row>
    <row r="78" spans="2:20">
      <c r="B78">
        <f>B77+dt</f>
        <v>3.1999999999999966</v>
      </c>
      <c r="C78">
        <f t="shared" ref="C78:C80" si="7">C77+F77</f>
        <v>25.455844122715714</v>
      </c>
      <c r="D78">
        <f>_r</f>
        <v>2</v>
      </c>
      <c r="E78">
        <f t="shared" ref="E78:E80" si="8">E77+G77</f>
        <v>16.162440712835384</v>
      </c>
      <c r="F78">
        <f>E78*dt</f>
        <v>0.80812203564176921</v>
      </c>
      <c r="G78">
        <f>a*dt</f>
        <v>0.2525381361380527</v>
      </c>
      <c r="H78">
        <f>C78*COS(-alpha)-D78*SIN(-alpha)</f>
        <v>19.414213562373099</v>
      </c>
      <c r="I78">
        <f>C78*SIN(-alpha)+D78*COS(-alpha)+h</f>
        <v>3.4142135623730958</v>
      </c>
      <c r="O78">
        <f t="shared" si="3"/>
        <v>12.727922061357857</v>
      </c>
      <c r="P78">
        <f t="shared" si="4"/>
        <v>8.0812203564176919</v>
      </c>
      <c r="Q78">
        <f>P78*dt</f>
        <v>0.4040610178208846</v>
      </c>
      <c r="R78">
        <f>eps*dt</f>
        <v>0.12626906806902635</v>
      </c>
      <c r="S78">
        <f>_r*COS(PI()/2-O78)+H78</f>
        <v>19.735912852507443</v>
      </c>
      <c r="T78">
        <f>_r*SIN(PI()/2-O78)+I78</f>
        <v>5.3881714055721499</v>
      </c>
    </row>
    <row r="79" spans="2:20">
      <c r="B79">
        <f>B78+dt</f>
        <v>3.2499999999999964</v>
      </c>
      <c r="C79">
        <f t="shared" si="7"/>
        <v>26.263966158357483</v>
      </c>
      <c r="D79">
        <f>_r</f>
        <v>2</v>
      </c>
      <c r="E79">
        <f t="shared" si="8"/>
        <v>16.414978848973437</v>
      </c>
      <c r="F79">
        <f>E79*dt</f>
        <v>0.82074894244867191</v>
      </c>
      <c r="G79">
        <f>a*dt</f>
        <v>0.2525381361380527</v>
      </c>
      <c r="H79">
        <f>C79*COS(-alpha)-D79*SIN(-alpha)</f>
        <v>19.985642133801672</v>
      </c>
      <c r="I79">
        <f>C79*SIN(-alpha)+D79*COS(-alpha)+h</f>
        <v>2.8427849909445229</v>
      </c>
      <c r="O79">
        <f t="shared" si="3"/>
        <v>13.131983079178742</v>
      </c>
      <c r="P79">
        <f t="shared" si="4"/>
        <v>8.2074894244867185</v>
      </c>
      <c r="Q79">
        <f>P79*dt</f>
        <v>0.41037447122433596</v>
      </c>
      <c r="R79">
        <f>eps*dt</f>
        <v>0.12626906806902635</v>
      </c>
      <c r="S79">
        <f>_r*COS(PI()/2-O79)+H79</f>
        <v>21.057508126527384</v>
      </c>
      <c r="T79">
        <f>_r*SIN(PI()/2-O79)+I79</f>
        <v>4.5313060283136526</v>
      </c>
    </row>
    <row r="80" spans="2:20">
      <c r="B80">
        <f>B79+dt</f>
        <v>3.2999999999999963</v>
      </c>
      <c r="C80">
        <f t="shared" si="7"/>
        <v>27.084715100806154</v>
      </c>
      <c r="D80">
        <f>_r</f>
        <v>2</v>
      </c>
      <c r="E80">
        <f t="shared" si="8"/>
        <v>16.66751698511149</v>
      </c>
      <c r="F80">
        <f>E80*dt</f>
        <v>0.83337584925557451</v>
      </c>
      <c r="G80">
        <f>a*dt</f>
        <v>0.2525381361380527</v>
      </c>
      <c r="H80">
        <f>C80*COS(-alpha)-D80*SIN(-alpha)</f>
        <v>20.565999276658815</v>
      </c>
      <c r="I80">
        <f>C80*SIN(-alpha)+D80*COS(-alpha)+h</f>
        <v>2.2624278480873805</v>
      </c>
      <c r="O80">
        <f t="shared" ref="O80:P80" si="9">O79+Q79</f>
        <v>13.542357550403077</v>
      </c>
      <c r="P80">
        <f t="shared" si="9"/>
        <v>8.3337584925557451</v>
      </c>
      <c r="Q80">
        <f>P80*dt</f>
        <v>0.41668792462778725</v>
      </c>
      <c r="R80">
        <f>eps*dt</f>
        <v>0.12626906806902635</v>
      </c>
      <c r="S80">
        <f>_r*COS(PI()/2-O80)+H80</f>
        <v>22.222509920554018</v>
      </c>
      <c r="T80">
        <f>_r*SIN(PI()/2-O80)+I80</f>
        <v>3.3831296311955796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F94421BB1A0A248A60EF7096919ACA1" ma:contentTypeVersion="8" ma:contentTypeDescription="Utwórz nowy dokument." ma:contentTypeScope="" ma:versionID="053348338908cc32ef5ab3b604ac4a14">
  <xsd:schema xmlns:xsd="http://www.w3.org/2001/XMLSchema" xmlns:xs="http://www.w3.org/2001/XMLSchema" xmlns:p="http://schemas.microsoft.com/office/2006/metadata/properties" xmlns:ns2="accfd059-7799-4391-a74a-7e0d3083cfe9" xmlns:ns3="e672fdff-4dc8-493c-8e79-ab5b65892557" targetNamespace="http://schemas.microsoft.com/office/2006/metadata/properties" ma:root="true" ma:fieldsID="79dc48f0ad7ba7aafc4716038cdc420a" ns2:_="" ns3:_="">
    <xsd:import namespace="accfd059-7799-4391-a74a-7e0d3083cfe9"/>
    <xsd:import namespace="e672fdff-4dc8-493c-8e79-ab5b658925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fd059-7799-4391-a74a-7e0d3083c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fdff-4dc8-493c-8e79-ab5b6589255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7fd40b4-755a-4d4e-a0f3-fa9aef0db347}" ma:internalName="TaxCatchAll" ma:showField="CatchAllData" ma:web="e672fdff-4dc8-493c-8e79-ab5b658925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72fdff-4dc8-493c-8e79-ab5b65892557" xsi:nil="true"/>
    <lcf76f155ced4ddcb4097134ff3c332f xmlns="accfd059-7799-4391-a74a-7e0d3083cfe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9DBFD3-603C-4870-AC53-0C5126134437}"/>
</file>

<file path=customXml/itemProps2.xml><?xml version="1.0" encoding="utf-8"?>
<ds:datastoreItem xmlns:ds="http://schemas.openxmlformats.org/officeDocument/2006/customXml" ds:itemID="{4F76F79A-AF20-4AEA-B574-48FC224AD3EE}"/>
</file>

<file path=customXml/itemProps3.xml><?xml version="1.0" encoding="utf-8"?>
<ds:datastoreItem xmlns:ds="http://schemas.openxmlformats.org/officeDocument/2006/customXml" ds:itemID="{6F3F0585-1FA0-4518-B410-3EED74CF45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Polish-Japanese Academy of Information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Tronczyk</dc:creator>
  <cp:keywords/>
  <dc:description/>
  <cp:lastModifiedBy>Piotr Tronczyk</cp:lastModifiedBy>
  <cp:revision/>
  <dcterms:created xsi:type="dcterms:W3CDTF">2022-03-31T10:28:33Z</dcterms:created>
  <dcterms:modified xsi:type="dcterms:W3CDTF">2022-03-31T11:24:24Z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0x010100EF94421BB1A0A248A60EF7096919ACA1</vt:lpwstr>
  </property>
  <property fmtid="{D5CDD505-2E9C-101B-9397-08002B2CF9AE}" pid="3" name="MediaServiceImageTags">
    <vt:lpwstr/>
  </property>
</Properties>
</file>