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onczyk\Desktop\"/>
    </mc:Choice>
  </mc:AlternateContent>
  <xr:revisionPtr revIDLastSave="0" documentId="13_ncr:1_{E6680DE6-6216-4A92-A457-6DD4D2A11152}" xr6:coauthVersionLast="47" xr6:coauthVersionMax="47" xr10:uidLastSave="{00000000-0000-0000-0000-000000000000}"/>
  <bookViews>
    <workbookView xWindow="0" yWindow="0" windowWidth="28800" windowHeight="12225" xr2:uid="{25BF6467-A411-447D-ABED-F502F5850A5A}"/>
  </bookViews>
  <sheets>
    <sheet name="Sheet1" sheetId="1" r:id="rId1"/>
  </sheets>
  <definedNames>
    <definedName name="dt">Sheet1!$E$6</definedName>
    <definedName name="dx">Sheet1!$E$5</definedName>
    <definedName name="L">Sheet1!$E$3</definedName>
    <definedName name="mi">Sheet1!$E$7</definedName>
    <definedName name="n">Sheet1!$E$4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" i="1" l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G26" i="1"/>
  <c r="E3" i="1"/>
  <c r="E5" i="1" s="1"/>
  <c r="E7" i="1" l="1"/>
  <c r="H26" i="1"/>
  <c r="H27" i="1" l="1"/>
  <c r="H31" i="1" s="1"/>
  <c r="I26" i="1"/>
  <c r="S28" i="1"/>
  <c r="U3" i="1" s="1"/>
  <c r="J26" i="1" l="1"/>
  <c r="I27" i="1"/>
  <c r="I31" i="1" s="1"/>
  <c r="H32" i="1" s="1"/>
  <c r="H34" i="1" s="1"/>
  <c r="H29" i="1" l="1"/>
  <c r="K26" i="1"/>
  <c r="J27" i="1"/>
  <c r="J31" i="1" s="1"/>
  <c r="I32" i="1" s="1"/>
  <c r="I34" i="1" s="1"/>
  <c r="H30" i="1" l="1"/>
  <c r="H33" i="1" s="1"/>
  <c r="I29" i="1"/>
  <c r="L26" i="1"/>
  <c r="K27" i="1"/>
  <c r="K31" i="1" s="1"/>
  <c r="J32" i="1" s="1"/>
  <c r="J34" i="1" s="1"/>
  <c r="H37" i="1" l="1"/>
  <c r="I30" i="1"/>
  <c r="I33" i="1" s="1"/>
  <c r="J29" i="1"/>
  <c r="M26" i="1"/>
  <c r="L27" i="1"/>
  <c r="L31" i="1" s="1"/>
  <c r="K32" i="1" s="1"/>
  <c r="K34" i="1" s="1"/>
  <c r="H35" i="1" l="1"/>
  <c r="I37" i="1"/>
  <c r="H38" i="1" s="1"/>
  <c r="H40" i="1" s="1"/>
  <c r="J30" i="1"/>
  <c r="J33" i="1" s="1"/>
  <c r="K29" i="1"/>
  <c r="N26" i="1"/>
  <c r="M27" i="1"/>
  <c r="M31" i="1" s="1"/>
  <c r="L32" i="1" s="1"/>
  <c r="L34" i="1" s="1"/>
  <c r="I35" i="1" l="1"/>
  <c r="I36" i="1" s="1"/>
  <c r="I39" i="1" s="1"/>
  <c r="J37" i="1"/>
  <c r="I38" i="1" s="1"/>
  <c r="I40" i="1" s="1"/>
  <c r="H36" i="1"/>
  <c r="H39" i="1" s="1"/>
  <c r="H42" i="1" s="1"/>
  <c r="I42" i="1"/>
  <c r="H44" i="1" s="1"/>
  <c r="K30" i="1"/>
  <c r="K33" i="1" s="1"/>
  <c r="O26" i="1"/>
  <c r="N27" i="1"/>
  <c r="N31" i="1" s="1"/>
  <c r="M32" i="1" s="1"/>
  <c r="M34" i="1" s="1"/>
  <c r="L29" i="1"/>
  <c r="J35" i="1" l="1"/>
  <c r="J36" i="1" s="1"/>
  <c r="J39" i="1" s="1"/>
  <c r="I41" i="1" s="1"/>
  <c r="I43" i="1" s="1"/>
  <c r="K37" i="1"/>
  <c r="J38" i="1" s="1"/>
  <c r="J40" i="1" s="1"/>
  <c r="H41" i="1"/>
  <c r="H43" i="1" s="1"/>
  <c r="I45" i="1"/>
  <c r="L30" i="1"/>
  <c r="L33" i="1" s="1"/>
  <c r="J42" i="1"/>
  <c r="I44" i="1" s="1"/>
  <c r="I46" i="1" s="1"/>
  <c r="P26" i="1"/>
  <c r="O27" i="1"/>
  <c r="O31" i="1" s="1"/>
  <c r="N32" i="1" s="1"/>
  <c r="N34" i="1" s="1"/>
  <c r="M29" i="1"/>
  <c r="K35" i="1" l="1"/>
  <c r="L37" i="1"/>
  <c r="K38" i="1" s="1"/>
  <c r="K40" i="1" s="1"/>
  <c r="H45" i="1"/>
  <c r="H47" i="1" s="1"/>
  <c r="H46" i="1"/>
  <c r="H48" i="1" s="1"/>
  <c r="I48" i="1"/>
  <c r="H50" i="1" s="1"/>
  <c r="M30" i="1"/>
  <c r="M33" i="1" s="1"/>
  <c r="N29" i="1"/>
  <c r="Q26" i="1"/>
  <c r="P27" i="1"/>
  <c r="P31" i="1" s="1"/>
  <c r="L35" i="1" l="1"/>
  <c r="L36" i="1" s="1"/>
  <c r="L39" i="1" s="1"/>
  <c r="M37" i="1"/>
  <c r="L38" i="1" s="1"/>
  <c r="L40" i="1" s="1"/>
  <c r="H49" i="1"/>
  <c r="K36" i="1"/>
  <c r="K39" i="1" s="1"/>
  <c r="P32" i="1"/>
  <c r="P34" i="1" s="1"/>
  <c r="O32" i="1"/>
  <c r="O34" i="1" s="1"/>
  <c r="L42" i="1"/>
  <c r="N30" i="1"/>
  <c r="N33" i="1" s="1"/>
  <c r="P29" i="1"/>
  <c r="O29" i="1"/>
  <c r="T27" i="1"/>
  <c r="T3" i="1" s="1"/>
  <c r="V3" i="1" s="1"/>
  <c r="N37" i="1" l="1"/>
  <c r="M38" i="1" s="1"/>
  <c r="M40" i="1" s="1"/>
  <c r="J41" i="1"/>
  <c r="J43" i="1" s="1"/>
  <c r="J45" i="1" s="1"/>
  <c r="K42" i="1"/>
  <c r="H51" i="1"/>
  <c r="H52" i="1"/>
  <c r="K41" i="1"/>
  <c r="K43" i="1" s="1"/>
  <c r="K45" i="1" s="1"/>
  <c r="J47" i="1" s="1"/>
  <c r="P30" i="1"/>
  <c r="P33" i="1" s="1"/>
  <c r="S34" i="1"/>
  <c r="U4" i="1" s="1"/>
  <c r="O30" i="1"/>
  <c r="O33" i="1" s="1"/>
  <c r="M35" i="1"/>
  <c r="M36" i="1" l="1"/>
  <c r="M39" i="1" s="1"/>
  <c r="O37" i="1"/>
  <c r="N38" i="1" s="1"/>
  <c r="N40" i="1" s="1"/>
  <c r="P37" i="1"/>
  <c r="H54" i="1"/>
  <c r="J44" i="1"/>
  <c r="J46" i="1" s="1"/>
  <c r="J49" i="1" s="1"/>
  <c r="K44" i="1"/>
  <c r="K46" i="1" s="1"/>
  <c r="K48" i="1" s="1"/>
  <c r="I47" i="1"/>
  <c r="I49" i="1" s="1"/>
  <c r="I51" i="1" s="1"/>
  <c r="J48" i="1"/>
  <c r="P35" i="1"/>
  <c r="P36" i="1" s="1"/>
  <c r="P39" i="1" s="1"/>
  <c r="O35" i="1"/>
  <c r="O36" i="1" s="1"/>
  <c r="O39" i="1" s="1"/>
  <c r="N35" i="1"/>
  <c r="T33" i="1"/>
  <c r="T4" i="1" s="1"/>
  <c r="V4" i="1" s="1"/>
  <c r="J50" i="1"/>
  <c r="J52" i="1" s="1"/>
  <c r="N36" i="1" l="1"/>
  <c r="N39" i="1" s="1"/>
  <c r="I50" i="1"/>
  <c r="I52" i="1" s="1"/>
  <c r="J51" i="1"/>
  <c r="H53" i="1"/>
  <c r="H55" i="1" s="1"/>
  <c r="I54" i="1"/>
  <c r="H57" i="1"/>
  <c r="O38" i="1"/>
  <c r="O40" i="1" s="1"/>
  <c r="P38" i="1"/>
  <c r="P40" i="1" s="1"/>
  <c r="L41" i="1"/>
  <c r="L43" i="1" s="1"/>
  <c r="L45" i="1" s="1"/>
  <c r="M42" i="1"/>
  <c r="L44" i="1" s="1"/>
  <c r="L46" i="1" s="1"/>
  <c r="O42" i="1"/>
  <c r="S40" i="1"/>
  <c r="U5" i="1" s="1"/>
  <c r="T39" i="1"/>
  <c r="T5" i="1" s="1"/>
  <c r="O41" i="1"/>
  <c r="O43" i="1" s="1"/>
  <c r="P41" i="1"/>
  <c r="P43" i="1" s="1"/>
  <c r="P42" i="1"/>
  <c r="P44" i="1" s="1"/>
  <c r="O45" i="1"/>
  <c r="K47" i="1" l="1"/>
  <c r="K49" i="1" s="1"/>
  <c r="K51" i="1" s="1"/>
  <c r="J53" i="1" s="1"/>
  <c r="J55" i="1" s="1"/>
  <c r="L48" i="1"/>
  <c r="H56" i="1"/>
  <c r="H58" i="1" s="1"/>
  <c r="H60" i="1" s="1"/>
  <c r="I53" i="1"/>
  <c r="I55" i="1" s="1"/>
  <c r="I57" i="1" s="1"/>
  <c r="H59" i="1" s="1"/>
  <c r="H61" i="1" s="1"/>
  <c r="J54" i="1"/>
  <c r="I56" i="1" s="1"/>
  <c r="I58" i="1" s="1"/>
  <c r="I60" i="1" s="1"/>
  <c r="M41" i="1"/>
  <c r="M43" i="1" s="1"/>
  <c r="N41" i="1"/>
  <c r="N43" i="1" s="1"/>
  <c r="N42" i="1"/>
  <c r="P45" i="1"/>
  <c r="S43" i="1"/>
  <c r="U6" i="1" s="1"/>
  <c r="V5" i="1"/>
  <c r="P46" i="1"/>
  <c r="T42" i="1"/>
  <c r="T6" i="1" s="1"/>
  <c r="J57" i="1"/>
  <c r="H63" i="1"/>
  <c r="P47" i="1"/>
  <c r="P49" i="1" s="1"/>
  <c r="P48" i="1"/>
  <c r="H62" i="1"/>
  <c r="H64" i="1" s="1"/>
  <c r="M44" i="1" l="1"/>
  <c r="N44" i="1"/>
  <c r="N46" i="1" s="1"/>
  <c r="O44" i="1"/>
  <c r="O46" i="1" s="1"/>
  <c r="O48" i="1" s="1"/>
  <c r="N45" i="1"/>
  <c r="M45" i="1"/>
  <c r="M46" i="1"/>
  <c r="K50" i="1"/>
  <c r="K52" i="1" s="1"/>
  <c r="K54" i="1" s="1"/>
  <c r="V6" i="1"/>
  <c r="H66" i="1"/>
  <c r="J56" i="1"/>
  <c r="J58" i="1" s="1"/>
  <c r="P50" i="1"/>
  <c r="P52" i="1" s="1"/>
  <c r="P51" i="1"/>
  <c r="I59" i="1"/>
  <c r="I61" i="1" s="1"/>
  <c r="M48" i="1" l="1"/>
  <c r="S46" i="1"/>
  <c r="U7" i="1" s="1"/>
  <c r="L47" i="1"/>
  <c r="L49" i="1" s="1"/>
  <c r="T45" i="1"/>
  <c r="T7" i="1" s="1"/>
  <c r="V7" i="1" s="1"/>
  <c r="M47" i="1"/>
  <c r="M49" i="1" s="1"/>
  <c r="O47" i="1"/>
  <c r="O49" i="1" s="1"/>
  <c r="O51" i="1" s="1"/>
  <c r="N47" i="1"/>
  <c r="N49" i="1" s="1"/>
  <c r="N48" i="1"/>
  <c r="I63" i="1"/>
  <c r="J60" i="1"/>
  <c r="P53" i="1"/>
  <c r="P55" i="1" s="1"/>
  <c r="P54" i="1"/>
  <c r="M50" i="1" l="1"/>
  <c r="M52" i="1" s="1"/>
  <c r="O50" i="1"/>
  <c r="O52" i="1" s="1"/>
  <c r="O54" i="1" s="1"/>
  <c r="N50" i="1"/>
  <c r="N52" i="1" s="1"/>
  <c r="N51" i="1"/>
  <c r="L51" i="1"/>
  <c r="S49" i="1"/>
  <c r="U8" i="1" s="1"/>
  <c r="L50" i="1"/>
  <c r="L52" i="1" s="1"/>
  <c r="S52" i="1" s="1"/>
  <c r="U9" i="1" s="1"/>
  <c r="M51" i="1"/>
  <c r="T48" i="1"/>
  <c r="T8" i="1" s="1"/>
  <c r="V8" i="1" s="1"/>
  <c r="H65" i="1"/>
  <c r="H67" i="1" s="1"/>
  <c r="P56" i="1"/>
  <c r="P58" i="1" s="1"/>
  <c r="P57" i="1"/>
  <c r="I62" i="1"/>
  <c r="I64" i="1" s="1"/>
  <c r="I66" i="1" s="1"/>
  <c r="M54" i="1" l="1"/>
  <c r="L53" i="1"/>
  <c r="L55" i="1" s="1"/>
  <c r="N53" i="1"/>
  <c r="K53" i="1"/>
  <c r="K55" i="1" s="1"/>
  <c r="L54" i="1"/>
  <c r="T51" i="1"/>
  <c r="T9" i="1" s="1"/>
  <c r="V9" i="1" s="1"/>
  <c r="M53" i="1"/>
  <c r="M55" i="1" s="1"/>
  <c r="N54" i="1"/>
  <c r="O53" i="1"/>
  <c r="O55" i="1" s="1"/>
  <c r="O57" i="1" s="1"/>
  <c r="N55" i="1"/>
  <c r="H68" i="1"/>
  <c r="P59" i="1"/>
  <c r="P61" i="1" s="1"/>
  <c r="P60" i="1"/>
  <c r="O56" i="1" l="1"/>
  <c r="O58" i="1" s="1"/>
  <c r="O60" i="1" s="1"/>
  <c r="N56" i="1"/>
  <c r="N58" i="1" s="1"/>
  <c r="N57" i="1"/>
  <c r="M56" i="1"/>
  <c r="M58" i="1" s="1"/>
  <c r="K56" i="1"/>
  <c r="K58" i="1" s="1"/>
  <c r="L57" i="1"/>
  <c r="T54" i="1"/>
  <c r="T10" i="1" s="1"/>
  <c r="K57" i="1"/>
  <c r="S55" i="1"/>
  <c r="U10" i="1" s="1"/>
  <c r="L56" i="1"/>
  <c r="L58" i="1" s="1"/>
  <c r="M57" i="1"/>
  <c r="P62" i="1"/>
  <c r="P64" i="1" s="1"/>
  <c r="P63" i="1"/>
  <c r="L59" i="1" l="1"/>
  <c r="L61" i="1" s="1"/>
  <c r="M60" i="1"/>
  <c r="J59" i="1"/>
  <c r="J61" i="1" s="1"/>
  <c r="K60" i="1"/>
  <c r="T57" i="1"/>
  <c r="T11" i="1" s="1"/>
  <c r="V10" i="1"/>
  <c r="K59" i="1"/>
  <c r="K61" i="1" s="1"/>
  <c r="K63" i="1" s="1"/>
  <c r="L60" i="1"/>
  <c r="S58" i="1"/>
  <c r="U11" i="1" s="1"/>
  <c r="M59" i="1"/>
  <c r="M61" i="1" s="1"/>
  <c r="N60" i="1"/>
  <c r="N59" i="1"/>
  <c r="N61" i="1" s="1"/>
  <c r="O59" i="1"/>
  <c r="O61" i="1" s="1"/>
  <c r="O63" i="1" s="1"/>
  <c r="P65" i="1"/>
  <c r="P67" i="1" s="1"/>
  <c r="P66" i="1"/>
  <c r="N62" i="1" l="1"/>
  <c r="N64" i="1" s="1"/>
  <c r="O62" i="1"/>
  <c r="O64" i="1" s="1"/>
  <c r="O66" i="1" s="1"/>
  <c r="N63" i="1"/>
  <c r="M62" i="1"/>
  <c r="M64" i="1" s="1"/>
  <c r="K62" i="1"/>
  <c r="K64" i="1" s="1"/>
  <c r="K66" i="1" s="1"/>
  <c r="L63" i="1"/>
  <c r="V11" i="1"/>
  <c r="J62" i="1"/>
  <c r="J64" i="1" s="1"/>
  <c r="T60" i="1"/>
  <c r="T12" i="1" s="1"/>
  <c r="J63" i="1"/>
  <c r="S61" i="1"/>
  <c r="U12" i="1" s="1"/>
  <c r="M63" i="1"/>
  <c r="L62" i="1"/>
  <c r="L64" i="1" s="1"/>
  <c r="L66" i="1" s="1"/>
  <c r="P68" i="1"/>
  <c r="L65" i="1" l="1"/>
  <c r="L67" i="1" s="1"/>
  <c r="M66" i="1"/>
  <c r="L68" i="1" s="1"/>
  <c r="I65" i="1"/>
  <c r="I67" i="1" s="1"/>
  <c r="J66" i="1"/>
  <c r="T63" i="1"/>
  <c r="T13" i="1" s="1"/>
  <c r="J65" i="1"/>
  <c r="J67" i="1" s="1"/>
  <c r="V12" i="1"/>
  <c r="S64" i="1"/>
  <c r="U13" i="1" s="1"/>
  <c r="V13" i="1" s="1"/>
  <c r="K65" i="1"/>
  <c r="K67" i="1" s="1"/>
  <c r="J68" i="1"/>
  <c r="O65" i="1"/>
  <c r="O67" i="1" s="1"/>
  <c r="N65" i="1"/>
  <c r="N67" i="1" s="1"/>
  <c r="M65" i="1"/>
  <c r="M67" i="1" s="1"/>
  <c r="N66" i="1"/>
  <c r="M68" i="1" l="1"/>
  <c r="N68" i="1"/>
  <c r="O68" i="1"/>
  <c r="I68" i="1"/>
  <c r="T66" i="1"/>
  <c r="T14" i="1" s="1"/>
  <c r="K68" i="1"/>
  <c r="S67" i="1"/>
  <c r="U14" i="1" s="1"/>
  <c r="V14" i="1" l="1"/>
</calcChain>
</file>

<file path=xl/sharedStrings.xml><?xml version="1.0" encoding="utf-8"?>
<sst xmlns="http://schemas.openxmlformats.org/spreadsheetml/2006/main" count="60" uniqueCount="58">
  <si>
    <t>t</t>
  </si>
  <si>
    <t>Ep</t>
  </si>
  <si>
    <t>Ek</t>
  </si>
  <si>
    <t>Et</t>
  </si>
  <si>
    <t>L</t>
  </si>
  <si>
    <t>n</t>
  </si>
  <si>
    <t>dx</t>
  </si>
  <si>
    <t>dt</t>
  </si>
  <si>
    <t>mi</t>
  </si>
  <si>
    <t>i</t>
  </si>
  <si>
    <t>xi</t>
  </si>
  <si>
    <t>y(xi,t0)</t>
  </si>
  <si>
    <t>v(xi,t0)</t>
  </si>
  <si>
    <t>a(xit,t0)</t>
  </si>
  <si>
    <t>v(xi,t0+dt/2)</t>
  </si>
  <si>
    <t>y(xi,t0+dt/2)</t>
  </si>
  <si>
    <t>a(xi,t0+dt/2)</t>
  </si>
  <si>
    <t>y(xi,t1)=y(xi,t0)+v(xi,t0+dt/2)</t>
  </si>
  <si>
    <t>y(xi,t1)</t>
  </si>
  <si>
    <t>v(xi,t1)=v(xi,t0)+a(xi,t0+dt/2)</t>
  </si>
  <si>
    <t>v(xi,t1)</t>
  </si>
  <si>
    <t>y(xi,t0+dt/2)=y(xi,t0)+v(xi,t0)*dt/2</t>
  </si>
  <si>
    <t>a(xi,t1)</t>
  </si>
  <si>
    <t>v(xi,t1+dt/2)</t>
  </si>
  <si>
    <t>y(xi,t1+dt/2)</t>
  </si>
  <si>
    <t>a(xi,t1+dt/2)</t>
  </si>
  <si>
    <t>a(xi, t0+dt/2)=((y(xi+1,t0+dt/2)-2*y(xi,t0+dt/2)+y(xi-1,t0+dt/2))/dx^2</t>
  </si>
  <si>
    <t>y(xi,t2)</t>
  </si>
  <si>
    <t>v(xi,t2)</t>
  </si>
  <si>
    <t>a(xi,t2)</t>
  </si>
  <si>
    <t>y(xi,t3)</t>
  </si>
  <si>
    <t>v(xi,t3)</t>
  </si>
  <si>
    <t>a(xi,t3)</t>
  </si>
  <si>
    <t>y(xi,t4)</t>
  </si>
  <si>
    <t>v(xi,t4)</t>
  </si>
  <si>
    <t>a(xi,t4)</t>
  </si>
  <si>
    <t>y(xi,t5)</t>
  </si>
  <si>
    <t>v(xi,t5)</t>
  </si>
  <si>
    <t>a(xi,t5)</t>
  </si>
  <si>
    <t>y(xi,t6)</t>
  </si>
  <si>
    <t>v(xi,t6)</t>
  </si>
  <si>
    <t>a(xi,t6)</t>
  </si>
  <si>
    <t>y(xi,t7)</t>
  </si>
  <si>
    <t>v(xi,t7)</t>
  </si>
  <si>
    <t>a(xi,t7)</t>
  </si>
  <si>
    <t>y(xi,t8)</t>
  </si>
  <si>
    <t>v(xi,t8)</t>
  </si>
  <si>
    <t>a(xi,t8)</t>
  </si>
  <si>
    <t>y(xi,t9)</t>
  </si>
  <si>
    <t>v(xi,t9)</t>
  </si>
  <si>
    <t>a(xi,t9)</t>
  </si>
  <si>
    <t>y(xi,t10)</t>
  </si>
  <si>
    <t>v(xi,t10)</t>
  </si>
  <si>
    <t>a(xi,t10)</t>
  </si>
  <si>
    <t>y(xi,t11)</t>
  </si>
  <si>
    <t>v(xi,t11)</t>
  </si>
  <si>
    <t>a(xi,t11)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</si>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</sst>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Sheet1!$G$25:$Q$25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Sheet1!$G$27:$Q$27</c:f>
              <c:numCache>
                <c:formatCode>General</c:formatCode>
                <c:ptCount val="11"/>
                <c:pt idx="0">
                  <c:v>0</c:v>
                </c:pt>
                <c:pt idx="1">
                  <c:v>3.0901699437494741E-4</c:v>
                </c:pt>
                <c:pt idx="2">
                  <c:v>5.8778525229247311E-4</c:v>
                </c:pt>
                <c:pt idx="3">
                  <c:v>8.0901699437494748E-4</c:v>
                </c:pt>
                <c:pt idx="4">
                  <c:v>9.5105651629515358E-4</c:v>
                </c:pt>
                <c:pt idx="5">
                  <c:v>1E-3</c:v>
                </c:pt>
                <c:pt idx="6">
                  <c:v>9.5105651629515369E-4</c:v>
                </c:pt>
                <c:pt idx="7">
                  <c:v>8.0901699437494748E-4</c:v>
                </c:pt>
                <c:pt idx="8">
                  <c:v>5.8778525229247322E-4</c:v>
                </c:pt>
                <c:pt idx="9">
                  <c:v>3.0901699437494752E-4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EF-4ED1-B817-2B445799C49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Sheet1!$G$25:$Q$25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Sheet1!$G$39:$Q$39</c:f>
              <c:numCache>
                <c:formatCode>General</c:formatCode>
                <c:ptCount val="11"/>
                <c:pt idx="0">
                  <c:v>0</c:v>
                </c:pt>
                <c:pt idx="1">
                  <c:v>2.7100336910592998E-4</c:v>
                </c:pt>
                <c:pt idx="2">
                  <c:v>5.1547904025227092E-4</c:v>
                </c:pt>
                <c:pt idx="3">
                  <c:v>7.0949603138505785E-4</c:v>
                </c:pt>
                <c:pt idx="4">
                  <c:v>8.3406260761634938E-4</c:v>
                </c:pt>
                <c:pt idx="5">
                  <c:v>8.7698532455825597E-4</c:v>
                </c:pt>
                <c:pt idx="6">
                  <c:v>8.3406260761634938E-4</c:v>
                </c:pt>
                <c:pt idx="7">
                  <c:v>7.0949603138505807E-4</c:v>
                </c:pt>
                <c:pt idx="8">
                  <c:v>5.1547904025227081E-4</c:v>
                </c:pt>
                <c:pt idx="9">
                  <c:v>2.7100336910592992E-4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EF-4ED1-B817-2B445799C49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Sheet1!$G$25:$Q$25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Sheet1!$G$42:$Q$42</c:f>
              <c:numCache>
                <c:formatCode>General</c:formatCode>
                <c:ptCount val="11"/>
                <c:pt idx="0">
                  <c:v>0</c:v>
                </c:pt>
                <c:pt idx="1">
                  <c:v>2.338802848380266E-4</c:v>
                </c:pt>
                <c:pt idx="2">
                  <c:v>4.4486673785634377E-4</c:v>
                </c:pt>
                <c:pt idx="3">
                  <c:v>6.1230653500446018E-4</c:v>
                </c:pt>
                <c:pt idx="4">
                  <c:v>7.198095023158537E-4</c:v>
                </c:pt>
                <c:pt idx="5">
                  <c:v>7.5685250033286772E-4</c:v>
                </c:pt>
                <c:pt idx="6">
                  <c:v>7.1980950231585348E-4</c:v>
                </c:pt>
                <c:pt idx="7">
                  <c:v>6.123065350044604E-4</c:v>
                </c:pt>
                <c:pt idx="8">
                  <c:v>4.4486673785634387E-4</c:v>
                </c:pt>
                <c:pt idx="9">
                  <c:v>2.3388028483802638E-4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EF-4ED1-B817-2B445799C49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Sheet1!$G$25:$Q$25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Sheet1!$G$45:$Q$45</c:f>
              <c:numCache>
                <c:formatCode>General</c:formatCode>
                <c:ptCount val="11"/>
                <c:pt idx="0">
                  <c:v>0</c:v>
                </c:pt>
                <c:pt idx="1">
                  <c:v>1.7995833959154827E-4</c:v>
                </c:pt>
                <c:pt idx="2">
                  <c:v>3.423011030603962E-4</c:v>
                </c:pt>
                <c:pt idx="3">
                  <c:v>4.7113704960966897E-4</c:v>
                </c:pt>
                <c:pt idx="4">
                  <c:v>5.53854819138302E-4</c:v>
                </c:pt>
                <c:pt idx="5">
                  <c:v>5.8235742003624204E-4</c:v>
                </c:pt>
                <c:pt idx="6">
                  <c:v>5.5385481913830178E-4</c:v>
                </c:pt>
                <c:pt idx="7">
                  <c:v>4.711370496096688E-4</c:v>
                </c:pt>
                <c:pt idx="8">
                  <c:v>3.4230110306039679E-4</c:v>
                </c:pt>
                <c:pt idx="9">
                  <c:v>1.7995833959154792E-4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EF-4ED1-B817-2B445799C49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Sheet1!$G$25:$Q$25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Sheet1!$G$48:$Q$48</c:f>
              <c:numCache>
                <c:formatCode>General</c:formatCode>
                <c:ptCount val="11"/>
                <c:pt idx="0">
                  <c:v>0</c:v>
                </c:pt>
                <c:pt idx="1">
                  <c:v>1.115387059820601E-4</c:v>
                </c:pt>
                <c:pt idx="2">
                  <c:v>2.1215922628673426E-4</c:v>
                </c:pt>
                <c:pt idx="3">
                  <c:v>2.9201212332221433E-4</c:v>
                </c:pt>
                <c:pt idx="4">
                  <c:v>3.4328083915881715E-4</c:v>
                </c:pt>
                <c:pt idx="5">
                  <c:v>3.6094683468030828E-4</c:v>
                </c:pt>
                <c:pt idx="6">
                  <c:v>3.4328083915881736E-4</c:v>
                </c:pt>
                <c:pt idx="7">
                  <c:v>2.9201212332221341E-4</c:v>
                </c:pt>
                <c:pt idx="8">
                  <c:v>2.1215922628673516E-4</c:v>
                </c:pt>
                <c:pt idx="9">
                  <c:v>1.1153870598205995E-4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DEF-4ED1-B817-2B445799C49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Sheet1!$G$25:$Q$25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Sheet1!$G$51:$Q$51</c:f>
              <c:numCache>
                <c:formatCode>General</c:formatCode>
                <c:ptCount val="11"/>
                <c:pt idx="0">
                  <c:v>0</c:v>
                </c:pt>
                <c:pt idx="1">
                  <c:v>3.1963878476986296E-5</c:v>
                </c:pt>
                <c:pt idx="2">
                  <c:v>6.0798909823206937E-5</c:v>
                </c:pt>
                <c:pt idx="3">
                  <c:v>8.36825202650217E-5</c:v>
                </c:pt>
                <c:pt idx="4">
                  <c:v>9.8374702572890087E-5</c:v>
                </c:pt>
                <c:pt idx="5">
                  <c:v>1.0343728357606883E-4</c:v>
                </c:pt>
                <c:pt idx="6">
                  <c:v>9.8374702572890846E-5</c:v>
                </c:pt>
                <c:pt idx="7">
                  <c:v>8.3682520265020507E-5</c:v>
                </c:pt>
                <c:pt idx="8">
                  <c:v>6.0798909823207045E-5</c:v>
                </c:pt>
                <c:pt idx="9">
                  <c:v>3.1963878476987177E-5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DEF-4ED1-B817-2B445799C496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Sheet1!$G$25:$Q$25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Sheet1!$G$54:$Q$54</c:f>
              <c:numCache>
                <c:formatCode>General</c:formatCode>
                <c:ptCount val="11"/>
                <c:pt idx="0">
                  <c:v>0</c:v>
                </c:pt>
                <c:pt idx="1">
                  <c:v>-5.4524970878459776E-5</c:v>
                </c:pt>
                <c:pt idx="2">
                  <c:v>-1.0371265770952603E-4</c:v>
                </c:pt>
                <c:pt idx="3">
                  <c:v>-1.4274822699540408E-4</c:v>
                </c:pt>
                <c:pt idx="4">
                  <c:v>-1.6781060523759665E-4</c:v>
                </c:pt>
                <c:pt idx="5">
                  <c:v>-1.7644651223389199E-4</c:v>
                </c:pt>
                <c:pt idx="6">
                  <c:v>-1.6781060523759621E-4</c:v>
                </c:pt>
                <c:pt idx="7">
                  <c:v>-1.4274822699540364E-4</c:v>
                </c:pt>
                <c:pt idx="8">
                  <c:v>-1.0371265770952849E-4</c:v>
                </c:pt>
                <c:pt idx="9">
                  <c:v>-5.4524970878457106E-5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DEF-4ED1-B817-2B445799C496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Sheet1!$G$25:$Q$25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Sheet1!$G$57:$Q$57</c:f>
              <c:numCache>
                <c:formatCode>General</c:formatCode>
                <c:ptCount val="11"/>
                <c:pt idx="0">
                  <c:v>0</c:v>
                </c:pt>
                <c:pt idx="1">
                  <c:v>-1.4299518582593779E-4</c:v>
                </c:pt>
                <c:pt idx="2">
                  <c:v>-2.7199300655718497E-4</c:v>
                </c:pt>
                <c:pt idx="3">
                  <c:v>-3.7436625671990857E-4</c:v>
                </c:pt>
                <c:pt idx="4">
                  <c:v>-4.4009392931180184E-4</c:v>
                </c:pt>
                <c:pt idx="5">
                  <c:v>-4.627421417879434E-4</c:v>
                </c:pt>
                <c:pt idx="6">
                  <c:v>-4.4009392931180347E-4</c:v>
                </c:pt>
                <c:pt idx="7">
                  <c:v>-3.7436625671990445E-4</c:v>
                </c:pt>
                <c:pt idx="8">
                  <c:v>-2.7199300655719033E-4</c:v>
                </c:pt>
                <c:pt idx="9">
                  <c:v>-1.4299518582593437E-4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DEF-4ED1-B817-2B445799C496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Sheet1!$G$25:$Q$25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Sheet1!$G$60:$Q$60</c:f>
              <c:numCache>
                <c:formatCode>General</c:formatCode>
                <c:ptCount val="11"/>
                <c:pt idx="0">
                  <c:v>0</c:v>
                </c:pt>
                <c:pt idx="1">
                  <c:v>-2.2808552616643279E-4</c:v>
                </c:pt>
                <c:pt idx="2">
                  <c:v>-4.3384445186637761E-4</c:v>
                </c:pt>
                <c:pt idx="3">
                  <c:v>-5.9713565984562101E-4</c:v>
                </c:pt>
                <c:pt idx="4">
                  <c:v>-7.0197506895037501E-4</c:v>
                </c:pt>
                <c:pt idx="5">
                  <c:v>-7.381002673583722E-4</c:v>
                </c:pt>
                <c:pt idx="6">
                  <c:v>-7.0197506895037891E-4</c:v>
                </c:pt>
                <c:pt idx="7">
                  <c:v>-5.9713565984561505E-4</c:v>
                </c:pt>
                <c:pt idx="8">
                  <c:v>-4.3384445186638075E-4</c:v>
                </c:pt>
                <c:pt idx="9">
                  <c:v>-2.2808552616643358E-4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DEF-4ED1-B817-2B445799C496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Sheet1!$G$25:$Q$25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Sheet1!$G$63:$Q$63</c:f>
              <c:numCache>
                <c:formatCode>General</c:formatCode>
                <c:ptCount val="11"/>
                <c:pt idx="0">
                  <c:v>0</c:v>
                </c:pt>
                <c:pt idx="1">
                  <c:v>-3.0431193151150284E-4</c:v>
                </c:pt>
                <c:pt idx="2">
                  <c:v>-5.7883569090074675E-4</c:v>
                </c:pt>
                <c:pt idx="3">
                  <c:v>-7.9669897987924825E-4</c:v>
                </c:pt>
                <c:pt idx="4">
                  <c:v>-9.3657582177894289E-4</c:v>
                </c:pt>
                <c:pt idx="5">
                  <c:v>-9.8477409673547911E-4</c:v>
                </c:pt>
                <c:pt idx="6">
                  <c:v>-9.3657582177894441E-4</c:v>
                </c:pt>
                <c:pt idx="7">
                  <c:v>-7.966989798792501E-4</c:v>
                </c:pt>
                <c:pt idx="8">
                  <c:v>-5.7883569090073613E-4</c:v>
                </c:pt>
                <c:pt idx="9">
                  <c:v>-3.0431193151151553E-4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DEF-4ED1-B817-2B445799C496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Sheet1!$G$25:$Q$25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Sheet1!$G$66:$Q$66</c:f>
              <c:numCache>
                <c:formatCode>General</c:formatCode>
                <c:ptCount val="11"/>
                <c:pt idx="0">
                  <c:v>0</c:v>
                </c:pt>
                <c:pt idx="1">
                  <c:v>-3.6639985194423456E-4</c:v>
                </c:pt>
                <c:pt idx="2">
                  <c:v>-6.9693393352230249E-4</c:v>
                </c:pt>
                <c:pt idx="3">
                  <c:v>-9.5924726586295588E-4</c:v>
                </c:pt>
                <c:pt idx="4">
                  <c:v>-1.1276627923522333E-3</c:v>
                </c:pt>
                <c:pt idx="5">
                  <c:v>-1.1856948278374314E-3</c:v>
                </c:pt>
                <c:pt idx="6">
                  <c:v>-1.1276627923522237E-3</c:v>
                </c:pt>
                <c:pt idx="7">
                  <c:v>-9.5924726586297756E-4</c:v>
                </c:pt>
                <c:pt idx="8">
                  <c:v>-6.9693393352227083E-4</c:v>
                </c:pt>
                <c:pt idx="9">
                  <c:v>-3.6639985194426015E-4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DEF-4ED1-B817-2B445799C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873759"/>
        <c:axId val="791519775"/>
      </c:scatterChart>
      <c:valAx>
        <c:axId val="790873759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519775"/>
        <c:crosses val="autoZero"/>
        <c:crossBetween val="midCat"/>
      </c:valAx>
      <c:valAx>
        <c:axId val="7915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87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Sheet1!$U$2</c:f>
              <c:strCache>
                <c:ptCount val="1"/>
                <c:pt idx="0">
                  <c:v>Ek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Sheet1!$S$3:$S$14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</c:numCache>
            </c:numRef>
          </c:xVal>
          <c:yVal>
            <c:numRef>
              <c:f>Sheet1!$U$3:$U$14</c:f>
              <c:numCache>
                <c:formatCode>General</c:formatCode>
                <c:ptCount val="12"/>
                <c:pt idx="0">
                  <c:v>0</c:v>
                </c:pt>
                <c:pt idx="1">
                  <c:v>4.8285880586892415E-8</c:v>
                </c:pt>
                <c:pt idx="2">
                  <c:v>1.8135654697240703E-7</c:v>
                </c:pt>
                <c:pt idx="3">
                  <c:v>3.8262755094128589E-7</c:v>
                </c:pt>
                <c:pt idx="4">
                  <c:v>6.1603675456503602E-7</c:v>
                </c:pt>
                <c:pt idx="5">
                  <c:v>8.3329072439326051E-7</c:v>
                </c:pt>
                <c:pt idx="6">
                  <c:v>9.843858775000393E-7</c:v>
                </c:pt>
                <c:pt idx="7">
                  <c:v>1.0300049236224475E-6</c:v>
                </c:pt>
                <c:pt idx="8">
                  <c:v>9.5280857565172429E-7</c:v>
                </c:pt>
                <c:pt idx="9">
                  <c:v>7.6463824393353235E-7</c:v>
                </c:pt>
                <c:pt idx="10">
                  <c:v>5.0729357696708598E-7</c:v>
                </c:pt>
                <c:pt idx="11">
                  <c:v>2.4586792647440072E-7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94-49FB-BC60-12CBD6FA3DD4}"/>
            </c:ext>
          </c:extLst>
        </c:ser>
        <c:ser>
          <c:idx val="1"/>
          <c:order val="1"/>
          <c:tx>
            <c:v>Ep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Sheet1!$S$3:$S$14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</c:numCache>
            </c:numRef>
          </c:xVal>
          <c:yVal>
            <c:numRef>
              <c:f>Sheet1!$T$3:$T$14</c:f>
              <c:numCache>
                <c:formatCode>General</c:formatCode>
                <c:ptCount val="12"/>
                <c:pt idx="0">
                  <c:v>7.7895973637639416E-7</c:v>
                </c:pt>
                <c:pt idx="1">
                  <c:v>7.3142213781075785E-7</c:v>
                </c:pt>
                <c:pt idx="2">
                  <c:v>5.9910047225898364E-7</c:v>
                </c:pt>
                <c:pt idx="3">
                  <c:v>4.462081619169594E-7</c:v>
                </c:pt>
                <c:pt idx="4">
                  <c:v>2.6417653326697769E-7</c:v>
                </c:pt>
                <c:pt idx="5">
                  <c:v>1.0148491335553471E-7</c:v>
                </c:pt>
                <c:pt idx="6">
                  <c:v>8.3343018111254955E-9</c:v>
                </c:pt>
                <c:pt idx="7">
                  <c:v>2.4251642995975531E-8</c:v>
                </c:pt>
                <c:pt idx="8">
                  <c:v>1.6679887408228846E-7</c:v>
                </c:pt>
                <c:pt idx="9">
                  <c:v>4.2437103634121757E-7</c:v>
                </c:pt>
                <c:pt idx="10">
                  <c:v>7.5541958996954357E-7</c:v>
                </c:pt>
                <c:pt idx="11">
                  <c:v>1.0951178575782662E-6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94-49FB-BC60-12CBD6FA3DD4}"/>
            </c:ext>
          </c:extLst>
        </c:ser>
        <c:ser>
          <c:idx val="2"/>
          <c:order val="2"/>
          <c:tx>
            <c:v>Et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49427231648008507"/>
                  <c:y val="-3.611812701814578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Sheet1!$S$3:$S$14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</c:numCache>
            </c:numRef>
          </c:xVal>
          <c:yVal>
            <c:numRef>
              <c:f>Sheet1!$V$3:$V$14</c:f>
              <c:numCache>
                <c:formatCode>General</c:formatCode>
                <c:ptCount val="12"/>
                <c:pt idx="0">
                  <c:v>7.7895973637639416E-7</c:v>
                </c:pt>
                <c:pt idx="1">
                  <c:v>7.7970801839765031E-7</c:v>
                </c:pt>
                <c:pt idx="2">
                  <c:v>7.8045701923139069E-7</c:v>
                </c:pt>
                <c:pt idx="3">
                  <c:v>8.2883571285824529E-7</c:v>
                </c:pt>
                <c:pt idx="4">
                  <c:v>8.8021328783201365E-7</c:v>
                </c:pt>
                <c:pt idx="5">
                  <c:v>9.3477563774879519E-7</c:v>
                </c:pt>
                <c:pt idx="6">
                  <c:v>9.9272017931116483E-7</c:v>
                </c:pt>
                <c:pt idx="7">
                  <c:v>1.054256566618423E-6</c:v>
                </c:pt>
                <c:pt idx="8">
                  <c:v>1.1196074497340128E-6</c:v>
                </c:pt>
                <c:pt idx="9">
                  <c:v>1.1890092802747499E-6</c:v>
                </c:pt>
                <c:pt idx="10">
                  <c:v>1.2627131669366295E-6</c:v>
                </c:pt>
                <c:pt idx="11">
                  <c:v>1.3409857840526669E-6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94-49FB-BC60-12CBD6FA3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912239"/>
        <c:axId val="845207327"/>
      </c:scatterChart>
      <c:valAx>
        <c:axId val="84591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207327"/>
        <c:crosses val="autoZero"/>
        <c:crossBetween val="midCat"/>
      </c:valAx>
      <c:valAx>
        <c:axId val="84520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91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152400</xdr:colOff>
      <xdr:row>26</xdr:row>
      <xdr:rowOff>177800</xdr:rowOff>
    </xdr:from>
    <xdr:to>
      <xdr:col>31</xdr:col>
      <xdr:colOff>400050</xdr:colOff>
      <xdr:row>50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5A3A73-6CC3-4042-8F8D-3B4AB8F0B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122464</xdr:colOff>
      <xdr:row>4</xdr:row>
      <xdr:rowOff>159203</xdr:rowOff>
    </xdr:from>
    <xdr:to>
      <xdr:col>38</xdr:col>
      <xdr:colOff>68036</xdr:colOff>
      <xdr:row>26</xdr:row>
      <xdr:rowOff>176893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34EEF8-0EFF-4207-B779-2439AAE26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80A44-FD50-4D37-95B8-B64B97EA1ADD}">
  <dimension ref="A2:V69"/>
  <sheetViews>
    <sheetView tabSelected="1" topLeftCell="B20" zoomScale="120" zoomScaleNormal="120" workbookViewId="0">
      <selection activeCell="H44" sqref="H44"/>
    </sheetView>
  </sheetViews>
  <sheetFormatPr defaultRowHeight="15"/>
  <cols>
    <col min="1" max="1" width="62.85546875" bestFit="1" customWidth="1"/>
    <col min="6" max="6" width="12" bestFit="1" customWidth="1"/>
    <col min="8" max="8" width="13.140625" bestFit="1" customWidth="1"/>
    <col min="20" max="21" width="12.5703125" bestFit="1" customWidth="1"/>
    <col min="22" max="22" width="11.5703125" bestFit="1" customWidth="1"/>
  </cols>
  <sheetData>
    <row r="2" spans="4:22">
      <c r="S2" t="s">
        <v>0</v>
      </c>
      <c r="T2" t="s">
        <v>1</v>
      </c>
      <c r="U2" t="s">
        <v>2</v>
      </c>
      <c r="V2" t="s">
        <v>3</v>
      </c>
    </row>
    <row r="3" spans="4:22">
      <c r="D3" t="s">
        <v>4</v>
      </c>
      <c r="E3">
        <f>PI()</f>
        <v>3.1415926535897931</v>
      </c>
      <c r="S3">
        <v>0</v>
      </c>
      <c r="T3">
        <f>T27</f>
        <v>7.7895973637639416E-7</v>
      </c>
      <c r="U3">
        <f>S28</f>
        <v>0</v>
      </c>
      <c r="V3">
        <f>T3+U3</f>
        <v>7.7895973637639416E-7</v>
      </c>
    </row>
    <row r="4" spans="4:22">
      <c r="D4" t="s">
        <v>5</v>
      </c>
      <c r="E4">
        <v>10</v>
      </c>
      <c r="S4">
        <f>S3+dt</f>
        <v>0.25</v>
      </c>
      <c r="T4">
        <f>T33</f>
        <v>7.3142213781075785E-7</v>
      </c>
      <c r="U4">
        <f>S34</f>
        <v>4.8285880586892415E-8</v>
      </c>
      <c r="V4">
        <f t="shared" ref="V4:V14" si="0">T4+U4</f>
        <v>7.7970801839765031E-7</v>
      </c>
    </row>
    <row r="5" spans="4:22">
      <c r="D5" t="s">
        <v>6</v>
      </c>
      <c r="E5">
        <f>L/n</f>
        <v>0.31415926535897931</v>
      </c>
      <c r="S5">
        <f>S4+dt</f>
        <v>0.5</v>
      </c>
      <c r="T5">
        <f>T39</f>
        <v>5.9910047225898364E-7</v>
      </c>
      <c r="U5">
        <f>S40</f>
        <v>1.8135654697240703E-7</v>
      </c>
      <c r="V5">
        <f t="shared" si="0"/>
        <v>7.8045701923139069E-7</v>
      </c>
    </row>
    <row r="6" spans="4:22">
      <c r="D6" t="s">
        <v>7</v>
      </c>
      <c r="E6">
        <v>0.25</v>
      </c>
      <c r="S6">
        <f>S5+dt</f>
        <v>0.75</v>
      </c>
      <c r="T6">
        <f>T42</f>
        <v>4.462081619169594E-7</v>
      </c>
      <c r="U6">
        <f>S43</f>
        <v>3.8262755094128589E-7</v>
      </c>
      <c r="V6">
        <f t="shared" si="0"/>
        <v>8.2883571285824529E-7</v>
      </c>
    </row>
    <row r="7" spans="4:22">
      <c r="D7" t="s">
        <v>8</v>
      </c>
      <c r="E7">
        <f>dx</f>
        <v>0.31415926535897931</v>
      </c>
      <c r="S7">
        <f>S6+dt</f>
        <v>1</v>
      </c>
      <c r="T7">
        <f>T45</f>
        <v>2.6417653326697769E-7</v>
      </c>
      <c r="U7">
        <f>S46</f>
        <v>6.1603675456503602E-7</v>
      </c>
      <c r="V7">
        <f t="shared" si="0"/>
        <v>8.8021328783201365E-7</v>
      </c>
    </row>
    <row r="8" spans="4:22">
      <c r="S8">
        <f>S7+dt</f>
        <v>1.25</v>
      </c>
      <c r="T8">
        <f>T48</f>
        <v>1.0148491335553471E-7</v>
      </c>
      <c r="U8">
        <f>S49</f>
        <v>8.3329072439326051E-7</v>
      </c>
      <c r="V8">
        <f t="shared" si="0"/>
        <v>9.3477563774879519E-7</v>
      </c>
    </row>
    <row r="9" spans="4:22">
      <c r="S9">
        <f>S8+dt</f>
        <v>1.5</v>
      </c>
      <c r="T9">
        <f>T51</f>
        <v>8.3343018111254955E-9</v>
      </c>
      <c r="U9">
        <f>S52</f>
        <v>9.843858775000393E-7</v>
      </c>
      <c r="V9">
        <f t="shared" si="0"/>
        <v>9.9272017931116483E-7</v>
      </c>
    </row>
    <row r="10" spans="4:22">
      <c r="S10">
        <f>S9+dt</f>
        <v>1.75</v>
      </c>
      <c r="T10">
        <f>T54</f>
        <v>2.4251642995975531E-8</v>
      </c>
      <c r="U10">
        <f>S55</f>
        <v>1.0300049236224475E-6</v>
      </c>
      <c r="V10">
        <f t="shared" si="0"/>
        <v>1.054256566618423E-6</v>
      </c>
    </row>
    <row r="11" spans="4:22">
      <c r="S11">
        <f>S10+dt</f>
        <v>2</v>
      </c>
      <c r="T11">
        <f>T57</f>
        <v>1.6679887408228846E-7</v>
      </c>
      <c r="U11">
        <f>S58</f>
        <v>9.5280857565172429E-7</v>
      </c>
      <c r="V11">
        <f t="shared" si="0"/>
        <v>1.1196074497340128E-6</v>
      </c>
    </row>
    <row r="12" spans="4:22">
      <c r="S12">
        <f>S11+dt</f>
        <v>2.25</v>
      </c>
      <c r="T12">
        <f>T60</f>
        <v>4.2437103634121757E-7</v>
      </c>
      <c r="U12">
        <f>S61</f>
        <v>7.6463824393353235E-7</v>
      </c>
      <c r="V12">
        <f t="shared" si="0"/>
        <v>1.1890092802747499E-6</v>
      </c>
    </row>
    <row r="13" spans="4:22">
      <c r="S13">
        <f>S12+dt</f>
        <v>2.5</v>
      </c>
      <c r="T13">
        <f>T63</f>
        <v>7.5541958996954357E-7</v>
      </c>
      <c r="U13">
        <f>S64</f>
        <v>5.0729357696708598E-7</v>
      </c>
      <c r="V13">
        <f t="shared" si="0"/>
        <v>1.2627131669366295E-6</v>
      </c>
    </row>
    <row r="14" spans="4:22">
      <c r="S14">
        <f>S13+dt</f>
        <v>2.75</v>
      </c>
      <c r="T14">
        <f>T66</f>
        <v>1.0951178575782662E-6</v>
      </c>
      <c r="U14">
        <f>S67</f>
        <v>2.4586792647440072E-7</v>
      </c>
      <c r="V14">
        <f t="shared" si="0"/>
        <v>1.3409857840526669E-6</v>
      </c>
    </row>
    <row r="25" spans="6:20">
      <c r="F25" t="s">
        <v>9</v>
      </c>
      <c r="G25">
        <v>0</v>
      </c>
      <c r="H25">
        <v>1</v>
      </c>
      <c r="I25">
        <v>2</v>
      </c>
      <c r="J25">
        <v>3</v>
      </c>
      <c r="K25">
        <v>4</v>
      </c>
      <c r="L25">
        <v>5</v>
      </c>
      <c r="M25">
        <v>6</v>
      </c>
      <c r="N25">
        <v>7</v>
      </c>
      <c r="O25">
        <v>8</v>
      </c>
      <c r="P25">
        <v>9</v>
      </c>
      <c r="Q25">
        <v>10</v>
      </c>
    </row>
    <row r="26" spans="6:20">
      <c r="F26" t="s">
        <v>10</v>
      </c>
      <c r="G26">
        <f>0</f>
        <v>0</v>
      </c>
      <c r="H26">
        <f>G26+dx</f>
        <v>0.31415926535897931</v>
      </c>
      <c r="I26">
        <f>H26+dx</f>
        <v>0.62831853071795862</v>
      </c>
      <c r="J26">
        <f>I26+dx</f>
        <v>0.94247779607693793</v>
      </c>
      <c r="K26">
        <f>J26+dx</f>
        <v>1.2566370614359172</v>
      </c>
      <c r="L26">
        <f>K26+dx</f>
        <v>1.5707963267948966</v>
      </c>
      <c r="M26">
        <f>L26+dx</f>
        <v>1.8849555921538759</v>
      </c>
      <c r="N26">
        <f>M26+dx</f>
        <v>2.1991148575128552</v>
      </c>
      <c r="O26">
        <f>N26+dx</f>
        <v>2.5132741228718345</v>
      </c>
      <c r="P26">
        <f>O26+dx</f>
        <v>2.8274333882308138</v>
      </c>
      <c r="Q26">
        <f>P26+dx</f>
        <v>3.1415926535897931</v>
      </c>
      <c r="T26" t="s">
        <v>1</v>
      </c>
    </row>
    <row r="27" spans="6:20">
      <c r="F27" t="s">
        <v>11</v>
      </c>
      <c r="G27">
        <v>0</v>
      </c>
      <c r="H27">
        <f>SIN(H26)/1000</f>
        <v>3.0901699437494741E-4</v>
      </c>
      <c r="I27">
        <f t="shared" ref="I27:Q27" si="1">SIN(I26)/1000</f>
        <v>5.8778525229247311E-4</v>
      </c>
      <c r="J27">
        <f t="shared" si="1"/>
        <v>8.0901699437494748E-4</v>
      </c>
      <c r="K27">
        <f t="shared" si="1"/>
        <v>9.5105651629515358E-4</v>
      </c>
      <c r="L27">
        <f t="shared" si="1"/>
        <v>1E-3</v>
      </c>
      <c r="M27">
        <f t="shared" si="1"/>
        <v>9.5105651629515369E-4</v>
      </c>
      <c r="N27">
        <f t="shared" si="1"/>
        <v>8.0901699437494748E-4</v>
      </c>
      <c r="O27">
        <f t="shared" si="1"/>
        <v>5.8778525229247322E-4</v>
      </c>
      <c r="P27">
        <f t="shared" si="1"/>
        <v>3.0901699437494752E-4</v>
      </c>
      <c r="Q27">
        <v>0</v>
      </c>
      <c r="S27" t="s">
        <v>2</v>
      </c>
      <c r="T27">
        <f>1/(2*dx)*((H27-G27)^2+(I27-H27)^2+(J27-I27)^2+(K27-J27)^2+(L27-K27)^2+(M27-L27)^2+(N27-M27)^2+(O27-N27)^2+(P27-O27)^2+(Q27-P27)^2)</f>
        <v>7.7895973637639416E-7</v>
      </c>
    </row>
    <row r="28" spans="6:20">
      <c r="F28" t="s">
        <v>12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S28">
        <f>mi/2*(H28^2+I28^2+J28^2+K28^2+L28^2+M28^2+N28^2+O28^2+P28^2)</f>
        <v>0</v>
      </c>
    </row>
    <row r="29" spans="6:20">
      <c r="F29" t="s">
        <v>13</v>
      </c>
      <c r="G29">
        <v>0</v>
      </c>
      <c r="H29">
        <f>(I27-2*H27+G27)/dx^2</f>
        <v>-3.0648377815511031E-4</v>
      </c>
      <c r="I29">
        <f>(J27-2*I27+H27)/dx^2</f>
        <v>-5.8296678870635118E-4</v>
      </c>
      <c r="J29">
        <f>(K27-2*J27+I27)/dx^2</f>
        <v>-8.0238494821056265E-4</v>
      </c>
      <c r="K29">
        <f>(L27-2*K27+J27)/dx^2</f>
        <v>-9.4326007843925533E-4</v>
      </c>
      <c r="L29">
        <f>(M27-2*L27+K27)/dx^2</f>
        <v>-9.9180234011090034E-4</v>
      </c>
      <c r="M29">
        <f>(N27-2*M27+L27)/dx^2</f>
        <v>-9.432600784392576E-4</v>
      </c>
      <c r="N29">
        <f>(O27-2*N27+M27)/dx^2</f>
        <v>-8.0238494821055939E-4</v>
      </c>
      <c r="O29">
        <f>(P27-2*O27+N27)/dx^2</f>
        <v>-5.8296678870635292E-4</v>
      </c>
      <c r="P29">
        <f>(Q27-2*P27+O27)/dx^2</f>
        <v>-3.0648377815511139E-4</v>
      </c>
      <c r="Q29">
        <v>0</v>
      </c>
    </row>
    <row r="30" spans="6:20">
      <c r="F30" t="s">
        <v>14</v>
      </c>
      <c r="G30">
        <v>0</v>
      </c>
      <c r="H30">
        <f>H28+H29*dt/2</f>
        <v>-3.8310472269388788E-5</v>
      </c>
      <c r="I30">
        <f>I28+I29*dt/2</f>
        <v>-7.2870848588293898E-5</v>
      </c>
      <c r="J30">
        <f>J28+J29*dt/2</f>
        <v>-1.0029811852632033E-4</v>
      </c>
      <c r="K30">
        <f>K28+K29*dt/2</f>
        <v>-1.1790750980490692E-4</v>
      </c>
      <c r="L30">
        <f>L28+L29*dt/2</f>
        <v>-1.2397529251386254E-4</v>
      </c>
      <c r="M30">
        <f>M28+M29*dt/2</f>
        <v>-1.179075098049072E-4</v>
      </c>
      <c r="N30">
        <f>N28+N29*dt/2</f>
        <v>-1.0029811852631992E-4</v>
      </c>
      <c r="O30">
        <f>O28+O29*dt/2</f>
        <v>-7.2870848588294114E-5</v>
      </c>
      <c r="P30">
        <f>P28+P29*dt/2</f>
        <v>-3.8310472269388924E-5</v>
      </c>
      <c r="Q30">
        <v>0</v>
      </c>
    </row>
    <row r="31" spans="6:20">
      <c r="F31" t="s">
        <v>15</v>
      </c>
      <c r="G31">
        <v>0</v>
      </c>
      <c r="H31">
        <f>H27+H28*dt/2</f>
        <v>3.0901699437494741E-4</v>
      </c>
      <c r="I31">
        <f>I27+I28*dt/2</f>
        <v>5.8778525229247311E-4</v>
      </c>
      <c r="J31">
        <f>J27+J28*dt/2</f>
        <v>8.0901699437494748E-4</v>
      </c>
      <c r="K31">
        <f>K27+K28*dt/2</f>
        <v>9.5105651629515358E-4</v>
      </c>
      <c r="L31">
        <f>L27+L28*dt/2</f>
        <v>1E-3</v>
      </c>
      <c r="M31">
        <f>M27+M28*dt/2</f>
        <v>9.5105651629515369E-4</v>
      </c>
      <c r="N31">
        <f>N27+N28*dt/2</f>
        <v>8.0901699437494748E-4</v>
      </c>
      <c r="O31">
        <f>O27+O28*dt/2</f>
        <v>5.8778525229247322E-4</v>
      </c>
      <c r="P31">
        <f>P27+P28*dt/2</f>
        <v>3.0901699437494752E-4</v>
      </c>
      <c r="Q31">
        <v>0</v>
      </c>
    </row>
    <row r="32" spans="6:20">
      <c r="F32" t="s">
        <v>16</v>
      </c>
      <c r="G32">
        <v>0</v>
      </c>
      <c r="H32">
        <f>(I31-2*H31+G31)/dx^2</f>
        <v>-3.0648377815511031E-4</v>
      </c>
      <c r="I32">
        <f>(J31-2*I31+H31)/dx^2</f>
        <v>-5.8296678870635118E-4</v>
      </c>
      <c r="J32">
        <f>(K31-2*J31+I31)/dx^2</f>
        <v>-8.0238494821056265E-4</v>
      </c>
      <c r="K32">
        <f>(L31-2*K31+J31)/dx^2</f>
        <v>-9.4326007843925533E-4</v>
      </c>
      <c r="L32">
        <f>(M31-2*L31+K31)/dx^2</f>
        <v>-9.9180234011090034E-4</v>
      </c>
      <c r="M32">
        <f>(N31-2*M31+L31)/dx^2</f>
        <v>-9.432600784392576E-4</v>
      </c>
      <c r="N32">
        <f>(O31-2*N31+M31)/dx^2</f>
        <v>-8.0238494821055939E-4</v>
      </c>
      <c r="O32">
        <f>(P31-2*O31+N31)/dx^2</f>
        <v>-5.8296678870635292E-4</v>
      </c>
      <c r="P32">
        <f>(Q31-2*P31+O31)/dx^2</f>
        <v>-3.0648377815511139E-4</v>
      </c>
      <c r="Q32">
        <v>0</v>
      </c>
    </row>
    <row r="33" spans="1:20">
      <c r="A33" s="1" t="s">
        <v>17</v>
      </c>
      <c r="F33" s="1" t="s">
        <v>18</v>
      </c>
      <c r="G33">
        <v>0</v>
      </c>
      <c r="H33">
        <f>H27+H30*dt</f>
        <v>2.9943937630760024E-4</v>
      </c>
      <c r="I33">
        <f>I27+I30*dt</f>
        <v>5.6956754014539964E-4</v>
      </c>
      <c r="J33">
        <f>J27+J30*dt</f>
        <v>7.8394246474336742E-4</v>
      </c>
      <c r="K33">
        <f>K27+K30*dt</f>
        <v>9.2157963884392682E-4</v>
      </c>
      <c r="L33">
        <f>L27+L30*dt</f>
        <v>9.6900617687153436E-4</v>
      </c>
      <c r="M33">
        <f>M27+M30*dt</f>
        <v>9.2157963884392693E-4</v>
      </c>
      <c r="N33">
        <f>N27+N30*dt</f>
        <v>7.8394246474336752E-4</v>
      </c>
      <c r="O33">
        <f>O27+O30*dt</f>
        <v>5.6956754014539964E-4</v>
      </c>
      <c r="P33">
        <f>P27+P30*dt</f>
        <v>2.9943937630760029E-4</v>
      </c>
      <c r="Q33">
        <v>0</v>
      </c>
      <c r="T33">
        <f>1/(2*dx)*((H33-G33)^2+(I33-H33)^2+(J33-I33)^2+(K33-J33)^2+(L33-K33)^2+(M33-L33)^2+(N33-M33)^2+(O33-N33)^2+(P33-O33)^2+(Q33-P33)^2)</f>
        <v>7.3142213781075785E-7</v>
      </c>
    </row>
    <row r="34" spans="1:20">
      <c r="A34" s="2" t="s">
        <v>19</v>
      </c>
      <c r="F34" s="2" t="s">
        <v>20</v>
      </c>
      <c r="G34">
        <v>0</v>
      </c>
      <c r="H34">
        <f>H28+H32*dt</f>
        <v>-7.6620944538777577E-5</v>
      </c>
      <c r="I34">
        <f>I28+I32*dt</f>
        <v>-1.457416971765878E-4</v>
      </c>
      <c r="J34">
        <f>J28+J32*dt</f>
        <v>-2.0059623705264066E-4</v>
      </c>
      <c r="K34">
        <f>K28+K32*dt</f>
        <v>-2.3581501960981383E-4</v>
      </c>
      <c r="L34">
        <f>L28+L32*dt</f>
        <v>-2.4795058502772509E-4</v>
      </c>
      <c r="M34">
        <f>M28+M32*dt</f>
        <v>-2.358150196098144E-4</v>
      </c>
      <c r="N34">
        <f>N28+N32*dt</f>
        <v>-2.0059623705263985E-4</v>
      </c>
      <c r="O34">
        <f>O28+O32*dt</f>
        <v>-1.4574169717658823E-4</v>
      </c>
      <c r="P34">
        <f>P28+P32*dt</f>
        <v>-7.6620944538777848E-5</v>
      </c>
      <c r="Q34">
        <v>0</v>
      </c>
      <c r="S34">
        <f>mi/2*(H34^2+I34^2+J34^2+K34^2+L34^2+M34^2+N34^2+O34^2+P34^2)</f>
        <v>4.8285880586892415E-8</v>
      </c>
    </row>
    <row r="35" spans="1:20">
      <c r="A35" t="s">
        <v>21</v>
      </c>
      <c r="F35" t="s">
        <v>22</v>
      </c>
      <c r="G35">
        <v>0</v>
      </c>
      <c r="H35">
        <f>(I33-2*H33+G33)/dx^2</f>
        <v>-2.9698467414322711E-4</v>
      </c>
      <c r="I35">
        <f>(J33-2*I33+H33)/dx^2</f>
        <v>-5.6489841916741734E-4</v>
      </c>
      <c r="J35">
        <f>(K33-2*J33+I33)/dx^2</f>
        <v>-7.7751597104478104E-4</v>
      </c>
      <c r="K35">
        <f>(L33-2*K33+J33)/dx^2</f>
        <v>-9.1402484240396575E-4</v>
      </c>
      <c r="L35">
        <f>(M33-2*L33+K33)/dx^2</f>
        <v>-9.6106259380310786E-4</v>
      </c>
      <c r="M35">
        <f>(N33-2*M33+L33)/dx^2</f>
        <v>-9.1402484240396802E-4</v>
      </c>
      <c r="N35">
        <f>(O33-2*N33+M33)/dx^2</f>
        <v>-7.7751597104478332E-4</v>
      </c>
      <c r="O35">
        <f>(P33-2*O33+N33)/dx^2</f>
        <v>-5.6489841916741571E-4</v>
      </c>
      <c r="P35">
        <f>(Q33-2*P33+O33)/dx^2</f>
        <v>-2.9698467414322825E-4</v>
      </c>
      <c r="Q35">
        <v>0</v>
      </c>
    </row>
    <row r="36" spans="1:20">
      <c r="F36" t="s">
        <v>23</v>
      </c>
      <c r="G36">
        <v>0</v>
      </c>
      <c r="H36">
        <f>H34+H35*dt/2</f>
        <v>-1.1374402880668096E-4</v>
      </c>
      <c r="I36">
        <f>I34+I35*dt/2</f>
        <v>-2.1635399957251495E-4</v>
      </c>
      <c r="J36">
        <f>J34+J35*dt/2</f>
        <v>-2.9778573343323831E-4</v>
      </c>
      <c r="K36">
        <f>K34+K35*dt/2</f>
        <v>-3.5006812491030956E-4</v>
      </c>
      <c r="L36">
        <f>L34+L35*dt/2</f>
        <v>-3.6808340925311355E-4</v>
      </c>
      <c r="M36">
        <f>M34+M35*dt/2</f>
        <v>-3.5006812491031043E-4</v>
      </c>
      <c r="N36">
        <f>N34+N35*dt/2</f>
        <v>-2.9778573343323776E-4</v>
      </c>
      <c r="O36">
        <f>O34+O35*dt/2</f>
        <v>-2.1635399957251519E-4</v>
      </c>
      <c r="P36">
        <f>P34+P35*dt/2</f>
        <v>-1.1374402880668138E-4</v>
      </c>
      <c r="Q36">
        <v>0</v>
      </c>
    </row>
    <row r="37" spans="1:20">
      <c r="F37" t="s">
        <v>24</v>
      </c>
      <c r="G37">
        <v>0</v>
      </c>
      <c r="H37">
        <f>H33+H34*dt/2</f>
        <v>2.8986175824025306E-4</v>
      </c>
      <c r="I37">
        <f>I33+I34*dt/2</f>
        <v>5.5134982799832618E-4</v>
      </c>
      <c r="J37">
        <f>J33+J34*dt/2</f>
        <v>7.5886793511178736E-4</v>
      </c>
      <c r="K37">
        <f>K33+K34*dt/2</f>
        <v>8.9210276139270006E-4</v>
      </c>
      <c r="L37">
        <f>L33+L34*dt/2</f>
        <v>9.380123537430687E-4</v>
      </c>
      <c r="M37">
        <f>M33+M34*dt/2</f>
        <v>8.9210276139270017E-4</v>
      </c>
      <c r="N37">
        <f>N33+N34*dt/2</f>
        <v>7.5886793511178757E-4</v>
      </c>
      <c r="O37">
        <f>O33+O34*dt/2</f>
        <v>5.5134982799832607E-4</v>
      </c>
      <c r="P37">
        <f>P33+P34*dt/2</f>
        <v>2.8986175824025306E-4</v>
      </c>
      <c r="Q37">
        <v>0</v>
      </c>
    </row>
    <row r="38" spans="1:20">
      <c r="F38" t="s">
        <v>25</v>
      </c>
      <c r="G38">
        <v>0</v>
      </c>
      <c r="H38">
        <f>(I37-2*H37+G37)/dx^2</f>
        <v>-2.8748557013134391E-4</v>
      </c>
      <c r="I38">
        <f>(J37-2*I37+H37)/dx^2</f>
        <v>-5.468300496284835E-4</v>
      </c>
      <c r="J38">
        <f>(K37-2*J37+I37)/dx^2</f>
        <v>-7.5264699387899944E-4</v>
      </c>
      <c r="K38">
        <f>(L37-2*K37+J37)/dx^2</f>
        <v>-8.8478960636867617E-4</v>
      </c>
      <c r="L38">
        <f>(M37-2*L37+K37)/dx^2</f>
        <v>-9.3032284749531105E-4</v>
      </c>
      <c r="M38">
        <f>(N37-2*M37+L37)/dx^2</f>
        <v>-8.8478960636867617E-4</v>
      </c>
      <c r="N38">
        <f>(O37-2*N37+M37)/dx^2</f>
        <v>-7.5264699387900388E-4</v>
      </c>
      <c r="O38">
        <f>(P37-2*O37+N37)/dx^2</f>
        <v>-5.4683004962847862E-4</v>
      </c>
      <c r="P38">
        <f>(Q37-2*P37+O37)/dx^2</f>
        <v>-2.8748557013134505E-4</v>
      </c>
      <c r="Q38">
        <v>0</v>
      </c>
    </row>
    <row r="39" spans="1:20">
      <c r="A39" t="s">
        <v>26</v>
      </c>
      <c r="F39" t="s">
        <v>27</v>
      </c>
      <c r="G39">
        <v>0</v>
      </c>
      <c r="H39">
        <f>H33+H36*dt</f>
        <v>2.7100336910592998E-4</v>
      </c>
      <c r="I39">
        <f>I33+I36*dt</f>
        <v>5.1547904025227092E-4</v>
      </c>
      <c r="J39">
        <f>J33+J36*dt</f>
        <v>7.0949603138505785E-4</v>
      </c>
      <c r="K39">
        <f>K33+K36*dt</f>
        <v>8.3406260761634938E-4</v>
      </c>
      <c r="L39">
        <f>L33+L36*dt</f>
        <v>8.7698532455825597E-4</v>
      </c>
      <c r="M39">
        <f>M33+M36*dt</f>
        <v>8.3406260761634938E-4</v>
      </c>
      <c r="N39">
        <f>N33+N36*dt</f>
        <v>7.0949603138505807E-4</v>
      </c>
      <c r="O39">
        <f>O33+O36*dt</f>
        <v>5.1547904025227081E-4</v>
      </c>
      <c r="P39">
        <f>P33+P36*dt</f>
        <v>2.7100336910592992E-4</v>
      </c>
      <c r="Q39">
        <v>0</v>
      </c>
      <c r="T39">
        <f>1/(2*dx)*((H39-G39)^2+(I39-H39)^2+(J39-I39)^2+(K39-J39)^2+(L39-K39)^2+(M39-L39)^2+(N39-M39)^2+(O39-N39)^2+(P39-O39)^2+(Q39-P39)^2)</f>
        <v>5.9910047225898364E-7</v>
      </c>
    </row>
    <row r="40" spans="1:20">
      <c r="F40" t="s">
        <v>28</v>
      </c>
      <c r="G40">
        <v>0</v>
      </c>
      <c r="H40">
        <f>H34+H38*dt</f>
        <v>-1.4849233707161356E-4</v>
      </c>
      <c r="I40">
        <f>I34+I38*dt</f>
        <v>-2.8244920958370867E-4</v>
      </c>
      <c r="J40">
        <f>J34+J38*dt</f>
        <v>-3.8875798552239052E-4</v>
      </c>
      <c r="K40">
        <f>K34+K38*dt</f>
        <v>-4.5701242120198287E-4</v>
      </c>
      <c r="L40">
        <f>L34+L38*dt</f>
        <v>-4.8053129690155285E-4</v>
      </c>
      <c r="M40">
        <f>M34+M38*dt</f>
        <v>-4.5701242120198347E-4</v>
      </c>
      <c r="N40">
        <f>N34+N38*dt</f>
        <v>-3.8875798552239079E-4</v>
      </c>
      <c r="O40">
        <f>O34+O38*dt</f>
        <v>-2.8244920958370786E-4</v>
      </c>
      <c r="P40">
        <f>P34+P38*dt</f>
        <v>-1.4849233707161412E-4</v>
      </c>
      <c r="Q40">
        <v>0</v>
      </c>
      <c r="S40">
        <f>mi/2*(H40^2+I40^2+J40^2+K40^2+L40^2+M40^2+N40^2+O40^2+P40^2)</f>
        <v>1.8135654697240703E-7</v>
      </c>
    </row>
    <row r="41" spans="1:20">
      <c r="F41" t="s">
        <v>29</v>
      </c>
      <c r="G41">
        <v>0</v>
      </c>
      <c r="H41">
        <f>(I39-2*H39+G39)/dx^2</f>
        <v>-2.6878177565719901E-4</v>
      </c>
      <c r="I41">
        <f>(J39-2*I39+H39)/dx^2</f>
        <v>-5.1125331840032654E-4</v>
      </c>
      <c r="J41">
        <f>(K39-2*J39+I39)/dx^2</f>
        <v>-7.0367982422709686E-4</v>
      </c>
      <c r="K41">
        <f>(L39-2*K39+J39)/dx^2</f>
        <v>-8.2722524603289556E-4</v>
      </c>
      <c r="L41">
        <f>(M39-2*L39+K39)/dx^2</f>
        <v>-8.6979609713980026E-4</v>
      </c>
      <c r="M41">
        <f>(N39-2*M39+L39)/dx^2</f>
        <v>-8.2722524603289339E-4</v>
      </c>
      <c r="N41">
        <f>(O39-2*N39+M39)/dx^2</f>
        <v>-7.0367982422710239E-4</v>
      </c>
      <c r="O41">
        <f>(P39-2*O39+N39)/dx^2</f>
        <v>-5.1125331840032209E-4</v>
      </c>
      <c r="P41">
        <f>(Q39-2*P39+O39)/dx^2</f>
        <v>-2.6878177565719901E-4</v>
      </c>
      <c r="Q41">
        <v>0</v>
      </c>
    </row>
    <row r="42" spans="1:20">
      <c r="F42" t="s">
        <v>30</v>
      </c>
      <c r="G42">
        <v>0</v>
      </c>
      <c r="H42">
        <f>H39+H40*dt</f>
        <v>2.338802848380266E-4</v>
      </c>
      <c r="I42">
        <f>I39+I40*dt</f>
        <v>4.4486673785634377E-4</v>
      </c>
      <c r="J42">
        <f>J39+J40*dt</f>
        <v>6.1230653500446018E-4</v>
      </c>
      <c r="K42">
        <f>K39+K40*dt</f>
        <v>7.198095023158537E-4</v>
      </c>
      <c r="L42">
        <f>L39+L40*dt</f>
        <v>7.5685250033286772E-4</v>
      </c>
      <c r="M42">
        <f>M39+M40*dt</f>
        <v>7.1980950231585348E-4</v>
      </c>
      <c r="N42">
        <f>N39+N40*dt</f>
        <v>6.123065350044604E-4</v>
      </c>
      <c r="O42">
        <f>O39+O40*dt</f>
        <v>4.4486673785634387E-4</v>
      </c>
      <c r="P42">
        <f>P39+P40*dt</f>
        <v>2.3388028483802638E-4</v>
      </c>
      <c r="Q42">
        <v>0</v>
      </c>
      <c r="T42">
        <f>1/(2*dx)*((H42-G42)^2+(I42-H42)^2+(J42-I42)^2+(K42-J42)^2+(L42-K42)^2+(M42-L42)^2+(N42-M42)^2+(O42-N42)^2+(P42-O42)^2+(Q42-P42)^2)</f>
        <v>4.462081619169594E-7</v>
      </c>
    </row>
    <row r="43" spans="1:20">
      <c r="F43" t="s">
        <v>31</v>
      </c>
      <c r="G43">
        <v>0</v>
      </c>
      <c r="H43">
        <f>H40+H41*dt</f>
        <v>-2.1568778098591331E-4</v>
      </c>
      <c r="I43">
        <f>I40+I41*dt</f>
        <v>-4.1026253918379028E-4</v>
      </c>
      <c r="J43">
        <f>J40+J41*dt</f>
        <v>-5.6467794157916476E-4</v>
      </c>
      <c r="K43">
        <f>K40+K41*dt</f>
        <v>-6.6381873271020679E-4</v>
      </c>
      <c r="L43">
        <f>L40+L41*dt</f>
        <v>-6.9798032118650291E-4</v>
      </c>
      <c r="M43">
        <f>M40+M41*dt</f>
        <v>-6.6381873271020679E-4</v>
      </c>
      <c r="N43">
        <f>N40+N41*dt</f>
        <v>-5.6467794157916639E-4</v>
      </c>
      <c r="O43">
        <f>O40+O41*dt</f>
        <v>-4.1026253918378838E-4</v>
      </c>
      <c r="P43">
        <f>P40+P41*dt</f>
        <v>-2.1568778098591388E-4</v>
      </c>
      <c r="Q43">
        <v>0</v>
      </c>
      <c r="S43">
        <f>mi/2*(H43^2+I43^2+J43^2+K43^2+L43^2+M43^2+N43^2+O43^2+P43^2)</f>
        <v>3.8262755094128589E-7</v>
      </c>
    </row>
    <row r="44" spans="1:20">
      <c r="F44" t="s">
        <v>32</v>
      </c>
      <c r="G44">
        <v>0</v>
      </c>
      <c r="H44">
        <f>(I42-2*H42+G42)/dx^2</f>
        <v>-2.3196301380815749E-4</v>
      </c>
      <c r="I44">
        <f>(J42-2*I42+H42)/dx^2</f>
        <v>-4.4121987164342971E-4</v>
      </c>
      <c r="J44">
        <f>(K42-2*J42+I42)/dx^2</f>
        <v>-6.0728705428261516E-4</v>
      </c>
      <c r="K44">
        <f>(L42-2*K42+J42)/dx^2</f>
        <v>-7.1390874883093061E-4</v>
      </c>
      <c r="L44">
        <f>(M42-2*L42+K42)/dx^2</f>
        <v>-7.5064808094892847E-4</v>
      </c>
      <c r="M44">
        <f>(N42-2*M42+L42)/dx^2</f>
        <v>-7.139087488309241E-4</v>
      </c>
      <c r="N44">
        <f>(O42-2*N42+M42)/dx^2</f>
        <v>-6.0728705428262069E-4</v>
      </c>
      <c r="O44">
        <f>(P42-2*O42+N42)/dx^2</f>
        <v>-4.4121987164343247E-4</v>
      </c>
      <c r="P44">
        <f>(Q42-2*P42+O42)/dx^2</f>
        <v>-2.3196301380815198E-4</v>
      </c>
      <c r="Q44">
        <v>0</v>
      </c>
    </row>
    <row r="45" spans="1:20">
      <c r="F45" t="s">
        <v>33</v>
      </c>
      <c r="G45">
        <v>0</v>
      </c>
      <c r="H45">
        <f>H42+H43*dt</f>
        <v>1.7995833959154827E-4</v>
      </c>
      <c r="I45">
        <f>I42+I43*dt</f>
        <v>3.423011030603962E-4</v>
      </c>
      <c r="J45">
        <f>J42+J43*dt</f>
        <v>4.7113704960966897E-4</v>
      </c>
      <c r="K45">
        <f>K42+K43*dt</f>
        <v>5.53854819138302E-4</v>
      </c>
      <c r="L45">
        <f>L42+L43*dt</f>
        <v>5.8235742003624204E-4</v>
      </c>
      <c r="M45">
        <f>M42+M43*dt</f>
        <v>5.5385481913830178E-4</v>
      </c>
      <c r="N45">
        <f>N42+N43*dt</f>
        <v>4.711370496096688E-4</v>
      </c>
      <c r="O45">
        <f>O42+O43*dt</f>
        <v>3.4230110306039679E-4</v>
      </c>
      <c r="P45">
        <f>P42+P43*dt</f>
        <v>1.7995833959154792E-4</v>
      </c>
      <c r="Q45">
        <v>0</v>
      </c>
      <c r="T45">
        <f>1/(2*dx)*((H45-G45)^2+(I45-H45)^2+(J45-I45)^2+(K45-J45)^2+(L45-K45)^2+(M45-L45)^2+(N45-M45)^2+(O45-N45)^2+(P45-O45)^2+(Q45-P45)^2)</f>
        <v>2.6417653326697769E-7</v>
      </c>
    </row>
    <row r="46" spans="1:20">
      <c r="F46" t="s">
        <v>34</v>
      </c>
      <c r="G46">
        <v>0</v>
      </c>
      <c r="H46">
        <f>H43+H44*dt</f>
        <v>-2.7367853443795268E-4</v>
      </c>
      <c r="I46">
        <f>I43+I44*dt</f>
        <v>-5.2056750709464773E-4</v>
      </c>
      <c r="J46">
        <f>J43+J44*dt</f>
        <v>-7.1649970514981853E-4</v>
      </c>
      <c r="K46">
        <f>K43+K44*dt</f>
        <v>-8.4229591991793942E-4</v>
      </c>
      <c r="L46">
        <f>L43+L44*dt</f>
        <v>-8.8564234142373506E-4</v>
      </c>
      <c r="M46">
        <f>M43+M44*dt</f>
        <v>-8.4229591991793779E-4</v>
      </c>
      <c r="N46">
        <f>N43+N44*dt</f>
        <v>-7.1649970514982156E-4</v>
      </c>
      <c r="O46">
        <f>O43+O44*dt</f>
        <v>-5.2056750709464654E-4</v>
      </c>
      <c r="P46">
        <f>P43+P44*dt</f>
        <v>-2.7367853443795187E-4</v>
      </c>
      <c r="Q46">
        <v>0</v>
      </c>
      <c r="S46">
        <f>mi/2*(H46^2+I46^2+J46^2+K46^2+L46^2+M46^2+N46^2+O46^2+P46^2)</f>
        <v>6.1603675456503602E-7</v>
      </c>
    </row>
    <row r="47" spans="1:20">
      <c r="F47" t="s">
        <v>35</v>
      </c>
      <c r="G47">
        <v>0</v>
      </c>
      <c r="H47">
        <f>(I45-2*H45+G45)/dx^2</f>
        <v>-1.7848310232937019E-4</v>
      </c>
      <c r="I47">
        <f>(J45-2*I45+H45)/dx^2</f>
        <v>-3.3949503503784653E-4</v>
      </c>
      <c r="J47">
        <f>(K45-2*J45+I45)/dx^2</f>
        <v>-4.6727482831580809E-4</v>
      </c>
      <c r="K47">
        <f>(L45-2*K45+J45)/dx^2</f>
        <v>-5.4931450570307552E-4</v>
      </c>
      <c r="L47">
        <f>(M45-2*L45+K45)/dx^2</f>
        <v>-5.7758345197289119E-4</v>
      </c>
      <c r="M47">
        <f>(N45-2*M45+L45)/dx^2</f>
        <v>-5.4931450570307335E-4</v>
      </c>
      <c r="N47">
        <f>(O45-2*N45+M45)/dx^2</f>
        <v>-4.6727482831580039E-4</v>
      </c>
      <c r="O47">
        <f>(P45-2*O45+N45)/dx^2</f>
        <v>-3.394950350378636E-4</v>
      </c>
      <c r="P47">
        <f>(Q45-2*P45+O45)/dx^2</f>
        <v>-1.7848310232935702E-4</v>
      </c>
      <c r="Q47">
        <v>0</v>
      </c>
    </row>
    <row r="48" spans="1:20">
      <c r="F48" t="s">
        <v>36</v>
      </c>
      <c r="G48">
        <v>0</v>
      </c>
      <c r="H48">
        <f>H45+H46*dt</f>
        <v>1.115387059820601E-4</v>
      </c>
      <c r="I48">
        <f>I45+I46*dt</f>
        <v>2.1215922628673426E-4</v>
      </c>
      <c r="J48">
        <f>J45+J46*dt</f>
        <v>2.9201212332221433E-4</v>
      </c>
      <c r="K48">
        <f>K45+K46*dt</f>
        <v>3.4328083915881715E-4</v>
      </c>
      <c r="L48">
        <f>L45+L46*dt</f>
        <v>3.6094683468030828E-4</v>
      </c>
      <c r="M48">
        <f>M45+M46*dt</f>
        <v>3.4328083915881736E-4</v>
      </c>
      <c r="N48">
        <f>N45+N46*dt</f>
        <v>2.9201212332221341E-4</v>
      </c>
      <c r="O48">
        <f>O45+O46*dt</f>
        <v>2.1215922628673516E-4</v>
      </c>
      <c r="P48">
        <f>P45+P46*dt</f>
        <v>1.1153870598205995E-4</v>
      </c>
      <c r="Q48">
        <v>0</v>
      </c>
      <c r="T48">
        <f>1/(2*dx)*((H48-G48)^2+(I48-H48)^2+(J48-I48)^2+(K48-J48)^2+(L48-K48)^2+(M48-L48)^2+(N48-M48)^2+(O48-N48)^2+(P48-O48)^2+(Q48-P48)^2)</f>
        <v>1.0148491335553471E-7</v>
      </c>
    </row>
    <row r="49" spans="6:20">
      <c r="F49" t="s">
        <v>37</v>
      </c>
      <c r="G49">
        <v>0</v>
      </c>
      <c r="H49">
        <f>H46+H47*dt</f>
        <v>-3.1829931002029521E-4</v>
      </c>
      <c r="I49">
        <f>I46+I47*dt</f>
        <v>-6.0544126585410931E-4</v>
      </c>
      <c r="J49">
        <f>J46+J47*dt</f>
        <v>-8.3331841222877053E-4</v>
      </c>
      <c r="K49">
        <f>K46+K47*dt</f>
        <v>-9.7962454634370824E-4</v>
      </c>
      <c r="L49">
        <f>L46+L47*dt</f>
        <v>-1.0300382044169578E-3</v>
      </c>
      <c r="M49">
        <f>M46+M47*dt</f>
        <v>-9.7962454634370607E-4</v>
      </c>
      <c r="N49">
        <f>N46+N47*dt</f>
        <v>-8.3331841222877162E-4</v>
      </c>
      <c r="O49">
        <f>O46+O47*dt</f>
        <v>-6.0544126585411245E-4</v>
      </c>
      <c r="P49">
        <f>P46+P47*dt</f>
        <v>-3.1829931002029109E-4</v>
      </c>
      <c r="Q49">
        <v>0</v>
      </c>
      <c r="S49">
        <f>mi/2*(H49^2+I49^2+J49^2+K49^2+L49^2+M49^2+N49^2+O49^2+P49^2)</f>
        <v>8.3329072439326051E-7</v>
      </c>
    </row>
    <row r="50" spans="6:20">
      <c r="F50" t="s">
        <v>38</v>
      </c>
      <c r="G50">
        <v>0</v>
      </c>
      <c r="H50">
        <f>(I48-2*H48+G48)/dx^2</f>
        <v>-1.1062434960595625E-4</v>
      </c>
      <c r="I50">
        <f>(J48-2*I48+H48)/dx^2</f>
        <v>-2.1042001710729023E-4</v>
      </c>
      <c r="J50">
        <f>(K48-2*J48+I48)/dx^2</f>
        <v>-2.8961830725173014E-4</v>
      </c>
      <c r="K50">
        <f>(L48-2*K48+J48)/dx^2</f>
        <v>-3.4046673959295452E-4</v>
      </c>
      <c r="L50">
        <f>(M48-2*L48+K48)/dx^2</f>
        <v>-3.5798791529154176E-4</v>
      </c>
      <c r="M50">
        <f>(N48-2*M48+L48)/dx^2</f>
        <v>-3.4046673959296829E-4</v>
      </c>
      <c r="N50">
        <f>(O48-2*N48+M48)/dx^2</f>
        <v>-2.8961830725169994E-4</v>
      </c>
      <c r="O50">
        <f>(P48-2*O48+N48)/dx^2</f>
        <v>-2.1042001710731893E-4</v>
      </c>
      <c r="P50">
        <f>(Q48-2*P48+O48)/dx^2</f>
        <v>-1.1062434960594416E-4</v>
      </c>
      <c r="Q50">
        <v>0</v>
      </c>
    </row>
    <row r="51" spans="6:20">
      <c r="F51" t="s">
        <v>39</v>
      </c>
      <c r="G51">
        <v>0</v>
      </c>
      <c r="H51">
        <f>H48+H49*dt</f>
        <v>3.1963878476986296E-5</v>
      </c>
      <c r="I51">
        <f>I48+I49*dt</f>
        <v>6.0798909823206937E-5</v>
      </c>
      <c r="J51">
        <f>J48+J49*dt</f>
        <v>8.36825202650217E-5</v>
      </c>
      <c r="K51">
        <f>K48+K49*dt</f>
        <v>9.8374702572890087E-5</v>
      </c>
      <c r="L51">
        <f>L48+L49*dt</f>
        <v>1.0343728357606883E-4</v>
      </c>
      <c r="M51">
        <f>M48+M49*dt</f>
        <v>9.8374702572890846E-5</v>
      </c>
      <c r="N51">
        <f>N48+N49*dt</f>
        <v>8.3682520265020507E-5</v>
      </c>
      <c r="O51">
        <f>O48+O49*dt</f>
        <v>6.0798909823207045E-5</v>
      </c>
      <c r="P51">
        <f>P48+P49*dt</f>
        <v>3.1963878476987177E-5</v>
      </c>
      <c r="Q51">
        <v>0</v>
      </c>
      <c r="T51">
        <f>1/(2*dx)*((H51-G51)^2+(I51-H51)^2+(J51-I51)^2+(K51-J51)^2+(L51-K51)^2+(M51-L51)^2+(N51-M51)^2+(O51-N51)^2+(P51-O51)^2+(Q51-P51)^2)</f>
        <v>8.3343018111254955E-9</v>
      </c>
    </row>
    <row r="52" spans="6:20">
      <c r="F52" t="s">
        <v>40</v>
      </c>
      <c r="G52">
        <v>0</v>
      </c>
      <c r="H52">
        <f>H49+H50*dt</f>
        <v>-3.4595539742178429E-4</v>
      </c>
      <c r="I52">
        <f>I49+I50*dt</f>
        <v>-6.5804627013093186E-4</v>
      </c>
      <c r="J52">
        <f>J49+J50*dt</f>
        <v>-9.0572298904170311E-4</v>
      </c>
      <c r="K52">
        <f>K49+K50*dt</f>
        <v>-1.0647412312419469E-3</v>
      </c>
      <c r="L52">
        <f>L49+L50*dt</f>
        <v>-1.1195351832398433E-3</v>
      </c>
      <c r="M52">
        <f>M49+M50*dt</f>
        <v>-1.0647412312419482E-3</v>
      </c>
      <c r="N52">
        <f>N49+N50*dt</f>
        <v>-9.057229890416966E-4</v>
      </c>
      <c r="O52">
        <f>O49+O50*dt</f>
        <v>-6.5804627013094216E-4</v>
      </c>
      <c r="P52">
        <f>P49+P50*dt</f>
        <v>-3.4595539742177713E-4</v>
      </c>
      <c r="Q52">
        <v>0</v>
      </c>
      <c r="S52">
        <f>mi/2*(H52^2+I52^2+J52^2+K52^2+L52^2+M52^2+N52^2+O52^2+P52^2)</f>
        <v>9.843858775000393E-7</v>
      </c>
    </row>
    <row r="53" spans="6:20">
      <c r="F53" t="s">
        <v>41</v>
      </c>
      <c r="G53">
        <v>0</v>
      </c>
      <c r="H53">
        <f>(I51-2*H51+G51)/dx^2</f>
        <v>-3.1701849472510868E-5</v>
      </c>
      <c r="I53">
        <f>(J51-2*I51+H51)/dx^2</f>
        <v>-6.0300501038815589E-5</v>
      </c>
      <c r="J53">
        <f>(K51-2*J51+I51)/dx^2</f>
        <v>-8.2996519425259304E-5</v>
      </c>
      <c r="K53">
        <f>(L51-2*K51+J51)/dx^2</f>
        <v>-9.7568260219495513E-5</v>
      </c>
      <c r="L53">
        <f>(M51-2*L51+K51)/dx^2</f>
        <v>-1.0258933990544909E-4</v>
      </c>
      <c r="M53">
        <f>(N51-2*M51+L51)/dx^2</f>
        <v>-9.7568260219522984E-5</v>
      </c>
      <c r="N53">
        <f>(O51-2*N51+M51)/dx^2</f>
        <v>-8.2996519425226344E-5</v>
      </c>
      <c r="O53">
        <f>(P51-2*O51+N51)/dx^2</f>
        <v>-6.0300501038820942E-5</v>
      </c>
      <c r="P53">
        <f>(Q51-2*P51+O51)/dx^2</f>
        <v>-3.1701849472527625E-5</v>
      </c>
      <c r="Q53">
        <v>0</v>
      </c>
    </row>
    <row r="54" spans="6:20">
      <c r="F54" t="s">
        <v>42</v>
      </c>
      <c r="G54">
        <v>0</v>
      </c>
      <c r="H54">
        <f>H51+H52*dt</f>
        <v>-5.4524970878459776E-5</v>
      </c>
      <c r="I54">
        <f>I51+I52*dt</f>
        <v>-1.0371265770952603E-4</v>
      </c>
      <c r="J54">
        <f>J51+J52*dt</f>
        <v>-1.4274822699540408E-4</v>
      </c>
      <c r="K54">
        <f>K51+K52*dt</f>
        <v>-1.6781060523759665E-4</v>
      </c>
      <c r="L54">
        <f>L51+L52*dt</f>
        <v>-1.7644651223389199E-4</v>
      </c>
      <c r="M54">
        <f>M51+M52*dt</f>
        <v>-1.6781060523759621E-4</v>
      </c>
      <c r="N54">
        <f>N51+N52*dt</f>
        <v>-1.4274822699540364E-4</v>
      </c>
      <c r="O54">
        <f>O51+O52*dt</f>
        <v>-1.0371265770952849E-4</v>
      </c>
      <c r="P54">
        <f>P51+P52*dt</f>
        <v>-5.4524970878457106E-5</v>
      </c>
      <c r="Q54">
        <v>0</v>
      </c>
      <c r="T54">
        <f>1/(2*dx)*((H54-G54)^2+(I54-H54)^2+(J54-I54)^2+(K54-J54)^2+(L54-K54)^2+(M54-L54)^2+(N54-M54)^2+(O54-N54)^2+(P54-O54)^2+(Q54-P54)^2)</f>
        <v>2.4251642995975531E-8</v>
      </c>
    </row>
    <row r="55" spans="6:20">
      <c r="F55" t="s">
        <v>43</v>
      </c>
      <c r="G55">
        <v>0</v>
      </c>
      <c r="H55">
        <f>H52+H53*dt</f>
        <v>-3.53880859789912E-4</v>
      </c>
      <c r="I55">
        <f>I52+I53*dt</f>
        <v>-6.7312139539063575E-4</v>
      </c>
      <c r="J55">
        <f>J52+J53*dt</f>
        <v>-9.2647211889801797E-4</v>
      </c>
      <c r="K55">
        <f>K52+K53*dt</f>
        <v>-1.0891332962968208E-3</v>
      </c>
      <c r="L55">
        <f>L52+L53*dt</f>
        <v>-1.1451825182162056E-3</v>
      </c>
      <c r="M55">
        <f>M52+M53*dt</f>
        <v>-1.089133296296829E-3</v>
      </c>
      <c r="N55">
        <f>N52+N53*dt</f>
        <v>-9.2647211889800322E-4</v>
      </c>
      <c r="O55">
        <f>O52+O53*dt</f>
        <v>-6.7312139539064736E-4</v>
      </c>
      <c r="P55">
        <f>P52+P53*dt</f>
        <v>-3.5388085978990902E-4</v>
      </c>
      <c r="Q55">
        <v>0</v>
      </c>
      <c r="S55">
        <f>mi/2*(H55^2+I55^2+J55^2+K55^2+L55^2+M55^2+N55^2+O55^2+P55^2)</f>
        <v>1.0300049236224475E-6</v>
      </c>
    </row>
    <row r="56" spans="6:20">
      <c r="F56" t="s">
        <v>44</v>
      </c>
      <c r="G56">
        <v>0</v>
      </c>
      <c r="H56">
        <f>(I54-2*H54+G54)/dx^2</f>
        <v>5.4077993711727905E-5</v>
      </c>
      <c r="I56">
        <f>(J54-2*I54+H54)/dx^2</f>
        <v>1.0286245661546134E-4</v>
      </c>
      <c r="J56">
        <f>(K54-2*J54+I54)/dx^2</f>
        <v>1.415780255806726E-4</v>
      </c>
      <c r="K56">
        <f>(L54-2*K54+J54)/dx^2</f>
        <v>1.6643495097011339E-4</v>
      </c>
      <c r="L56">
        <f>(M54-2*L54+K54)/dx^2</f>
        <v>1.7500006373796244E-4</v>
      </c>
      <c r="M56">
        <f>(N54-2*M54+L54)/dx^2</f>
        <v>1.66434950970109E-4</v>
      </c>
      <c r="N56">
        <f>(O54-2*N54+M54)/dx^2</f>
        <v>1.4157802558064321E-4</v>
      </c>
      <c r="O56">
        <f>(P54-2*O54+N54)/dx^2</f>
        <v>1.0286245661554277E-4</v>
      </c>
      <c r="P56">
        <f>(Q54-2*P54+O54)/dx^2</f>
        <v>5.4077993711648805E-5</v>
      </c>
      <c r="Q56">
        <v>0</v>
      </c>
    </row>
    <row r="57" spans="6:20">
      <c r="F57" t="s">
        <v>45</v>
      </c>
      <c r="G57">
        <v>0</v>
      </c>
      <c r="H57">
        <f>H54+H55*dt</f>
        <v>-1.4299518582593779E-4</v>
      </c>
      <c r="I57">
        <f>I54+I55*dt</f>
        <v>-2.7199300655718497E-4</v>
      </c>
      <c r="J57">
        <f>J54+J55*dt</f>
        <v>-3.7436625671990857E-4</v>
      </c>
      <c r="K57">
        <f>K54+K55*dt</f>
        <v>-4.4009392931180184E-4</v>
      </c>
      <c r="L57">
        <f>L54+L55*dt</f>
        <v>-4.627421417879434E-4</v>
      </c>
      <c r="M57">
        <f>M54+M55*dt</f>
        <v>-4.4009392931180347E-4</v>
      </c>
      <c r="N57">
        <f>N54+N55*dt</f>
        <v>-3.7436625671990445E-4</v>
      </c>
      <c r="O57">
        <f>O54+O55*dt</f>
        <v>-2.7199300655719033E-4</v>
      </c>
      <c r="P57">
        <f>P54+P55*dt</f>
        <v>-1.4299518582593437E-4</v>
      </c>
      <c r="Q57">
        <v>0</v>
      </c>
      <c r="T57">
        <f>1/(2*dx)*((H57-G57)^2+(I57-H57)^2+(J57-I57)^2+(K57-J57)^2+(L57-K57)^2+(M57-L57)^2+(N57-M57)^2+(O57-N57)^2+(P57-O57)^2+(Q57-P57)^2)</f>
        <v>1.6679887408228846E-7</v>
      </c>
    </row>
    <row r="58" spans="6:20">
      <c r="F58" t="s">
        <v>46</v>
      </c>
      <c r="G58">
        <v>0</v>
      </c>
      <c r="H58">
        <f>H55+H56*dt</f>
        <v>-3.4036136136198001E-4</v>
      </c>
      <c r="I58">
        <f>I55+I56*dt</f>
        <v>-6.4740578123677046E-4</v>
      </c>
      <c r="J58">
        <f>J55+J56*dt</f>
        <v>-8.9107761250284986E-4</v>
      </c>
      <c r="K58">
        <f>K55+K56*dt</f>
        <v>-1.0475245585542924E-3</v>
      </c>
      <c r="L58">
        <f>L55+L56*dt</f>
        <v>-1.101432502281715E-3</v>
      </c>
      <c r="M58">
        <f>M55+M56*dt</f>
        <v>-1.0475245585543018E-3</v>
      </c>
      <c r="N58">
        <f>N55+N56*dt</f>
        <v>-8.9107761250284238E-4</v>
      </c>
      <c r="O58">
        <f>O55+O56*dt</f>
        <v>-6.4740578123676168E-4</v>
      </c>
      <c r="P58">
        <f>P55+P56*dt</f>
        <v>-3.4036136136199682E-4</v>
      </c>
      <c r="Q58">
        <v>0</v>
      </c>
      <c r="S58">
        <f>mi/2*(H58^2+I58^2+J58^2+K58^2+L58^2+M58^2+N58^2+O58^2+P58^2)</f>
        <v>9.5280857565172429E-7</v>
      </c>
    </row>
    <row r="59" spans="6:20">
      <c r="F59" t="s">
        <v>47</v>
      </c>
      <c r="G59">
        <v>0</v>
      </c>
      <c r="H59">
        <f>(I57-2*H57+G57)/dx^2</f>
        <v>1.4182295992679964E-4</v>
      </c>
      <c r="I59">
        <f>(J57-2*I57+H57)/dx^2</f>
        <v>2.697633003971759E-4</v>
      </c>
      <c r="J59">
        <f>(K57-2*J57+I57)/dx^2</f>
        <v>3.7129732947336339E-4</v>
      </c>
      <c r="K59">
        <f>(L57-2*K57+J57)/dx^2</f>
        <v>4.3648618896008459E-4</v>
      </c>
      <c r="L59">
        <f>(M57-2*L57+K57)/dx^2</f>
        <v>4.5894873909314843E-4</v>
      </c>
      <c r="M59">
        <f>(N57-2*M57+L57)/dx^2</f>
        <v>4.364861889601593E-4</v>
      </c>
      <c r="N59">
        <f>(O57-2*N57+M57)/dx^2</f>
        <v>3.7129732947320906E-4</v>
      </c>
      <c r="O59">
        <f>(P57-2*O57+N57)/dx^2</f>
        <v>2.6976330039736097E-4</v>
      </c>
      <c r="P59">
        <f>(Q57-2*P57+O57)/dx^2</f>
        <v>1.4182295992667604E-4</v>
      </c>
      <c r="Q59">
        <v>0</v>
      </c>
    </row>
    <row r="60" spans="6:20">
      <c r="F60" t="s">
        <v>48</v>
      </c>
      <c r="G60">
        <v>0</v>
      </c>
      <c r="H60">
        <f>H57+H58*dt</f>
        <v>-2.2808552616643279E-4</v>
      </c>
      <c r="I60">
        <f>I57+I58*dt</f>
        <v>-4.3384445186637761E-4</v>
      </c>
      <c r="J60">
        <f>J57+J58*dt</f>
        <v>-5.9713565984562101E-4</v>
      </c>
      <c r="K60">
        <f>K57+K58*dt</f>
        <v>-7.0197506895037501E-4</v>
      </c>
      <c r="L60">
        <f>L57+L58*dt</f>
        <v>-7.381002673583722E-4</v>
      </c>
      <c r="M60">
        <f>M57+M58*dt</f>
        <v>-7.0197506895037891E-4</v>
      </c>
      <c r="N60">
        <f>N57+N58*dt</f>
        <v>-5.9713565984561505E-4</v>
      </c>
      <c r="O60">
        <f>O57+O58*dt</f>
        <v>-4.3384445186638075E-4</v>
      </c>
      <c r="P60">
        <f>P57+P58*dt</f>
        <v>-2.2808552616643358E-4</v>
      </c>
      <c r="Q60">
        <v>0</v>
      </c>
      <c r="T60">
        <f>1/(2*dx)*((H60-G60)^2+(I60-H60)^2+(J60-I60)^2+(K60-J60)^2+(L60-K60)^2+(M60-L60)^2+(N60-M60)^2+(O60-N60)^2+(P60-O60)^2+(Q60-P60)^2)</f>
        <v>4.2437103634121757E-7</v>
      </c>
    </row>
    <row r="61" spans="6:20">
      <c r="F61" t="s">
        <v>49</v>
      </c>
      <c r="G61">
        <v>0</v>
      </c>
      <c r="H61">
        <f>H58+H59*dt</f>
        <v>-3.0490562138028008E-4</v>
      </c>
      <c r="I61">
        <f>I58+I59*dt</f>
        <v>-5.7996495613747646E-4</v>
      </c>
      <c r="J61">
        <f>J58+J59*dt</f>
        <v>-7.9825328013450898E-4</v>
      </c>
      <c r="K61">
        <f>K58+K59*dt</f>
        <v>-9.3840301131427133E-4</v>
      </c>
      <c r="L61">
        <f>L58+L59*dt</f>
        <v>-9.8669531750842786E-4</v>
      </c>
      <c r="M61">
        <f>M58+M59*dt</f>
        <v>-9.384030113142619E-4</v>
      </c>
      <c r="N61">
        <f>N58+N59*dt</f>
        <v>-7.9825328013454009E-4</v>
      </c>
      <c r="O61">
        <f>O58+O59*dt</f>
        <v>-5.7996495613742149E-4</v>
      </c>
      <c r="P61">
        <f>P58+P59*dt</f>
        <v>-3.0490562138032779E-4</v>
      </c>
      <c r="Q61">
        <v>0</v>
      </c>
      <c r="S61">
        <f>mi/2*(H61^2+I61^2+J61^2+K61^2+L61^2+M61^2+N61^2+O61^2+P61^2)</f>
        <v>7.6463824393353235E-7</v>
      </c>
    </row>
    <row r="62" spans="6:20">
      <c r="F62" t="s">
        <v>50</v>
      </c>
      <c r="G62">
        <v>0</v>
      </c>
      <c r="H62">
        <f>(I60-2*H60+G60)/dx^2</f>
        <v>2.2621575859741328E-4</v>
      </c>
      <c r="I62">
        <f>(J60-2*I60+H60)/dx^2</f>
        <v>4.302879426050151E-4</v>
      </c>
      <c r="J62">
        <f>(K60-2*J60+I60)/dx^2</f>
        <v>5.9224054479871337E-4</v>
      </c>
      <c r="K62">
        <f>(L60-2*K60+J60)/dx^2</f>
        <v>6.9622051608443875E-4</v>
      </c>
      <c r="L62">
        <f>(M60-2*L60+K60)/dx^2</f>
        <v>7.3204957240247494E-4</v>
      </c>
      <c r="M62">
        <f>(N60-2*M60+L60)/dx^2</f>
        <v>6.9622051608457817E-4</v>
      </c>
      <c r="N62">
        <f>(O60-2*N60+M60)/dx^2</f>
        <v>5.9224054479852114E-4</v>
      </c>
      <c r="O62">
        <f>(P60-2*O60+N60)/dx^2</f>
        <v>4.30287942605131E-4</v>
      </c>
      <c r="P62">
        <f>(Q60-2*P60+O60)/dx^2</f>
        <v>2.2621575859739734E-4</v>
      </c>
      <c r="Q62">
        <v>0</v>
      </c>
    </row>
    <row r="63" spans="6:20">
      <c r="F63" t="s">
        <v>51</v>
      </c>
      <c r="G63">
        <v>0</v>
      </c>
      <c r="H63">
        <f>H60+H61*dt</f>
        <v>-3.0431193151150284E-4</v>
      </c>
      <c r="I63">
        <f>I60+I61*dt</f>
        <v>-5.7883569090074675E-4</v>
      </c>
      <c r="J63">
        <f>J60+J61*dt</f>
        <v>-7.9669897987924825E-4</v>
      </c>
      <c r="K63">
        <f>K60+K61*dt</f>
        <v>-9.3657582177894289E-4</v>
      </c>
      <c r="L63">
        <f>L60+L61*dt</f>
        <v>-9.8477409673547911E-4</v>
      </c>
      <c r="M63">
        <f>M60+M61*dt</f>
        <v>-9.3657582177894441E-4</v>
      </c>
      <c r="N63">
        <f>N60+N61*dt</f>
        <v>-7.966989798792501E-4</v>
      </c>
      <c r="O63">
        <f>O60+O61*dt</f>
        <v>-5.7883569090073613E-4</v>
      </c>
      <c r="P63">
        <f>P60+P61*dt</f>
        <v>-3.0431193151151553E-4</v>
      </c>
      <c r="Q63">
        <v>0</v>
      </c>
      <c r="T63">
        <f>1/(2*dx)*((H63-G63)^2+(I63-H63)^2+(J63-I63)^2+(K63-J63)^2+(L63-K63)^2+(M63-L63)^2+(N63-M63)^2+(O63-N63)^2+(P63-O63)^2+(Q63-P63)^2)</f>
        <v>7.5541958996954357E-7</v>
      </c>
    </row>
    <row r="64" spans="6:20">
      <c r="F64" t="s">
        <v>52</v>
      </c>
      <c r="G64">
        <v>0</v>
      </c>
      <c r="H64">
        <f>H61+H62*dt</f>
        <v>-2.4835168173092676E-4</v>
      </c>
      <c r="I64">
        <f>I61+I62*dt</f>
        <v>-4.7239297048622272E-4</v>
      </c>
      <c r="J64">
        <f>J61+J62*dt</f>
        <v>-6.5019314393483061E-4</v>
      </c>
      <c r="K64">
        <f>K61+K62*dt</f>
        <v>-7.6434788229316167E-4</v>
      </c>
      <c r="L64">
        <f>L61+L62*dt</f>
        <v>-8.036829244078091E-4</v>
      </c>
      <c r="M64">
        <f>M61+M62*dt</f>
        <v>-7.6434788229311733E-4</v>
      </c>
      <c r="N64">
        <f>N61+N62*dt</f>
        <v>-6.5019314393490986E-4</v>
      </c>
      <c r="O64">
        <f>O61+O62*dt</f>
        <v>-4.7239297048613874E-4</v>
      </c>
      <c r="P64">
        <f>P61+P62*dt</f>
        <v>-2.4835168173097848E-4</v>
      </c>
      <c r="Q64">
        <v>0</v>
      </c>
      <c r="S64">
        <f>mi/2*(H64^2+I64^2+J64^2+K64^2+L64^2+M64^2+N64^2+O64^2+P64^2)</f>
        <v>5.0729357696708598E-7</v>
      </c>
    </row>
    <row r="65" spans="6:20">
      <c r="F65" t="s">
        <v>53</v>
      </c>
      <c r="G65">
        <v>0</v>
      </c>
      <c r="H65">
        <f>(I63-2*H63+G63)/dx^2</f>
        <v>3.0181728579689642E-4</v>
      </c>
      <c r="I65">
        <f>(J63-2*I63+H63)/dx^2</f>
        <v>5.7409059277480784E-4</v>
      </c>
      <c r="J65">
        <f>(K63-2*J63+I63)/dx^2</f>
        <v>7.9016791260852471E-4</v>
      </c>
      <c r="K65">
        <f>(L63-2*K63+J63)/dx^2</f>
        <v>9.2889809173141125E-4</v>
      </c>
      <c r="L65">
        <f>(M63-2*L63+K63)/dx^2</f>
        <v>9.7670125362300385E-4</v>
      </c>
      <c r="M65">
        <f>(N63-2*M63+L63)/dx^2</f>
        <v>9.2889809173142437E-4</v>
      </c>
      <c r="N65">
        <f>(O63-2*N63+M63)/dx^2</f>
        <v>7.9016791260865427E-4</v>
      </c>
      <c r="O65">
        <f>(P63-2*O63+N63)/dx^2</f>
        <v>5.7409059277444528E-4</v>
      </c>
      <c r="P65">
        <f>(Q63-2*P63+O63)/dx^2</f>
        <v>3.0181728579726109E-4</v>
      </c>
      <c r="Q65">
        <v>0</v>
      </c>
    </row>
    <row r="66" spans="6:20">
      <c r="F66" t="s">
        <v>54</v>
      </c>
      <c r="G66">
        <v>0</v>
      </c>
      <c r="H66">
        <f>H63+H64*dt</f>
        <v>-3.6639985194423456E-4</v>
      </c>
      <c r="I66">
        <f>I63+I64*dt</f>
        <v>-6.9693393352230249E-4</v>
      </c>
      <c r="J66">
        <f>J63+J64*dt</f>
        <v>-9.5924726586295588E-4</v>
      </c>
      <c r="K66">
        <f>K63+K64*dt</f>
        <v>-1.1276627923522333E-3</v>
      </c>
      <c r="L66">
        <f>L63+L64*dt</f>
        <v>-1.1856948278374314E-3</v>
      </c>
      <c r="M66">
        <f>M63+M64*dt</f>
        <v>-1.1276627923522237E-3</v>
      </c>
      <c r="N66">
        <f>N63+N64*dt</f>
        <v>-9.5924726586297756E-4</v>
      </c>
      <c r="O66">
        <f>O63+O64*dt</f>
        <v>-6.9693393352227083E-4</v>
      </c>
      <c r="P66">
        <f>P63+P64*dt</f>
        <v>-3.6639985194426015E-4</v>
      </c>
      <c r="Q66">
        <v>0</v>
      </c>
      <c r="T66">
        <f>1/(2*dx)*((H66-G66)^2+(I66-H66)^2+(J66-I66)^2+(K66-J66)^2+(L66-K66)^2+(M66-L66)^2+(N66-M66)^2+(O66-N66)^2+(P66-O66)^2+(Q66-P66)^2)</f>
        <v>1.0951178575782662E-6</v>
      </c>
    </row>
    <row r="67" spans="6:20">
      <c r="F67" t="s">
        <v>55</v>
      </c>
      <c r="G67">
        <v>0</v>
      </c>
      <c r="H67">
        <f>H64+H65*dt</f>
        <v>-1.7289736028170267E-4</v>
      </c>
      <c r="I67">
        <f>I64+I65*dt</f>
        <v>-3.2887032229252078E-4</v>
      </c>
      <c r="J67">
        <f>J64+J65*dt</f>
        <v>-4.526511657826994E-4</v>
      </c>
      <c r="K67">
        <f>K64+K65*dt</f>
        <v>-5.3212335936030889E-4</v>
      </c>
      <c r="L67">
        <f>L64+L65*dt</f>
        <v>-5.5950761100205808E-4</v>
      </c>
      <c r="M67">
        <f>M64+M65*dt</f>
        <v>-5.3212335936026118E-4</v>
      </c>
      <c r="N67">
        <f>N64+N65*dt</f>
        <v>-4.526511657827463E-4</v>
      </c>
      <c r="O67">
        <f>O64+O65*dt</f>
        <v>-3.288703222925274E-4</v>
      </c>
      <c r="P67">
        <f>P64+P65*dt</f>
        <v>-1.7289736028166321E-4</v>
      </c>
      <c r="Q67">
        <v>0</v>
      </c>
      <c r="S67">
        <f>mi/2*(H67^2+I67^2+J67^2+K67^2+L67^2+M67^2+N67^2+O67^2+P67^2)</f>
        <v>2.4586792647440072E-7</v>
      </c>
    </row>
    <row r="68" spans="6:20">
      <c r="F68" t="s">
        <v>56</v>
      </c>
      <c r="G68">
        <v>0</v>
      </c>
      <c r="H68">
        <f>(I66-2*H66+G66)/dx^2</f>
        <v>3.6339623057442857E-4</v>
      </c>
      <c r="I68">
        <f>(J66-2*I66+H66)/dx^2</f>
        <v>6.9122070617019533E-4</v>
      </c>
      <c r="J68">
        <f>(K66-2*J66+I66)/dx^2</f>
        <v>9.5138368302798452E-4</v>
      </c>
      <c r="K68">
        <f>(L66-2*K66+J66)/dx^2</f>
        <v>1.1184185963106664E-3</v>
      </c>
      <c r="L68">
        <f>(M66-2*L66+K66)/dx^2</f>
        <v>1.1759749049069801E-3</v>
      </c>
      <c r="M68">
        <f>(N66-2*M66+L66)/dx^2</f>
        <v>1.1184185963102533E-3</v>
      </c>
      <c r="N68">
        <f>(O66-2*N66+M66)/dx^2</f>
        <v>9.5138368302884137E-4</v>
      </c>
      <c r="O68">
        <f>(P66-2*O66+N66)/dx^2</f>
        <v>6.9122070616907372E-4</v>
      </c>
      <c r="P68">
        <f>(Q66-2*P66+O66)/dx^2</f>
        <v>3.6339623057526785E-4</v>
      </c>
      <c r="Q68">
        <v>0</v>
      </c>
    </row>
    <row r="69" spans="6:20">
      <c r="T69" t="s">
        <v>57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F94421BB1A0A248A60EF7096919ACA1" ma:contentTypeVersion="8" ma:contentTypeDescription="Utwórz nowy dokument." ma:contentTypeScope="" ma:versionID="053348338908cc32ef5ab3b604ac4a14">
  <xsd:schema xmlns:xsd="http://www.w3.org/2001/XMLSchema" xmlns:xs="http://www.w3.org/2001/XMLSchema" xmlns:p="http://schemas.microsoft.com/office/2006/metadata/properties" xmlns:ns2="accfd059-7799-4391-a74a-7e0d3083cfe9" xmlns:ns3="e672fdff-4dc8-493c-8e79-ab5b65892557" targetNamespace="http://schemas.microsoft.com/office/2006/metadata/properties" ma:root="true" ma:fieldsID="79dc48f0ad7ba7aafc4716038cdc420a" ns2:_="" ns3:_="">
    <xsd:import namespace="accfd059-7799-4391-a74a-7e0d3083cfe9"/>
    <xsd:import namespace="e672fdff-4dc8-493c-8e79-ab5b658925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cfd059-7799-4391-a74a-7e0d3083cf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Tagi obrazów" ma:readOnly="false" ma:fieldId="{5cf76f15-5ced-4ddc-b409-7134ff3c332f}" ma:taxonomyMulti="true" ma:sspId="6acc8a4f-7760-4777-b4cb-e58fd8606a5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2fdff-4dc8-493c-8e79-ab5b6589255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7fd40b4-755a-4d4e-a0f3-fa9aef0db347}" ma:internalName="TaxCatchAll" ma:showField="CatchAllData" ma:web="e672fdff-4dc8-493c-8e79-ab5b6589255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672fdff-4dc8-493c-8e79-ab5b65892557" xsi:nil="true"/>
    <lcf76f155ced4ddcb4097134ff3c332f xmlns="accfd059-7799-4391-a74a-7e0d3083cfe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A8D62A1-A083-40BC-90A7-50D6339CA7E4}"/>
</file>

<file path=customXml/itemProps2.xml><?xml version="1.0" encoding="utf-8"?>
<ds:datastoreItem xmlns:ds="http://schemas.openxmlformats.org/officeDocument/2006/customXml" ds:itemID="{89E5E637-C397-47AC-A2EC-640345B2B743}"/>
</file>

<file path=customXml/itemProps3.xml><?xml version="1.0" encoding="utf-8"?>
<ds:datastoreItem xmlns:ds="http://schemas.openxmlformats.org/officeDocument/2006/customXml" ds:itemID="{02C75F47-A641-4780-8AB8-3FDDC38D3DB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Polish-Japanese Academy of Information Technology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Piotr Tronczyk</dc:creator>
  <cp:keywords/>
  <dc:description/>
  <cp:lastModifiedBy>Piotr Tronczyk</cp:lastModifiedBy>
  <cp:revision/>
  <dcterms:created xsi:type="dcterms:W3CDTF">2022-04-14T10:45:09Z</dcterms:created>
  <dcterms:modified xsi:type="dcterms:W3CDTF">2022-04-14T11:23:15Z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0x010100EF94421BB1A0A248A60EF7096919ACA1</vt:lpwstr>
  </property>
  <property fmtid="{D5CDD505-2E9C-101B-9397-08002B2CF9AE}" pid="3" name="MediaServiceImageTags">
    <vt:lpwstr/>
  </property>
</Properties>
</file>