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89ce4a55c9f189a/Desktop/Coding Ninjas/CPI Inflation case study/"/>
    </mc:Choice>
  </mc:AlternateContent>
  <xr:revisionPtr revIDLastSave="1504" documentId="8_{D62D479C-E20D-408B-81FE-C45E8091CB3A}" xr6:coauthVersionLast="47" xr6:coauthVersionMax="47" xr10:uidLastSave="{6B6D7901-50EB-4935-834A-220DE51DEE59}"/>
  <bookViews>
    <workbookView xWindow="-108" yWindow="-108" windowWidth="23256" windowHeight="12456" firstSheet="4" activeTab="5" xr2:uid="{00000000-000D-0000-FFFF-FFFF00000000}"/>
  </bookViews>
  <sheets>
    <sheet name="Lifecycle" sheetId="4" state="hidden" r:id="rId1"/>
    <sheet name="April 2019 Data" sheetId="16" state="hidden" r:id="rId2"/>
    <sheet name="Sample Size Analysis" sheetId="14" state="hidden" r:id="rId3"/>
    <sheet name="Main Data" sheetId="1" r:id="rId4"/>
    <sheet name="Sheet9" sheetId="33" r:id="rId5"/>
    <sheet name="Sheet8" sheetId="32" r:id="rId6"/>
    <sheet name="Data Mapping" sheetId="5" r:id="rId7"/>
    <sheet name="Data Cleaning" sheetId="2" r:id="rId8"/>
    <sheet name="Imputation" sheetId="7" state="hidden" r:id="rId9"/>
    <sheet name="P1 - V1" sheetId="8" state="hidden" r:id="rId10"/>
    <sheet name="P1 - Analysis" sheetId="10" state="hidden" r:id="rId11"/>
    <sheet name="P1 - V2" sheetId="17" r:id="rId12"/>
    <sheet name="P1 - V2 Analysis" sheetId="18" r:id="rId13"/>
    <sheet name="Crude Oil Prices" sheetId="22" state="hidden" r:id="rId14"/>
    <sheet name="P1 - Communication" sheetId="28" r:id="rId15"/>
    <sheet name="P2 - V1" sheetId="11" r:id="rId16"/>
    <sheet name="P2 - Communication" sheetId="30" r:id="rId17"/>
    <sheet name="P3 - V1" sheetId="12" r:id="rId18"/>
    <sheet name="P3 - Communication" sheetId="29" r:id="rId19"/>
    <sheet name="P4 - V1" sheetId="20" r:id="rId20"/>
    <sheet name="P4 - V2" sheetId="21" r:id="rId21"/>
    <sheet name="P5 - V1" sheetId="23" r:id="rId22"/>
    <sheet name="P5 - V2" sheetId="24" r:id="rId23"/>
    <sheet name="Sheet2" sheetId="26" r:id="rId24"/>
    <sheet name="Sheet7" sheetId="31" r:id="rId25"/>
  </sheets>
  <definedNames>
    <definedName name="_xlnm._FilterDatabase" localSheetId="3" hidden="1">'Main Data'!$A$1:$AE$376</definedName>
    <definedName name="_xlnm._FilterDatabase" localSheetId="9" hidden="1">'P1 - V1'!$A$377:$C$380</definedName>
    <definedName name="_xlnm._FilterDatabase" localSheetId="11" hidden="1">'P1 - V2'!$A$1:$AJ$376</definedName>
    <definedName name="_xlcn.WorksheetConnection_All_India_Index_Upto_April23A1AE3731" hidden="1">'Main Data'!$A$1:$AE$376</definedName>
    <definedName name="ExternalData_1" localSheetId="1" hidden="1">'April 2019 Data'!$B$1:$AD$4</definedName>
    <definedName name="ExternalData_1" localSheetId="13" hidden="1">'Crude Oil Prices'!$A$1:$P$25</definedName>
    <definedName name="ExternalData_1" localSheetId="8" hidden="1">Imputation!$A$2:$G$58</definedName>
  </definedNames>
  <calcPr calcId="191029"/>
  <pivotCaches>
    <pivotCache cacheId="0" r:id="rId26"/>
    <pivotCache cacheId="1" r:id="rId27"/>
    <pivotCache cacheId="2" r:id="rId2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ll_India_Index_Upto_April23 !$A$1:$AE$37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33" l="1"/>
  <c r="C56" i="33"/>
  <c r="C64" i="33"/>
  <c r="C49" i="33"/>
  <c r="C57" i="33"/>
  <c r="C65" i="33"/>
  <c r="C50" i="33"/>
  <c r="C58" i="33"/>
  <c r="C66" i="33"/>
  <c r="C51" i="33"/>
  <c r="C59" i="33"/>
  <c r="C52" i="33"/>
  <c r="C60" i="33"/>
  <c r="C53" i="33"/>
  <c r="C61" i="33"/>
  <c r="C54" i="33"/>
  <c r="C62" i="33"/>
  <c r="C55" i="33"/>
  <c r="C63" i="33"/>
  <c r="C33" i="33"/>
  <c r="C34" i="33"/>
  <c r="C42" i="33"/>
  <c r="C47" i="33"/>
  <c r="C32" i="33"/>
  <c r="C41" i="33"/>
  <c r="C35" i="33"/>
  <c r="C43" i="33"/>
  <c r="C30" i="33"/>
  <c r="C39" i="33"/>
  <c r="C40" i="33"/>
  <c r="C36" i="33"/>
  <c r="C44" i="33"/>
  <c r="C29" i="33"/>
  <c r="C37" i="33"/>
  <c r="C45" i="33"/>
  <c r="C38" i="33"/>
  <c r="C46" i="33"/>
  <c r="C31" i="33"/>
  <c r="D63" i="33" l="1"/>
  <c r="D61" i="33"/>
  <c r="E59" i="33"/>
  <c r="E50" i="33"/>
  <c r="D64" i="33"/>
  <c r="E64" i="33"/>
  <c r="E53" i="33"/>
  <c r="E56" i="33"/>
  <c r="D48" i="33"/>
  <c r="E54" i="33"/>
  <c r="E63" i="33"/>
  <c r="E61" i="33"/>
  <c r="D59" i="33"/>
  <c r="D50" i="33"/>
  <c r="D56" i="33"/>
  <c r="D51" i="33"/>
  <c r="E60" i="33"/>
  <c r="D57" i="33"/>
  <c r="D49" i="33"/>
  <c r="E49" i="33"/>
  <c r="D55" i="33"/>
  <c r="D53" i="33"/>
  <c r="E51" i="33"/>
  <c r="D65" i="33"/>
  <c r="E65" i="33"/>
  <c r="E66" i="33"/>
  <c r="E58" i="33"/>
  <c r="D58" i="33"/>
  <c r="E55" i="33"/>
  <c r="D62" i="33"/>
  <c r="E62" i="33"/>
  <c r="D60" i="33"/>
  <c r="D66" i="33"/>
  <c r="E57" i="33"/>
  <c r="E48" i="33"/>
  <c r="E52" i="33"/>
  <c r="D52" i="33"/>
  <c r="D54" i="33"/>
  <c r="D31" i="33"/>
  <c r="D38" i="33"/>
  <c r="E33" i="33"/>
  <c r="E31" i="33"/>
  <c r="E44" i="33"/>
  <c r="E46" i="33"/>
  <c r="D46" i="33"/>
  <c r="E38" i="33"/>
  <c r="D44" i="33"/>
  <c r="D30" i="33"/>
  <c r="E32" i="33"/>
  <c r="D33" i="33"/>
  <c r="D45" i="33"/>
  <c r="E36" i="33"/>
  <c r="D43" i="33"/>
  <c r="D47" i="33"/>
  <c r="E45" i="33"/>
  <c r="D36" i="33"/>
  <c r="E43" i="33"/>
  <c r="E47" i="33"/>
  <c r="E37" i="33"/>
  <c r="D40" i="33"/>
  <c r="D35" i="33"/>
  <c r="E42" i="33"/>
  <c r="D37" i="33"/>
  <c r="E40" i="33"/>
  <c r="E35" i="33"/>
  <c r="D42" i="33"/>
  <c r="E29" i="33"/>
  <c r="D39" i="33"/>
  <c r="E41" i="33"/>
  <c r="D34" i="33"/>
  <c r="D29" i="33"/>
  <c r="E39" i="33"/>
  <c r="D41" i="33"/>
  <c r="E34" i="33"/>
  <c r="E30" i="33"/>
  <c r="D32" i="33"/>
  <c r="E10" i="11" l="1"/>
  <c r="D10" i="11"/>
  <c r="C10" i="11"/>
  <c r="H6" i="5"/>
  <c r="T35" i="30"/>
  <c r="H4" i="5"/>
  <c r="H2" i="5"/>
  <c r="AH361" i="1"/>
  <c r="AH325" i="1"/>
  <c r="AH289" i="1"/>
  <c r="AH253" i="1"/>
  <c r="AH217" i="1"/>
  <c r="AH181" i="1"/>
  <c r="AH145" i="1"/>
  <c r="AG376" i="1"/>
  <c r="AG373" i="1"/>
  <c r="AG370" i="1"/>
  <c r="AG367" i="1"/>
  <c r="AG364" i="1"/>
  <c r="AG151" i="1"/>
  <c r="AG148" i="1"/>
  <c r="AG154" i="1"/>
  <c r="AG157" i="1"/>
  <c r="AG160" i="1"/>
  <c r="AG163" i="1"/>
  <c r="AG166" i="1"/>
  <c r="AG169" i="1"/>
  <c r="AG172" i="1"/>
  <c r="AG175" i="1"/>
  <c r="AG178" i="1"/>
  <c r="AG181" i="1"/>
  <c r="AG184" i="1"/>
  <c r="AG187" i="1"/>
  <c r="AG190" i="1"/>
  <c r="AG193" i="1"/>
  <c r="AG196" i="1"/>
  <c r="AG199" i="1"/>
  <c r="AG202" i="1"/>
  <c r="AG205" i="1"/>
  <c r="AG208" i="1"/>
  <c r="AG211" i="1"/>
  <c r="AG214" i="1"/>
  <c r="AG217" i="1"/>
  <c r="AG220" i="1"/>
  <c r="AG223" i="1"/>
  <c r="AG226" i="1"/>
  <c r="AG229" i="1"/>
  <c r="AG232" i="1"/>
  <c r="AG235" i="1"/>
  <c r="AG238" i="1"/>
  <c r="AG241" i="1"/>
  <c r="AG244" i="1"/>
  <c r="AG247" i="1"/>
  <c r="AG250" i="1"/>
  <c r="AG253" i="1"/>
  <c r="AG256" i="1"/>
  <c r="AG259" i="1"/>
  <c r="AG262" i="1"/>
  <c r="AG265" i="1"/>
  <c r="AG268" i="1"/>
  <c r="AG271" i="1"/>
  <c r="AG274" i="1"/>
  <c r="AG277" i="1"/>
  <c r="AG280" i="1"/>
  <c r="AG283" i="1"/>
  <c r="AG286" i="1"/>
  <c r="AG289" i="1"/>
  <c r="AG292" i="1"/>
  <c r="AG295" i="1"/>
  <c r="AG298" i="1"/>
  <c r="AG301" i="1"/>
  <c r="AG304" i="1"/>
  <c r="AG307" i="1"/>
  <c r="AG310" i="1"/>
  <c r="AG313" i="1"/>
  <c r="AG316" i="1"/>
  <c r="AG319" i="1"/>
  <c r="AG322" i="1"/>
  <c r="AG325" i="1"/>
  <c r="AG361" i="1"/>
  <c r="AG358" i="1"/>
  <c r="AG355" i="1"/>
  <c r="AG352" i="1"/>
  <c r="AG349" i="1"/>
  <c r="AG346" i="1"/>
  <c r="AG343" i="1"/>
  <c r="AG340" i="1"/>
  <c r="AG337" i="1"/>
  <c r="AG334" i="1"/>
  <c r="AG331" i="1"/>
  <c r="AG328" i="1"/>
  <c r="S40" i="29"/>
  <c r="T35" i="28"/>
  <c r="B9" i="26" l="1"/>
  <c r="B11" i="26"/>
  <c r="B22" i="26"/>
  <c r="B19" i="26"/>
  <c r="B5" i="26"/>
  <c r="B4" i="26"/>
  <c r="B17" i="26"/>
  <c r="B14" i="26"/>
  <c r="B7" i="26"/>
  <c r="B20" i="26"/>
  <c r="B12" i="26"/>
  <c r="B10" i="26"/>
  <c r="B13" i="26"/>
  <c r="B21" i="26"/>
  <c r="B6" i="26"/>
  <c r="B16" i="26"/>
  <c r="B8" i="26"/>
  <c r="B25" i="26"/>
  <c r="B15" i="26"/>
  <c r="B27" i="26"/>
  <c r="B24" i="26"/>
  <c r="B18" i="26"/>
  <c r="B2" i="26"/>
  <c r="B23" i="26"/>
  <c r="B28" i="26"/>
  <c r="B3" i="26"/>
  <c r="B26" i="26"/>
  <c r="G2" i="23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" i="20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1" i="17"/>
  <c r="AI192" i="17"/>
  <c r="AI193" i="17"/>
  <c r="AI194" i="17"/>
  <c r="AI195" i="17"/>
  <c r="AI196" i="17"/>
  <c r="AI197" i="17"/>
  <c r="AI198" i="17"/>
  <c r="AI199" i="17"/>
  <c r="AI200" i="17"/>
  <c r="AI201" i="17"/>
  <c r="AI202" i="17"/>
  <c r="AI203" i="17"/>
  <c r="AI204" i="17"/>
  <c r="AI205" i="17"/>
  <c r="AI206" i="17"/>
  <c r="AI207" i="17"/>
  <c r="AI208" i="17"/>
  <c r="AI209" i="17"/>
  <c r="AI210" i="17"/>
  <c r="AI211" i="17"/>
  <c r="AI212" i="17"/>
  <c r="AI213" i="17"/>
  <c r="AI214" i="17"/>
  <c r="AI215" i="17"/>
  <c r="AI216" i="17"/>
  <c r="AI217" i="17"/>
  <c r="AI218" i="17"/>
  <c r="AI219" i="17"/>
  <c r="AI220" i="17"/>
  <c r="AI221" i="17"/>
  <c r="AI222" i="17"/>
  <c r="AI223" i="17"/>
  <c r="AI224" i="17"/>
  <c r="AI225" i="17"/>
  <c r="AI226" i="17"/>
  <c r="AI227" i="17"/>
  <c r="AI228" i="17"/>
  <c r="AI229" i="17"/>
  <c r="AI230" i="17"/>
  <c r="AI231" i="17"/>
  <c r="AI232" i="17"/>
  <c r="AI233" i="17"/>
  <c r="AI234" i="17"/>
  <c r="AI235" i="17"/>
  <c r="AI236" i="17"/>
  <c r="AI237" i="17"/>
  <c r="AI238" i="17"/>
  <c r="AI239" i="17"/>
  <c r="AI240" i="17"/>
  <c r="AI241" i="17"/>
  <c r="AI242" i="17"/>
  <c r="AI243" i="17"/>
  <c r="AI244" i="17"/>
  <c r="AI245" i="17"/>
  <c r="AI246" i="17"/>
  <c r="AI247" i="17"/>
  <c r="AI248" i="17"/>
  <c r="AI249" i="17"/>
  <c r="AI250" i="17"/>
  <c r="AI251" i="17"/>
  <c r="AI252" i="17"/>
  <c r="AI253" i="17"/>
  <c r="AI254" i="17"/>
  <c r="AI255" i="17"/>
  <c r="AI256" i="17"/>
  <c r="AI257" i="17"/>
  <c r="AI258" i="17"/>
  <c r="AI259" i="17"/>
  <c r="AI260" i="17"/>
  <c r="AI261" i="17"/>
  <c r="AI262" i="17"/>
  <c r="AI263" i="17"/>
  <c r="AI264" i="17"/>
  <c r="AI265" i="17"/>
  <c r="AI266" i="17"/>
  <c r="AI267" i="17"/>
  <c r="AI268" i="17"/>
  <c r="AI269" i="17"/>
  <c r="AI270" i="17"/>
  <c r="AI271" i="17"/>
  <c r="AI272" i="17"/>
  <c r="AI273" i="17"/>
  <c r="AI274" i="17"/>
  <c r="AI275" i="17"/>
  <c r="AI276" i="17"/>
  <c r="AI277" i="17"/>
  <c r="AI278" i="17"/>
  <c r="AI279" i="17"/>
  <c r="AI280" i="17"/>
  <c r="AI281" i="17"/>
  <c r="AI282" i="17"/>
  <c r="AI283" i="17"/>
  <c r="AI284" i="17"/>
  <c r="AI285" i="17"/>
  <c r="AI286" i="17"/>
  <c r="AI287" i="17"/>
  <c r="AI288" i="17"/>
  <c r="AI289" i="17"/>
  <c r="AI290" i="17"/>
  <c r="AI291" i="17"/>
  <c r="AI292" i="17"/>
  <c r="AI293" i="17"/>
  <c r="AI294" i="17"/>
  <c r="AI295" i="17"/>
  <c r="AI296" i="17"/>
  <c r="AI297" i="17"/>
  <c r="AI298" i="17"/>
  <c r="AI299" i="17"/>
  <c r="AI300" i="17"/>
  <c r="AI301" i="17"/>
  <c r="AI302" i="17"/>
  <c r="AI303" i="17"/>
  <c r="AI304" i="17"/>
  <c r="AI305" i="17"/>
  <c r="AI306" i="17"/>
  <c r="AI307" i="17"/>
  <c r="AI308" i="17"/>
  <c r="AI309" i="17"/>
  <c r="AI310" i="17"/>
  <c r="AI311" i="17"/>
  <c r="AI312" i="17"/>
  <c r="AI313" i="17"/>
  <c r="AI314" i="17"/>
  <c r="AI315" i="17"/>
  <c r="AI316" i="17"/>
  <c r="AI317" i="17"/>
  <c r="AI318" i="17"/>
  <c r="AI319" i="17"/>
  <c r="AI320" i="17"/>
  <c r="AI321" i="17"/>
  <c r="AI322" i="17"/>
  <c r="AI323" i="17"/>
  <c r="AI324" i="17"/>
  <c r="AI325" i="17"/>
  <c r="AI326" i="17"/>
  <c r="AI327" i="17"/>
  <c r="AI328" i="17"/>
  <c r="AI329" i="17"/>
  <c r="AI330" i="17"/>
  <c r="AI331" i="17"/>
  <c r="AI332" i="17"/>
  <c r="AI333" i="17"/>
  <c r="AI334" i="17"/>
  <c r="AI335" i="17"/>
  <c r="AI336" i="17"/>
  <c r="AI337" i="17"/>
  <c r="AI338" i="17"/>
  <c r="AI339" i="17"/>
  <c r="AI340" i="17"/>
  <c r="AI341" i="17"/>
  <c r="AI342" i="17"/>
  <c r="AI343" i="17"/>
  <c r="AI344" i="17"/>
  <c r="AI345" i="17"/>
  <c r="AI346" i="17"/>
  <c r="AI347" i="17"/>
  <c r="AI348" i="17"/>
  <c r="AI349" i="17"/>
  <c r="AI350" i="17"/>
  <c r="AI351" i="17"/>
  <c r="AI352" i="17"/>
  <c r="AI353" i="17"/>
  <c r="AI354" i="17"/>
  <c r="AI355" i="17"/>
  <c r="AI356" i="17"/>
  <c r="AI357" i="17"/>
  <c r="AI358" i="17"/>
  <c r="AI359" i="17"/>
  <c r="AI360" i="17"/>
  <c r="AI361" i="17"/>
  <c r="AI362" i="17"/>
  <c r="AI363" i="17"/>
  <c r="AI364" i="17"/>
  <c r="AI365" i="17"/>
  <c r="AI366" i="17"/>
  <c r="AI367" i="17"/>
  <c r="AI368" i="17"/>
  <c r="AI369" i="17"/>
  <c r="AI370" i="17"/>
  <c r="AI371" i="17"/>
  <c r="AI372" i="17"/>
  <c r="AI373" i="17"/>
  <c r="AI374" i="17"/>
  <c r="AI375" i="17"/>
  <c r="AI376" i="17"/>
  <c r="AI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F209" i="17"/>
  <c r="AF210" i="17"/>
  <c r="AF211" i="17"/>
  <c r="AF212" i="17"/>
  <c r="AF213" i="17"/>
  <c r="AF214" i="17"/>
  <c r="AF215" i="17"/>
  <c r="AF216" i="17"/>
  <c r="AF217" i="17"/>
  <c r="AF218" i="17"/>
  <c r="AF219" i="17"/>
  <c r="AF220" i="17"/>
  <c r="AF221" i="17"/>
  <c r="AF222" i="17"/>
  <c r="AF223" i="17"/>
  <c r="AF224" i="17"/>
  <c r="AF225" i="17"/>
  <c r="AF226" i="17"/>
  <c r="AF227" i="17"/>
  <c r="AF228" i="17"/>
  <c r="AF229" i="17"/>
  <c r="AF230" i="17"/>
  <c r="AF231" i="17"/>
  <c r="AF232" i="17"/>
  <c r="AF233" i="17"/>
  <c r="AF234" i="17"/>
  <c r="AF235" i="17"/>
  <c r="AF236" i="17"/>
  <c r="AF237" i="17"/>
  <c r="AF238" i="17"/>
  <c r="AF239" i="17"/>
  <c r="AF240" i="17"/>
  <c r="AF241" i="17"/>
  <c r="AF242" i="17"/>
  <c r="AF243" i="17"/>
  <c r="AF244" i="17"/>
  <c r="AF245" i="17"/>
  <c r="AF246" i="17"/>
  <c r="AF247" i="17"/>
  <c r="AF248" i="17"/>
  <c r="AF249" i="17"/>
  <c r="AF250" i="17"/>
  <c r="AF251" i="17"/>
  <c r="AF252" i="17"/>
  <c r="AF253" i="17"/>
  <c r="AF254" i="17"/>
  <c r="AF255" i="17"/>
  <c r="AF256" i="17"/>
  <c r="AF257" i="17"/>
  <c r="AF258" i="17"/>
  <c r="AF259" i="17"/>
  <c r="AF260" i="17"/>
  <c r="AF261" i="17"/>
  <c r="AF262" i="17"/>
  <c r="AF263" i="17"/>
  <c r="AF264" i="17"/>
  <c r="AF265" i="17"/>
  <c r="AF266" i="17"/>
  <c r="AF267" i="17"/>
  <c r="AF268" i="17"/>
  <c r="AF269" i="17"/>
  <c r="AF270" i="17"/>
  <c r="AF271" i="17"/>
  <c r="AF272" i="17"/>
  <c r="AF273" i="17"/>
  <c r="AF274" i="17"/>
  <c r="AF275" i="17"/>
  <c r="AF276" i="17"/>
  <c r="AF277" i="17"/>
  <c r="AF278" i="17"/>
  <c r="AF279" i="17"/>
  <c r="AF280" i="17"/>
  <c r="AF281" i="17"/>
  <c r="AF282" i="17"/>
  <c r="AF283" i="17"/>
  <c r="AF284" i="17"/>
  <c r="AF285" i="17"/>
  <c r="AF286" i="17"/>
  <c r="AF287" i="17"/>
  <c r="AF288" i="17"/>
  <c r="AF289" i="17"/>
  <c r="AF290" i="17"/>
  <c r="AF291" i="17"/>
  <c r="AF292" i="17"/>
  <c r="AF293" i="17"/>
  <c r="AF294" i="17"/>
  <c r="AF295" i="17"/>
  <c r="AF296" i="17"/>
  <c r="AF297" i="17"/>
  <c r="AF298" i="17"/>
  <c r="AF299" i="17"/>
  <c r="AF300" i="17"/>
  <c r="AF301" i="17"/>
  <c r="AF302" i="17"/>
  <c r="AF303" i="17"/>
  <c r="AF304" i="17"/>
  <c r="AF305" i="17"/>
  <c r="AF306" i="17"/>
  <c r="AF307" i="17"/>
  <c r="AF308" i="17"/>
  <c r="AF309" i="17"/>
  <c r="AF310" i="17"/>
  <c r="AF311" i="17"/>
  <c r="AF312" i="17"/>
  <c r="AF313" i="17"/>
  <c r="AF314" i="17"/>
  <c r="AF315" i="17"/>
  <c r="AF316" i="17"/>
  <c r="AF317" i="17"/>
  <c r="AF318" i="17"/>
  <c r="AF319" i="17"/>
  <c r="AF320" i="17"/>
  <c r="AF321" i="17"/>
  <c r="AF322" i="17"/>
  <c r="AF323" i="17"/>
  <c r="AF324" i="17"/>
  <c r="AF325" i="17"/>
  <c r="AF326" i="17"/>
  <c r="AF327" i="17"/>
  <c r="AF328" i="17"/>
  <c r="AF329" i="17"/>
  <c r="AF330" i="17"/>
  <c r="AF331" i="17"/>
  <c r="AF332" i="17"/>
  <c r="AF333" i="17"/>
  <c r="AF334" i="17"/>
  <c r="AF335" i="17"/>
  <c r="AF336" i="17"/>
  <c r="AF337" i="17"/>
  <c r="AF338" i="17"/>
  <c r="AF339" i="17"/>
  <c r="AF340" i="17"/>
  <c r="AF341" i="17"/>
  <c r="AF342" i="17"/>
  <c r="AF343" i="17"/>
  <c r="AF344" i="17"/>
  <c r="AF345" i="17"/>
  <c r="AF346" i="17"/>
  <c r="AF347" i="17"/>
  <c r="AF348" i="17"/>
  <c r="AF349" i="17"/>
  <c r="AF350" i="17"/>
  <c r="AF351" i="17"/>
  <c r="AF352" i="17"/>
  <c r="AF353" i="17"/>
  <c r="AF354" i="17"/>
  <c r="AF355" i="17"/>
  <c r="AF356" i="17"/>
  <c r="AF357" i="17"/>
  <c r="AF358" i="17"/>
  <c r="AF359" i="17"/>
  <c r="AF360" i="17"/>
  <c r="AF361" i="17"/>
  <c r="AF362" i="17"/>
  <c r="AF363" i="17"/>
  <c r="AF364" i="17"/>
  <c r="AF365" i="17"/>
  <c r="AF366" i="17"/>
  <c r="AF367" i="17"/>
  <c r="AF368" i="17"/>
  <c r="AF369" i="17"/>
  <c r="AF370" i="17"/>
  <c r="AF371" i="17"/>
  <c r="AF372" i="17"/>
  <c r="AF373" i="17"/>
  <c r="AF374" i="17"/>
  <c r="AF375" i="17"/>
  <c r="AF376" i="17"/>
  <c r="AF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C240" i="17"/>
  <c r="AC241" i="17"/>
  <c r="AC242" i="17"/>
  <c r="AC243" i="17"/>
  <c r="AC244" i="17"/>
  <c r="AC245" i="17"/>
  <c r="AC246" i="17"/>
  <c r="AC247" i="17"/>
  <c r="AC248" i="17"/>
  <c r="AC249" i="17"/>
  <c r="AC250" i="17"/>
  <c r="AC251" i="17"/>
  <c r="AC252" i="17"/>
  <c r="AC253" i="17"/>
  <c r="AC254" i="17"/>
  <c r="AC255" i="17"/>
  <c r="AC256" i="17"/>
  <c r="AC257" i="17"/>
  <c r="AC258" i="17"/>
  <c r="AC259" i="17"/>
  <c r="AC260" i="17"/>
  <c r="AC261" i="17"/>
  <c r="AC262" i="17"/>
  <c r="AC263" i="17"/>
  <c r="AC264" i="17"/>
  <c r="AC265" i="17"/>
  <c r="AC266" i="17"/>
  <c r="AC267" i="17"/>
  <c r="AC268" i="17"/>
  <c r="AC269" i="17"/>
  <c r="AC270" i="17"/>
  <c r="AC271" i="17"/>
  <c r="AC272" i="17"/>
  <c r="AC273" i="17"/>
  <c r="AC274" i="17"/>
  <c r="AC275" i="17"/>
  <c r="AC276" i="17"/>
  <c r="AC277" i="17"/>
  <c r="AC278" i="17"/>
  <c r="AC279" i="17"/>
  <c r="AC280" i="17"/>
  <c r="AC281" i="17"/>
  <c r="AC282" i="17"/>
  <c r="AC283" i="17"/>
  <c r="AC284" i="17"/>
  <c r="AC285" i="17"/>
  <c r="AC286" i="17"/>
  <c r="AC287" i="17"/>
  <c r="AC288" i="17"/>
  <c r="AC289" i="17"/>
  <c r="AC290" i="17"/>
  <c r="AC291" i="17"/>
  <c r="AC292" i="17"/>
  <c r="AC293" i="17"/>
  <c r="AC294" i="17"/>
  <c r="AC295" i="17"/>
  <c r="AC296" i="17"/>
  <c r="AC297" i="17"/>
  <c r="AC298" i="17"/>
  <c r="AC299" i="17"/>
  <c r="AC300" i="17"/>
  <c r="AC301" i="17"/>
  <c r="AC302" i="17"/>
  <c r="AC303" i="17"/>
  <c r="AC304" i="17"/>
  <c r="AC305" i="17"/>
  <c r="AC306" i="17"/>
  <c r="AC307" i="17"/>
  <c r="AC308" i="17"/>
  <c r="AC309" i="17"/>
  <c r="AC310" i="17"/>
  <c r="AC311" i="17"/>
  <c r="AC312" i="17"/>
  <c r="AC313" i="17"/>
  <c r="AC314" i="17"/>
  <c r="AC315" i="17"/>
  <c r="AC316" i="17"/>
  <c r="AC317" i="17"/>
  <c r="AC318" i="17"/>
  <c r="AC319" i="17"/>
  <c r="AC320" i="17"/>
  <c r="AC321" i="17"/>
  <c r="AC322" i="17"/>
  <c r="AC323" i="17"/>
  <c r="AC324" i="17"/>
  <c r="AC325" i="17"/>
  <c r="AC326" i="17"/>
  <c r="AC327" i="17"/>
  <c r="AC328" i="17"/>
  <c r="AC329" i="17"/>
  <c r="AC330" i="17"/>
  <c r="AC331" i="17"/>
  <c r="AC332" i="17"/>
  <c r="AC333" i="17"/>
  <c r="AC334" i="17"/>
  <c r="AC335" i="17"/>
  <c r="AC336" i="17"/>
  <c r="AC337" i="17"/>
  <c r="AC338" i="17"/>
  <c r="AC339" i="17"/>
  <c r="AC340" i="17"/>
  <c r="AC341" i="17"/>
  <c r="AC342" i="17"/>
  <c r="AC343" i="17"/>
  <c r="AC344" i="17"/>
  <c r="AC345" i="17"/>
  <c r="AC346" i="17"/>
  <c r="AC347" i="17"/>
  <c r="AC348" i="17"/>
  <c r="AC349" i="17"/>
  <c r="AC350" i="17"/>
  <c r="AC351" i="17"/>
  <c r="AC352" i="17"/>
  <c r="AC353" i="17"/>
  <c r="AC354" i="17"/>
  <c r="AC355" i="17"/>
  <c r="AC356" i="17"/>
  <c r="AC357" i="17"/>
  <c r="AC358" i="17"/>
  <c r="AC359" i="17"/>
  <c r="AC360" i="17"/>
  <c r="AC361" i="17"/>
  <c r="AC362" i="17"/>
  <c r="AC363" i="17"/>
  <c r="AC364" i="17"/>
  <c r="AC365" i="17"/>
  <c r="AC366" i="17"/>
  <c r="AC367" i="17"/>
  <c r="AC368" i="17"/>
  <c r="AC369" i="17"/>
  <c r="AC370" i="17"/>
  <c r="AC371" i="17"/>
  <c r="AC372" i="17"/>
  <c r="AC373" i="17"/>
  <c r="AC374" i="17"/>
  <c r="AC375" i="17"/>
  <c r="AC376" i="17"/>
  <c r="AC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2" i="17"/>
  <c r="D229" i="1" l="1"/>
  <c r="D228" i="1"/>
  <c r="D2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2" i="1"/>
  <c r="W5" i="12" l="1"/>
  <c r="L4" i="12"/>
  <c r="L8" i="12"/>
  <c r="S4" i="12"/>
  <c r="M14" i="12"/>
  <c r="M6" i="12"/>
  <c r="N9" i="12"/>
  <c r="O12" i="12"/>
  <c r="P15" i="12"/>
  <c r="P7" i="12"/>
  <c r="Q10" i="12"/>
  <c r="R13" i="12"/>
  <c r="R5" i="12"/>
  <c r="S8" i="12"/>
  <c r="T11" i="12"/>
  <c r="U14" i="12"/>
  <c r="U6" i="12"/>
  <c r="V9" i="12"/>
  <c r="W12" i="12"/>
  <c r="L15" i="12"/>
  <c r="L7" i="12"/>
  <c r="R4" i="12"/>
  <c r="M13" i="12"/>
  <c r="M5" i="12"/>
  <c r="N8" i="12"/>
  <c r="O11" i="12"/>
  <c r="P14" i="12"/>
  <c r="P6" i="12"/>
  <c r="Q9" i="12"/>
  <c r="R12" i="12"/>
  <c r="S15" i="12"/>
  <c r="S7" i="12"/>
  <c r="T10" i="12"/>
  <c r="U13" i="12"/>
  <c r="U5" i="12"/>
  <c r="V8" i="12"/>
  <c r="W11" i="12"/>
  <c r="L14" i="12"/>
  <c r="L6" i="12"/>
  <c r="Q4" i="12"/>
  <c r="M12" i="12"/>
  <c r="N15" i="12"/>
  <c r="N7" i="12"/>
  <c r="O10" i="12"/>
  <c r="P13" i="12"/>
  <c r="P5" i="12"/>
  <c r="Q8" i="12"/>
  <c r="R11" i="12"/>
  <c r="S14" i="12"/>
  <c r="S6" i="12"/>
  <c r="T9" i="12"/>
  <c r="U12" i="12"/>
  <c r="V15" i="12"/>
  <c r="V7" i="12"/>
  <c r="W10" i="12"/>
  <c r="L13" i="12"/>
  <c r="L5" i="12"/>
  <c r="P4" i="12"/>
  <c r="M11" i="12"/>
  <c r="N14" i="12"/>
  <c r="N6" i="12"/>
  <c r="O9" i="12"/>
  <c r="P12" i="12"/>
  <c r="Q15" i="12"/>
  <c r="Q7" i="12"/>
  <c r="R10" i="12"/>
  <c r="S13" i="12"/>
  <c r="S5" i="12"/>
  <c r="T8" i="12"/>
  <c r="U11" i="12"/>
  <c r="V14" i="12"/>
  <c r="V6" i="12"/>
  <c r="W9" i="12"/>
  <c r="L12" i="12"/>
  <c r="W4" i="12"/>
  <c r="O4" i="12"/>
  <c r="M10" i="12"/>
  <c r="N13" i="12"/>
  <c r="N5" i="12"/>
  <c r="O8" i="12"/>
  <c r="P11" i="12"/>
  <c r="Q14" i="12"/>
  <c r="Q6" i="12"/>
  <c r="R9" i="12"/>
  <c r="S12" i="12"/>
  <c r="T15" i="12"/>
  <c r="T7" i="12"/>
  <c r="U10" i="12"/>
  <c r="V13" i="12"/>
  <c r="V5" i="12"/>
  <c r="W8" i="12"/>
  <c r="L11" i="12"/>
  <c r="V4" i="12"/>
  <c r="V16" i="12" s="1"/>
  <c r="N4" i="12"/>
  <c r="M9" i="12"/>
  <c r="N12" i="12"/>
  <c r="O15" i="12"/>
  <c r="O7" i="12"/>
  <c r="P10" i="12"/>
  <c r="Q13" i="12"/>
  <c r="Q5" i="12"/>
  <c r="R8" i="12"/>
  <c r="S11" i="12"/>
  <c r="T14" i="12"/>
  <c r="T6" i="12"/>
  <c r="U9" i="12"/>
  <c r="V12" i="12"/>
  <c r="W15" i="12"/>
  <c r="W7" i="12"/>
  <c r="L10" i="12"/>
  <c r="U4" i="12"/>
  <c r="M4" i="12"/>
  <c r="M8" i="12"/>
  <c r="N11" i="12"/>
  <c r="O14" i="12"/>
  <c r="O6" i="12"/>
  <c r="P9" i="12"/>
  <c r="Q12" i="12"/>
  <c r="R15" i="12"/>
  <c r="R7" i="12"/>
  <c r="S10" i="12"/>
  <c r="T13" i="12"/>
  <c r="T5" i="12"/>
  <c r="U8" i="12"/>
  <c r="V11" i="12"/>
  <c r="W14" i="12"/>
  <c r="W6" i="12"/>
  <c r="L9" i="12"/>
  <c r="T4" i="12"/>
  <c r="M15" i="12"/>
  <c r="M7" i="12"/>
  <c r="N10" i="12"/>
  <c r="O13" i="12"/>
  <c r="O5" i="12"/>
  <c r="P8" i="12"/>
  <c r="Q11" i="12"/>
  <c r="R14" i="12"/>
  <c r="R6" i="12"/>
  <c r="S9" i="12"/>
  <c r="T12" i="12"/>
  <c r="U15" i="12"/>
  <c r="U7" i="12"/>
  <c r="V10" i="12"/>
  <c r="W13" i="12"/>
  <c r="E5" i="12"/>
  <c r="C4" i="11"/>
  <c r="E9" i="12"/>
  <c r="E4" i="12"/>
  <c r="E8" i="12"/>
  <c r="C3" i="11"/>
  <c r="E15" i="12"/>
  <c r="E7" i="12"/>
  <c r="E12" i="12"/>
  <c r="E10" i="12"/>
  <c r="E14" i="12"/>
  <c r="E6" i="12"/>
  <c r="E11" i="12"/>
  <c r="E13" i="12"/>
  <c r="C8" i="11"/>
  <c r="C5" i="11"/>
  <c r="C7" i="11"/>
  <c r="C6" i="11"/>
  <c r="Q16" i="12" l="1"/>
  <c r="N16" i="12"/>
  <c r="F6" i="12"/>
  <c r="O16" i="12"/>
  <c r="L16" i="12"/>
  <c r="S16" i="12"/>
  <c r="W16" i="12"/>
  <c r="U16" i="12"/>
  <c r="T16" i="12"/>
  <c r="D4" i="11"/>
  <c r="P16" i="12"/>
  <c r="R16" i="12"/>
  <c r="M16" i="12"/>
  <c r="E4" i="11"/>
  <c r="F10" i="12"/>
  <c r="F11" i="12"/>
  <c r="F14" i="12"/>
  <c r="F7" i="12"/>
  <c r="E16" i="12"/>
  <c r="O13" i="29" s="1"/>
  <c r="F15" i="12"/>
  <c r="F13" i="12"/>
  <c r="F8" i="12"/>
  <c r="F9" i="12"/>
  <c r="F12" i="12"/>
  <c r="F5" i="12"/>
  <c r="E9" i="11"/>
  <c r="C9" i="11"/>
  <c r="E6" i="11"/>
  <c r="E8" i="11"/>
  <c r="D7" i="11"/>
  <c r="D3" i="11"/>
  <c r="E5" i="11"/>
  <c r="D9" i="11"/>
  <c r="D6" i="11"/>
  <c r="E7" i="11"/>
  <c r="D8" i="11"/>
  <c r="D5" i="11"/>
  <c r="Y13" i="29" l="1"/>
  <c r="T13" i="29"/>
  <c r="J13" i="29"/>
  <c r="E13" i="29"/>
  <c r="S12" i="30"/>
  <c r="X12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F78BB-5A89-46B3-99CB-2EE7305B723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85738176-B69B-48A4-B60E-01648B079302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3" xr16:uid="{777ED91A-2F62-4DC3-93D8-D554D756EC2A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4" xr16:uid="{A2A0C2B0-F632-484D-BD63-F444C9C697E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07AA37B-8E21-4629-8FCD-DC6CB330C9B0}" name="WorksheetConnection_All_India_Index_Upto_April23 !$A$1:$AE$37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ll_India_Index_Upto_April23A1AE3731"/>
        </x15:connection>
      </ext>
    </extLst>
  </connection>
</connections>
</file>

<file path=xl/sharedStrings.xml><?xml version="1.0" encoding="utf-8"?>
<sst xmlns="http://schemas.openxmlformats.org/spreadsheetml/2006/main" count="3665" uniqueCount="290">
  <si>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</si>
  <si>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</si>
  <si>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</si>
  <si>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</si>
  <si>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</si>
  <si>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</si>
  <si>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</si>
  <si>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</si>
  <si>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</si>
  <si>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</si>
  <si>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</si>
  <si>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</si>
  <si>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</si>
  <si>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</si>
  <si>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</si>
  <si>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</si>
  <si>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</si>
  <si>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</si>
  <si>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</si>
  <si>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</si>
  <si>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</si>
  <si>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</si>
  <si>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</si>
  <si>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</si>
  <si>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</si>
  <si>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</si>
  <si>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</si>
  <si>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</si>
  <si>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</si>
  <si>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</si>
  <si>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</si>
  <si>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</si>
  <si>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</si>
  <si>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</si>
  <si>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</si>
  <si>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</si>
  <si>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</si>
  <si>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</si>
  <si>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</si>
  <si>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</si>
  <si>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</si>
  <si>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</si>
  <si>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</si>
  <si>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</si>
  <si>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</si>
  <si>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 took average of previuos three months and next three months</t>
  </si>
  <si>
    <t>Housing Category rural values are missing</t>
  </si>
  <si>
    <t>For the first three months we use same urban values and after that we used moving averages for the previous three months</t>
  </si>
  <si>
    <t>IF(V2,U2,U3)
IF(V11,U11,AVERAGE(W2:W10))</t>
  </si>
  <si>
    <t>AVERAGE(D255,D258,D261,D267,D270,D273)</t>
  </si>
  <si>
    <t>AVERAGE(R251,R254,R257,R266,R269,R272)</t>
  </si>
  <si>
    <t>AVERAGE(D260:AC260)</t>
  </si>
  <si>
    <t>Genaral Index</t>
  </si>
  <si>
    <t>Some missing Genaral index and averaged all the categories</t>
  </si>
  <si>
    <t>Missing Values</t>
  </si>
  <si>
    <t>Solution</t>
  </si>
  <si>
    <t>Formula</t>
  </si>
  <si>
    <t>2020 April some categories</t>
  </si>
  <si>
    <t xml:space="preserve">2020 May  all categories </t>
  </si>
  <si>
    <t xml:space="preserve">- this analysis is on urban houses situated in (#west) - it consist 95k houses </t>
  </si>
  <si>
    <r>
      <rPr>
        <b/>
        <sz val="12"/>
        <color theme="1"/>
        <rFont val="Arial"/>
        <scheme val="minor"/>
      </rPr>
      <t>Clear, concise and complete w</t>
    </r>
    <r>
      <rPr>
        <sz val="10"/>
        <color rgb="FF000000"/>
        <rFont val="Arial"/>
        <scheme val="minor"/>
      </rPr>
      <t xml:space="preserve">ay - easily digestible by the audience </t>
    </r>
  </si>
  <si>
    <t xml:space="preserve">Communication </t>
  </si>
  <si>
    <t xml:space="preserve">avg prioce 100k </t>
  </si>
  <si>
    <t xml:space="preserve">maybe we have bad monsoon - food prices have icnreased </t>
  </si>
  <si>
    <t xml:space="preserve">Correct graph </t>
  </si>
  <si>
    <t>maybe fertiliser prices have increased</t>
  </si>
  <si>
    <t>putting it in beautiful graphs / charts</t>
  </si>
  <si>
    <t xml:space="preserve">Visualization </t>
  </si>
  <si>
    <t>war going on</t>
  </si>
  <si>
    <t>supply chain issue (red sea issue)</t>
  </si>
  <si>
    <t xml:space="preserve">import oil prices have increases </t>
  </si>
  <si>
    <t xml:space="preserve">create and solve hypthesis using data </t>
  </si>
  <si>
    <t xml:space="preserve">Data Analysis </t>
  </si>
  <si>
    <t xml:space="preserve">full name </t>
  </si>
  <si>
    <t xml:space="preserve">last </t>
  </si>
  <si>
    <t xml:space="preserve">frsnt </t>
  </si>
  <si>
    <t xml:space="preserve">Prefix </t>
  </si>
  <si>
    <t xml:space="preserve">age </t>
  </si>
  <si>
    <t xml:space="preserve">DOB </t>
  </si>
  <si>
    <t xml:space="preserve">feature engineering </t>
  </si>
  <si>
    <t xml:space="preserve">Enhancing the dataset </t>
  </si>
  <si>
    <t>(optional)</t>
  </si>
  <si>
    <t xml:space="preserve">Univariate , bivariate , multivariate </t>
  </si>
  <si>
    <t xml:space="preserve">Exploratory data analysis (EDA) </t>
  </si>
  <si>
    <t xml:space="preserve">(optional) </t>
  </si>
  <si>
    <t xml:space="preserve">west </t>
  </si>
  <si>
    <t xml:space="preserve">20k </t>
  </si>
  <si>
    <t xml:space="preserve">east </t>
  </si>
  <si>
    <t xml:space="preserve">5k </t>
  </si>
  <si>
    <t>rural</t>
  </si>
  <si>
    <t>30k</t>
  </si>
  <si>
    <t xml:space="preserve">south </t>
  </si>
  <si>
    <t xml:space="preserve">remove unrelevant </t>
  </si>
  <si>
    <t xml:space="preserve">95k </t>
  </si>
  <si>
    <t>urban</t>
  </si>
  <si>
    <t>50k</t>
  </si>
  <si>
    <t xml:space="preserve">north </t>
  </si>
  <si>
    <t xml:space="preserve">duplicates will bias </t>
  </si>
  <si>
    <t xml:space="preserve">handle missing values </t>
  </si>
  <si>
    <t xml:space="preserve">data types are correct </t>
  </si>
  <si>
    <t xml:space="preserve">urban </t>
  </si>
  <si>
    <t>North</t>
  </si>
  <si>
    <t>Outliers (remove it )</t>
  </si>
  <si>
    <t xml:space="preserve">Cleaning the data </t>
  </si>
  <si>
    <t xml:space="preserve">East </t>
  </si>
  <si>
    <t>House 2</t>
  </si>
  <si>
    <t>south</t>
  </si>
  <si>
    <t>House 1</t>
  </si>
  <si>
    <t xml:space="preserve">type </t>
  </si>
  <si>
    <t xml:space="preserve">location </t>
  </si>
  <si>
    <t xml:space="preserve">1/2/3 bhk </t>
  </si>
  <si>
    <t xml:space="preserve">price </t>
  </si>
  <si>
    <t xml:space="preserve">House </t>
  </si>
  <si>
    <t xml:space="preserve">Sample size analysis </t>
  </si>
  <si>
    <t>Housing dataset - india (100k houses)</t>
  </si>
  <si>
    <t xml:space="preserve">Type of dataset </t>
  </si>
  <si>
    <t xml:space="preserve">Understanding the data </t>
  </si>
  <si>
    <t xml:space="preserve">Find the average housing price in india </t>
  </si>
  <si>
    <t xml:space="preserve">lesser discounts </t>
  </si>
  <si>
    <t xml:space="preserve">overall prices goung low </t>
  </si>
  <si>
    <t xml:space="preserve">Align on a time period </t>
  </si>
  <si>
    <t xml:space="preserve">existing and new customers are less </t>
  </si>
  <si>
    <t xml:space="preserve">Other team - other kkind of data </t>
  </si>
  <si>
    <t xml:space="preserve">existing customers ordering less </t>
  </si>
  <si>
    <t xml:space="preserve">Product - product price &amp; discount </t>
  </si>
  <si>
    <t xml:space="preserve">lesser new customers </t>
  </si>
  <si>
    <t xml:space="preserve">Sales - sales data </t>
  </si>
  <si>
    <t xml:space="preserve">You'll ask for relevant data from relevant people </t>
  </si>
  <si>
    <t xml:space="preserve">Getting the data </t>
  </si>
  <si>
    <t xml:space="preserve">customers are buying less </t>
  </si>
  <si>
    <t>compared to when?</t>
  </si>
  <si>
    <t xml:space="preserve">Why is he/she asking for this analysis </t>
  </si>
  <si>
    <t xml:space="preserve">Hypothesis </t>
  </si>
  <si>
    <t xml:space="preserve">Who is asking for this analysis </t>
  </si>
  <si>
    <t xml:space="preserve">CEO </t>
  </si>
  <si>
    <t xml:space="preserve">Sales is decreasing </t>
  </si>
  <si>
    <t xml:space="preserve">Understanding the problem statement </t>
  </si>
  <si>
    <t xml:space="preserve">Objective </t>
  </si>
  <si>
    <t xml:space="preserve">understand customer sales </t>
  </si>
  <si>
    <t xml:space="preserve">Stage of Analysis </t>
  </si>
  <si>
    <t>State</t>
  </si>
  <si>
    <t>Description</t>
  </si>
  <si>
    <t>ALL India</t>
  </si>
  <si>
    <t>Sugar and confectionery</t>
  </si>
  <si>
    <t>Prepared meals; snacks; sweets etc.</t>
  </si>
  <si>
    <t>Pan; tobacco; and intoxicants</t>
  </si>
  <si>
    <t>General Index (All Groups)</t>
  </si>
  <si>
    <t>Consumer Food Price Index</t>
  </si>
  <si>
    <t>Source</t>
  </si>
  <si>
    <t>Categories</t>
  </si>
  <si>
    <t>Broder Categories</t>
  </si>
  <si>
    <t>Row Labels</t>
  </si>
  <si>
    <t>Grand Total</t>
  </si>
  <si>
    <t>Inflation Rate (Base 2017)</t>
  </si>
  <si>
    <t>YOY Inflation Growth</t>
  </si>
  <si>
    <t>Key</t>
  </si>
  <si>
    <t>Distinct Count of Month</t>
  </si>
  <si>
    <t>% Contribution of Categories</t>
  </si>
  <si>
    <t>Inflation Rate(Base 2012=100)</t>
  </si>
  <si>
    <t>Year-Month</t>
  </si>
  <si>
    <t>Month on Month Analysis</t>
  </si>
  <si>
    <t>Inflation Rate for above 12 Months</t>
  </si>
  <si>
    <t>Food and Bevarages Category Deep Dive</t>
  </si>
  <si>
    <t xml:space="preserve">12 Months Month on Month analysis </t>
  </si>
  <si>
    <t>Highest Inflation Month</t>
  </si>
  <si>
    <t>Lowest Inflation Month</t>
  </si>
  <si>
    <t>-</t>
  </si>
  <si>
    <t xml:space="preserve">2019 April </t>
  </si>
  <si>
    <t xml:space="preserve">Got the values from web and imputed them into the data </t>
  </si>
  <si>
    <t>2014 March misspelled</t>
  </si>
  <si>
    <t xml:space="preserve">Corrected the spelling </t>
  </si>
  <si>
    <t>Food</t>
  </si>
  <si>
    <t>Lifestyle</t>
  </si>
  <si>
    <t>Education and Healthcare</t>
  </si>
  <si>
    <t>Luxury</t>
  </si>
  <si>
    <t>Category</t>
  </si>
  <si>
    <t>Prepared meals, snacks, sweets, etc.</t>
  </si>
  <si>
    <t>Pan, tobacco, and intoxicants</t>
  </si>
  <si>
    <t>Personal care products</t>
  </si>
  <si>
    <t>Tabacco</t>
  </si>
  <si>
    <t>Clothing and Footwear</t>
  </si>
  <si>
    <t>Personal Care and Household Essentials</t>
  </si>
  <si>
    <t>Essentials</t>
  </si>
  <si>
    <t>Food and Beverages</t>
  </si>
  <si>
    <t>Food and Bevarages</t>
  </si>
  <si>
    <t>2019 January Rural+Urban</t>
  </si>
  <si>
    <t>2019 February Rural+Urban</t>
  </si>
  <si>
    <t>2019 March Rural+Urban</t>
  </si>
  <si>
    <t>2019 April Rural+Urban</t>
  </si>
  <si>
    <t>2019 May Rural+Urban</t>
  </si>
  <si>
    <t>2019 June Rural+Urban</t>
  </si>
  <si>
    <t>2019 July Rural+Urban</t>
  </si>
  <si>
    <t>2019 August Rural+Urban</t>
  </si>
  <si>
    <t>2019 September Rural+Urban</t>
  </si>
  <si>
    <t>2019 October Rural+Urban</t>
  </si>
  <si>
    <t>2019 November Rural+Urban</t>
  </si>
  <si>
    <t>2019 December Rural+Urban</t>
  </si>
  <si>
    <t>2020 January Rural+Urban</t>
  </si>
  <si>
    <t>2020 February Rural+Urban</t>
  </si>
  <si>
    <t>2020 March Rural+Urban</t>
  </si>
  <si>
    <t>2020 April Rural+Urban</t>
  </si>
  <si>
    <t>2020 May Rural+Urban</t>
  </si>
  <si>
    <t>2020 June Rural+Urban</t>
  </si>
  <si>
    <t>2020 July Rural+Urban</t>
  </si>
  <si>
    <t>2020 August Rural+Urban</t>
  </si>
  <si>
    <t>2020 September Rural+Urban</t>
  </si>
  <si>
    <t>2020 October Rural+Urban</t>
  </si>
  <si>
    <t>2020 November Rural+Urban</t>
  </si>
  <si>
    <t>2020 December Rural+Urban</t>
  </si>
  <si>
    <t>2021 January Rural+Urban</t>
  </si>
  <si>
    <t>2021 February Rural+Urban</t>
  </si>
  <si>
    <t>2021 March Rural+Urban</t>
  </si>
  <si>
    <t>2021 April Rural+Urban</t>
  </si>
  <si>
    <t>2021 May Rural+Urban</t>
  </si>
  <si>
    <t>2021 June Rural+Urban</t>
  </si>
  <si>
    <t>2021 July Rural+Urban</t>
  </si>
  <si>
    <t>2021 August Rural+Urban</t>
  </si>
  <si>
    <t>2021 September Rural+Urban</t>
  </si>
  <si>
    <t>2021 October Rural+Urban</t>
  </si>
  <si>
    <t>2021 November Rural+Urban</t>
  </si>
  <si>
    <t>2021 December Rural+Urban</t>
  </si>
  <si>
    <t>Inflation Rate</t>
  </si>
  <si>
    <t>Month/Year</t>
  </si>
  <si>
    <t>Average</t>
  </si>
  <si>
    <t>Ratio *</t>
  </si>
  <si>
    <t>Column16</t>
  </si>
  <si>
    <t>2000-01</t>
  </si>
  <si>
    <t>57:43</t>
  </si>
  <si>
    <t>2001-02</t>
  </si>
  <si>
    <t>2002-03</t>
  </si>
  <si>
    <t>2003-04</t>
  </si>
  <si>
    <t>2004-05</t>
  </si>
  <si>
    <t>2005-06</t>
  </si>
  <si>
    <t>58:42</t>
  </si>
  <si>
    <t>2006-07</t>
  </si>
  <si>
    <t>59.8:40.2</t>
  </si>
  <si>
    <t>2007-08</t>
  </si>
  <si>
    <t>61.4:38.6</t>
  </si>
  <si>
    <t>2008-09</t>
  </si>
  <si>
    <t>62.3:37.7</t>
  </si>
  <si>
    <t>2009-10</t>
  </si>
  <si>
    <t>63.5:36.5</t>
  </si>
  <si>
    <t>2010-11</t>
  </si>
  <si>
    <t>67.6:32.4</t>
  </si>
  <si>
    <t>2011-12</t>
  </si>
  <si>
    <t>65.2:34.8</t>
  </si>
  <si>
    <t>2012-13</t>
  </si>
  <si>
    <t>68.2:31.8</t>
  </si>
  <si>
    <t>2013-14</t>
  </si>
  <si>
    <t>69.9:30.1</t>
  </si>
  <si>
    <t>2014-15</t>
  </si>
  <si>
    <t>72.04:27.96</t>
  </si>
  <si>
    <t>2015-16</t>
  </si>
  <si>
    <t>72.28:27.72</t>
  </si>
  <si>
    <t>2016-17</t>
  </si>
  <si>
    <t>71.03:28.97</t>
  </si>
  <si>
    <t>2017-18</t>
  </si>
  <si>
    <t>72.38:27.62</t>
  </si>
  <si>
    <t>2018-19</t>
  </si>
  <si>
    <t>74.77:25.23</t>
  </si>
  <si>
    <t>2019-20</t>
  </si>
  <si>
    <t>75.50:24.50</t>
  </si>
  <si>
    <t>2020-21</t>
  </si>
  <si>
    <t>75.62:24.38</t>
  </si>
  <si>
    <t>2021-22</t>
  </si>
  <si>
    <t>2022-23</t>
  </si>
  <si>
    <t>2023-24</t>
  </si>
  <si>
    <t>Oil Price ($/bbl)</t>
  </si>
  <si>
    <t xml:space="preserve"> ($/bbl)</t>
  </si>
  <si>
    <t>US Doller per barrel of crude oil</t>
  </si>
  <si>
    <t>Import Oil Price ($)</t>
  </si>
  <si>
    <t>MM-YY</t>
  </si>
  <si>
    <t>Co-relation Coefficient</t>
  </si>
  <si>
    <t>Data Source - CPI Index GOI website</t>
  </si>
  <si>
    <t>Data Timeline - Jan 2013 to May 2023           Data Size -  10 years data distribited into 3 sectors</t>
  </si>
  <si>
    <t xml:space="preserve">Data Mapping - </t>
  </si>
  <si>
    <t>YOY Highest Inflation Growth Year</t>
  </si>
  <si>
    <t xml:space="preserve">YOY Highest Inflation Growth </t>
  </si>
  <si>
    <t>Highest Inflation Month for Foods Category</t>
  </si>
  <si>
    <t>Lowest Inflation Month for Foods Category</t>
  </si>
  <si>
    <t>Inflation rate for May 2023</t>
  </si>
  <si>
    <t>Highest Inflation Category</t>
  </si>
  <si>
    <t>Highest Inflation Amongst the categories</t>
  </si>
  <si>
    <t>Data Timeline - Jun 2022 to May 2023           Data Size -  1 year data distribited into 3 sectors</t>
  </si>
  <si>
    <t>Forecast(General index)</t>
  </si>
  <si>
    <t>Lower Confidence Bound(General index)</t>
  </si>
  <si>
    <t>Upper Confidence Bound(General index)</t>
  </si>
  <si>
    <t>General Index (Forecast)</t>
  </si>
  <si>
    <t>GI Lower Bound</t>
  </si>
  <si>
    <t>GI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</si>
</sst>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[$-F800]dddd\,\ mmmm\ dd\,\ yyyy"/>
    <numFmt numFmtId="174" formatCode="[$-409]mmm/yy;@"/>
  </numFmts>
  <fonts count="2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2"/>
      <color theme="1"/>
      <name val="Arial"/>
      <family val="2"/>
      <scheme val="minor"/>
    </font>
    <font>
      <i/>
      <sz val="12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u/>
      <sz val="12"/>
      <color theme="1"/>
      <name val="Arial"/>
      <scheme val="minor"/>
    </font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D0D0D"/>
      <name val="Segoe UI"/>
      <family val="2"/>
    </font>
    <font>
      <b/>
      <sz val="10"/>
      <color rgb="FF000000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theme="10"/>
      <name val="Arial"/>
      <family val="2"/>
      <scheme val="minor"/>
    </font>
    <font>
      <u/>
      <sz val="10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u/>
      <sz val="10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sz val="18"/>
      <color theme="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numFmtId="0" fontId="0" fillId="0" borderId="0"/>
    <xf numFmtId="0" fontId="3" fillId="0" borderId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2" fontId="1" fillId="0" borderId="0" xfId="0" applyNumberFormat="1" applyFont="1"/>
    <xf numFmtId="0" fontId="3" fillId="0" borderId="0" xfId="1"/>
    <xf numFmtId="0" fontId="4" fillId="0" borderId="0" xfId="1" quotePrefix="1" applyFont="1"/>
    <xf numFmtId="0" fontId="5" fillId="0" borderId="0" xfId="1" applyFont="1"/>
    <xf numFmtId="0" fontId="6" fillId="0" borderId="0" xfId="1" applyFont="1"/>
    <xf numFmtId="0" fontId="3" fillId="3" borderId="0" xfId="1" applyFill="1"/>
    <xf numFmtId="0" fontId="7" fillId="0" borderId="0" xfId="1" applyFont="1"/>
    <xf numFmtId="0" fontId="4" fillId="0" borderId="0" xfId="1" applyFont="1"/>
    <xf numFmtId="0" fontId="9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0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1" fillId="0" borderId="0" xfId="0" applyFont="1"/>
    <xf numFmtId="0" fontId="12" fillId="0" borderId="0" xfId="3"/>
    <xf numFmtId="0" fontId="11" fillId="6" borderId="0" xfId="0" applyFont="1" applyFill="1"/>
    <xf numFmtId="0" fontId="1" fillId="0" borderId="3" xfId="0" applyFont="1" applyBorder="1"/>
    <xf numFmtId="0" fontId="10" fillId="2" borderId="0" xfId="0" applyFont="1" applyFill="1"/>
    <xf numFmtId="0" fontId="1" fillId="6" borderId="0" xfId="0" applyFont="1" applyFill="1"/>
    <xf numFmtId="0" fontId="10" fillId="0" borderId="0" xfId="0" applyFont="1"/>
    <xf numFmtId="0" fontId="1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7" borderId="0" xfId="2" applyNumberFormat="1" applyFont="1" applyFill="1"/>
    <xf numFmtId="10" fontId="0" fillId="8" borderId="0" xfId="0" applyNumberFormat="1" applyFill="1"/>
    <xf numFmtId="10" fontId="0" fillId="0" borderId="0" xfId="2" applyNumberFormat="1" applyFont="1" applyFill="1"/>
    <xf numFmtId="9" fontId="1" fillId="0" borderId="0" xfId="2" applyFont="1" applyFill="1"/>
    <xf numFmtId="164" fontId="1" fillId="0" borderId="0" xfId="2" applyNumberFormat="1" applyFont="1" applyFill="1"/>
    <xf numFmtId="10" fontId="0" fillId="2" borderId="0" xfId="2" applyNumberFormat="1" applyFont="1" applyFill="1" applyBorder="1"/>
    <xf numFmtId="164" fontId="1" fillId="9" borderId="0" xfId="2" applyNumberFormat="1" applyFont="1" applyFill="1"/>
    <xf numFmtId="164" fontId="1" fillId="10" borderId="0" xfId="2" applyNumberFormat="1" applyFont="1" applyFill="1"/>
    <xf numFmtId="0" fontId="14" fillId="0" borderId="0" xfId="0" applyFont="1"/>
    <xf numFmtId="17" fontId="11" fillId="0" borderId="0" xfId="0" applyNumberFormat="1" applyFont="1"/>
    <xf numFmtId="10" fontId="0" fillId="11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6" borderId="0" xfId="0" applyFont="1" applyFill="1"/>
    <xf numFmtId="2" fontId="10" fillId="0" borderId="0" xfId="0" applyNumberFormat="1" applyFont="1"/>
    <xf numFmtId="0" fontId="0" fillId="8" borderId="0" xfId="0" applyFill="1" applyAlignment="1">
      <alignment horizontal="left"/>
    </xf>
    <xf numFmtId="2" fontId="1" fillId="6" borderId="0" xfId="0" applyNumberFormat="1" applyFont="1" applyFill="1"/>
    <xf numFmtId="164" fontId="0" fillId="0" borderId="0" xfId="2" applyNumberFormat="1" applyFont="1"/>
    <xf numFmtId="17" fontId="1" fillId="0" borderId="0" xfId="0" applyNumberFormat="1" applyFont="1"/>
    <xf numFmtId="17" fontId="1" fillId="6" borderId="0" xfId="0" applyNumberFormat="1" applyFont="1" applyFill="1"/>
    <xf numFmtId="2" fontId="10" fillId="6" borderId="0" xfId="0" applyNumberFormat="1" applyFont="1" applyFill="1"/>
    <xf numFmtId="165" fontId="0" fillId="0" borderId="0" xfId="0" applyNumberFormat="1"/>
    <xf numFmtId="17" fontId="0" fillId="0" borderId="0" xfId="0" applyNumberFormat="1"/>
    <xf numFmtId="0" fontId="0" fillId="6" borderId="0" xfId="0" applyFill="1"/>
    <xf numFmtId="0" fontId="11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0" fillId="0" borderId="0" xfId="0" applyFont="1" applyFill="1" applyAlignment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9" fillId="6" borderId="0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 vertical="center"/>
    </xf>
    <xf numFmtId="10" fontId="0" fillId="8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0" fontId="18" fillId="8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11" fillId="12" borderId="0" xfId="0" applyFont="1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2" fillId="0" borderId="0" xfId="3" applyBorder="1" applyAlignment="1">
      <alignment horizontal="left" vertical="center"/>
    </xf>
    <xf numFmtId="0" fontId="12" fillId="0" borderId="0" xfId="3" applyBorder="1" applyAlignment="1">
      <alignment vertical="center"/>
    </xf>
    <xf numFmtId="0" fontId="11" fillId="0" borderId="0" xfId="0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0" fontId="0" fillId="0" borderId="0" xfId="2" applyNumberFormat="1" applyFont="1" applyFill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13" borderId="0" xfId="3" applyFont="1" applyFill="1" applyAlignment="1">
      <alignment horizontal="center" vertical="center"/>
    </xf>
    <xf numFmtId="0" fontId="23" fillId="0" borderId="0" xfId="3" applyFont="1" applyFill="1" applyAlignment="1">
      <alignment vertical="center"/>
    </xf>
    <xf numFmtId="0" fontId="24" fillId="9" borderId="0" xfId="3" applyFont="1" applyFill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10" fontId="0" fillId="0" borderId="0" xfId="2" applyNumberFormat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wrapText="1"/>
    </xf>
    <xf numFmtId="0" fontId="9" fillId="14" borderId="0" xfId="0" applyFont="1" applyFill="1" applyBorder="1" applyAlignment="1">
      <alignment horizontal="center" wrapText="1"/>
    </xf>
    <xf numFmtId="0" fontId="25" fillId="14" borderId="0" xfId="0" applyFont="1" applyFill="1" applyBorder="1" applyAlignment="1">
      <alignment horizontal="center" wrapText="1"/>
    </xf>
    <xf numFmtId="10" fontId="26" fillId="14" borderId="0" xfId="0" applyNumberFormat="1" applyFont="1" applyFill="1" applyBorder="1" applyAlignment="1">
      <alignment horizontal="center"/>
    </xf>
    <xf numFmtId="0" fontId="26" fillId="14" borderId="0" xfId="0" applyFont="1" applyFill="1" applyBorder="1" applyAlignment="1">
      <alignment horizontal="center"/>
    </xf>
    <xf numFmtId="174" fontId="26" fillId="14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 wrapText="1"/>
    </xf>
    <xf numFmtId="0" fontId="26" fillId="14" borderId="0" xfId="0" applyNumberFormat="1" applyFont="1" applyFill="1" applyBorder="1" applyAlignment="1">
      <alignment horizontal="center" vertical="center"/>
    </xf>
    <xf numFmtId="10" fontId="26" fillId="14" borderId="0" xfId="2" applyNumberFormat="1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 wrapText="1"/>
    </xf>
    <xf numFmtId="0" fontId="24" fillId="11" borderId="0" xfId="3" applyFont="1" applyFill="1" applyAlignment="1">
      <alignment horizontal="center" vertical="center"/>
    </xf>
    <xf numFmtId="0" fontId="21" fillId="0" borderId="0" xfId="3" applyFont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 2" xfId="1" xr:uid="{31D94A9E-4EA6-49CC-B64F-6218B70C9085}"/>
    <cellStyle name="Percent" xfId="2" builtinId="5"/>
  </cellStyles>
  <dxfs count="32">
    <dxf>
      <numFmt numFmtId="2" formatCode="0.00"/>
    </dxf>
    <dxf>
      <numFmt numFmtId="2" formatCode="0.00"/>
    </dxf>
    <dxf>
      <numFmt numFmtId="2" formatCode="0.00"/>
    </dxf>
    <dxf>
      <numFmt numFmtId="22" formatCode="mmm/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connections" Target="connections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Sheet9!$B$2:$B$66</c:f>
              <c:numCache>
                <c:formatCode>0.00</c:formatCode>
                <c:ptCount val="65"/>
                <c:pt idx="0">
                  <c:v>136.9</c:v>
                </c:pt>
                <c:pt idx="1">
                  <c:v>136.4</c:v>
                </c:pt>
                <c:pt idx="2">
                  <c:v>136.5</c:v>
                </c:pt>
                <c:pt idx="3">
                  <c:v>137.1</c:v>
                </c:pt>
                <c:pt idx="4">
                  <c:v>137.80000000000001</c:v>
                </c:pt>
                <c:pt idx="5">
                  <c:v>138.5</c:v>
                </c:pt>
                <c:pt idx="6">
                  <c:v>139.80000000000001</c:v>
                </c:pt>
                <c:pt idx="7">
                  <c:v>140.4</c:v>
                </c:pt>
                <c:pt idx="8">
                  <c:v>140.19999999999999</c:v>
                </c:pt>
                <c:pt idx="9">
                  <c:v>140.80000000000001</c:v>
                </c:pt>
                <c:pt idx="10">
                  <c:v>140.80000000000001</c:v>
                </c:pt>
                <c:pt idx="11">
                  <c:v>140.1</c:v>
                </c:pt>
                <c:pt idx="12">
                  <c:v>139.6</c:v>
                </c:pt>
                <c:pt idx="13">
                  <c:v>139.9</c:v>
                </c:pt>
                <c:pt idx="14">
                  <c:v>140.4</c:v>
                </c:pt>
                <c:pt idx="15">
                  <c:v>141.19999999999999</c:v>
                </c:pt>
                <c:pt idx="16">
                  <c:v>142</c:v>
                </c:pt>
                <c:pt idx="17">
                  <c:v>142.9</c:v>
                </c:pt>
                <c:pt idx="18">
                  <c:v>144.19999999999999</c:v>
                </c:pt>
                <c:pt idx="19">
                  <c:v>145</c:v>
                </c:pt>
                <c:pt idx="20">
                  <c:v>145.80000000000001</c:v>
                </c:pt>
                <c:pt idx="21">
                  <c:v>147.19999999999999</c:v>
                </c:pt>
                <c:pt idx="22">
                  <c:v>148.6</c:v>
                </c:pt>
                <c:pt idx="23">
                  <c:v>150.4</c:v>
                </c:pt>
                <c:pt idx="24">
                  <c:v>150.19999999999999</c:v>
                </c:pt>
                <c:pt idx="25">
                  <c:v>149.1</c:v>
                </c:pt>
                <c:pt idx="26">
                  <c:v>148.6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1C8-AD6F-77D4ADF2582A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Forecast(General index)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Sheet9!$A$2:$A$66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Sheet9!$C$2:$C$66</c:f>
              <c:numCache>
                <c:formatCode>General</c:formatCode>
                <c:ptCount val="65"/>
                <c:pt idx="26" formatCode="0.00">
                  <c:v>148.6</c:v>
                </c:pt>
                <c:pt idx="27" formatCode="0.00">
                  <c:v>149.12478632478633</c:v>
                </c:pt>
                <c:pt idx="28" formatCode="0.00">
                  <c:v>149.64957264957266</c:v>
                </c:pt>
                <c:pt idx="29" formatCode="0.00">
                  <c:v>150.174358974359</c:v>
                </c:pt>
                <c:pt idx="30" formatCode="0.00">
                  <c:v>150.6991452991453</c:v>
                </c:pt>
                <c:pt idx="31" formatCode="0.00">
                  <c:v>151.22393162393163</c:v>
                </c:pt>
                <c:pt idx="32" formatCode="0.00">
                  <c:v>151.74871794871797</c:v>
                </c:pt>
                <c:pt idx="33" formatCode="0.00">
                  <c:v>152.2735042735043</c:v>
                </c:pt>
                <c:pt idx="34" formatCode="0.00">
                  <c:v>152.79829059829063</c:v>
                </c:pt>
                <c:pt idx="35" formatCode="0.00">
                  <c:v>153.32307692307697</c:v>
                </c:pt>
                <c:pt idx="36" formatCode="0.00">
                  <c:v>153.84786324786327</c:v>
                </c:pt>
                <c:pt idx="37" formatCode="0.00">
                  <c:v>154.37264957264961</c:v>
                </c:pt>
                <c:pt idx="38" formatCode="0.00">
                  <c:v>154.89743589743594</c:v>
                </c:pt>
                <c:pt idx="39" formatCode="0.00">
                  <c:v>155.42222222222227</c:v>
                </c:pt>
                <c:pt idx="40" formatCode="0.00">
                  <c:v>155.94700854700861</c:v>
                </c:pt>
                <c:pt idx="41" formatCode="0.00">
                  <c:v>156.47179487179494</c:v>
                </c:pt>
                <c:pt idx="42" formatCode="0.00">
                  <c:v>156.99658119658125</c:v>
                </c:pt>
                <c:pt idx="43" formatCode="0.00">
                  <c:v>157.52136752136758</c:v>
                </c:pt>
                <c:pt idx="44" formatCode="0.00">
                  <c:v>158.04615384615391</c:v>
                </c:pt>
                <c:pt idx="45" formatCode="0.00">
                  <c:v>158.57094017094025</c:v>
                </c:pt>
                <c:pt idx="46" formatCode="0.00">
                  <c:v>159.09572649572658</c:v>
                </c:pt>
                <c:pt idx="47" formatCode="0.00">
                  <c:v>159.62051282051291</c:v>
                </c:pt>
                <c:pt idx="48" formatCode="0.00">
                  <c:v>160.14529914529925</c:v>
                </c:pt>
                <c:pt idx="49" formatCode="0.00">
                  <c:v>160.67008547008555</c:v>
                </c:pt>
                <c:pt idx="50" formatCode="0.00">
                  <c:v>161.19487179487189</c:v>
                </c:pt>
                <c:pt idx="51" formatCode="0.00">
                  <c:v>161.71965811965822</c:v>
                </c:pt>
                <c:pt idx="52" formatCode="0.00">
                  <c:v>162.24444444444455</c:v>
                </c:pt>
                <c:pt idx="53" formatCode="0.00">
                  <c:v>162.76923076923089</c:v>
                </c:pt>
                <c:pt idx="54" formatCode="0.00">
                  <c:v>163.29401709401719</c:v>
                </c:pt>
                <c:pt idx="55" formatCode="0.00">
                  <c:v>163.81880341880353</c:v>
                </c:pt>
                <c:pt idx="56" formatCode="0.00">
                  <c:v>164.34358974358986</c:v>
                </c:pt>
                <c:pt idx="57" formatCode="0.00">
                  <c:v>164.86837606837619</c:v>
                </c:pt>
                <c:pt idx="58" formatCode="0.00">
                  <c:v>165.39316239316253</c:v>
                </c:pt>
                <c:pt idx="59" formatCode="0.00">
                  <c:v>165.91794871794886</c:v>
                </c:pt>
                <c:pt idx="60" formatCode="0.00">
                  <c:v>166.44273504273519</c:v>
                </c:pt>
                <c:pt idx="61" formatCode="0.00">
                  <c:v>166.9675213675215</c:v>
                </c:pt>
                <c:pt idx="62" formatCode="0.00">
                  <c:v>167.49230769230783</c:v>
                </c:pt>
                <c:pt idx="63" formatCode="0.00">
                  <c:v>168.01709401709417</c:v>
                </c:pt>
                <c:pt idx="64" formatCode="0.00">
                  <c:v>168.5418803418805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1C8-AD6F-77D4ADF2582A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Lower Confidence Bound(General index)</c:v>
                </c:pt>
              </c:strCache>
            </c:strRef>
          </c:tx>
          <c:spPr>
            <a:ln w="12700" cap="rnd">
              <a:solidFill>
                <a:srgbClr val="EA43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Sheet9!$D$2:$D$66</c:f>
              <c:numCache>
                <c:formatCode>General</c:formatCode>
                <c:ptCount val="65"/>
                <c:pt idx="26" formatCode="0.00">
                  <c:v>148.6</c:v>
                </c:pt>
                <c:pt idx="27" formatCode="0.00">
                  <c:v>147.69613832137458</c:v>
                </c:pt>
                <c:pt idx="28" formatCode="0.00">
                  <c:v>147.86290509094755</c:v>
                </c:pt>
                <c:pt idx="29" formatCode="0.00">
                  <c:v>148.08955814736944</c:v>
                </c:pt>
                <c:pt idx="30" formatCode="0.00">
                  <c:v>148.35315302097359</c:v>
                </c:pt>
                <c:pt idx="31" formatCode="0.00">
                  <c:v>148.64245125596668</c:v>
                </c:pt>
                <c:pt idx="32" formatCode="0.00">
                  <c:v>148.95095421081436</c:v>
                </c:pt>
                <c:pt idx="33" formatCode="0.00">
                  <c:v>149.27450327648364</c:v>
                </c:pt>
                <c:pt idx="34" formatCode="0.00">
                  <c:v>149.61024729349276</c:v>
                </c:pt>
                <c:pt idx="35" formatCode="0.00">
                  <c:v>149.95613091599498</c:v>
                </c:pt>
                <c:pt idx="36" formatCode="0.00">
                  <c:v>150.31061474567721</c:v>
                </c:pt>
                <c:pt idx="37" formatCode="0.00">
                  <c:v>150.67251054145447</c:v>
                </c:pt>
                <c:pt idx="38" formatCode="0.00">
                  <c:v>151.04087847551887</c:v>
                </c:pt>
                <c:pt idx="39" formatCode="0.00">
                  <c:v>151.41496007165142</c:v>
                </c:pt>
                <c:pt idx="40" formatCode="0.00">
                  <c:v>151.79413275825615</c:v>
                </c:pt>
                <c:pt idx="41" formatCode="0.00">
                  <c:v>152.17787808745462</c:v>
                </c:pt>
                <c:pt idx="42" formatCode="0.00">
                  <c:v>152.56575891086862</c:v>
                </c:pt>
                <c:pt idx="43" formatCode="0.00">
                  <c:v>152.95740260815222</c:v>
                </c:pt>
                <c:pt idx="44" formatCode="0.00">
                  <c:v>153.35248851537142</c:v>
                </c:pt>
                <c:pt idx="45" formatCode="0.00">
                  <c:v>153.75073833547489</c:v>
                </c:pt>
                <c:pt idx="46" formatCode="0.00">
                  <c:v>154.15190870955831</c:v>
                </c:pt>
                <c:pt idx="47" formatCode="0.00">
                  <c:v>154.5557853822306</c:v>
                </c:pt>
                <c:pt idx="48" formatCode="0.00">
                  <c:v>154.96217856205385</c:v>
                </c:pt>
                <c:pt idx="49" formatCode="0.00">
                  <c:v>155.37091919094115</c:v>
                </c:pt>
                <c:pt idx="50" formatCode="0.00">
                  <c:v>155.78185591397548</c:v>
                </c:pt>
                <c:pt idx="51" formatCode="0.00">
                  <c:v>156.19485259539047</c:v>
                </c:pt>
                <c:pt idx="52" formatCode="0.00">
                  <c:v>156.60978626505874</c:v>
                </c:pt>
                <c:pt idx="53" formatCode="0.00">
                  <c:v>157.02654540770124</c:v>
                </c:pt>
                <c:pt idx="54" formatCode="0.00">
                  <c:v>157.44502852742963</c:v>
                </c:pt>
                <c:pt idx="55" formatCode="0.00">
                  <c:v>157.86514293535092</c:v>
                </c:pt>
                <c:pt idx="56" formatCode="0.00">
                  <c:v>158.28680371929806</c:v>
                </c:pt>
                <c:pt idx="57" formatCode="0.00">
                  <c:v>158.70993286334163</c:v>
                </c:pt>
                <c:pt idx="58" formatCode="0.00">
                  <c:v>159.13445849131236</c:v>
                </c:pt>
                <c:pt idx="59" formatCode="0.00">
                  <c:v>159.56031421364446</c:v>
                </c:pt>
                <c:pt idx="60" formatCode="0.00">
                  <c:v>159.98743856080904</c:v>
                </c:pt>
                <c:pt idx="61" formatCode="0.00">
                  <c:v>160.41577448971526</c:v>
                </c:pt>
                <c:pt idx="62" formatCode="0.00">
                  <c:v>160.84526895191979</c:v>
                </c:pt>
                <c:pt idx="63" formatCode="0.00">
                  <c:v>161.27587251444612</c:v>
                </c:pt>
                <c:pt idx="64" formatCode="0.00">
                  <c:v>161.70753902559042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1C8-AD6F-77D4ADF2582A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Upper Confidence Bound(General index)</c:v>
                </c:pt>
              </c:strCache>
            </c:strRef>
          </c:tx>
          <c:spPr>
            <a:ln w="12700" cap="rnd">
              <a:solidFill>
                <a:srgbClr val="EA43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Sheet9!$E$2:$E$66</c:f>
              <c:numCache>
                <c:formatCode>General</c:formatCode>
                <c:ptCount val="65"/>
                <c:pt idx="26" formatCode="0.00">
                  <c:v>148.6</c:v>
                </c:pt>
                <c:pt idx="27" formatCode="0.00">
                  <c:v>150.55343432819808</c:v>
                </c:pt>
                <c:pt idx="28" formatCode="0.00">
                  <c:v>151.43624020819777</c:v>
                </c:pt>
                <c:pt idx="29" formatCode="0.00">
                  <c:v>152.25915980134855</c:v>
                </c:pt>
                <c:pt idx="30" formatCode="0.00">
                  <c:v>153.04513757731701</c:v>
                </c:pt>
                <c:pt idx="31" formatCode="0.00">
                  <c:v>153.80541199189659</c:v>
                </c:pt>
                <c:pt idx="32" formatCode="0.00">
                  <c:v>154.54648168662158</c:v>
                </c:pt>
                <c:pt idx="33" formatCode="0.00">
                  <c:v>155.27250527052496</c:v>
                </c:pt>
                <c:pt idx="34" formatCode="0.00">
                  <c:v>155.98633390308851</c:v>
                </c:pt>
                <c:pt idx="35" formatCode="0.00">
                  <c:v>156.69002293015896</c:v>
                </c:pt>
                <c:pt idx="36" formatCode="0.00">
                  <c:v>157.38511175004933</c:v>
                </c:pt>
                <c:pt idx="37" formatCode="0.00">
                  <c:v>158.07278860384474</c:v>
                </c:pt>
                <c:pt idx="38" formatCode="0.00">
                  <c:v>158.75399331935301</c:v>
                </c:pt>
                <c:pt idx="39" formatCode="0.00">
                  <c:v>159.42948437279313</c:v>
                </c:pt>
                <c:pt idx="40" formatCode="0.00">
                  <c:v>160.09988433576106</c:v>
                </c:pt>
                <c:pt idx="41" formatCode="0.00">
                  <c:v>160.76571165613527</c:v>
                </c:pt>
                <c:pt idx="42" formatCode="0.00">
                  <c:v>161.42740348229387</c:v>
                </c:pt>
                <c:pt idx="43" formatCode="0.00">
                  <c:v>162.08533243458294</c:v>
                </c:pt>
                <c:pt idx="44" formatCode="0.00">
                  <c:v>162.73981917693641</c:v>
                </c:pt>
                <c:pt idx="45" formatCode="0.00">
                  <c:v>163.3911420064056</c:v>
                </c:pt>
                <c:pt idx="46" formatCode="0.00">
                  <c:v>164.03954428189485</c:v>
                </c:pt>
                <c:pt idx="47" formatCode="0.00">
                  <c:v>164.68524025879523</c:v>
                </c:pt>
                <c:pt idx="48" formatCode="0.00">
                  <c:v>165.32841972854465</c:v>
                </c:pt>
                <c:pt idx="49" formatCode="0.00">
                  <c:v>165.96925174922995</c:v>
                </c:pt>
                <c:pt idx="50" formatCode="0.00">
                  <c:v>166.6078876757683</c:v>
                </c:pt>
                <c:pt idx="51" formatCode="0.00">
                  <c:v>167.24446364392597</c:v>
                </c:pt>
                <c:pt idx="52" formatCode="0.00">
                  <c:v>167.87910262383036</c:v>
                </c:pt>
                <c:pt idx="53" formatCode="0.00">
                  <c:v>168.51191613076054</c:v>
                </c:pt>
                <c:pt idx="54" formatCode="0.00">
                  <c:v>169.14300566060476</c:v>
                </c:pt>
                <c:pt idx="55" formatCode="0.00">
                  <c:v>169.77246390225613</c:v>
                </c:pt>
                <c:pt idx="56" formatCode="0.00">
                  <c:v>170.40037576788166</c:v>
                </c:pt>
                <c:pt idx="57" formatCode="0.00">
                  <c:v>171.02681927341075</c:v>
                </c:pt>
                <c:pt idx="58" formatCode="0.00">
                  <c:v>171.6518662950127</c:v>
                </c:pt>
                <c:pt idx="59" formatCode="0.00">
                  <c:v>172.27558322225326</c:v>
                </c:pt>
                <c:pt idx="60" formatCode="0.00">
                  <c:v>172.89803152466135</c:v>
                </c:pt>
                <c:pt idx="61" formatCode="0.00">
                  <c:v>173.51926824532774</c:v>
                </c:pt>
                <c:pt idx="62" formatCode="0.00">
                  <c:v>174.13934643269587</c:v>
                </c:pt>
                <c:pt idx="63" formatCode="0.00">
                  <c:v>174.75831551974221</c:v>
                </c:pt>
                <c:pt idx="64" formatCode="0.00">
                  <c:v>175.37622165817058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B-41C8-AD6F-77D4ADF2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65904"/>
        <c:axId val="274175024"/>
      </c:lineChart>
      <c:catAx>
        <c:axId val="274165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5024"/>
        <c:crosses val="autoZero"/>
        <c:auto val="1"/>
        <c:lblAlgn val="ctr"/>
        <c:lblOffset val="100"/>
        <c:noMultiLvlLbl val="0"/>
      </c:catAx>
      <c:valAx>
        <c:axId val="274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27977058423265E-2"/>
          <c:y val="0.16712962962962963"/>
          <c:w val="0.89556543857943682"/>
          <c:h val="0.46574948964712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'P4 - V1'!$D$2</c:f>
              <c:strCache>
                <c:ptCount val="1"/>
                <c:pt idx="0">
                  <c:v>Jan-19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B87-45C3-B80D-E61039CBF343}"/>
            </c:ext>
          </c:extLst>
        </c:ser>
        <c:ser>
          <c:idx val="1"/>
          <c:order val="1"/>
          <c:tx>
            <c:strRef>
              <c:f>'P4 - V1'!$D$3</c:f>
              <c:strCache>
                <c:ptCount val="1"/>
                <c:pt idx="0">
                  <c:v>Feb-19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</c:f>
              <c:numCache>
                <c:formatCode>0.000%</c:formatCode>
                <c:ptCount val="1"/>
                <c:pt idx="0">
                  <c:v>2.1489971346705687E-3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7-45C3-B80D-E61039CBF343}"/>
            </c:ext>
          </c:extLst>
        </c:ser>
        <c:ser>
          <c:idx val="2"/>
          <c:order val="2"/>
          <c:tx>
            <c:strRef>
              <c:f>'P4 - V1'!$D$4</c:f>
              <c:strCache>
                <c:ptCount val="1"/>
                <c:pt idx="0">
                  <c:v>Mar-19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V1'!$AG$4</c:f>
              <c:numCache>
                <c:formatCode>0.000%</c:formatCode>
                <c:ptCount val="1"/>
                <c:pt idx="0">
                  <c:v>3.5739814152966403E-3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7-45C3-B80D-E61039CBF343}"/>
            </c:ext>
          </c:extLst>
        </c:ser>
        <c:ser>
          <c:idx val="3"/>
          <c:order val="3"/>
          <c:tx>
            <c:strRef>
              <c:f>'P4 - V1'!$D$5</c:f>
              <c:strCache>
                <c:ptCount val="1"/>
                <c:pt idx="0">
                  <c:v>Apr-19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V1'!$AG$5</c:f>
              <c:numCache>
                <c:formatCode>0.000%</c:formatCode>
                <c:ptCount val="1"/>
                <c:pt idx="0">
                  <c:v>5.698005698005576E-3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7-45C3-B80D-E61039CBF343}"/>
            </c:ext>
          </c:extLst>
        </c:ser>
        <c:ser>
          <c:idx val="4"/>
          <c:order val="4"/>
          <c:tx>
            <c:strRef>
              <c:f>'P4 - V1'!$D$6</c:f>
              <c:strCache>
                <c:ptCount val="1"/>
                <c:pt idx="0">
                  <c:v>May-19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V1'!$AG$6</c:f>
              <c:numCache>
                <c:formatCode>0.000%</c:formatCode>
                <c:ptCount val="1"/>
                <c:pt idx="0">
                  <c:v>5.6657223796034804E-3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7-45C3-B80D-E61039CBF343}"/>
            </c:ext>
          </c:extLst>
        </c:ser>
        <c:ser>
          <c:idx val="5"/>
          <c:order val="5"/>
          <c:tx>
            <c:strRef>
              <c:f>'P4 - V1'!$D$7</c:f>
              <c:strCache>
                <c:ptCount val="1"/>
                <c:pt idx="0">
                  <c:v>Jun-19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V1'!$AG$7</c:f>
              <c:numCache>
                <c:formatCode>0.000%</c:formatCode>
                <c:ptCount val="1"/>
                <c:pt idx="0">
                  <c:v>6.3380281690141246E-3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87-45C3-B80D-E61039CBF343}"/>
            </c:ext>
          </c:extLst>
        </c:ser>
        <c:ser>
          <c:idx val="6"/>
          <c:order val="6"/>
          <c:tx>
            <c:strRef>
              <c:f>'P4 - V1'!$D$8</c:f>
              <c:strCache>
                <c:ptCount val="1"/>
                <c:pt idx="0">
                  <c:v>Jul-19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V1'!$AG$8</c:f>
              <c:numCache>
                <c:formatCode>0.000%</c:formatCode>
                <c:ptCount val="1"/>
                <c:pt idx="0">
                  <c:v>9.0972708187542547E-3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87-45C3-B80D-E61039CBF343}"/>
            </c:ext>
          </c:extLst>
        </c:ser>
        <c:ser>
          <c:idx val="7"/>
          <c:order val="7"/>
          <c:tx>
            <c:strRef>
              <c:f>'P4 - V1'!$D$9</c:f>
              <c:strCache>
                <c:ptCount val="1"/>
                <c:pt idx="0">
                  <c:v>Aug-19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V1'!$AG$9</c:f>
              <c:numCache>
                <c:formatCode>0.000%</c:formatCode>
                <c:ptCount val="1"/>
                <c:pt idx="0">
                  <c:v>5.5478502080444619E-3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87-45C3-B80D-E61039CBF343}"/>
            </c:ext>
          </c:extLst>
        </c:ser>
        <c:ser>
          <c:idx val="8"/>
          <c:order val="8"/>
          <c:tx>
            <c:strRef>
              <c:f>'P4 - V1'!$D$10</c:f>
              <c:strCache>
                <c:ptCount val="1"/>
                <c:pt idx="0">
                  <c:v>Sep-19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V1'!$AG$10</c:f>
              <c:numCache>
                <c:formatCode>0.000%</c:formatCode>
                <c:ptCount val="1"/>
                <c:pt idx="0">
                  <c:v>5.5172413793104233E-3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87-45C3-B80D-E61039CBF343}"/>
            </c:ext>
          </c:extLst>
        </c:ser>
        <c:ser>
          <c:idx val="9"/>
          <c:order val="9"/>
          <c:tx>
            <c:strRef>
              <c:f>'P4 - V1'!$D$11</c:f>
              <c:strCache>
                <c:ptCount val="1"/>
                <c:pt idx="0">
                  <c:v>Oct-19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V1'!$AG$11</c:f>
              <c:numCache>
                <c:formatCode>0.000%</c:formatCode>
                <c:ptCount val="1"/>
                <c:pt idx="0">
                  <c:v>9.6021947873798155E-3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87-45C3-B80D-E61039CBF343}"/>
            </c:ext>
          </c:extLst>
        </c:ser>
        <c:ser>
          <c:idx val="10"/>
          <c:order val="10"/>
          <c:tx>
            <c:strRef>
              <c:f>'P4 - V1'!$D$12</c:f>
              <c:strCache>
                <c:ptCount val="1"/>
                <c:pt idx="0">
                  <c:v>Nov-19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V1'!$AG$12</c:f>
              <c:numCache>
                <c:formatCode>0.000%</c:formatCode>
                <c:ptCount val="1"/>
                <c:pt idx="0">
                  <c:v>9.5108695652174301E-3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87-45C3-B80D-E61039CBF343}"/>
            </c:ext>
          </c:extLst>
        </c:ser>
        <c:ser>
          <c:idx val="11"/>
          <c:order val="11"/>
          <c:tx>
            <c:strRef>
              <c:f>'P4 - V1'!$D$13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V1'!$AG$13</c:f>
              <c:numCache>
                <c:formatCode>0.000%</c:formatCode>
                <c:ptCount val="1"/>
                <c:pt idx="0">
                  <c:v>1.2113055181695904E-2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87-45C3-B80D-E61039CBF343}"/>
            </c:ext>
          </c:extLst>
        </c:ser>
        <c:ser>
          <c:idx val="12"/>
          <c:order val="12"/>
          <c:tx>
            <c:strRef>
              <c:f>'P4 - V1'!$D$14</c:f>
              <c:strCache>
                <c:ptCount val="1"/>
                <c:pt idx="0">
                  <c:v>Jan-20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V1'!$AG$14</c:f>
              <c:numCache>
                <c:formatCode>0.000%</c:formatCode>
                <c:ptCount val="1"/>
                <c:pt idx="0">
                  <c:v>-1.3297872340426666E-3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87-45C3-B80D-E61039CBF343}"/>
            </c:ext>
          </c:extLst>
        </c:ser>
        <c:ser>
          <c:idx val="13"/>
          <c:order val="13"/>
          <c:tx>
            <c:strRef>
              <c:f>'P4 - V1'!$D$15</c:f>
              <c:strCache>
                <c:ptCount val="1"/>
                <c:pt idx="0">
                  <c:v>Feb-20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V1'!$AG$15</c:f>
              <c:numCache>
                <c:formatCode>0.000%</c:formatCode>
                <c:ptCount val="1"/>
                <c:pt idx="0">
                  <c:v>-7.3235685752329853E-3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87-45C3-B80D-E61039CBF343}"/>
            </c:ext>
          </c:extLst>
        </c:ser>
        <c:ser>
          <c:idx val="14"/>
          <c:order val="14"/>
          <c:tx>
            <c:strRef>
              <c:f>'P4 - V1'!$D$16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dLbl>
              <c:idx val="0"/>
              <c:layout>
                <c:manualLayout>
                  <c:x val="5.1440329218106921E-2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B87-45C3-B80D-E61039CBF3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V1'!$AG$16</c:f>
              <c:numCache>
                <c:formatCode>0.000%</c:formatCode>
                <c:ptCount val="1"/>
                <c:pt idx="0">
                  <c:v>-3.3534540576794099E-3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87-45C3-B80D-E61039CBF343}"/>
            </c:ext>
          </c:extLst>
        </c:ser>
        <c:ser>
          <c:idx val="15"/>
          <c:order val="15"/>
          <c:tx>
            <c:strRef>
              <c:f>'P4 - V1'!$D$17</c:f>
              <c:strCache>
                <c:ptCount val="1"/>
                <c:pt idx="0">
                  <c:v>Apr-20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V1'!$AG$17</c:f>
              <c:numCache>
                <c:formatCode>0.000%</c:formatCode>
                <c:ptCount val="1"/>
                <c:pt idx="0">
                  <c:v>1.2225213100044647E-2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87-45C3-B80D-E61039CBF343}"/>
            </c:ext>
          </c:extLst>
        </c:ser>
        <c:ser>
          <c:idx val="16"/>
          <c:order val="16"/>
          <c:tx>
            <c:strRef>
              <c:f>'P4 - V1'!$D$18</c:f>
              <c:strCache>
                <c:ptCount val="1"/>
                <c:pt idx="0">
                  <c:v>May-20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V1'!$AG$18</c:f>
              <c:numCache>
                <c:formatCode>0.000%</c:formatCode>
                <c:ptCount val="1"/>
                <c:pt idx="0">
                  <c:v>-1.7288159670428985E-3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87-45C3-B80D-E61039CBF343}"/>
            </c:ext>
          </c:extLst>
        </c:ser>
        <c:ser>
          <c:idx val="17"/>
          <c:order val="17"/>
          <c:tx>
            <c:strRef>
              <c:f>'P4 - V1'!$D$19</c:f>
              <c:strCache>
                <c:ptCount val="1"/>
                <c:pt idx="0">
                  <c:v>Jun-20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V1'!$AG$19</c:f>
              <c:numCache>
                <c:formatCode>0.000%</c:formatCode>
                <c:ptCount val="1"/>
                <c:pt idx="0">
                  <c:v>1.0944412742819931E-2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87-45C3-B80D-E61039CBF343}"/>
            </c:ext>
          </c:extLst>
        </c:ser>
        <c:ser>
          <c:idx val="18"/>
          <c:order val="18"/>
          <c:tx>
            <c:strRef>
              <c:f>'P4 - V1'!$D$20</c:f>
              <c:strCache>
                <c:ptCount val="1"/>
                <c:pt idx="0">
                  <c:v>Jul-20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V1'!$AG$20</c:f>
              <c:numCache>
                <c:formatCode>0.000%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87-45C3-B80D-E61039CBF343}"/>
            </c:ext>
          </c:extLst>
        </c:ser>
        <c:ser>
          <c:idx val="19"/>
          <c:order val="19"/>
          <c:tx>
            <c:strRef>
              <c:f>'P4 - V1'!$D$21</c:f>
              <c:strCache>
                <c:ptCount val="1"/>
                <c:pt idx="0">
                  <c:v>Aug-20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V1'!$AG$21</c:f>
              <c:numCache>
                <c:formatCode>0.000%</c:formatCode>
                <c:ptCount val="1"/>
                <c:pt idx="0">
                  <c:v>1.3833992094861622E-2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87-45C3-B80D-E61039CBF343}"/>
            </c:ext>
          </c:extLst>
        </c:ser>
        <c:ser>
          <c:idx val="20"/>
          <c:order val="20"/>
          <c:tx>
            <c:strRef>
              <c:f>'P4 - V1'!$D$22</c:f>
              <c:strCache>
                <c:ptCount val="1"/>
                <c:pt idx="0">
                  <c:v>Sep-20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V1'!$AG$22</c:f>
              <c:numCache>
                <c:formatCode>0.000%</c:formatCode>
                <c:ptCount val="1"/>
                <c:pt idx="0">
                  <c:v>5.1981806367770167E-3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87-45C3-B80D-E61039CBF343}"/>
            </c:ext>
          </c:extLst>
        </c:ser>
        <c:ser>
          <c:idx val="21"/>
          <c:order val="21"/>
          <c:tx>
            <c:strRef>
              <c:f>'P4 - V1'!$D$23</c:f>
              <c:strCache>
                <c:ptCount val="1"/>
                <c:pt idx="0">
                  <c:v>Oct-20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V1'!$AG$23</c:f>
              <c:numCache>
                <c:formatCode>0.000%</c:formatCode>
                <c:ptCount val="1"/>
                <c:pt idx="0">
                  <c:v>1.0989010989011101E-2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87-45C3-B80D-E61039CBF343}"/>
            </c:ext>
          </c:extLst>
        </c:ser>
        <c:ser>
          <c:idx val="22"/>
          <c:order val="22"/>
          <c:tx>
            <c:strRef>
              <c:f>'P4 - V1'!$D$24</c:f>
              <c:strCache>
                <c:ptCount val="1"/>
                <c:pt idx="0">
                  <c:v>Nov-20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V1'!$AG$24</c:f>
              <c:numCache>
                <c:formatCode>0.000%</c:formatCode>
                <c:ptCount val="1"/>
                <c:pt idx="0">
                  <c:v>1.278772378516624E-2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87-45C3-B80D-E61039CBF343}"/>
            </c:ext>
          </c:extLst>
        </c:ser>
        <c:ser>
          <c:idx val="23"/>
          <c:order val="23"/>
          <c:tx>
            <c:strRef>
              <c:f>'P4 - V1'!$D$25</c:f>
              <c:strCache>
                <c:ptCount val="1"/>
                <c:pt idx="0">
                  <c:v>Dec-20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V1'!$AG$25</c:f>
              <c:numCache>
                <c:formatCode>0.000%</c:formatCode>
                <c:ptCount val="1"/>
                <c:pt idx="0">
                  <c:v>3.1565656565656565E-3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87-45C3-B80D-E61039CBF343}"/>
            </c:ext>
          </c:extLst>
        </c:ser>
        <c:ser>
          <c:idx val="24"/>
          <c:order val="24"/>
          <c:tx>
            <c:strRef>
              <c:f>'P4 - V1'!$D$26</c:f>
              <c:strCache>
                <c:ptCount val="1"/>
                <c:pt idx="0">
                  <c:v>Jan-21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V1'!$AG$26</c:f>
              <c:numCache>
                <c:formatCode>0.000%</c:formatCode>
                <c:ptCount val="1"/>
                <c:pt idx="0">
                  <c:v>-1.006922592825673E-2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87-45C3-B80D-E61039CBF343}"/>
            </c:ext>
          </c:extLst>
        </c:ser>
        <c:ser>
          <c:idx val="25"/>
          <c:order val="25"/>
          <c:tx>
            <c:strRef>
              <c:f>'P4 - V1'!$D$27</c:f>
              <c:strCache>
                <c:ptCount val="1"/>
                <c:pt idx="0">
                  <c:v>Feb-21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V1'!$AG$27</c:f>
              <c:numCache>
                <c:formatCode>0.000%</c:formatCode>
                <c:ptCount val="1"/>
                <c:pt idx="0">
                  <c:v>-4.4500953591863762E-3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87-45C3-B80D-E61039CBF343}"/>
            </c:ext>
          </c:extLst>
        </c:ser>
        <c:ser>
          <c:idx val="26"/>
          <c:order val="26"/>
          <c:tx>
            <c:strRef>
              <c:f>'P4 - V1'!$D$28</c:f>
              <c:strCache>
                <c:ptCount val="1"/>
                <c:pt idx="0">
                  <c:v>Mar-21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V1'!$AG$28</c:f>
              <c:numCache>
                <c:formatCode>0.000%</c:formatCode>
                <c:ptCount val="1"/>
                <c:pt idx="0">
                  <c:v>1.2771392081737999E-3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87-45C3-B80D-E61039CBF343}"/>
            </c:ext>
          </c:extLst>
        </c:ser>
        <c:ser>
          <c:idx val="27"/>
          <c:order val="27"/>
          <c:tx>
            <c:strRef>
              <c:f>'P4 - V1'!$D$29</c:f>
              <c:strCache>
                <c:ptCount val="1"/>
                <c:pt idx="0">
                  <c:v>Apr-21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V1'!$AG$29</c:f>
              <c:numCache>
                <c:formatCode>0.000%</c:formatCode>
                <c:ptCount val="1"/>
                <c:pt idx="0">
                  <c:v>6.3775510204081625E-3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87-45C3-B80D-E61039CBF343}"/>
            </c:ext>
          </c:extLst>
        </c:ser>
        <c:ser>
          <c:idx val="28"/>
          <c:order val="28"/>
          <c:tx>
            <c:strRef>
              <c:f>'P4 - V1'!$D$30</c:f>
              <c:strCache>
                <c:ptCount val="1"/>
                <c:pt idx="0">
                  <c:v>May-21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V1'!$AG$30</c:f>
              <c:numCache>
                <c:formatCode>0.000%</c:formatCode>
                <c:ptCount val="1"/>
                <c:pt idx="0">
                  <c:v>1.6476552598225565E-2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87-45C3-B80D-E61039CBF343}"/>
            </c:ext>
          </c:extLst>
        </c:ser>
        <c:ser>
          <c:idx val="29"/>
          <c:order val="29"/>
          <c:tx>
            <c:strRef>
              <c:f>'P4 - V1'!$D$31</c:f>
              <c:strCache>
                <c:ptCount val="1"/>
                <c:pt idx="0">
                  <c:v>Jun-21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V1'!$AG$31</c:f>
              <c:numCache>
                <c:formatCode>0.000%</c:formatCode>
                <c:ptCount val="1"/>
                <c:pt idx="0">
                  <c:v>5.6109725685785893E-3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87-45C3-B80D-E61039CBF343}"/>
            </c:ext>
          </c:extLst>
        </c:ser>
        <c:ser>
          <c:idx val="30"/>
          <c:order val="30"/>
          <c:tx>
            <c:strRef>
              <c:f>'P4 - V1'!$D$32</c:f>
              <c:strCache>
                <c:ptCount val="1"/>
                <c:pt idx="0">
                  <c:v>Jul-21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V1'!$AG$32</c:f>
              <c:numCache>
                <c:formatCode>0.000%</c:formatCode>
                <c:ptCount val="1"/>
                <c:pt idx="0">
                  <c:v>7.439553626782322E-3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87-45C3-B80D-E61039CBF343}"/>
            </c:ext>
          </c:extLst>
        </c:ser>
        <c:ser>
          <c:idx val="31"/>
          <c:order val="31"/>
          <c:tx>
            <c:strRef>
              <c:f>'P4 - V1'!$D$33</c:f>
              <c:strCache>
                <c:ptCount val="1"/>
                <c:pt idx="0">
                  <c:v>Aug-21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V1'!$AG$33</c:f>
              <c:numCache>
                <c:formatCode>0.000%</c:formatCode>
                <c:ptCount val="1"/>
                <c:pt idx="0">
                  <c:v>4.3076923076922381E-3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87-45C3-B80D-E61039CBF343}"/>
            </c:ext>
          </c:extLst>
        </c:ser>
        <c:ser>
          <c:idx val="32"/>
          <c:order val="32"/>
          <c:tx>
            <c:strRef>
              <c:f>'P4 - V1'!$D$34</c:f>
              <c:strCache>
                <c:ptCount val="1"/>
                <c:pt idx="0">
                  <c:v>Sep-21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V1'!$AG$34</c:f>
              <c:numCache>
                <c:formatCode>0.000%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87-45C3-B80D-E61039CBF343}"/>
            </c:ext>
          </c:extLst>
        </c:ser>
        <c:ser>
          <c:idx val="33"/>
          <c:order val="33"/>
          <c:tx>
            <c:strRef>
              <c:f>'P4 - V1'!$D$35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V1'!$AG$35</c:f>
              <c:numCache>
                <c:formatCode>0.000%</c:formatCode>
                <c:ptCount val="1"/>
                <c:pt idx="0">
                  <c:v>1.4093137254902032E-2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87-45C3-B80D-E61039CBF343}"/>
            </c:ext>
          </c:extLst>
        </c:ser>
        <c:ser>
          <c:idx val="34"/>
          <c:order val="34"/>
          <c:tx>
            <c:strRef>
              <c:f>'P4 - V1'!$D$36</c:f>
              <c:strCache>
                <c:ptCount val="1"/>
                <c:pt idx="0">
                  <c:v>Nov-21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V1'!$AG$36</c:f>
              <c:numCache>
                <c:formatCode>0.000%</c:formatCode>
                <c:ptCount val="1"/>
                <c:pt idx="0">
                  <c:v>7.2507552870089949E-3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87-45C3-B80D-E61039CBF343}"/>
            </c:ext>
          </c:extLst>
        </c:ser>
        <c:ser>
          <c:idx val="35"/>
          <c:order val="35"/>
          <c:tx>
            <c:strRef>
              <c:f>'P4 - V1'!$D$37</c:f>
              <c:strCache>
                <c:ptCount val="1"/>
                <c:pt idx="0">
                  <c:v>Dec-21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V1'!$AG$1</c:f>
              <c:strCache>
                <c:ptCount val="1"/>
                <c:pt idx="0">
                  <c:v>Inflation Rate</c:v>
                </c:pt>
              </c:strCache>
            </c:strRef>
          </c:cat>
          <c:val>
            <c:numRef>
              <c:f>'P4 - V1'!$AG$37</c:f>
              <c:numCache>
                <c:formatCode>0.000%</c:formatCode>
                <c:ptCount val="1"/>
                <c:pt idx="0">
                  <c:v>-2.999400119976005E-3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B87-45C3-B80D-E61039CB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54464"/>
        <c:axId val="131859744"/>
      </c:barChart>
      <c:catAx>
        <c:axId val="1318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9744"/>
        <c:crosses val="autoZero"/>
        <c:auto val="1"/>
        <c:lblAlgn val="ctr"/>
        <c:lblOffset val="100"/>
        <c:noMultiLvlLbl val="0"/>
      </c:catAx>
      <c:valAx>
        <c:axId val="131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'P4 - V2'!$D$13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V2'!$E$13:$K$13</c:f>
              <c:numCache>
                <c:formatCode>0.00</c:formatCode>
                <c:ptCount val="4"/>
                <c:pt idx="0">
                  <c:v>149.70000000000002</c:v>
                </c:pt>
                <c:pt idx="1">
                  <c:v>146.48000000000002</c:v>
                </c:pt>
                <c:pt idx="2">
                  <c:v>143.10000000000002</c:v>
                </c:pt>
                <c:pt idx="3">
                  <c:v>150.4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A21-AEB0-7DACC566F24A}"/>
            </c:ext>
          </c:extLst>
        </c:ser>
        <c:ser>
          <c:idx val="1"/>
          <c:order val="1"/>
          <c:tx>
            <c:strRef>
              <c:f>'P4 - V2'!$D$14</c:f>
              <c:strCache>
                <c:ptCount val="1"/>
                <c:pt idx="0">
                  <c:v>Jan-20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V2'!$E$14:$K$14</c:f>
              <c:numCache>
                <c:formatCode>0.00</c:formatCode>
                <c:ptCount val="4"/>
                <c:pt idx="0">
                  <c:v>149.26153846153846</c:v>
                </c:pt>
                <c:pt idx="1">
                  <c:v>147.33999999999997</c:v>
                </c:pt>
                <c:pt idx="2">
                  <c:v>144.25</c:v>
                </c:pt>
                <c:pt idx="3">
                  <c:v>150.19999999999999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5-4A21-AEB0-7DACC566F24A}"/>
            </c:ext>
          </c:extLst>
        </c:ser>
        <c:ser>
          <c:idx val="2"/>
          <c:order val="2"/>
          <c:tx>
            <c:strRef>
              <c:f>'P4 - V2'!$D$15</c:f>
              <c:strCache>
                <c:ptCount val="1"/>
                <c:pt idx="0">
                  <c:v>Feb-20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V2'!$E$15:$K$15</c:f>
              <c:numCache>
                <c:formatCode>0.00</c:formatCode>
                <c:ptCount val="4"/>
                <c:pt idx="0">
                  <c:v>147.04615384615383</c:v>
                </c:pt>
                <c:pt idx="1">
                  <c:v>148.04000000000002</c:v>
                </c:pt>
                <c:pt idx="2">
                  <c:v>144.9</c:v>
                </c:pt>
                <c:pt idx="3">
                  <c:v>149.1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5-4A21-AEB0-7DACC566F24A}"/>
            </c:ext>
          </c:extLst>
        </c:ser>
        <c:ser>
          <c:idx val="3"/>
          <c:order val="3"/>
          <c:tx>
            <c:strRef>
              <c:f>'P4 - V2'!$D$16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V2'!$E$16:$K$16</c:f>
              <c:numCache>
                <c:formatCode>0.00</c:formatCode>
                <c:ptCount val="4"/>
                <c:pt idx="0">
                  <c:v>145.80000000000001</c:v>
                </c:pt>
                <c:pt idx="1">
                  <c:v>148.33999999999997</c:v>
                </c:pt>
                <c:pt idx="2">
                  <c:v>145.80000000000001</c:v>
                </c:pt>
                <c:pt idx="3">
                  <c:v>148.6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5-4A21-AEB0-7DACC566F24A}"/>
            </c:ext>
          </c:extLst>
        </c:ser>
        <c:ser>
          <c:idx val="4"/>
          <c:order val="4"/>
          <c:tx>
            <c:strRef>
              <c:f>'P4 - V2'!$D$17</c:f>
              <c:strCache>
                <c:ptCount val="1"/>
                <c:pt idx="0">
                  <c:v>Apr-20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V2'!$E$17:$K$17</c:f>
              <c:numCache>
                <c:formatCode>0.00</c:formatCode>
                <c:ptCount val="4"/>
                <c:pt idx="0">
                  <c:v>150.99487179487178</c:v>
                </c:pt>
                <c:pt idx="1">
                  <c:v>147.87333333333333</c:v>
                </c:pt>
                <c:pt idx="2">
                  <c:v>147.38333333333333</c:v>
                </c:pt>
                <c:pt idx="3">
                  <c:v>150.41666666666663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5-4A21-AEB0-7DACC566F24A}"/>
            </c:ext>
          </c:extLst>
        </c:ser>
        <c:ser>
          <c:idx val="5"/>
          <c:order val="5"/>
          <c:tx>
            <c:strRef>
              <c:f>'P4 - V2'!$D$18</c:f>
              <c:strCache>
                <c:ptCount val="1"/>
                <c:pt idx="0">
                  <c:v>May-20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V2'!$E$18:$K$18</c:f>
              <c:numCache>
                <c:formatCode>0.00</c:formatCode>
                <c:ptCount val="4"/>
                <c:pt idx="0">
                  <c:v>149.98376068376066</c:v>
                </c:pt>
                <c:pt idx="1">
                  <c:v>148.55222222222224</c:v>
                </c:pt>
                <c:pt idx="2">
                  <c:v>147.90555555555557</c:v>
                </c:pt>
                <c:pt idx="3">
                  <c:v>150.15662393162393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5-4A21-AEB0-7DACC566F24A}"/>
            </c:ext>
          </c:extLst>
        </c:ser>
        <c:ser>
          <c:idx val="6"/>
          <c:order val="6"/>
          <c:tx>
            <c:strRef>
              <c:f>'P4 - V2'!$D$19</c:f>
              <c:strCache>
                <c:ptCount val="1"/>
                <c:pt idx="0">
                  <c:v>Jun-20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V2'!$E$19:$K$19</c:f>
              <c:numCache>
                <c:formatCode>0.00</c:formatCode>
                <c:ptCount val="4"/>
                <c:pt idx="0">
                  <c:v>151.2923076923077</c:v>
                </c:pt>
                <c:pt idx="1">
                  <c:v>148.47999999999999</c:v>
                </c:pt>
                <c:pt idx="2">
                  <c:v>149</c:v>
                </c:pt>
                <c:pt idx="3">
                  <c:v>151.80000000000001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5-4A21-AEB0-7DACC566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5"/>
        <c:axId val="844759295"/>
        <c:axId val="844760255"/>
      </c:barChart>
      <c:catAx>
        <c:axId val="84475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60255"/>
        <c:crosses val="autoZero"/>
        <c:auto val="1"/>
        <c:lblAlgn val="ctr"/>
        <c:lblOffset val="100"/>
        <c:noMultiLvlLbl val="0"/>
      </c:catAx>
      <c:valAx>
        <c:axId val="844760255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'P5 - V1'!$E$1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'P5 - V1'!$D$2:$D$30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V1'!$E$2:$E$30</c:f>
              <c:numCache>
                <c:formatCode>0.00</c:formatCode>
                <c:ptCount val="29"/>
                <c:pt idx="0">
                  <c:v>147.9</c:v>
                </c:pt>
                <c:pt idx="1">
                  <c:v>152.4</c:v>
                </c:pt>
                <c:pt idx="2">
                  <c:v>155.5</c:v>
                </c:pt>
                <c:pt idx="3">
                  <c:v>155.6</c:v>
                </c:pt>
                <c:pt idx="4">
                  <c:v>159.4</c:v>
                </c:pt>
                <c:pt idx="5">
                  <c:v>159.80000000000001</c:v>
                </c:pt>
                <c:pt idx="6">
                  <c:v>160.69999999999999</c:v>
                </c:pt>
                <c:pt idx="7">
                  <c:v>162.6</c:v>
                </c:pt>
                <c:pt idx="8">
                  <c:v>162.6</c:v>
                </c:pt>
                <c:pt idx="9">
                  <c:v>164.2</c:v>
                </c:pt>
                <c:pt idx="10">
                  <c:v>163.9</c:v>
                </c:pt>
                <c:pt idx="11">
                  <c:v>164.1</c:v>
                </c:pt>
                <c:pt idx="12">
                  <c:v>164.2</c:v>
                </c:pt>
                <c:pt idx="13">
                  <c:v>165.7</c:v>
                </c:pt>
                <c:pt idx="14">
                  <c:v>167.2</c:v>
                </c:pt>
                <c:pt idx="15">
                  <c:v>172.2</c:v>
                </c:pt>
                <c:pt idx="16">
                  <c:v>174.6</c:v>
                </c:pt>
                <c:pt idx="17">
                  <c:v>176</c:v>
                </c:pt>
                <c:pt idx="18">
                  <c:v>179.6</c:v>
                </c:pt>
                <c:pt idx="19">
                  <c:v>178.8</c:v>
                </c:pt>
                <c:pt idx="20">
                  <c:v>179.5</c:v>
                </c:pt>
                <c:pt idx="21">
                  <c:v>180.5</c:v>
                </c:pt>
                <c:pt idx="22">
                  <c:v>181.3</c:v>
                </c:pt>
                <c:pt idx="23">
                  <c:v>182</c:v>
                </c:pt>
                <c:pt idx="24">
                  <c:v>182</c:v>
                </c:pt>
                <c:pt idx="25">
                  <c:v>182.1</c:v>
                </c:pt>
                <c:pt idx="26">
                  <c:v>181.9</c:v>
                </c:pt>
                <c:pt idx="27">
                  <c:v>181.7</c:v>
                </c:pt>
                <c:pt idx="28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0-4819-9E74-FD5BE48A2472}"/>
            </c:ext>
          </c:extLst>
        </c:ser>
        <c:ser>
          <c:idx val="1"/>
          <c:order val="1"/>
          <c:tx>
            <c:strRef>
              <c:f>'P5 - V1'!$F$1</c:f>
              <c:strCache>
                <c:ptCount val="1"/>
                <c:pt idx="0">
                  <c:v>Import Oil Price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'P5 - V1'!$D$2:$D$30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V1'!$F$2:$F$30</c:f>
              <c:numCache>
                <c:formatCode>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0-4819-9E74-FD5BE48A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57855"/>
        <c:axId val="775758335"/>
      </c:lineChart>
      <c:dateAx>
        <c:axId val="7757578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8335"/>
        <c:crosses val="autoZero"/>
        <c:auto val="1"/>
        <c:lblOffset val="100"/>
        <c:baseTimeUnit val="months"/>
      </c:dateAx>
      <c:valAx>
        <c:axId val="7757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'P5 - V1'!$F$1</c:f>
              <c:strCache>
                <c:ptCount val="1"/>
                <c:pt idx="0">
                  <c:v>Import Oil Price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'P5 - V1'!$E$2:$E$30</c:f>
              <c:numCache>
                <c:formatCode>0.00</c:formatCode>
                <c:ptCount val="29"/>
                <c:pt idx="0">
                  <c:v>147.9</c:v>
                </c:pt>
                <c:pt idx="1">
                  <c:v>152.4</c:v>
                </c:pt>
                <c:pt idx="2">
                  <c:v>155.5</c:v>
                </c:pt>
                <c:pt idx="3">
                  <c:v>155.6</c:v>
                </c:pt>
                <c:pt idx="4">
                  <c:v>159.4</c:v>
                </c:pt>
                <c:pt idx="5">
                  <c:v>159.80000000000001</c:v>
                </c:pt>
                <c:pt idx="6">
                  <c:v>160.69999999999999</c:v>
                </c:pt>
                <c:pt idx="7">
                  <c:v>162.6</c:v>
                </c:pt>
                <c:pt idx="8">
                  <c:v>162.6</c:v>
                </c:pt>
                <c:pt idx="9">
                  <c:v>164.2</c:v>
                </c:pt>
                <c:pt idx="10">
                  <c:v>163.9</c:v>
                </c:pt>
                <c:pt idx="11">
                  <c:v>164.1</c:v>
                </c:pt>
                <c:pt idx="12">
                  <c:v>164.2</c:v>
                </c:pt>
                <c:pt idx="13">
                  <c:v>165.7</c:v>
                </c:pt>
                <c:pt idx="14">
                  <c:v>167.2</c:v>
                </c:pt>
                <c:pt idx="15">
                  <c:v>172.2</c:v>
                </c:pt>
                <c:pt idx="16">
                  <c:v>174.6</c:v>
                </c:pt>
                <c:pt idx="17">
                  <c:v>176</c:v>
                </c:pt>
                <c:pt idx="18">
                  <c:v>179.6</c:v>
                </c:pt>
                <c:pt idx="19">
                  <c:v>178.8</c:v>
                </c:pt>
                <c:pt idx="20">
                  <c:v>179.5</c:v>
                </c:pt>
                <c:pt idx="21">
                  <c:v>180.5</c:v>
                </c:pt>
                <c:pt idx="22">
                  <c:v>181.3</c:v>
                </c:pt>
                <c:pt idx="23">
                  <c:v>182</c:v>
                </c:pt>
                <c:pt idx="24">
                  <c:v>182</c:v>
                </c:pt>
                <c:pt idx="25">
                  <c:v>182.1</c:v>
                </c:pt>
                <c:pt idx="26">
                  <c:v>181.9</c:v>
                </c:pt>
                <c:pt idx="27">
                  <c:v>181.7</c:v>
                </c:pt>
                <c:pt idx="28">
                  <c:v>182.8</c:v>
                </c:pt>
              </c:numCache>
            </c:numRef>
          </c:xVal>
          <c:yVal>
            <c:numRef>
              <c:f>'P5 - V1'!$F$2:$F$30</c:f>
              <c:numCache>
                <c:formatCode>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3-4943-9A8D-A0035FBF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4351"/>
        <c:axId val="411705311"/>
      </c:scatterChart>
      <c:valAx>
        <c:axId val="411704351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5311"/>
        <c:crosses val="autoZero"/>
        <c:crossBetween val="midCat"/>
      </c:valAx>
      <c:valAx>
        <c:axId val="41170531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43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Genaral</a:t>
            </a:r>
            <a:r>
              <a:rPr lang="en-US" baseline="0"/>
              <a:t> Index vs Import Oil Price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6"/>
          <c:order val="26"/>
          <c:tx>
            <c:strRef>
              <c:f>'P5 - V2'!$AE$1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'P5 - V2'!$D$2:$D$30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V2'!$AE$2:$AE$30</c:f>
              <c:numCache>
                <c:formatCode>0.00</c:formatCode>
                <c:ptCount val="29"/>
                <c:pt idx="0">
                  <c:v>157.30000000000001</c:v>
                </c:pt>
                <c:pt idx="1">
                  <c:v>156.6</c:v>
                </c:pt>
                <c:pt idx="2">
                  <c:v>156.80000000000001</c:v>
                </c:pt>
                <c:pt idx="3">
                  <c:v>157.80000000000001</c:v>
                </c:pt>
                <c:pt idx="4">
                  <c:v>160.4</c:v>
                </c:pt>
                <c:pt idx="5">
                  <c:v>161.30000000000001</c:v>
                </c:pt>
                <c:pt idx="6">
                  <c:v>162.5</c:v>
                </c:pt>
                <c:pt idx="7">
                  <c:v>163.19999999999999</c:v>
                </c:pt>
                <c:pt idx="8">
                  <c:v>163.19999999999999</c:v>
                </c:pt>
                <c:pt idx="9">
                  <c:v>165.5</c:v>
                </c:pt>
                <c:pt idx="10">
                  <c:v>166.7</c:v>
                </c:pt>
                <c:pt idx="11">
                  <c:v>166.2</c:v>
                </c:pt>
                <c:pt idx="12">
                  <c:v>165.7</c:v>
                </c:pt>
                <c:pt idx="13">
                  <c:v>166.1</c:v>
                </c:pt>
                <c:pt idx="14">
                  <c:v>167.7</c:v>
                </c:pt>
                <c:pt idx="15">
                  <c:v>170.1</c:v>
                </c:pt>
                <c:pt idx="16">
                  <c:v>171.7</c:v>
                </c:pt>
                <c:pt idx="17">
                  <c:v>172.6</c:v>
                </c:pt>
                <c:pt idx="18">
                  <c:v>173.4</c:v>
                </c:pt>
                <c:pt idx="19">
                  <c:v>174.3</c:v>
                </c:pt>
                <c:pt idx="20">
                  <c:v>175.3</c:v>
                </c:pt>
                <c:pt idx="21">
                  <c:v>176.7</c:v>
                </c:pt>
                <c:pt idx="22">
                  <c:v>176.5</c:v>
                </c:pt>
                <c:pt idx="23">
                  <c:v>175.7</c:v>
                </c:pt>
                <c:pt idx="24">
                  <c:v>176.5</c:v>
                </c:pt>
                <c:pt idx="25">
                  <c:v>177.2</c:v>
                </c:pt>
                <c:pt idx="26">
                  <c:v>177.2</c:v>
                </c:pt>
                <c:pt idx="27">
                  <c:v>178.1</c:v>
                </c:pt>
                <c:pt idx="28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1-48AA-A85B-3636C6DCB551}"/>
            </c:ext>
          </c:extLst>
        </c:ser>
        <c:ser>
          <c:idx val="27"/>
          <c:order val="27"/>
          <c:tx>
            <c:strRef>
              <c:f>'P5 - V2'!$AF$1</c:f>
              <c:strCache>
                <c:ptCount val="1"/>
                <c:pt idx="0">
                  <c:v>Oil Price ($/bbl)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'P5 - V2'!$D$2:$D$30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V2'!$AF$2:$AF$30</c:f>
              <c:numCache>
                <c:formatCode>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1-48AA-A85B-3636C6DC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82911"/>
        <c:axId val="569383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'P5 - V2'!$E$1</c15:sqref>
                        </c15:formulaRef>
                      </c:ext>
                    </c:extLst>
                    <c:strCache>
                      <c:ptCount val="1"/>
                      <c:pt idx="0">
                        <c:v>Cereals and products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'P5 - V2'!$E$2:$E$30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144.9</c:v>
                      </c:pt>
                      <c:pt idx="1">
                        <c:v>144.30000000000001</c:v>
                      </c:pt>
                      <c:pt idx="2">
                        <c:v>144.1</c:v>
                      </c:pt>
                      <c:pt idx="3">
                        <c:v>144.30000000000001</c:v>
                      </c:pt>
                      <c:pt idx="4">
                        <c:v>146.30000000000001</c:v>
                      </c:pt>
                      <c:pt idx="5">
                        <c:v>146.69999999999999</c:v>
                      </c:pt>
                      <c:pt idx="6">
                        <c:v>146.4</c:v>
                      </c:pt>
                      <c:pt idx="7">
                        <c:v>146.6</c:v>
                      </c:pt>
                      <c:pt idx="8">
                        <c:v>146.6</c:v>
                      </c:pt>
                      <c:pt idx="9">
                        <c:v>147.4</c:v>
                      </c:pt>
                      <c:pt idx="10">
                        <c:v>148.19999999999999</c:v>
                      </c:pt>
                      <c:pt idx="11">
                        <c:v>148.69999999999999</c:v>
                      </c:pt>
                      <c:pt idx="12">
                        <c:v>149.5</c:v>
                      </c:pt>
                      <c:pt idx="13">
                        <c:v>150</c:v>
                      </c:pt>
                      <c:pt idx="14">
                        <c:v>151.30000000000001</c:v>
                      </c:pt>
                      <c:pt idx="15">
                        <c:v>152.9</c:v>
                      </c:pt>
                      <c:pt idx="16">
                        <c:v>154.1</c:v>
                      </c:pt>
                      <c:pt idx="17">
                        <c:v>155</c:v>
                      </c:pt>
                      <c:pt idx="18">
                        <c:v>156.5</c:v>
                      </c:pt>
                      <c:pt idx="19">
                        <c:v>160.30000000000001</c:v>
                      </c:pt>
                      <c:pt idx="20">
                        <c:v>163.5</c:v>
                      </c:pt>
                      <c:pt idx="21">
                        <c:v>165.2</c:v>
                      </c:pt>
                      <c:pt idx="22">
                        <c:v>167.4</c:v>
                      </c:pt>
                      <c:pt idx="23">
                        <c:v>169.2</c:v>
                      </c:pt>
                      <c:pt idx="24">
                        <c:v>173.8</c:v>
                      </c:pt>
                      <c:pt idx="25">
                        <c:v>174.4</c:v>
                      </c:pt>
                      <c:pt idx="26">
                        <c:v>174.4</c:v>
                      </c:pt>
                      <c:pt idx="27">
                        <c:v>173.8</c:v>
                      </c:pt>
                      <c:pt idx="28">
                        <c:v>173.7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11-48AA-A85B-3636C6DCB5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V2'!$F$1</c15:sqref>
                        </c15:formulaRef>
                      </c:ext>
                    </c:extLst>
                    <c:strCache>
                      <c:ptCount val="1"/>
                      <c:pt idx="0">
                        <c:v>Meat and fish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V2'!$F$2:$F$30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190.1</c:v>
                      </c:pt>
                      <c:pt idx="1">
                        <c:v>186.5</c:v>
                      </c:pt>
                      <c:pt idx="2">
                        <c:v>192.2</c:v>
                      </c:pt>
                      <c:pt idx="3">
                        <c:v>198</c:v>
                      </c:pt>
                      <c:pt idx="4">
                        <c:v>200.5</c:v>
                      </c:pt>
                      <c:pt idx="5">
                        <c:v>202</c:v>
                      </c:pt>
                      <c:pt idx="6">
                        <c:v>206.8</c:v>
                      </c:pt>
                      <c:pt idx="7">
                        <c:v>204</c:v>
                      </c:pt>
                      <c:pt idx="8">
                        <c:v>204</c:v>
                      </c:pt>
                      <c:pt idx="9">
                        <c:v>204.6</c:v>
                      </c:pt>
                      <c:pt idx="10">
                        <c:v>201.6</c:v>
                      </c:pt>
                      <c:pt idx="11">
                        <c:v>198.8</c:v>
                      </c:pt>
                      <c:pt idx="12">
                        <c:v>198.7</c:v>
                      </c:pt>
                      <c:pt idx="13">
                        <c:v>200.6</c:v>
                      </c:pt>
                      <c:pt idx="14">
                        <c:v>210.7</c:v>
                      </c:pt>
                      <c:pt idx="15">
                        <c:v>211.8</c:v>
                      </c:pt>
                      <c:pt idx="16">
                        <c:v>217</c:v>
                      </c:pt>
                      <c:pt idx="17">
                        <c:v>219.4</c:v>
                      </c:pt>
                      <c:pt idx="18">
                        <c:v>213</c:v>
                      </c:pt>
                      <c:pt idx="19">
                        <c:v>206.5</c:v>
                      </c:pt>
                      <c:pt idx="20">
                        <c:v>209.2</c:v>
                      </c:pt>
                      <c:pt idx="21">
                        <c:v>210.9</c:v>
                      </c:pt>
                      <c:pt idx="22">
                        <c:v>209.4</c:v>
                      </c:pt>
                      <c:pt idx="23">
                        <c:v>209</c:v>
                      </c:pt>
                      <c:pt idx="24">
                        <c:v>210.7</c:v>
                      </c:pt>
                      <c:pt idx="25">
                        <c:v>207.7</c:v>
                      </c:pt>
                      <c:pt idx="26">
                        <c:v>207.7</c:v>
                      </c:pt>
                      <c:pt idx="27">
                        <c:v>209.3</c:v>
                      </c:pt>
                      <c:pt idx="28">
                        <c:v>214.3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11-48AA-A85B-3636C6DCB5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V2'!$G$1</c15:sqref>
                        </c15:formulaRef>
                      </c:ext>
                    </c:extLst>
                    <c:strCache>
                      <c:ptCount val="1"/>
                      <c:pt idx="0">
                        <c:v>Egg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V2'!$G$2:$G$30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175.3</c:v>
                      </c:pt>
                      <c:pt idx="1">
                        <c:v>168.7</c:v>
                      </c:pt>
                      <c:pt idx="2">
                        <c:v>163.80000000000001</c:v>
                      </c:pt>
                      <c:pt idx="3">
                        <c:v>164.6</c:v>
                      </c:pt>
                      <c:pt idx="4">
                        <c:v>170.3</c:v>
                      </c:pt>
                      <c:pt idx="5">
                        <c:v>180.7</c:v>
                      </c:pt>
                      <c:pt idx="6">
                        <c:v>182.2</c:v>
                      </c:pt>
                      <c:pt idx="7">
                        <c:v>172.8</c:v>
                      </c:pt>
                      <c:pt idx="8">
                        <c:v>172.8</c:v>
                      </c:pt>
                      <c:pt idx="9">
                        <c:v>171.2</c:v>
                      </c:pt>
                      <c:pt idx="10">
                        <c:v>173</c:v>
                      </c:pt>
                      <c:pt idx="11">
                        <c:v>177.9</c:v>
                      </c:pt>
                      <c:pt idx="12">
                        <c:v>178.8</c:v>
                      </c:pt>
                      <c:pt idx="13">
                        <c:v>175.8</c:v>
                      </c:pt>
                      <c:pt idx="14">
                        <c:v>167.8</c:v>
                      </c:pt>
                      <c:pt idx="15">
                        <c:v>164.5</c:v>
                      </c:pt>
                      <c:pt idx="16">
                        <c:v>162.4</c:v>
                      </c:pt>
                      <c:pt idx="17">
                        <c:v>170.8</c:v>
                      </c:pt>
                      <c:pt idx="18">
                        <c:v>175.2</c:v>
                      </c:pt>
                      <c:pt idx="19">
                        <c:v>169.2</c:v>
                      </c:pt>
                      <c:pt idx="20">
                        <c:v>169.7</c:v>
                      </c:pt>
                      <c:pt idx="21">
                        <c:v>170.9</c:v>
                      </c:pt>
                      <c:pt idx="22">
                        <c:v>181.4</c:v>
                      </c:pt>
                      <c:pt idx="23">
                        <c:v>190.2</c:v>
                      </c:pt>
                      <c:pt idx="24">
                        <c:v>194.5</c:v>
                      </c:pt>
                      <c:pt idx="25">
                        <c:v>175.2</c:v>
                      </c:pt>
                      <c:pt idx="26">
                        <c:v>175.2</c:v>
                      </c:pt>
                      <c:pt idx="27">
                        <c:v>169.6</c:v>
                      </c:pt>
                      <c:pt idx="28">
                        <c:v>173.2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11-48AA-A85B-3636C6DCB5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V2'!$H$1</c15:sqref>
                        </c15:formulaRef>
                      </c:ext>
                    </c:extLst>
                    <c:strCache>
                      <c:ptCount val="1"/>
                      <c:pt idx="0">
                        <c:v>Milk and products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V2'!$H$2:$H$30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154.1</c:v>
                      </c:pt>
                      <c:pt idx="1">
                        <c:v>154.69999999999999</c:v>
                      </c:pt>
                      <c:pt idx="2">
                        <c:v>154.9</c:v>
                      </c:pt>
                      <c:pt idx="3">
                        <c:v>155.4</c:v>
                      </c:pt>
                      <c:pt idx="4">
                        <c:v>156.1</c:v>
                      </c:pt>
                      <c:pt idx="5">
                        <c:v>156.19999999999999</c:v>
                      </c:pt>
                      <c:pt idx="6">
                        <c:v>157.5</c:v>
                      </c:pt>
                      <c:pt idx="7">
                        <c:v>158.4</c:v>
                      </c:pt>
                      <c:pt idx="8">
                        <c:v>158.4</c:v>
                      </c:pt>
                      <c:pt idx="9">
                        <c:v>158.69999999999999</c:v>
                      </c:pt>
                      <c:pt idx="10">
                        <c:v>159.30000000000001</c:v>
                      </c:pt>
                      <c:pt idx="11">
                        <c:v>159.9</c:v>
                      </c:pt>
                      <c:pt idx="12">
                        <c:v>160.5</c:v>
                      </c:pt>
                      <c:pt idx="13">
                        <c:v>160.69999999999999</c:v>
                      </c:pt>
                      <c:pt idx="14">
                        <c:v>162.19999999999999</c:v>
                      </c:pt>
                      <c:pt idx="15">
                        <c:v>163.9</c:v>
                      </c:pt>
                      <c:pt idx="16">
                        <c:v>164.9</c:v>
                      </c:pt>
                      <c:pt idx="17">
                        <c:v>165.8</c:v>
                      </c:pt>
                      <c:pt idx="18">
                        <c:v>166.6</c:v>
                      </c:pt>
                      <c:pt idx="19">
                        <c:v>168.1</c:v>
                      </c:pt>
                      <c:pt idx="20">
                        <c:v>169.7</c:v>
                      </c:pt>
                      <c:pt idx="21">
                        <c:v>170.9</c:v>
                      </c:pt>
                      <c:pt idx="22">
                        <c:v>172.3</c:v>
                      </c:pt>
                      <c:pt idx="23">
                        <c:v>173.6</c:v>
                      </c:pt>
                      <c:pt idx="24">
                        <c:v>174.6</c:v>
                      </c:pt>
                      <c:pt idx="25">
                        <c:v>177.3</c:v>
                      </c:pt>
                      <c:pt idx="26">
                        <c:v>177.3</c:v>
                      </c:pt>
                      <c:pt idx="27">
                        <c:v>178.4</c:v>
                      </c:pt>
                      <c:pt idx="28">
                        <c:v>179.5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11-48AA-A85B-3636C6DCB5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V2'!$I$1</c15:sqref>
                        </c15:formulaRef>
                      </c:ext>
                    </c:extLst>
                    <c:strCache>
                      <c:ptCount val="1"/>
                      <c:pt idx="0">
                        <c:v>Oils and fats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V2'!$I$2:$I$30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150.9</c:v>
                      </c:pt>
                      <c:pt idx="1">
                        <c:v>158.69999999999999</c:v>
                      </c:pt>
                      <c:pt idx="2">
                        <c:v>163.9</c:v>
                      </c:pt>
                      <c:pt idx="3">
                        <c:v>170.1</c:v>
                      </c:pt>
                      <c:pt idx="4">
                        <c:v>178.7</c:v>
                      </c:pt>
                      <c:pt idx="5">
                        <c:v>183.7</c:v>
                      </c:pt>
                      <c:pt idx="6">
                        <c:v>182.1</c:v>
                      </c:pt>
                      <c:pt idx="7">
                        <c:v>188</c:v>
                      </c:pt>
                      <c:pt idx="8">
                        <c:v>188</c:v>
                      </c:pt>
                      <c:pt idx="9">
                        <c:v>190.6</c:v>
                      </c:pt>
                      <c:pt idx="10">
                        <c:v>190.1</c:v>
                      </c:pt>
                      <c:pt idx="11">
                        <c:v>187.6</c:v>
                      </c:pt>
                      <c:pt idx="12">
                        <c:v>184.7</c:v>
                      </c:pt>
                      <c:pt idx="13">
                        <c:v>184.9</c:v>
                      </c:pt>
                      <c:pt idx="14">
                        <c:v>194.6</c:v>
                      </c:pt>
                      <c:pt idx="15">
                        <c:v>199.5</c:v>
                      </c:pt>
                      <c:pt idx="16">
                        <c:v>202.4</c:v>
                      </c:pt>
                      <c:pt idx="17">
                        <c:v>200.9</c:v>
                      </c:pt>
                      <c:pt idx="18">
                        <c:v>195.8</c:v>
                      </c:pt>
                      <c:pt idx="19">
                        <c:v>192.4</c:v>
                      </c:pt>
                      <c:pt idx="20">
                        <c:v>188.7</c:v>
                      </c:pt>
                      <c:pt idx="21">
                        <c:v>186.5</c:v>
                      </c:pt>
                      <c:pt idx="22">
                        <c:v>188.9</c:v>
                      </c:pt>
                      <c:pt idx="23">
                        <c:v>188.5</c:v>
                      </c:pt>
                      <c:pt idx="24">
                        <c:v>187.2</c:v>
                      </c:pt>
                      <c:pt idx="25">
                        <c:v>179.3</c:v>
                      </c:pt>
                      <c:pt idx="26">
                        <c:v>179.2</c:v>
                      </c:pt>
                      <c:pt idx="27">
                        <c:v>174.9</c:v>
                      </c:pt>
                      <c:pt idx="28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11-48AA-A85B-3636C6DCB5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V2'!$J$1</c15:sqref>
                        </c15:formulaRef>
                      </c:ext>
                    </c:extLst>
                    <c:strCache>
                      <c:ptCount val="1"/>
                      <c:pt idx="0">
                        <c:v>Fruits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V2'!$J$2:$J$30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149.6</c:v>
                      </c:pt>
                      <c:pt idx="1">
                        <c:v>150.69999999999999</c:v>
                      </c:pt>
                      <c:pt idx="2">
                        <c:v>153.69999999999999</c:v>
                      </c:pt>
                      <c:pt idx="3">
                        <c:v>164.4</c:v>
                      </c:pt>
                      <c:pt idx="4">
                        <c:v>167.1</c:v>
                      </c:pt>
                      <c:pt idx="5">
                        <c:v>164.6</c:v>
                      </c:pt>
                      <c:pt idx="6">
                        <c:v>163.9</c:v>
                      </c:pt>
                      <c:pt idx="7">
                        <c:v>156.80000000000001</c:v>
                      </c:pt>
                      <c:pt idx="8">
                        <c:v>156.69999999999999</c:v>
                      </c:pt>
                      <c:pt idx="9">
                        <c:v>155.69999999999999</c:v>
                      </c:pt>
                      <c:pt idx="10">
                        <c:v>156.5</c:v>
                      </c:pt>
                      <c:pt idx="11">
                        <c:v>154.9</c:v>
                      </c:pt>
                      <c:pt idx="12">
                        <c:v>153.69999999999999</c:v>
                      </c:pt>
                      <c:pt idx="13">
                        <c:v>153.69999999999999</c:v>
                      </c:pt>
                      <c:pt idx="14">
                        <c:v>157.6</c:v>
                      </c:pt>
                      <c:pt idx="15">
                        <c:v>172.6</c:v>
                      </c:pt>
                      <c:pt idx="16">
                        <c:v>171</c:v>
                      </c:pt>
                      <c:pt idx="17">
                        <c:v>169.7</c:v>
                      </c:pt>
                      <c:pt idx="18">
                        <c:v>174.2</c:v>
                      </c:pt>
                      <c:pt idx="19">
                        <c:v>172.9</c:v>
                      </c:pt>
                      <c:pt idx="20">
                        <c:v>165.7</c:v>
                      </c:pt>
                      <c:pt idx="21">
                        <c:v>163.80000000000001</c:v>
                      </c:pt>
                      <c:pt idx="22">
                        <c:v>160.69999999999999</c:v>
                      </c:pt>
                      <c:pt idx="23">
                        <c:v>158</c:v>
                      </c:pt>
                      <c:pt idx="24">
                        <c:v>158.30000000000001</c:v>
                      </c:pt>
                      <c:pt idx="25">
                        <c:v>169.5</c:v>
                      </c:pt>
                      <c:pt idx="26">
                        <c:v>169.5</c:v>
                      </c:pt>
                      <c:pt idx="27">
                        <c:v>176.3</c:v>
                      </c:pt>
                      <c:pt idx="28">
                        <c:v>172.2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11-48AA-A85B-3636C6DCB5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V2'!$K$1</c15:sqref>
                        </c15:formulaRef>
                      </c:ext>
                    </c:extLst>
                    <c:strCache>
                      <c:ptCount val="1"/>
                      <c:pt idx="0">
                        <c:v>Vegetables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V2'!$K$2:$K$30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194.2</c:v>
                      </c:pt>
                      <c:pt idx="1">
                        <c:v>160</c:v>
                      </c:pt>
                      <c:pt idx="2">
                        <c:v>149.5</c:v>
                      </c:pt>
                      <c:pt idx="3">
                        <c:v>144.1</c:v>
                      </c:pt>
                      <c:pt idx="4">
                        <c:v>147.9</c:v>
                      </c:pt>
                      <c:pt idx="5">
                        <c:v>155.4</c:v>
                      </c:pt>
                      <c:pt idx="6">
                        <c:v>164.2</c:v>
                      </c:pt>
                      <c:pt idx="7">
                        <c:v>162.19999999999999</c:v>
                      </c:pt>
                      <c:pt idx="8">
                        <c:v>162.30000000000001</c:v>
                      </c:pt>
                      <c:pt idx="9">
                        <c:v>185.3</c:v>
                      </c:pt>
                      <c:pt idx="10">
                        <c:v>199.2</c:v>
                      </c:pt>
                      <c:pt idx="11">
                        <c:v>188.3</c:v>
                      </c:pt>
                      <c:pt idx="12">
                        <c:v>174.3</c:v>
                      </c:pt>
                      <c:pt idx="13">
                        <c:v>169.7</c:v>
                      </c:pt>
                      <c:pt idx="14">
                        <c:v>166.9</c:v>
                      </c:pt>
                      <c:pt idx="15">
                        <c:v>166.2</c:v>
                      </c:pt>
                      <c:pt idx="16">
                        <c:v>174.9</c:v>
                      </c:pt>
                      <c:pt idx="17">
                        <c:v>182.3</c:v>
                      </c:pt>
                      <c:pt idx="18">
                        <c:v>182.1</c:v>
                      </c:pt>
                      <c:pt idx="19">
                        <c:v>186.7</c:v>
                      </c:pt>
                      <c:pt idx="20">
                        <c:v>191.8</c:v>
                      </c:pt>
                      <c:pt idx="21">
                        <c:v>199.7</c:v>
                      </c:pt>
                      <c:pt idx="22">
                        <c:v>183.1</c:v>
                      </c:pt>
                      <c:pt idx="23">
                        <c:v>159.9</c:v>
                      </c:pt>
                      <c:pt idx="24">
                        <c:v>153.9</c:v>
                      </c:pt>
                      <c:pt idx="25">
                        <c:v>152.69999999999999</c:v>
                      </c:pt>
                      <c:pt idx="26">
                        <c:v>152.80000000000001</c:v>
                      </c:pt>
                      <c:pt idx="27">
                        <c:v>155.4</c:v>
                      </c:pt>
                      <c:pt idx="28">
                        <c:v>161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11-48AA-A85B-3636C6DCB5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V2'!$L$1</c15:sqref>
                        </c15:formulaRef>
                      </c:ext>
                    </c:extLst>
                    <c:strCache>
                      <c:ptCount val="1"/>
                      <c:pt idx="0">
                        <c:v>Pulses and products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V2'!$L$2:$L$30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160.4</c:v>
                      </c:pt>
                      <c:pt idx="1">
                        <c:v>158.80000000000001</c:v>
                      </c:pt>
                      <c:pt idx="2">
                        <c:v>159.80000000000001</c:v>
                      </c:pt>
                      <c:pt idx="3">
                        <c:v>161.69999999999999</c:v>
                      </c:pt>
                      <c:pt idx="4">
                        <c:v>165.4</c:v>
                      </c:pt>
                      <c:pt idx="5">
                        <c:v>166</c:v>
                      </c:pt>
                      <c:pt idx="6">
                        <c:v>164</c:v>
                      </c:pt>
                      <c:pt idx="7">
                        <c:v>164.1</c:v>
                      </c:pt>
                      <c:pt idx="8">
                        <c:v>164.1</c:v>
                      </c:pt>
                      <c:pt idx="9">
                        <c:v>165.2</c:v>
                      </c:pt>
                      <c:pt idx="10">
                        <c:v>165.3</c:v>
                      </c:pt>
                      <c:pt idx="11">
                        <c:v>164.4</c:v>
                      </c:pt>
                      <c:pt idx="12">
                        <c:v>163.9</c:v>
                      </c:pt>
                      <c:pt idx="13">
                        <c:v>163.69999999999999</c:v>
                      </c:pt>
                      <c:pt idx="14">
                        <c:v>163.9</c:v>
                      </c:pt>
                      <c:pt idx="15">
                        <c:v>164.7</c:v>
                      </c:pt>
                      <c:pt idx="16">
                        <c:v>164.7</c:v>
                      </c:pt>
                      <c:pt idx="17">
                        <c:v>164.3</c:v>
                      </c:pt>
                      <c:pt idx="18">
                        <c:v>164.3</c:v>
                      </c:pt>
                      <c:pt idx="19">
                        <c:v>167.2</c:v>
                      </c:pt>
                      <c:pt idx="20">
                        <c:v>169.1</c:v>
                      </c:pt>
                      <c:pt idx="21">
                        <c:v>169.8</c:v>
                      </c:pt>
                      <c:pt idx="22">
                        <c:v>170.5</c:v>
                      </c:pt>
                      <c:pt idx="23">
                        <c:v>170.8</c:v>
                      </c:pt>
                      <c:pt idx="24">
                        <c:v>170.9</c:v>
                      </c:pt>
                      <c:pt idx="25">
                        <c:v>171</c:v>
                      </c:pt>
                      <c:pt idx="26">
                        <c:v>171.1</c:v>
                      </c:pt>
                      <c:pt idx="27">
                        <c:v>173.4</c:v>
                      </c:pt>
                      <c:pt idx="28">
                        <c:v>175.6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11-48AA-A85B-3636C6DCB55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V2'!$M$1</c15:sqref>
                        </c15:formulaRef>
                      </c:ext>
                    </c:extLst>
                    <c:strCache>
                      <c:ptCount val="1"/>
                      <c:pt idx="0">
                        <c:v>Sugar and Confectionery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V2'!$M$2:$M$30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114.6</c:v>
                      </c:pt>
                      <c:pt idx="1">
                        <c:v>112.8</c:v>
                      </c:pt>
                      <c:pt idx="2">
                        <c:v>112.6</c:v>
                      </c:pt>
                      <c:pt idx="3">
                        <c:v>113.1</c:v>
                      </c:pt>
                      <c:pt idx="4">
                        <c:v>114.8</c:v>
                      </c:pt>
                      <c:pt idx="5">
                        <c:v>115.1</c:v>
                      </c:pt>
                      <c:pt idx="6">
                        <c:v>114.5</c:v>
                      </c:pt>
                      <c:pt idx="7">
                        <c:v>119.7</c:v>
                      </c:pt>
                      <c:pt idx="8">
                        <c:v>119.7</c:v>
                      </c:pt>
                      <c:pt idx="9">
                        <c:v>121.9</c:v>
                      </c:pt>
                      <c:pt idx="10">
                        <c:v>122.4</c:v>
                      </c:pt>
                      <c:pt idx="11">
                        <c:v>121</c:v>
                      </c:pt>
                      <c:pt idx="12">
                        <c:v>120</c:v>
                      </c:pt>
                      <c:pt idx="13">
                        <c:v>118.9</c:v>
                      </c:pt>
                      <c:pt idx="14">
                        <c:v>118.8</c:v>
                      </c:pt>
                      <c:pt idx="15">
                        <c:v>119</c:v>
                      </c:pt>
                      <c:pt idx="16">
                        <c:v>119.7</c:v>
                      </c:pt>
                      <c:pt idx="17">
                        <c:v>119.9</c:v>
                      </c:pt>
                      <c:pt idx="18">
                        <c:v>120</c:v>
                      </c:pt>
                      <c:pt idx="19">
                        <c:v>120.9</c:v>
                      </c:pt>
                      <c:pt idx="20">
                        <c:v>121.6</c:v>
                      </c:pt>
                      <c:pt idx="21">
                        <c:v>121.9</c:v>
                      </c:pt>
                      <c:pt idx="22">
                        <c:v>122.1</c:v>
                      </c:pt>
                      <c:pt idx="23">
                        <c:v>121.8</c:v>
                      </c:pt>
                      <c:pt idx="24">
                        <c:v>121.1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121.3</c:v>
                      </c:pt>
                      <c:pt idx="28">
                        <c:v>122.7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11-48AA-A85B-3636C6DCB55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V2'!$N$1</c15:sqref>
                        </c15:formulaRef>
                      </c:ext>
                    </c:extLst>
                    <c:strCache>
                      <c:ptCount val="1"/>
                      <c:pt idx="0">
                        <c:v>Spices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V2'!$N$2:$N$30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164</c:v>
                      </c:pt>
                      <c:pt idx="1">
                        <c:v>164.2</c:v>
                      </c:pt>
                      <c:pt idx="2">
                        <c:v>163.5</c:v>
                      </c:pt>
                      <c:pt idx="3">
                        <c:v>163.9</c:v>
                      </c:pt>
                      <c:pt idx="4">
                        <c:v>168.2</c:v>
                      </c:pt>
                      <c:pt idx="5">
                        <c:v>168.5</c:v>
                      </c:pt>
                      <c:pt idx="6">
                        <c:v>168.3</c:v>
                      </c:pt>
                      <c:pt idx="7">
                        <c:v>168.8</c:v>
                      </c:pt>
                      <c:pt idx="8">
                        <c:v>168.8</c:v>
                      </c:pt>
                      <c:pt idx="9">
                        <c:v>169.3</c:v>
                      </c:pt>
                      <c:pt idx="10">
                        <c:v>169.6</c:v>
                      </c:pt>
                      <c:pt idx="11">
                        <c:v>170.5</c:v>
                      </c:pt>
                      <c:pt idx="12">
                        <c:v>172.1</c:v>
                      </c:pt>
                      <c:pt idx="13">
                        <c:v>174.3</c:v>
                      </c:pt>
                      <c:pt idx="14">
                        <c:v>177.4</c:v>
                      </c:pt>
                      <c:pt idx="15">
                        <c:v>181.3</c:v>
                      </c:pt>
                      <c:pt idx="16">
                        <c:v>184.9</c:v>
                      </c:pt>
                      <c:pt idx="17">
                        <c:v>187.1</c:v>
                      </c:pt>
                      <c:pt idx="18">
                        <c:v>190</c:v>
                      </c:pt>
                      <c:pt idx="19">
                        <c:v>193.6</c:v>
                      </c:pt>
                      <c:pt idx="20">
                        <c:v>197.3</c:v>
                      </c:pt>
                      <c:pt idx="21">
                        <c:v>199.9</c:v>
                      </c:pt>
                      <c:pt idx="22">
                        <c:v>202.8</c:v>
                      </c:pt>
                      <c:pt idx="23">
                        <c:v>205.2</c:v>
                      </c:pt>
                      <c:pt idx="24">
                        <c:v>208.4</c:v>
                      </c:pt>
                      <c:pt idx="25">
                        <c:v>209.7</c:v>
                      </c:pt>
                      <c:pt idx="26">
                        <c:v>209.7</c:v>
                      </c:pt>
                      <c:pt idx="27">
                        <c:v>212.9</c:v>
                      </c:pt>
                      <c:pt idx="28">
                        <c:v>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11-48AA-A85B-3636C6DCB55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V2'!$O$1</c15:sqref>
                        </c15:formulaRef>
                      </c:ext>
                    </c:extLst>
                    <c:strCache>
                      <c:ptCount val="1"/>
                      <c:pt idx="0">
                        <c:v>Non-alcoholic beverages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V2'!$O$2:$O$30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151.80000000000001</c:v>
                      </c:pt>
                      <c:pt idx="1">
                        <c:v>155.5</c:v>
                      </c:pt>
                      <c:pt idx="2">
                        <c:v>156.5</c:v>
                      </c:pt>
                      <c:pt idx="3">
                        <c:v>157.6</c:v>
                      </c:pt>
                      <c:pt idx="4">
                        <c:v>159.30000000000001</c:v>
                      </c:pt>
                      <c:pt idx="5">
                        <c:v>160</c:v>
                      </c:pt>
                      <c:pt idx="6">
                        <c:v>160.9</c:v>
                      </c:pt>
                      <c:pt idx="7">
                        <c:v>162.69999999999999</c:v>
                      </c:pt>
                      <c:pt idx="8">
                        <c:v>162.69999999999999</c:v>
                      </c:pt>
                      <c:pt idx="9">
                        <c:v>163.19999999999999</c:v>
                      </c:pt>
                      <c:pt idx="10">
                        <c:v>163.69999999999999</c:v>
                      </c:pt>
                      <c:pt idx="11">
                        <c:v>164.2</c:v>
                      </c:pt>
                      <c:pt idx="12">
                        <c:v>164.3</c:v>
                      </c:pt>
                      <c:pt idx="13">
                        <c:v>164.7</c:v>
                      </c:pt>
                      <c:pt idx="14">
                        <c:v>165.3</c:v>
                      </c:pt>
                      <c:pt idx="15">
                        <c:v>166.2</c:v>
                      </c:pt>
                      <c:pt idx="16">
                        <c:v>167.1</c:v>
                      </c:pt>
                      <c:pt idx="17">
                        <c:v>167.9</c:v>
                      </c:pt>
                      <c:pt idx="18">
                        <c:v>168.4</c:v>
                      </c:pt>
                      <c:pt idx="19">
                        <c:v>168.8</c:v>
                      </c:pt>
                      <c:pt idx="20">
                        <c:v>169.4</c:v>
                      </c:pt>
                      <c:pt idx="21">
                        <c:v>169.9</c:v>
                      </c:pt>
                      <c:pt idx="22">
                        <c:v>170.4</c:v>
                      </c:pt>
                      <c:pt idx="23">
                        <c:v>171</c:v>
                      </c:pt>
                      <c:pt idx="24">
                        <c:v>171.4</c:v>
                      </c:pt>
                      <c:pt idx="25">
                        <c:v>172.3</c:v>
                      </c:pt>
                      <c:pt idx="26">
                        <c:v>172.3</c:v>
                      </c:pt>
                      <c:pt idx="27">
                        <c:v>172.9</c:v>
                      </c:pt>
                      <c:pt idx="28">
                        <c:v>173.4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11-48AA-A85B-3636C6DCB55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V2'!$P$1</c15:sqref>
                        </c15:formulaRef>
                      </c:ext>
                    </c:extLst>
                    <c:strCache>
                      <c:ptCount val="1"/>
                      <c:pt idx="0">
                        <c:v>Prepared meals, snacks, sweets etc.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V2'!$P$2:$P$30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165.6</c:v>
                      </c:pt>
                      <c:pt idx="1">
                        <c:v>167.5</c:v>
                      </c:pt>
                      <c:pt idx="2">
                        <c:v>168.2</c:v>
                      </c:pt>
                      <c:pt idx="3">
                        <c:v>168.9</c:v>
                      </c:pt>
                      <c:pt idx="4">
                        <c:v>170.4</c:v>
                      </c:pt>
                      <c:pt idx="5">
                        <c:v>172.4</c:v>
                      </c:pt>
                      <c:pt idx="6">
                        <c:v>172.2</c:v>
                      </c:pt>
                      <c:pt idx="7">
                        <c:v>173.9</c:v>
                      </c:pt>
                      <c:pt idx="8">
                        <c:v>173.9</c:v>
                      </c:pt>
                      <c:pt idx="9">
                        <c:v>174.7</c:v>
                      </c:pt>
                      <c:pt idx="10">
                        <c:v>175.5</c:v>
                      </c:pt>
                      <c:pt idx="11">
                        <c:v>176.5</c:v>
                      </c:pt>
                      <c:pt idx="12">
                        <c:v>177.3</c:v>
                      </c:pt>
                      <c:pt idx="13">
                        <c:v>178</c:v>
                      </c:pt>
                      <c:pt idx="14">
                        <c:v>179.3</c:v>
                      </c:pt>
                      <c:pt idx="15">
                        <c:v>180.9</c:v>
                      </c:pt>
                      <c:pt idx="16">
                        <c:v>182.5</c:v>
                      </c:pt>
                      <c:pt idx="17">
                        <c:v>183.9</c:v>
                      </c:pt>
                      <c:pt idx="18">
                        <c:v>185.2</c:v>
                      </c:pt>
                      <c:pt idx="19">
                        <c:v>186.3</c:v>
                      </c:pt>
                      <c:pt idx="20">
                        <c:v>187.4</c:v>
                      </c:pt>
                      <c:pt idx="21">
                        <c:v>188.3</c:v>
                      </c:pt>
                      <c:pt idx="22">
                        <c:v>189.5</c:v>
                      </c:pt>
                      <c:pt idx="23">
                        <c:v>190.3</c:v>
                      </c:pt>
                      <c:pt idx="24">
                        <c:v>191.2</c:v>
                      </c:pt>
                      <c:pt idx="25">
                        <c:v>193</c:v>
                      </c:pt>
                      <c:pt idx="26">
                        <c:v>193</c:v>
                      </c:pt>
                      <c:pt idx="27">
                        <c:v>193.5</c:v>
                      </c:pt>
                      <c:pt idx="28">
                        <c:v>194.2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11-48AA-A85B-3636C6DCB55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V2'!$Q$1</c15:sqref>
                        </c15:formulaRef>
                      </c:ext>
                    </c:extLst>
                    <c:strCache>
                      <c:ptCount val="1"/>
                      <c:pt idx="0">
                        <c:v>Food and beverages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V2'!$Q$2:$Q$30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161</c:v>
                      </c:pt>
                      <c:pt idx="1">
                        <c:v>156.9</c:v>
                      </c:pt>
                      <c:pt idx="2">
                        <c:v>156.69999999999999</c:v>
                      </c:pt>
                      <c:pt idx="3">
                        <c:v>158</c:v>
                      </c:pt>
                      <c:pt idx="4">
                        <c:v>160.69999999999999</c:v>
                      </c:pt>
                      <c:pt idx="5">
                        <c:v>162.6</c:v>
                      </c:pt>
                      <c:pt idx="6">
                        <c:v>164</c:v>
                      </c:pt>
                      <c:pt idx="7">
                        <c:v>164</c:v>
                      </c:pt>
                      <c:pt idx="8">
                        <c:v>164</c:v>
                      </c:pt>
                      <c:pt idx="9">
                        <c:v>167.7</c:v>
                      </c:pt>
                      <c:pt idx="10">
                        <c:v>169.7</c:v>
                      </c:pt>
                      <c:pt idx="11">
                        <c:v>168.2</c:v>
                      </c:pt>
                      <c:pt idx="12">
                        <c:v>166.4</c:v>
                      </c:pt>
                      <c:pt idx="13">
                        <c:v>166.2</c:v>
                      </c:pt>
                      <c:pt idx="14">
                        <c:v>168.4</c:v>
                      </c:pt>
                      <c:pt idx="15">
                        <c:v>170.8</c:v>
                      </c:pt>
                      <c:pt idx="16">
                        <c:v>173.3</c:v>
                      </c:pt>
                      <c:pt idx="17">
                        <c:v>174.9</c:v>
                      </c:pt>
                      <c:pt idx="18">
                        <c:v>175</c:v>
                      </c:pt>
                      <c:pt idx="19">
                        <c:v>176.3</c:v>
                      </c:pt>
                      <c:pt idx="20">
                        <c:v>177.8</c:v>
                      </c:pt>
                      <c:pt idx="21">
                        <c:v>179.6</c:v>
                      </c:pt>
                      <c:pt idx="22">
                        <c:v>178.3</c:v>
                      </c:pt>
                      <c:pt idx="23">
                        <c:v>175.9</c:v>
                      </c:pt>
                      <c:pt idx="24">
                        <c:v>176.7</c:v>
                      </c:pt>
                      <c:pt idx="25">
                        <c:v>177</c:v>
                      </c:pt>
                      <c:pt idx="26">
                        <c:v>177</c:v>
                      </c:pt>
                      <c:pt idx="27">
                        <c:v>177.9</c:v>
                      </c:pt>
                      <c:pt idx="28">
                        <c:v>179.1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11-48AA-A85B-3636C6DCB55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V2'!$R$1</c15:sqref>
                        </c15:formulaRef>
                      </c:ext>
                    </c:extLst>
                    <c:strCache>
                      <c:ptCount val="1"/>
                      <c:pt idx="0">
                        <c:v>Pan, tobacco and intoxicants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V2'!$R$2:$R$30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186.5</c:v>
                      </c:pt>
                      <c:pt idx="1">
                        <c:v>188.3</c:v>
                      </c:pt>
                      <c:pt idx="2">
                        <c:v>188.1</c:v>
                      </c:pt>
                      <c:pt idx="3">
                        <c:v>188.8</c:v>
                      </c:pt>
                      <c:pt idx="4">
                        <c:v>191.9</c:v>
                      </c:pt>
                      <c:pt idx="5">
                        <c:v>190.8</c:v>
                      </c:pt>
                      <c:pt idx="6">
                        <c:v>191.2</c:v>
                      </c:pt>
                      <c:pt idx="7">
                        <c:v>192.1</c:v>
                      </c:pt>
                      <c:pt idx="8">
                        <c:v>192.1</c:v>
                      </c:pt>
                      <c:pt idx="9">
                        <c:v>192.7</c:v>
                      </c:pt>
                      <c:pt idx="10">
                        <c:v>192.9</c:v>
                      </c:pt>
                      <c:pt idx="11">
                        <c:v>192.4</c:v>
                      </c:pt>
                      <c:pt idx="12">
                        <c:v>192.2</c:v>
                      </c:pt>
                      <c:pt idx="13">
                        <c:v>192.8</c:v>
                      </c:pt>
                      <c:pt idx="14">
                        <c:v>193.7</c:v>
                      </c:pt>
                      <c:pt idx="15">
                        <c:v>193.9</c:v>
                      </c:pt>
                      <c:pt idx="16">
                        <c:v>194.1</c:v>
                      </c:pt>
                      <c:pt idx="17">
                        <c:v>194.3</c:v>
                      </c:pt>
                      <c:pt idx="18">
                        <c:v>194.6</c:v>
                      </c:pt>
                      <c:pt idx="19">
                        <c:v>195</c:v>
                      </c:pt>
                      <c:pt idx="20">
                        <c:v>195.9</c:v>
                      </c:pt>
                      <c:pt idx="21">
                        <c:v>196.3</c:v>
                      </c:pt>
                      <c:pt idx="22">
                        <c:v>196.9</c:v>
                      </c:pt>
                      <c:pt idx="23">
                        <c:v>197.3</c:v>
                      </c:pt>
                      <c:pt idx="24">
                        <c:v>198.2</c:v>
                      </c:pt>
                      <c:pt idx="25">
                        <c:v>199.5</c:v>
                      </c:pt>
                      <c:pt idx="26">
                        <c:v>199.5</c:v>
                      </c:pt>
                      <c:pt idx="27">
                        <c:v>200.6</c:v>
                      </c:pt>
                      <c:pt idx="28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11-48AA-A85B-3636C6DCB55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V2'!$S$1</c15:sqref>
                        </c15:formulaRef>
                      </c:ext>
                    </c:extLst>
                    <c:strCache>
                      <c:ptCount val="1"/>
                      <c:pt idx="0">
                        <c:v>Clothing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V2'!$S$2:$S$30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155.5</c:v>
                      </c:pt>
                      <c:pt idx="1">
                        <c:v>157.19999999999999</c:v>
                      </c:pt>
                      <c:pt idx="2">
                        <c:v>157.80000000000001</c:v>
                      </c:pt>
                      <c:pt idx="3">
                        <c:v>158.80000000000001</c:v>
                      </c:pt>
                      <c:pt idx="4">
                        <c:v>161.80000000000001</c:v>
                      </c:pt>
                      <c:pt idx="5">
                        <c:v>162.19999999999999</c:v>
                      </c:pt>
                      <c:pt idx="6">
                        <c:v>162.80000000000001</c:v>
                      </c:pt>
                      <c:pt idx="7">
                        <c:v>164.5</c:v>
                      </c:pt>
                      <c:pt idx="8">
                        <c:v>164.6</c:v>
                      </c:pt>
                      <c:pt idx="9">
                        <c:v>165.7</c:v>
                      </c:pt>
                      <c:pt idx="10">
                        <c:v>167.2</c:v>
                      </c:pt>
                      <c:pt idx="11">
                        <c:v>168.5</c:v>
                      </c:pt>
                      <c:pt idx="12">
                        <c:v>169.9</c:v>
                      </c:pt>
                      <c:pt idx="13">
                        <c:v>170.8</c:v>
                      </c:pt>
                      <c:pt idx="14">
                        <c:v>172.1</c:v>
                      </c:pt>
                      <c:pt idx="15">
                        <c:v>173.9</c:v>
                      </c:pt>
                      <c:pt idx="16">
                        <c:v>175.6</c:v>
                      </c:pt>
                      <c:pt idx="17">
                        <c:v>177.1</c:v>
                      </c:pt>
                      <c:pt idx="18">
                        <c:v>178.3</c:v>
                      </c:pt>
                      <c:pt idx="19">
                        <c:v>179.5</c:v>
                      </c:pt>
                      <c:pt idx="20">
                        <c:v>180.9</c:v>
                      </c:pt>
                      <c:pt idx="21">
                        <c:v>181.9</c:v>
                      </c:pt>
                      <c:pt idx="22">
                        <c:v>183.1</c:v>
                      </c:pt>
                      <c:pt idx="23">
                        <c:v>184</c:v>
                      </c:pt>
                      <c:pt idx="24">
                        <c:v>184.9</c:v>
                      </c:pt>
                      <c:pt idx="25">
                        <c:v>186.2</c:v>
                      </c:pt>
                      <c:pt idx="26">
                        <c:v>186.1</c:v>
                      </c:pt>
                      <c:pt idx="27">
                        <c:v>186.9</c:v>
                      </c:pt>
                      <c:pt idx="28">
                        <c:v>187.3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11-48AA-A85B-3636C6DCB55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V2'!$T$1</c15:sqref>
                        </c15:formulaRef>
                      </c:ext>
                    </c:extLst>
                    <c:strCache>
                      <c:ptCount val="1"/>
                      <c:pt idx="0">
                        <c:v>Footwear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V2'!$T$2:$T$30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146.1</c:v>
                      </c:pt>
                      <c:pt idx="1">
                        <c:v>147.4</c:v>
                      </c:pt>
                      <c:pt idx="2">
                        <c:v>147.9</c:v>
                      </c:pt>
                      <c:pt idx="3">
                        <c:v>148.5</c:v>
                      </c:pt>
                      <c:pt idx="4">
                        <c:v>152.1</c:v>
                      </c:pt>
                      <c:pt idx="5">
                        <c:v>151.80000000000001</c:v>
                      </c:pt>
                      <c:pt idx="6">
                        <c:v>153.1</c:v>
                      </c:pt>
                      <c:pt idx="7">
                        <c:v>155.30000000000001</c:v>
                      </c:pt>
                      <c:pt idx="8">
                        <c:v>155.30000000000001</c:v>
                      </c:pt>
                      <c:pt idx="9">
                        <c:v>156.30000000000001</c:v>
                      </c:pt>
                      <c:pt idx="10">
                        <c:v>157.4</c:v>
                      </c:pt>
                      <c:pt idx="11">
                        <c:v>158.69999999999999</c:v>
                      </c:pt>
                      <c:pt idx="12">
                        <c:v>160.69999999999999</c:v>
                      </c:pt>
                      <c:pt idx="13">
                        <c:v>162.4</c:v>
                      </c:pt>
                      <c:pt idx="14">
                        <c:v>164.6</c:v>
                      </c:pt>
                      <c:pt idx="15">
                        <c:v>166.5</c:v>
                      </c:pt>
                      <c:pt idx="16">
                        <c:v>168.4</c:v>
                      </c:pt>
                      <c:pt idx="17">
                        <c:v>169.9</c:v>
                      </c:pt>
                      <c:pt idx="18">
                        <c:v>171.3</c:v>
                      </c:pt>
                      <c:pt idx="19">
                        <c:v>172.7</c:v>
                      </c:pt>
                      <c:pt idx="20">
                        <c:v>174.3</c:v>
                      </c:pt>
                      <c:pt idx="21">
                        <c:v>175.3</c:v>
                      </c:pt>
                      <c:pt idx="22">
                        <c:v>176.2</c:v>
                      </c:pt>
                      <c:pt idx="23">
                        <c:v>177</c:v>
                      </c:pt>
                      <c:pt idx="24">
                        <c:v>177.6</c:v>
                      </c:pt>
                      <c:pt idx="25">
                        <c:v>178.7</c:v>
                      </c:pt>
                      <c:pt idx="26">
                        <c:v>178.7</c:v>
                      </c:pt>
                      <c:pt idx="27">
                        <c:v>179.2</c:v>
                      </c:pt>
                      <c:pt idx="28">
                        <c:v>179.7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011-48AA-A85B-3636C6DCB55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V2'!$U$1</c15:sqref>
                        </c15:formulaRef>
                      </c:ext>
                    </c:extLst>
                    <c:strCache>
                      <c:ptCount val="1"/>
                      <c:pt idx="0">
                        <c:v>Clothing and footwear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V2'!$U$2:$U$30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154.19999999999999</c:v>
                      </c:pt>
                      <c:pt idx="1">
                        <c:v>155.80000000000001</c:v>
                      </c:pt>
                      <c:pt idx="2">
                        <c:v>156.4</c:v>
                      </c:pt>
                      <c:pt idx="3">
                        <c:v>157.30000000000001</c:v>
                      </c:pt>
                      <c:pt idx="4">
                        <c:v>160.4</c:v>
                      </c:pt>
                      <c:pt idx="5">
                        <c:v>160.69999999999999</c:v>
                      </c:pt>
                      <c:pt idx="6">
                        <c:v>161.4</c:v>
                      </c:pt>
                      <c:pt idx="7">
                        <c:v>163.19999999999999</c:v>
                      </c:pt>
                      <c:pt idx="8">
                        <c:v>163.30000000000001</c:v>
                      </c:pt>
                      <c:pt idx="9">
                        <c:v>164.3</c:v>
                      </c:pt>
                      <c:pt idx="10">
                        <c:v>165.8</c:v>
                      </c:pt>
                      <c:pt idx="11">
                        <c:v>167</c:v>
                      </c:pt>
                      <c:pt idx="12">
                        <c:v>168.5</c:v>
                      </c:pt>
                      <c:pt idx="13">
                        <c:v>169.6</c:v>
                      </c:pt>
                      <c:pt idx="14">
                        <c:v>171.1</c:v>
                      </c:pt>
                      <c:pt idx="15">
                        <c:v>172.8</c:v>
                      </c:pt>
                      <c:pt idx="16">
                        <c:v>174.6</c:v>
                      </c:pt>
                      <c:pt idx="17">
                        <c:v>176</c:v>
                      </c:pt>
                      <c:pt idx="18">
                        <c:v>177.3</c:v>
                      </c:pt>
                      <c:pt idx="19">
                        <c:v>178.5</c:v>
                      </c:pt>
                      <c:pt idx="20">
                        <c:v>179.9</c:v>
                      </c:pt>
                      <c:pt idx="21">
                        <c:v>181</c:v>
                      </c:pt>
                      <c:pt idx="22">
                        <c:v>182.1</c:v>
                      </c:pt>
                      <c:pt idx="23">
                        <c:v>183</c:v>
                      </c:pt>
                      <c:pt idx="24">
                        <c:v>183.8</c:v>
                      </c:pt>
                      <c:pt idx="25">
                        <c:v>185.1</c:v>
                      </c:pt>
                      <c:pt idx="26">
                        <c:v>185.1</c:v>
                      </c:pt>
                      <c:pt idx="27">
                        <c:v>185.7</c:v>
                      </c:pt>
                      <c:pt idx="28">
                        <c:v>186.2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011-48AA-A85B-3636C6DCB55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V2'!$V$1</c15:sqref>
                        </c15:formulaRef>
                      </c:ext>
                    </c:extLst>
                    <c:strCache>
                      <c:ptCount val="1"/>
                      <c:pt idx="0">
                        <c:v>Housing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V2'!$V$2:$V$30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157.69999999999999</c:v>
                      </c:pt>
                      <c:pt idx="1">
                        <c:v>159.80000000000001</c:v>
                      </c:pt>
                      <c:pt idx="2">
                        <c:v>159.9</c:v>
                      </c:pt>
                      <c:pt idx="3">
                        <c:v>161.4</c:v>
                      </c:pt>
                      <c:pt idx="4">
                        <c:v>161.6</c:v>
                      </c:pt>
                      <c:pt idx="5">
                        <c:v>160.5</c:v>
                      </c:pt>
                      <c:pt idx="6">
                        <c:v>161.5</c:v>
                      </c:pt>
                      <c:pt idx="7">
                        <c:v>162.1</c:v>
                      </c:pt>
                      <c:pt idx="8">
                        <c:v>162.1</c:v>
                      </c:pt>
                      <c:pt idx="9">
                        <c:v>163.6</c:v>
                      </c:pt>
                      <c:pt idx="10">
                        <c:v>164.2</c:v>
                      </c:pt>
                      <c:pt idx="11">
                        <c:v>163.4</c:v>
                      </c:pt>
                      <c:pt idx="12">
                        <c:v>164.5</c:v>
                      </c:pt>
                      <c:pt idx="13">
                        <c:v>165.5</c:v>
                      </c:pt>
                      <c:pt idx="14">
                        <c:v>165.3</c:v>
                      </c:pt>
                      <c:pt idx="15">
                        <c:v>167</c:v>
                      </c:pt>
                      <c:pt idx="16">
                        <c:v>167.5</c:v>
                      </c:pt>
                      <c:pt idx="17">
                        <c:v>166.8</c:v>
                      </c:pt>
                      <c:pt idx="18">
                        <c:v>167.8</c:v>
                      </c:pt>
                      <c:pt idx="19">
                        <c:v>169</c:v>
                      </c:pt>
                      <c:pt idx="20">
                        <c:v>169.5</c:v>
                      </c:pt>
                      <c:pt idx="21">
                        <c:v>171.2</c:v>
                      </c:pt>
                      <c:pt idx="22">
                        <c:v>171.8</c:v>
                      </c:pt>
                      <c:pt idx="23">
                        <c:v>170.7</c:v>
                      </c:pt>
                      <c:pt idx="24">
                        <c:v>172.1</c:v>
                      </c:pt>
                      <c:pt idx="25">
                        <c:v>173.5</c:v>
                      </c:pt>
                      <c:pt idx="26">
                        <c:v>173.5</c:v>
                      </c:pt>
                      <c:pt idx="27">
                        <c:v>175.2</c:v>
                      </c:pt>
                      <c:pt idx="28">
                        <c:v>175.6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011-48AA-A85B-3636C6DCB55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'P5 - V2'!$W$1</c15:sqref>
                        </c15:formulaRef>
                      </c:ext>
                    </c:extLst>
                    <c:strCache>
                      <c:ptCount val="1"/>
                      <c:pt idx="0">
                        <c:v>Fuel and light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'P5 - V2'!$W$2:$W$30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147.9</c:v>
                      </c:pt>
                      <c:pt idx="1">
                        <c:v>152.4</c:v>
                      </c:pt>
                      <c:pt idx="2">
                        <c:v>155.5</c:v>
                      </c:pt>
                      <c:pt idx="3">
                        <c:v>155.6</c:v>
                      </c:pt>
                      <c:pt idx="4">
                        <c:v>159.4</c:v>
                      </c:pt>
                      <c:pt idx="5">
                        <c:v>159.80000000000001</c:v>
                      </c:pt>
                      <c:pt idx="6">
                        <c:v>160.69999999999999</c:v>
                      </c:pt>
                      <c:pt idx="7">
                        <c:v>162.6</c:v>
                      </c:pt>
                      <c:pt idx="8">
                        <c:v>162.6</c:v>
                      </c:pt>
                      <c:pt idx="9">
                        <c:v>164.2</c:v>
                      </c:pt>
                      <c:pt idx="10">
                        <c:v>163.9</c:v>
                      </c:pt>
                      <c:pt idx="11">
                        <c:v>164.1</c:v>
                      </c:pt>
                      <c:pt idx="12">
                        <c:v>164.2</c:v>
                      </c:pt>
                      <c:pt idx="13">
                        <c:v>165.7</c:v>
                      </c:pt>
                      <c:pt idx="14">
                        <c:v>167.2</c:v>
                      </c:pt>
                      <c:pt idx="15">
                        <c:v>172.2</c:v>
                      </c:pt>
                      <c:pt idx="16">
                        <c:v>174.6</c:v>
                      </c:pt>
                      <c:pt idx="17">
                        <c:v>176</c:v>
                      </c:pt>
                      <c:pt idx="18">
                        <c:v>179.6</c:v>
                      </c:pt>
                      <c:pt idx="19">
                        <c:v>178.8</c:v>
                      </c:pt>
                      <c:pt idx="20">
                        <c:v>179.5</c:v>
                      </c:pt>
                      <c:pt idx="21">
                        <c:v>180.5</c:v>
                      </c:pt>
                      <c:pt idx="22">
                        <c:v>181.3</c:v>
                      </c:pt>
                      <c:pt idx="23">
                        <c:v>182</c:v>
                      </c:pt>
                      <c:pt idx="24">
                        <c:v>182</c:v>
                      </c:pt>
                      <c:pt idx="25">
                        <c:v>182.1</c:v>
                      </c:pt>
                      <c:pt idx="26">
                        <c:v>181.9</c:v>
                      </c:pt>
                      <c:pt idx="27">
                        <c:v>181.7</c:v>
                      </c:pt>
                      <c:pt idx="28">
                        <c:v>182.8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11-48AA-A85B-3636C6DCB55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V2'!$X$1</c15:sqref>
                        </c15:formulaRef>
                      </c:ext>
                    </c:extLst>
                    <c:strCache>
                      <c:ptCount val="1"/>
                      <c:pt idx="0">
                        <c:v>Household goods and services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V2'!$X$2:$X$30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150</c:v>
                      </c:pt>
                      <c:pt idx="1">
                        <c:v>150.9</c:v>
                      </c:pt>
                      <c:pt idx="2">
                        <c:v>151.19999999999999</c:v>
                      </c:pt>
                      <c:pt idx="3">
                        <c:v>151.80000000000001</c:v>
                      </c:pt>
                      <c:pt idx="4">
                        <c:v>154.69999999999999</c:v>
                      </c:pt>
                      <c:pt idx="5">
                        <c:v>154.80000000000001</c:v>
                      </c:pt>
                      <c:pt idx="6">
                        <c:v>155.80000000000001</c:v>
                      </c:pt>
                      <c:pt idx="7">
                        <c:v>157.5</c:v>
                      </c:pt>
                      <c:pt idx="8">
                        <c:v>157.5</c:v>
                      </c:pt>
                      <c:pt idx="9">
                        <c:v>158.4</c:v>
                      </c:pt>
                      <c:pt idx="10">
                        <c:v>159.30000000000001</c:v>
                      </c:pt>
                      <c:pt idx="11">
                        <c:v>160.19999999999999</c:v>
                      </c:pt>
                      <c:pt idx="12">
                        <c:v>161.1</c:v>
                      </c:pt>
                      <c:pt idx="13">
                        <c:v>161.80000000000001</c:v>
                      </c:pt>
                      <c:pt idx="14">
                        <c:v>162.80000000000001</c:v>
                      </c:pt>
                      <c:pt idx="15">
                        <c:v>164</c:v>
                      </c:pt>
                      <c:pt idx="16">
                        <c:v>165.2</c:v>
                      </c:pt>
                      <c:pt idx="17">
                        <c:v>166.4</c:v>
                      </c:pt>
                      <c:pt idx="18">
                        <c:v>167.4</c:v>
                      </c:pt>
                      <c:pt idx="19">
                        <c:v>168.5</c:v>
                      </c:pt>
                      <c:pt idx="20">
                        <c:v>169.5</c:v>
                      </c:pt>
                      <c:pt idx="21">
                        <c:v>170.4</c:v>
                      </c:pt>
                      <c:pt idx="22">
                        <c:v>171.4</c:v>
                      </c:pt>
                      <c:pt idx="23">
                        <c:v>172.1</c:v>
                      </c:pt>
                      <c:pt idx="24">
                        <c:v>172.9</c:v>
                      </c:pt>
                      <c:pt idx="25">
                        <c:v>174.2</c:v>
                      </c:pt>
                      <c:pt idx="26">
                        <c:v>174.2</c:v>
                      </c:pt>
                      <c:pt idx="27">
                        <c:v>174.6</c:v>
                      </c:pt>
                      <c:pt idx="28">
                        <c:v>175.2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011-48AA-A85B-3636C6DCB55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V2'!$Y$1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V2'!$Y$2:$Y$30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159.30000000000001</c:v>
                      </c:pt>
                      <c:pt idx="1">
                        <c:v>161.30000000000001</c:v>
                      </c:pt>
                      <c:pt idx="2">
                        <c:v>161.69999999999999</c:v>
                      </c:pt>
                      <c:pt idx="3">
                        <c:v>162.30000000000001</c:v>
                      </c:pt>
                      <c:pt idx="4">
                        <c:v>165.8</c:v>
                      </c:pt>
                      <c:pt idx="5">
                        <c:v>166.3</c:v>
                      </c:pt>
                      <c:pt idx="6">
                        <c:v>167</c:v>
                      </c:pt>
                      <c:pt idx="7">
                        <c:v>168.4</c:v>
                      </c:pt>
                      <c:pt idx="8">
                        <c:v>168.4</c:v>
                      </c:pt>
                      <c:pt idx="9">
                        <c:v>169.1</c:v>
                      </c:pt>
                      <c:pt idx="10">
                        <c:v>169.9</c:v>
                      </c:pt>
                      <c:pt idx="11">
                        <c:v>170.6</c:v>
                      </c:pt>
                      <c:pt idx="12">
                        <c:v>171.4</c:v>
                      </c:pt>
                      <c:pt idx="13">
                        <c:v>172.2</c:v>
                      </c:pt>
                      <c:pt idx="14">
                        <c:v>173</c:v>
                      </c:pt>
                      <c:pt idx="15">
                        <c:v>174</c:v>
                      </c:pt>
                      <c:pt idx="16">
                        <c:v>174.8</c:v>
                      </c:pt>
                      <c:pt idx="17">
                        <c:v>175.4</c:v>
                      </c:pt>
                      <c:pt idx="18">
                        <c:v>176.1</c:v>
                      </c:pt>
                      <c:pt idx="19">
                        <c:v>176.8</c:v>
                      </c:pt>
                      <c:pt idx="20">
                        <c:v>177.8</c:v>
                      </c:pt>
                      <c:pt idx="21">
                        <c:v>178.7</c:v>
                      </c:pt>
                      <c:pt idx="22">
                        <c:v>179.8</c:v>
                      </c:pt>
                      <c:pt idx="23">
                        <c:v>181.1</c:v>
                      </c:pt>
                      <c:pt idx="24">
                        <c:v>182.3</c:v>
                      </c:pt>
                      <c:pt idx="25">
                        <c:v>184.4</c:v>
                      </c:pt>
                      <c:pt idx="26">
                        <c:v>184.4</c:v>
                      </c:pt>
                      <c:pt idx="27">
                        <c:v>185</c:v>
                      </c:pt>
                      <c:pt idx="28">
                        <c:v>185.7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011-48AA-A85B-3636C6DCB55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V2'!$Z$1</c15:sqref>
                        </c15:formulaRef>
                      </c:ext>
                    </c:extLst>
                    <c:strCache>
                      <c:ptCount val="1"/>
                      <c:pt idx="0">
                        <c:v>Transport and communication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V2'!$Z$2:$Z$30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141.9</c:v>
                      </c:pt>
                      <c:pt idx="1">
                        <c:v>145.1</c:v>
                      </c:pt>
                      <c:pt idx="2">
                        <c:v>146.19999999999999</c:v>
                      </c:pt>
                      <c:pt idx="3">
                        <c:v>146.6</c:v>
                      </c:pt>
                      <c:pt idx="4">
                        <c:v>148.9</c:v>
                      </c:pt>
                      <c:pt idx="5">
                        <c:v>150.69999999999999</c:v>
                      </c:pt>
                      <c:pt idx="6">
                        <c:v>153.1</c:v>
                      </c:pt>
                      <c:pt idx="7">
                        <c:v>154</c:v>
                      </c:pt>
                      <c:pt idx="8">
                        <c:v>154</c:v>
                      </c:pt>
                      <c:pt idx="9">
                        <c:v>155.69999999999999</c:v>
                      </c:pt>
                      <c:pt idx="10">
                        <c:v>154.80000000000001</c:v>
                      </c:pt>
                      <c:pt idx="11">
                        <c:v>155.69999999999999</c:v>
                      </c:pt>
                      <c:pt idx="12">
                        <c:v>156.5</c:v>
                      </c:pt>
                      <c:pt idx="13">
                        <c:v>156.9</c:v>
                      </c:pt>
                      <c:pt idx="14">
                        <c:v>157.9</c:v>
                      </c:pt>
                      <c:pt idx="15">
                        <c:v>162.6</c:v>
                      </c:pt>
                      <c:pt idx="16">
                        <c:v>163</c:v>
                      </c:pt>
                      <c:pt idx="17">
                        <c:v>161.1</c:v>
                      </c:pt>
                      <c:pt idx="18">
                        <c:v>161.6</c:v>
                      </c:pt>
                      <c:pt idx="19">
                        <c:v>161.9</c:v>
                      </c:pt>
                      <c:pt idx="20">
                        <c:v>162.30000000000001</c:v>
                      </c:pt>
                      <c:pt idx="21">
                        <c:v>162.9</c:v>
                      </c:pt>
                      <c:pt idx="22">
                        <c:v>163</c:v>
                      </c:pt>
                      <c:pt idx="23">
                        <c:v>163.4</c:v>
                      </c:pt>
                      <c:pt idx="24">
                        <c:v>163.6</c:v>
                      </c:pt>
                      <c:pt idx="25">
                        <c:v>164.2</c:v>
                      </c:pt>
                      <c:pt idx="26">
                        <c:v>164.2</c:v>
                      </c:pt>
                      <c:pt idx="27">
                        <c:v>164.5</c:v>
                      </c:pt>
                      <c:pt idx="28">
                        <c:v>164.8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011-48AA-A85B-3636C6DCB55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V2'!$AA$1</c15:sqref>
                        </c15:formulaRef>
                      </c:ext>
                    </c:extLst>
                    <c:strCache>
                      <c:ptCount val="1"/>
                      <c:pt idx="0">
                        <c:v>Recreation and amusement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V2'!$AA$2:$AA$30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149.6</c:v>
                      </c:pt>
                      <c:pt idx="1">
                        <c:v>151.5</c:v>
                      </c:pt>
                      <c:pt idx="2">
                        <c:v>152.6</c:v>
                      </c:pt>
                      <c:pt idx="3">
                        <c:v>153.19999999999999</c:v>
                      </c:pt>
                      <c:pt idx="4">
                        <c:v>155.80000000000001</c:v>
                      </c:pt>
                      <c:pt idx="5">
                        <c:v>154.9</c:v>
                      </c:pt>
                      <c:pt idx="6">
                        <c:v>155.30000000000001</c:v>
                      </c:pt>
                      <c:pt idx="7">
                        <c:v>157.6</c:v>
                      </c:pt>
                      <c:pt idx="8">
                        <c:v>157.69999999999999</c:v>
                      </c:pt>
                      <c:pt idx="9">
                        <c:v>158.6</c:v>
                      </c:pt>
                      <c:pt idx="10">
                        <c:v>159.80000000000001</c:v>
                      </c:pt>
                      <c:pt idx="11">
                        <c:v>160.6</c:v>
                      </c:pt>
                      <c:pt idx="12">
                        <c:v>161.19999999999999</c:v>
                      </c:pt>
                      <c:pt idx="13">
                        <c:v>162.1</c:v>
                      </c:pt>
                      <c:pt idx="14">
                        <c:v>163.30000000000001</c:v>
                      </c:pt>
                      <c:pt idx="15">
                        <c:v>164.4</c:v>
                      </c:pt>
                      <c:pt idx="16">
                        <c:v>165.1</c:v>
                      </c:pt>
                      <c:pt idx="17">
                        <c:v>165.8</c:v>
                      </c:pt>
                      <c:pt idx="18">
                        <c:v>166.3</c:v>
                      </c:pt>
                      <c:pt idx="19">
                        <c:v>166.9</c:v>
                      </c:pt>
                      <c:pt idx="20">
                        <c:v>167.6</c:v>
                      </c:pt>
                      <c:pt idx="21">
                        <c:v>168.2</c:v>
                      </c:pt>
                      <c:pt idx="22">
                        <c:v>168.5</c:v>
                      </c:pt>
                      <c:pt idx="23">
                        <c:v>168.9</c:v>
                      </c:pt>
                      <c:pt idx="24">
                        <c:v>169.5</c:v>
                      </c:pt>
                      <c:pt idx="25">
                        <c:v>170.3</c:v>
                      </c:pt>
                      <c:pt idx="26">
                        <c:v>170.3</c:v>
                      </c:pt>
                      <c:pt idx="27">
                        <c:v>170.7</c:v>
                      </c:pt>
                      <c:pt idx="28">
                        <c:v>171.2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011-48AA-A85B-3636C6DCB55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V2'!$AB$1</c15:sqref>
                        </c15:formulaRef>
                      </c:ext>
                    </c:extLst>
                    <c:strCache>
                      <c:ptCount val="1"/>
                      <c:pt idx="0">
                        <c:v>Education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V2'!$AB$2:$AB$30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159.19999999999999</c:v>
                      </c:pt>
                      <c:pt idx="1">
                        <c:v>159.5</c:v>
                      </c:pt>
                      <c:pt idx="2">
                        <c:v>160.19999999999999</c:v>
                      </c:pt>
                      <c:pt idx="3">
                        <c:v>160.30000000000001</c:v>
                      </c:pt>
                      <c:pt idx="4">
                        <c:v>161.19999999999999</c:v>
                      </c:pt>
                      <c:pt idx="5">
                        <c:v>161.69999999999999</c:v>
                      </c:pt>
                      <c:pt idx="6">
                        <c:v>163.19999999999999</c:v>
                      </c:pt>
                      <c:pt idx="7">
                        <c:v>163.80000000000001</c:v>
                      </c:pt>
                      <c:pt idx="8">
                        <c:v>163.69999999999999</c:v>
                      </c:pt>
                      <c:pt idx="9">
                        <c:v>163.9</c:v>
                      </c:pt>
                      <c:pt idx="10">
                        <c:v>164.3</c:v>
                      </c:pt>
                      <c:pt idx="11">
                        <c:v>164.4</c:v>
                      </c:pt>
                      <c:pt idx="12">
                        <c:v>164.7</c:v>
                      </c:pt>
                      <c:pt idx="13">
                        <c:v>165.4</c:v>
                      </c:pt>
                      <c:pt idx="14">
                        <c:v>166</c:v>
                      </c:pt>
                      <c:pt idx="15">
                        <c:v>166.9</c:v>
                      </c:pt>
                      <c:pt idx="16">
                        <c:v>167.9</c:v>
                      </c:pt>
                      <c:pt idx="17">
                        <c:v>169</c:v>
                      </c:pt>
                      <c:pt idx="18">
                        <c:v>171.4</c:v>
                      </c:pt>
                      <c:pt idx="19">
                        <c:v>172.3</c:v>
                      </c:pt>
                      <c:pt idx="20">
                        <c:v>173.1</c:v>
                      </c:pt>
                      <c:pt idx="21">
                        <c:v>173.4</c:v>
                      </c:pt>
                      <c:pt idx="22">
                        <c:v>173.7</c:v>
                      </c:pt>
                      <c:pt idx="23">
                        <c:v>174.1</c:v>
                      </c:pt>
                      <c:pt idx="24">
                        <c:v>174.3</c:v>
                      </c:pt>
                      <c:pt idx="25">
                        <c:v>175</c:v>
                      </c:pt>
                      <c:pt idx="26">
                        <c:v>175</c:v>
                      </c:pt>
                      <c:pt idx="27">
                        <c:v>176.4</c:v>
                      </c:pt>
                      <c:pt idx="28">
                        <c:v>177.1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011-48AA-A85B-3636C6DCB55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V2'!$AC$1</c15:sqref>
                        </c15:formulaRef>
                      </c:ext>
                    </c:extLst>
                    <c:strCache>
                      <c:ptCount val="1"/>
                      <c:pt idx="0">
                        <c:v>Personal care and effects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V2'!$AC$2:$AC$30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156.80000000000001</c:v>
                      </c:pt>
                      <c:pt idx="1">
                        <c:v>155.80000000000001</c:v>
                      </c:pt>
                      <c:pt idx="2">
                        <c:v>153.80000000000001</c:v>
                      </c:pt>
                      <c:pt idx="3">
                        <c:v>155.4</c:v>
                      </c:pt>
                      <c:pt idx="4">
                        <c:v>158.6</c:v>
                      </c:pt>
                      <c:pt idx="5">
                        <c:v>158.80000000000001</c:v>
                      </c:pt>
                      <c:pt idx="6">
                        <c:v>160.1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160.80000000000001</c:v>
                      </c:pt>
                      <c:pt idx="10">
                        <c:v>162.19999999999999</c:v>
                      </c:pt>
                      <c:pt idx="11">
                        <c:v>162.6</c:v>
                      </c:pt>
                      <c:pt idx="12">
                        <c:v>163</c:v>
                      </c:pt>
                      <c:pt idx="13">
                        <c:v>164.4</c:v>
                      </c:pt>
                      <c:pt idx="14">
                        <c:v>167.2</c:v>
                      </c:pt>
                      <c:pt idx="15">
                        <c:v>168.8</c:v>
                      </c:pt>
                      <c:pt idx="16">
                        <c:v>168.4</c:v>
                      </c:pt>
                      <c:pt idx="17">
                        <c:v>169.4</c:v>
                      </c:pt>
                      <c:pt idx="18">
                        <c:v>169.7</c:v>
                      </c:pt>
                      <c:pt idx="19">
                        <c:v>171.2</c:v>
                      </c:pt>
                      <c:pt idx="20">
                        <c:v>170.9</c:v>
                      </c:pt>
                      <c:pt idx="21">
                        <c:v>172.1</c:v>
                      </c:pt>
                      <c:pt idx="22">
                        <c:v>173.6</c:v>
                      </c:pt>
                      <c:pt idx="23">
                        <c:v>175.8</c:v>
                      </c:pt>
                      <c:pt idx="24">
                        <c:v>178.6</c:v>
                      </c:pt>
                      <c:pt idx="25">
                        <c:v>181</c:v>
                      </c:pt>
                      <c:pt idx="26">
                        <c:v>181</c:v>
                      </c:pt>
                      <c:pt idx="27">
                        <c:v>184</c:v>
                      </c:pt>
                      <c:pt idx="28">
                        <c:v>185.2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011-48AA-A85B-3636C6DCB55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V2'!$AD$1</c15:sqref>
                        </c15:formulaRef>
                      </c:ext>
                    </c:extLst>
                    <c:strCache>
                      <c:ptCount val="1"/>
                      <c:pt idx="0">
                        <c:v>Miscellaneous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V2'!$AD$2:$AD$30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151.9</c:v>
                      </c:pt>
                      <c:pt idx="1">
                        <c:v>153.4</c:v>
                      </c:pt>
                      <c:pt idx="2">
                        <c:v>153.80000000000001</c:v>
                      </c:pt>
                      <c:pt idx="3">
                        <c:v>154.4</c:v>
                      </c:pt>
                      <c:pt idx="4">
                        <c:v>156.80000000000001</c:v>
                      </c:pt>
                      <c:pt idx="5">
                        <c:v>157.6</c:v>
                      </c:pt>
                      <c:pt idx="6">
                        <c:v>159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161</c:v>
                      </c:pt>
                      <c:pt idx="10">
                        <c:v>161.4</c:v>
                      </c:pt>
                      <c:pt idx="11">
                        <c:v>162</c:v>
                      </c:pt>
                      <c:pt idx="12">
                        <c:v>162.69999999999999</c:v>
                      </c:pt>
                      <c:pt idx="13">
                        <c:v>163.5</c:v>
                      </c:pt>
                      <c:pt idx="14">
                        <c:v>164.6</c:v>
                      </c:pt>
                      <c:pt idx="15">
                        <c:v>166.8</c:v>
                      </c:pt>
                      <c:pt idx="16">
                        <c:v>167.5</c:v>
                      </c:pt>
                      <c:pt idx="17">
                        <c:v>167.5</c:v>
                      </c:pt>
                      <c:pt idx="18">
                        <c:v>168.4</c:v>
                      </c:pt>
                      <c:pt idx="19">
                        <c:v>169.1</c:v>
                      </c:pt>
                      <c:pt idx="20">
                        <c:v>169.7</c:v>
                      </c:pt>
                      <c:pt idx="21">
                        <c:v>170.5</c:v>
                      </c:pt>
                      <c:pt idx="22">
                        <c:v>171.1</c:v>
                      </c:pt>
                      <c:pt idx="23">
                        <c:v>172</c:v>
                      </c:pt>
                      <c:pt idx="24">
                        <c:v>172.8</c:v>
                      </c:pt>
                      <c:pt idx="25">
                        <c:v>174.1</c:v>
                      </c:pt>
                      <c:pt idx="26">
                        <c:v>174.1</c:v>
                      </c:pt>
                      <c:pt idx="27">
                        <c:v>175</c:v>
                      </c:pt>
                      <c:pt idx="28">
                        <c:v>175.7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011-48AA-A85B-3636C6DCB551}"/>
                  </c:ext>
                </c:extLst>
              </c15:ser>
            </c15:filteredLineSeries>
          </c:ext>
        </c:extLst>
      </c:lineChart>
      <c:dateAx>
        <c:axId val="5693829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3871"/>
        <c:crosses val="autoZero"/>
        <c:auto val="1"/>
        <c:lblOffset val="100"/>
        <c:baseTimeUnit val="months"/>
      </c:dateAx>
      <c:valAx>
        <c:axId val="5693838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Sheet8!$C$2:$C$66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Sheet8!$D$2:$D$66</c:f>
              <c:numCache>
                <c:formatCode>0.00</c:formatCode>
                <c:ptCount val="65"/>
                <c:pt idx="0">
                  <c:v>136.9</c:v>
                </c:pt>
                <c:pt idx="1">
                  <c:v>136.4</c:v>
                </c:pt>
                <c:pt idx="2">
                  <c:v>136.5</c:v>
                </c:pt>
                <c:pt idx="3">
                  <c:v>137.1</c:v>
                </c:pt>
                <c:pt idx="4">
                  <c:v>137.80000000000001</c:v>
                </c:pt>
                <c:pt idx="5">
                  <c:v>138.5</c:v>
                </c:pt>
                <c:pt idx="6">
                  <c:v>139.80000000000001</c:v>
                </c:pt>
                <c:pt idx="7">
                  <c:v>140.4</c:v>
                </c:pt>
                <c:pt idx="8">
                  <c:v>140.19999999999999</c:v>
                </c:pt>
                <c:pt idx="9">
                  <c:v>140.80000000000001</c:v>
                </c:pt>
                <c:pt idx="10">
                  <c:v>140.80000000000001</c:v>
                </c:pt>
                <c:pt idx="11">
                  <c:v>140.1</c:v>
                </c:pt>
                <c:pt idx="12">
                  <c:v>139.6</c:v>
                </c:pt>
                <c:pt idx="13">
                  <c:v>139.9</c:v>
                </c:pt>
                <c:pt idx="14">
                  <c:v>140.4</c:v>
                </c:pt>
                <c:pt idx="15">
                  <c:v>141.19999999999999</c:v>
                </c:pt>
                <c:pt idx="16">
                  <c:v>142</c:v>
                </c:pt>
                <c:pt idx="17">
                  <c:v>142.9</c:v>
                </c:pt>
                <c:pt idx="18">
                  <c:v>144.19999999999999</c:v>
                </c:pt>
                <c:pt idx="19">
                  <c:v>145</c:v>
                </c:pt>
                <c:pt idx="20">
                  <c:v>145.80000000000001</c:v>
                </c:pt>
                <c:pt idx="21">
                  <c:v>147.19999999999999</c:v>
                </c:pt>
                <c:pt idx="22">
                  <c:v>148.6</c:v>
                </c:pt>
                <c:pt idx="23">
                  <c:v>150.4</c:v>
                </c:pt>
                <c:pt idx="24">
                  <c:v>150.19999999999999</c:v>
                </c:pt>
                <c:pt idx="25">
                  <c:v>149.1</c:v>
                </c:pt>
                <c:pt idx="26">
                  <c:v>148.6</c:v>
                </c:pt>
                <c:pt idx="27">
                  <c:v>150.41666666666663</c:v>
                </c:pt>
                <c:pt idx="28">
                  <c:v>150.15662393162393</c:v>
                </c:pt>
                <c:pt idx="29">
                  <c:v>151.80000000000001</c:v>
                </c:pt>
                <c:pt idx="30">
                  <c:v>151.80000000000001</c:v>
                </c:pt>
                <c:pt idx="31">
                  <c:v>153.9</c:v>
                </c:pt>
                <c:pt idx="32">
                  <c:v>154.69999999999999</c:v>
                </c:pt>
                <c:pt idx="33">
                  <c:v>156.4</c:v>
                </c:pt>
                <c:pt idx="34">
                  <c:v>158.4</c:v>
                </c:pt>
                <c:pt idx="35">
                  <c:v>158.9</c:v>
                </c:pt>
                <c:pt idx="36">
                  <c:v>157.30000000000001</c:v>
                </c:pt>
                <c:pt idx="37">
                  <c:v>156.6</c:v>
                </c:pt>
                <c:pt idx="38">
                  <c:v>156.80000000000001</c:v>
                </c:pt>
                <c:pt idx="39">
                  <c:v>157.80000000000001</c:v>
                </c:pt>
                <c:pt idx="40">
                  <c:v>160.4</c:v>
                </c:pt>
                <c:pt idx="41">
                  <c:v>161.30000000000001</c:v>
                </c:pt>
                <c:pt idx="42">
                  <c:v>162.5</c:v>
                </c:pt>
                <c:pt idx="43">
                  <c:v>163.19999999999999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166.7</c:v>
                </c:pt>
                <c:pt idx="47">
                  <c:v>166.2</c:v>
                </c:pt>
                <c:pt idx="48">
                  <c:v>165.7</c:v>
                </c:pt>
                <c:pt idx="49">
                  <c:v>166.1</c:v>
                </c:pt>
                <c:pt idx="50">
                  <c:v>167.7</c:v>
                </c:pt>
                <c:pt idx="51">
                  <c:v>170.1</c:v>
                </c:pt>
                <c:pt idx="52">
                  <c:v>171.7</c:v>
                </c:pt>
                <c:pt idx="53">
                  <c:v>172.6</c:v>
                </c:pt>
                <c:pt idx="54">
                  <c:v>173.4</c:v>
                </c:pt>
                <c:pt idx="55">
                  <c:v>174.3</c:v>
                </c:pt>
                <c:pt idx="56">
                  <c:v>175.3</c:v>
                </c:pt>
                <c:pt idx="57">
                  <c:v>176.7</c:v>
                </c:pt>
                <c:pt idx="58">
                  <c:v>176.5</c:v>
                </c:pt>
                <c:pt idx="59">
                  <c:v>175.7</c:v>
                </c:pt>
                <c:pt idx="60">
                  <c:v>176.5</c:v>
                </c:pt>
                <c:pt idx="61">
                  <c:v>177.2</c:v>
                </c:pt>
                <c:pt idx="62">
                  <c:v>177.2</c:v>
                </c:pt>
                <c:pt idx="63">
                  <c:v>178.1</c:v>
                </c:pt>
                <c:pt idx="64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2-4E43-95B8-267DB63D31A0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General Index (Forecast)</c:v>
                </c:pt>
              </c:strCache>
            </c:strRef>
          </c:tx>
          <c:spPr>
            <a:ln w="28575" cap="rnd">
              <a:solidFill>
                <a:schemeClr val="bg2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Sheet8!$C$2:$C$66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Sheet8!$E$2:$E$66</c:f>
              <c:numCache>
                <c:formatCode>0.00</c:formatCode>
                <c:ptCount val="65"/>
                <c:pt idx="27" formatCode="General">
                  <c:v>149.12478632478633</c:v>
                </c:pt>
                <c:pt idx="28" formatCode="General">
                  <c:v>149.64957264957266</c:v>
                </c:pt>
                <c:pt idx="29" formatCode="General">
                  <c:v>150.174358974359</c:v>
                </c:pt>
                <c:pt idx="30" formatCode="General">
                  <c:v>150.6991452991453</c:v>
                </c:pt>
                <c:pt idx="31" formatCode="General">
                  <c:v>151.22393162393163</c:v>
                </c:pt>
                <c:pt idx="32" formatCode="General">
                  <c:v>151.74871794871797</c:v>
                </c:pt>
                <c:pt idx="33" formatCode="General">
                  <c:v>152.2735042735043</c:v>
                </c:pt>
                <c:pt idx="34" formatCode="General">
                  <c:v>152.79829059829063</c:v>
                </c:pt>
                <c:pt idx="35" formatCode="General">
                  <c:v>153.32307692307697</c:v>
                </c:pt>
                <c:pt idx="36" formatCode="General">
                  <c:v>153.84786324786327</c:v>
                </c:pt>
                <c:pt idx="37" formatCode="General">
                  <c:v>154.37264957264961</c:v>
                </c:pt>
                <c:pt idx="38" formatCode="General">
                  <c:v>154.89743589743594</c:v>
                </c:pt>
                <c:pt idx="39" formatCode="General">
                  <c:v>155.42222222222227</c:v>
                </c:pt>
                <c:pt idx="40" formatCode="General">
                  <c:v>155.94700854700861</c:v>
                </c:pt>
                <c:pt idx="41" formatCode="General">
                  <c:v>156.47179487179494</c:v>
                </c:pt>
                <c:pt idx="42" formatCode="General">
                  <c:v>156.99658119658125</c:v>
                </c:pt>
                <c:pt idx="43" formatCode="General">
                  <c:v>157.52136752136758</c:v>
                </c:pt>
                <c:pt idx="44" formatCode="General">
                  <c:v>158.04615384615391</c:v>
                </c:pt>
                <c:pt idx="45" formatCode="General">
                  <c:v>158.57094017094025</c:v>
                </c:pt>
                <c:pt idx="46" formatCode="General">
                  <c:v>159.09572649572658</c:v>
                </c:pt>
                <c:pt idx="47" formatCode="General">
                  <c:v>159.62051282051291</c:v>
                </c:pt>
                <c:pt idx="48" formatCode="General">
                  <c:v>160.14529914529925</c:v>
                </c:pt>
                <c:pt idx="49" formatCode="General">
                  <c:v>160.67008547008555</c:v>
                </c:pt>
                <c:pt idx="50" formatCode="General">
                  <c:v>161.19487179487189</c:v>
                </c:pt>
                <c:pt idx="51" formatCode="General">
                  <c:v>161.71965811965822</c:v>
                </c:pt>
                <c:pt idx="52" formatCode="General">
                  <c:v>162.24444444444455</c:v>
                </c:pt>
                <c:pt idx="53" formatCode="General">
                  <c:v>162.76923076923089</c:v>
                </c:pt>
                <c:pt idx="54" formatCode="General">
                  <c:v>163.29401709401719</c:v>
                </c:pt>
                <c:pt idx="55" formatCode="General">
                  <c:v>163.81880341880353</c:v>
                </c:pt>
                <c:pt idx="56" formatCode="General">
                  <c:v>164.34358974358986</c:v>
                </c:pt>
                <c:pt idx="57" formatCode="General">
                  <c:v>164.86837606837619</c:v>
                </c:pt>
                <c:pt idx="58" formatCode="General">
                  <c:v>165.39316239316253</c:v>
                </c:pt>
                <c:pt idx="59" formatCode="General">
                  <c:v>165.91794871794886</c:v>
                </c:pt>
                <c:pt idx="60" formatCode="General">
                  <c:v>166.44273504273519</c:v>
                </c:pt>
                <c:pt idx="61" formatCode="General">
                  <c:v>166.9675213675215</c:v>
                </c:pt>
                <c:pt idx="62" formatCode="General">
                  <c:v>167.49230769230783</c:v>
                </c:pt>
                <c:pt idx="63" formatCode="General">
                  <c:v>168.01709401709417</c:v>
                </c:pt>
                <c:pt idx="64" formatCode="General">
                  <c:v>168.5418803418805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2-4E43-95B8-267DB63D31A0}"/>
            </c:ext>
          </c:extLst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GI Lower Bound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Sheet8!$C$2:$C$66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Sheet8!$F$2:$F$66</c:f>
              <c:numCache>
                <c:formatCode>General</c:formatCode>
                <c:ptCount val="65"/>
                <c:pt idx="27">
                  <c:v>147.69613832137458</c:v>
                </c:pt>
                <c:pt idx="28">
                  <c:v>147.86290509094755</c:v>
                </c:pt>
                <c:pt idx="29">
                  <c:v>148.08955814736944</c:v>
                </c:pt>
                <c:pt idx="30">
                  <c:v>148.35315302097359</c:v>
                </c:pt>
                <c:pt idx="31">
                  <c:v>148.64245125596668</c:v>
                </c:pt>
                <c:pt idx="32">
                  <c:v>148.95095421081436</c:v>
                </c:pt>
                <c:pt idx="33">
                  <c:v>149.27450327648364</c:v>
                </c:pt>
                <c:pt idx="34">
                  <c:v>149.61024729349276</c:v>
                </c:pt>
                <c:pt idx="35">
                  <c:v>149.95613091599498</c:v>
                </c:pt>
                <c:pt idx="36">
                  <c:v>150.31061474567721</c:v>
                </c:pt>
                <c:pt idx="37">
                  <c:v>150.67251054145447</c:v>
                </c:pt>
                <c:pt idx="38">
                  <c:v>151.04087847551887</c:v>
                </c:pt>
                <c:pt idx="39">
                  <c:v>151.41496007165142</c:v>
                </c:pt>
                <c:pt idx="40">
                  <c:v>151.79413275825615</c:v>
                </c:pt>
                <c:pt idx="41">
                  <c:v>152.17787808745462</c:v>
                </c:pt>
                <c:pt idx="42">
                  <c:v>152.56575891086862</c:v>
                </c:pt>
                <c:pt idx="43">
                  <c:v>152.95740260815222</c:v>
                </c:pt>
                <c:pt idx="44">
                  <c:v>153.35248851537142</c:v>
                </c:pt>
                <c:pt idx="45">
                  <c:v>153.75073833547489</c:v>
                </c:pt>
                <c:pt idx="46">
                  <c:v>154.15190870955831</c:v>
                </c:pt>
                <c:pt idx="47">
                  <c:v>154.5557853822306</c:v>
                </c:pt>
                <c:pt idx="48">
                  <c:v>154.96217856205385</c:v>
                </c:pt>
                <c:pt idx="49">
                  <c:v>155.37091919094115</c:v>
                </c:pt>
                <c:pt idx="50">
                  <c:v>155.78185591397548</c:v>
                </c:pt>
                <c:pt idx="51">
                  <c:v>156.19485259539047</c:v>
                </c:pt>
                <c:pt idx="52">
                  <c:v>156.60978626505874</c:v>
                </c:pt>
                <c:pt idx="53">
                  <c:v>157.02654540770124</c:v>
                </c:pt>
                <c:pt idx="54">
                  <c:v>157.44502852742963</c:v>
                </c:pt>
                <c:pt idx="55">
                  <c:v>157.86514293535092</c:v>
                </c:pt>
                <c:pt idx="56">
                  <c:v>158.28680371929806</c:v>
                </c:pt>
                <c:pt idx="57">
                  <c:v>158.70993286334163</c:v>
                </c:pt>
                <c:pt idx="58">
                  <c:v>159.13445849131236</c:v>
                </c:pt>
                <c:pt idx="59">
                  <c:v>159.56031421364446</c:v>
                </c:pt>
                <c:pt idx="60">
                  <c:v>159.98743856080904</c:v>
                </c:pt>
                <c:pt idx="61">
                  <c:v>160.41577448971526</c:v>
                </c:pt>
                <c:pt idx="62">
                  <c:v>160.84526895191979</c:v>
                </c:pt>
                <c:pt idx="63">
                  <c:v>161.27587251444612</c:v>
                </c:pt>
                <c:pt idx="64">
                  <c:v>161.70753902559042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2-4E43-95B8-267DB63D31A0}"/>
            </c:ext>
          </c:extLst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GI Upper Bound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Sheet8!$C$2:$C$66</c:f>
              <c:numCache>
                <c:formatCode>mmm\-yy</c:formatCode>
                <c:ptCount val="6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</c:numCache>
            </c:numRef>
          </c:cat>
          <c:val>
            <c:numRef>
              <c:f>Sheet8!$G$2:$G$66</c:f>
              <c:numCache>
                <c:formatCode>General</c:formatCode>
                <c:ptCount val="65"/>
                <c:pt idx="27">
                  <c:v>150.55343432819808</c:v>
                </c:pt>
                <c:pt idx="28">
                  <c:v>151.43624020819777</c:v>
                </c:pt>
                <c:pt idx="29">
                  <c:v>152.25915980134855</c:v>
                </c:pt>
                <c:pt idx="30">
                  <c:v>153.04513757731701</c:v>
                </c:pt>
                <c:pt idx="31">
                  <c:v>153.80541199189659</c:v>
                </c:pt>
                <c:pt idx="32">
                  <c:v>154.54648168662158</c:v>
                </c:pt>
                <c:pt idx="33">
                  <c:v>155.27250527052496</c:v>
                </c:pt>
                <c:pt idx="34">
                  <c:v>155.98633390308851</c:v>
                </c:pt>
                <c:pt idx="35">
                  <c:v>156.69002293015896</c:v>
                </c:pt>
                <c:pt idx="36">
                  <c:v>157.38511175004933</c:v>
                </c:pt>
                <c:pt idx="37">
                  <c:v>158.07278860384474</c:v>
                </c:pt>
                <c:pt idx="38">
                  <c:v>158.75399331935301</c:v>
                </c:pt>
                <c:pt idx="39">
                  <c:v>159.42948437279313</c:v>
                </c:pt>
                <c:pt idx="40">
                  <c:v>160.09988433576106</c:v>
                </c:pt>
                <c:pt idx="41">
                  <c:v>160.76571165613527</c:v>
                </c:pt>
                <c:pt idx="42">
                  <c:v>161.42740348229387</c:v>
                </c:pt>
                <c:pt idx="43">
                  <c:v>162.08533243458294</c:v>
                </c:pt>
                <c:pt idx="44">
                  <c:v>162.73981917693641</c:v>
                </c:pt>
                <c:pt idx="45">
                  <c:v>163.3911420064056</c:v>
                </c:pt>
                <c:pt idx="46">
                  <c:v>164.03954428189485</c:v>
                </c:pt>
                <c:pt idx="47">
                  <c:v>164.68524025879523</c:v>
                </c:pt>
                <c:pt idx="48">
                  <c:v>165.32841972854465</c:v>
                </c:pt>
                <c:pt idx="49">
                  <c:v>165.96925174922995</c:v>
                </c:pt>
                <c:pt idx="50">
                  <c:v>166.6078876757683</c:v>
                </c:pt>
                <c:pt idx="51">
                  <c:v>167.24446364392597</c:v>
                </c:pt>
                <c:pt idx="52">
                  <c:v>167.87910262383036</c:v>
                </c:pt>
                <c:pt idx="53">
                  <c:v>168.51191613076054</c:v>
                </c:pt>
                <c:pt idx="54">
                  <c:v>169.14300566060476</c:v>
                </c:pt>
                <c:pt idx="55">
                  <c:v>169.77246390225613</c:v>
                </c:pt>
                <c:pt idx="56">
                  <c:v>170.40037576788166</c:v>
                </c:pt>
                <c:pt idx="57">
                  <c:v>171.02681927341075</c:v>
                </c:pt>
                <c:pt idx="58">
                  <c:v>171.6518662950127</c:v>
                </c:pt>
                <c:pt idx="59">
                  <c:v>172.27558322225326</c:v>
                </c:pt>
                <c:pt idx="60">
                  <c:v>172.89803152466135</c:v>
                </c:pt>
                <c:pt idx="61">
                  <c:v>173.51926824532774</c:v>
                </c:pt>
                <c:pt idx="62">
                  <c:v>174.13934643269587</c:v>
                </c:pt>
                <c:pt idx="63">
                  <c:v>174.75831551974221</c:v>
                </c:pt>
                <c:pt idx="64">
                  <c:v>175.37622165817058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2-4E43-95B8-267DB63D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79824"/>
        <c:axId val="274172144"/>
      </c:lineChart>
      <c:dateAx>
        <c:axId val="274179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2144"/>
        <c:crosses val="autoZero"/>
        <c:auto val="1"/>
        <c:lblOffset val="100"/>
        <c:baseTimeUnit val="months"/>
        <c:majorUnit val="1"/>
        <c:majorTimeUnit val="months"/>
      </c:dateAx>
      <c:valAx>
        <c:axId val="2741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V3.xlsx]P1 - 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Contribution of Categories toward General Index</a:t>
            </a:r>
          </a:p>
        </c:rich>
      </c:tx>
      <c:layout>
        <c:manualLayout>
          <c:xMode val="edge"/>
          <c:yMode val="edge"/>
          <c:x val="0.15736111111111115"/>
          <c:y val="9.0939217130232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6716863517060368"/>
          <c:y val="0.37217533060166041"/>
          <c:w val="0.37373053368328957"/>
          <c:h val="0.53774177508386989"/>
        </c:manualLayout>
      </c:layout>
      <c:pieChart>
        <c:varyColors val="1"/>
        <c:ser>
          <c:idx val="0"/>
          <c:order val="0"/>
          <c:tx>
            <c:strRef>
              <c:f>'P1 - Analysis'!$B$4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59F3-4943-A159-C824AB0291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D7-4358-B23E-EB8D835122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D7-4358-B23E-EB8D835122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D7-4358-B23E-EB8D835122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D7-4358-B23E-EB8D835122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D7-4358-B23E-EB8D83512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'P1 - Analysis'!$A$5:$A$11</c:f>
              <c:strCache>
                <c:ptCount val="6"/>
                <c:pt idx="0">
                  <c:v>Pan, tobacco and intoxicants</c:v>
                </c:pt>
                <c:pt idx="1">
                  <c:v>Clothing and footwear</c:v>
                </c:pt>
                <c:pt idx="2">
                  <c:v>Fuel and light</c:v>
                </c:pt>
                <c:pt idx="3">
                  <c:v>Food and beverages</c:v>
                </c:pt>
                <c:pt idx="4">
                  <c:v>Miscellaneous</c:v>
                </c:pt>
                <c:pt idx="5">
                  <c:v>Housing</c:v>
                </c:pt>
              </c:strCache>
            </c:strRef>
          </c:cat>
          <c:val>
            <c:numRef>
              <c:f>'P1 - Analysis'!$B$5:$B$11</c:f>
              <c:numCache>
                <c:formatCode>0.00%</c:formatCode>
                <c:ptCount val="6"/>
                <c:pt idx="0">
                  <c:v>0.18266085059978193</c:v>
                </c:pt>
                <c:pt idx="1">
                  <c:v>0.16921119592875319</c:v>
                </c:pt>
                <c:pt idx="2">
                  <c:v>0.16612141039621958</c:v>
                </c:pt>
                <c:pt idx="3">
                  <c:v>0.16275899672846239</c:v>
                </c:pt>
                <c:pt idx="4">
                  <c:v>0.15966921119592875</c:v>
                </c:pt>
                <c:pt idx="5">
                  <c:v>0.15957833515085426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943-A159-C824AB0291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V3.xlsx]P1 - V2 Analysis!PivotTable4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 of Categories toward General Index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273996275967822"/>
          <c:y val="0.3796957984690556"/>
          <c:w val="0.27252031058183268"/>
          <c:h val="0.47768137990584075"/>
        </c:manualLayout>
      </c:layout>
      <c:pieChart>
        <c:varyColors val="1"/>
        <c:ser>
          <c:idx val="0"/>
          <c:order val="0"/>
          <c:tx>
            <c:strRef>
              <c:f>'P1 - V2 Analysis'!$B$5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A1-4AF9-8E63-223CCF0548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A1-4AF9-8E63-223CCF0548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1-4AF9-8E63-223CCF0548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A1-4AF9-8E63-223CCF0548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A1-4AF9-8E63-223CCF0548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A1-4AF9-8E63-223CCF054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'P1 - V2 Analysis'!$A$6:$A$12</c:f>
              <c:strCache>
                <c:ptCount val="6"/>
                <c:pt idx="0">
                  <c:v>Tabacco</c:v>
                </c:pt>
                <c:pt idx="1">
                  <c:v>Clothing and Footwear</c:v>
                </c:pt>
                <c:pt idx="2">
                  <c:v>Personal Care and Household Essentials</c:v>
                </c:pt>
                <c:pt idx="3">
                  <c:v>Food and Bevarages</c:v>
                </c:pt>
                <c:pt idx="4">
                  <c:v>Essentials</c:v>
                </c:pt>
                <c:pt idx="5">
                  <c:v>Miscellaneous</c:v>
                </c:pt>
              </c:strCache>
            </c:strRef>
          </c:cat>
          <c:val>
            <c:numRef>
              <c:f>'P1 - V2 Analysis'!$B$6:$B$12</c:f>
              <c:numCache>
                <c:formatCode>0.00%</c:formatCode>
                <c:ptCount val="6"/>
                <c:pt idx="0">
                  <c:v>0.18377918364906828</c:v>
                </c:pt>
                <c:pt idx="1">
                  <c:v>0.16860140032282681</c:v>
                </c:pt>
                <c:pt idx="2">
                  <c:v>0.16476123827642836</c:v>
                </c:pt>
                <c:pt idx="3">
                  <c:v>0.16225036309224478</c:v>
                </c:pt>
                <c:pt idx="4">
                  <c:v>0.16201826538614378</c:v>
                </c:pt>
                <c:pt idx="5">
                  <c:v>0.158589549273288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A1-4AF9-8E63-223CCF054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13569594372573"/>
          <c:y val="0.39239183811700956"/>
          <c:w val="0.24653105185653959"/>
          <c:h val="0.52697062060790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'P2 - V1'!$E$2</c:f>
              <c:strCache>
                <c:ptCount val="1"/>
                <c:pt idx="0">
                  <c:v>YOY Inflation Growth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'P2 - V1'!$A$4:$A$10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'P2 - V1'!$E$4:$E$10</c:f>
              <c:numCache>
                <c:formatCode>0.00%</c:formatCode>
                <c:ptCount val="7"/>
                <c:pt idx="0">
                  <c:v>3.8888888888888931E-2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2-4908-ACD7-CB8A1CF7C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29098031"/>
        <c:axId val="2049252671"/>
      </c:barChart>
      <c:catAx>
        <c:axId val="10290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2671"/>
        <c:crosses val="autoZero"/>
        <c:auto val="1"/>
        <c:lblAlgn val="ctr"/>
        <c:lblOffset val="100"/>
        <c:noMultiLvlLbl val="0"/>
      </c:catAx>
      <c:valAx>
        <c:axId val="20492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9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'P2 - V1'!$C$2</c:f>
              <c:strCache>
                <c:ptCount val="1"/>
                <c:pt idx="0">
                  <c:v>Inflation Rate(Base 2012=100)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'P2 - V1'!$A$3:$A$9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'P2 - V1'!$C$3:$C$9</c:f>
              <c:numCache>
                <c:formatCode>0.00%</c:formatCode>
                <c:ptCount val="7"/>
                <c:pt idx="0">
                  <c:v>0.26</c:v>
                </c:pt>
                <c:pt idx="1">
                  <c:v>0.30900000000000005</c:v>
                </c:pt>
                <c:pt idx="2">
                  <c:v>0.36499999999999999</c:v>
                </c:pt>
                <c:pt idx="3">
                  <c:v>0.40400000000000008</c:v>
                </c:pt>
                <c:pt idx="4">
                  <c:v>0.48599999999999993</c:v>
                </c:pt>
                <c:pt idx="5">
                  <c:v>0.56800000000000006</c:v>
                </c:pt>
                <c:pt idx="6">
                  <c:v>0.67699999999999994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3-4497-BCD1-41043B0AB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9910175"/>
        <c:axId val="1719917375"/>
      </c:scatterChart>
      <c:valAx>
        <c:axId val="17199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17375"/>
        <c:crosses val="autoZero"/>
        <c:crossBetween val="midCat"/>
      </c:valAx>
      <c:valAx>
        <c:axId val="1719917375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101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Month</a:t>
            </a:r>
            <a:r>
              <a:rPr lang="en-US" sz="1400" baseline="0"/>
              <a:t> on Month CPI index for </a:t>
            </a:r>
            <a:r>
              <a:rPr lang="en-US" sz="1400"/>
              <a:t>Food and beverages broader</a:t>
            </a:r>
            <a:r>
              <a:rPr lang="en-US" sz="1400" baseline="0"/>
              <a:t> category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'P3 - V1'!$E$3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'P3 - V1'!$D$4:$D$15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'P3 - V1'!$E$4:$E$15</c:f>
              <c:numCache>
                <c:formatCode>0.00</c:formatCode>
                <c:ptCount val="12"/>
                <c:pt idx="0">
                  <c:v>174.9</c:v>
                </c:pt>
                <c:pt idx="1">
                  <c:v>175</c:v>
                </c:pt>
                <c:pt idx="2">
                  <c:v>176.3</c:v>
                </c:pt>
                <c:pt idx="3">
                  <c:v>177.8</c:v>
                </c:pt>
                <c:pt idx="4">
                  <c:v>179.6</c:v>
                </c:pt>
                <c:pt idx="5">
                  <c:v>178.3</c:v>
                </c:pt>
                <c:pt idx="6">
                  <c:v>175.9</c:v>
                </c:pt>
                <c:pt idx="7">
                  <c:v>176.7</c:v>
                </c:pt>
                <c:pt idx="8">
                  <c:v>177</c:v>
                </c:pt>
                <c:pt idx="9">
                  <c:v>177</c:v>
                </c:pt>
                <c:pt idx="10">
                  <c:v>177.9</c:v>
                </c:pt>
                <c:pt idx="11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5-4865-BB29-57883F483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2472591"/>
        <c:axId val="232473071"/>
      </c:lineChart>
      <c:dateAx>
        <c:axId val="2324725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3071"/>
        <c:crosses val="autoZero"/>
        <c:auto val="1"/>
        <c:lblOffset val="100"/>
        <c:baseTimeUnit val="months"/>
      </c:dateAx>
      <c:valAx>
        <c:axId val="232473071"/>
        <c:scaling>
          <c:orientation val="minMax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Inflation</a:t>
            </a:r>
            <a:r>
              <a:rPr lang="en-US" sz="1600" baseline="0"/>
              <a:t> Rate amongst all Sub - Categories in Foods and Bevarages</a:t>
            </a:r>
          </a:p>
        </c:rich>
      </c:tx>
      <c:layout>
        <c:manualLayout>
          <c:xMode val="edge"/>
          <c:yMode val="edge"/>
          <c:x val="0.13277277356903752"/>
          <c:y val="2.3412481038260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96199866604694E-2"/>
          <c:y val="0.1180895999398309"/>
          <c:w val="0.867392728737714"/>
          <c:h val="0.8459274194690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'P3 - V1'!$L$3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V1'!$L$16</c:f>
              <c:numCache>
                <c:formatCode>0.00%</c:formatCode>
                <c:ptCount val="1"/>
                <c:pt idx="0">
                  <c:v>0.1206451612903225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0-4CF7-818C-DC1EACAAB7D7}"/>
            </c:ext>
          </c:extLst>
        </c:ser>
        <c:ser>
          <c:idx val="1"/>
          <c:order val="1"/>
          <c:tx>
            <c:strRef>
              <c:f>'P3 - V1'!$M$3</c:f>
              <c:strCache>
                <c:ptCount val="1"/>
                <c:pt idx="0">
                  <c:v>Meat and fish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V1'!$M$16</c:f>
              <c:numCache>
                <c:formatCode>0.00%</c:formatCode>
                <c:ptCount val="1"/>
                <c:pt idx="0">
                  <c:v>-2.3245214220601614E-2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0-4CF7-818C-DC1EACAAB7D7}"/>
            </c:ext>
          </c:extLst>
        </c:ser>
        <c:ser>
          <c:idx val="2"/>
          <c:order val="2"/>
          <c:tx>
            <c:strRef>
              <c:f>'P3 - V1'!$N$3</c:f>
              <c:strCache>
                <c:ptCount val="1"/>
                <c:pt idx="0">
                  <c:v>Egg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V1'!$N$16</c:f>
              <c:numCache>
                <c:formatCode>0.00%</c:formatCode>
                <c:ptCount val="1"/>
                <c:pt idx="0">
                  <c:v>1.4051522248243426E-2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0-4CF7-818C-DC1EACAAB7D7}"/>
            </c:ext>
          </c:extLst>
        </c:ser>
        <c:ser>
          <c:idx val="3"/>
          <c:order val="3"/>
          <c:tx>
            <c:strRef>
              <c:f>'P3 - V1'!$O$3</c:f>
              <c:strCache>
                <c:ptCount val="1"/>
                <c:pt idx="0">
                  <c:v>Milk and products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V1'!$O$16</c:f>
              <c:numCache>
                <c:formatCode>0.00%</c:formatCode>
                <c:ptCount val="1"/>
                <c:pt idx="0">
                  <c:v>8.2629674306393175E-2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0-4CF7-818C-DC1EACAAB7D7}"/>
            </c:ext>
          </c:extLst>
        </c:ser>
        <c:ser>
          <c:idx val="4"/>
          <c:order val="4"/>
          <c:tx>
            <c:strRef>
              <c:f>'P3 - V1'!$P$3</c:f>
              <c:strCache>
                <c:ptCount val="1"/>
                <c:pt idx="0">
                  <c:v>Oils and fats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V1'!$P$16</c:f>
              <c:numCache>
                <c:formatCode>0.00%</c:formatCode>
                <c:ptCount val="1"/>
                <c:pt idx="0">
                  <c:v>-0.15380786460925835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0-4CF7-818C-DC1EACAAB7D7}"/>
            </c:ext>
          </c:extLst>
        </c:ser>
        <c:ser>
          <c:idx val="5"/>
          <c:order val="5"/>
          <c:tx>
            <c:strRef>
              <c:f>'P3 - V1'!$Q$3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V1'!$Q$16</c:f>
              <c:numCache>
                <c:formatCode>0.00%</c:formatCode>
                <c:ptCount val="1"/>
                <c:pt idx="0">
                  <c:v>1.4731879787860933E-2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50-4CF7-818C-DC1EACAAB7D7}"/>
            </c:ext>
          </c:extLst>
        </c:ser>
        <c:ser>
          <c:idx val="6"/>
          <c:order val="6"/>
          <c:tx>
            <c:strRef>
              <c:f>'P3 - V1'!$R$3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V1'!$R$16</c:f>
              <c:numCache>
                <c:formatCode>0.00%</c:formatCode>
                <c:ptCount val="1"/>
                <c:pt idx="0">
                  <c:v>-0.11684037301151953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0-4CF7-818C-DC1EACAAB7D7}"/>
            </c:ext>
          </c:extLst>
        </c:ser>
        <c:ser>
          <c:idx val="7"/>
          <c:order val="7"/>
          <c:tx>
            <c:strRef>
              <c:f>'P3 - V1'!$S$3</c:f>
              <c:strCache>
                <c:ptCount val="1"/>
                <c:pt idx="0">
                  <c:v>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V1'!$S$16</c:f>
              <c:numCache>
                <c:formatCode>0.00%</c:formatCode>
                <c:ptCount val="1"/>
                <c:pt idx="0">
                  <c:v>6.8776628119293873E-2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50-4CF7-818C-DC1EACAAB7D7}"/>
            </c:ext>
          </c:extLst>
        </c:ser>
        <c:ser>
          <c:idx val="8"/>
          <c:order val="8"/>
          <c:tx>
            <c:strRef>
              <c:f>'P3 - V1'!$T$3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V1'!$T$16</c:f>
              <c:numCache>
                <c:formatCode>0.00%</c:formatCode>
                <c:ptCount val="1"/>
                <c:pt idx="0">
                  <c:v>2.3352793994995805E-2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50-4CF7-818C-DC1EACAAB7D7}"/>
            </c:ext>
          </c:extLst>
        </c:ser>
        <c:ser>
          <c:idx val="9"/>
          <c:order val="9"/>
          <c:tx>
            <c:strRef>
              <c:f>'P3 - V1'!$U$3</c:f>
              <c:strCache>
                <c:ptCount val="1"/>
                <c:pt idx="0">
                  <c:v>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V1'!$U$16</c:f>
              <c:numCache>
                <c:formatCode>0.00%</c:formatCode>
                <c:ptCount val="1"/>
                <c:pt idx="0">
                  <c:v>0.16515232495991453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0-4CF7-818C-DC1EACAAB7D7}"/>
            </c:ext>
          </c:extLst>
        </c:ser>
        <c:ser>
          <c:idx val="10"/>
          <c:order val="10"/>
          <c:tx>
            <c:strRef>
              <c:f>'P3 - V1'!$V$3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V1'!$V$16</c:f>
              <c:numCache>
                <c:formatCode>0.00%</c:formatCode>
                <c:ptCount val="1"/>
                <c:pt idx="0">
                  <c:v>3.2757593805836809E-2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50-4CF7-818C-DC1EACAAB7D7}"/>
            </c:ext>
          </c:extLst>
        </c:ser>
        <c:ser>
          <c:idx val="11"/>
          <c:order val="11"/>
          <c:tx>
            <c:strRef>
              <c:f>'P3 - V1'!$W$3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V1'!$W$16</c:f>
              <c:numCache>
                <c:formatCode>0.00%</c:formatCode>
                <c:ptCount val="1"/>
                <c:pt idx="0">
                  <c:v>5.6008700380641561E-2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50-4CF7-818C-DC1EACAAB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9552"/>
        <c:axId val="20807632"/>
      </c:barChart>
      <c:catAx>
        <c:axId val="2080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632"/>
        <c:crosses val="autoZero"/>
        <c:auto val="1"/>
        <c:lblAlgn val="ctr"/>
        <c:lblOffset val="100"/>
        <c:noMultiLvlLbl val="0"/>
      </c:catAx>
      <c:valAx>
        <c:axId val="208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'P4 - V1'!$AF$1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'P4 - V1'!$D$10:$D$22</c:f>
              <c:numCache>
                <c:formatCode>mmm\-yy</c:formatCode>
                <c:ptCount val="13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</c:numCache>
            </c:numRef>
          </c:cat>
          <c:val>
            <c:numRef>
              <c:f>'P4 - V1'!$AF$10:$AF$22</c:f>
              <c:numCache>
                <c:formatCode>0.00</c:formatCode>
                <c:ptCount val="13"/>
                <c:pt idx="0">
                  <c:v>145.80000000000001</c:v>
                </c:pt>
                <c:pt idx="1">
                  <c:v>147.19999999999999</c:v>
                </c:pt>
                <c:pt idx="2">
                  <c:v>148.6</c:v>
                </c:pt>
                <c:pt idx="3">
                  <c:v>150.4</c:v>
                </c:pt>
                <c:pt idx="4">
                  <c:v>150.19999999999999</c:v>
                </c:pt>
                <c:pt idx="5">
                  <c:v>149.1</c:v>
                </c:pt>
                <c:pt idx="6">
                  <c:v>148.6</c:v>
                </c:pt>
                <c:pt idx="7">
                  <c:v>150.41666666666663</c:v>
                </c:pt>
                <c:pt idx="8">
                  <c:v>150.15662393162393</c:v>
                </c:pt>
                <c:pt idx="9">
                  <c:v>151.80000000000001</c:v>
                </c:pt>
                <c:pt idx="10">
                  <c:v>151.80000000000001</c:v>
                </c:pt>
                <c:pt idx="11">
                  <c:v>153.9</c:v>
                </c:pt>
                <c:pt idx="12">
                  <c:v>154.69999999999999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8-4103-94F2-C2ED9D7A2A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555184223"/>
        <c:axId val="555189503"/>
      </c:lineChart>
      <c:dateAx>
        <c:axId val="5551842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9503"/>
        <c:crosses val="autoZero"/>
        <c:auto val="1"/>
        <c:lblOffset val="100"/>
        <c:baseTimeUnit val="months"/>
      </c:dateAx>
      <c:valAx>
        <c:axId val="5551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0</xdr:row>
      <xdr:rowOff>41910</xdr:rowOff>
    </xdr:from>
    <xdr:to>
      <xdr:col>7</xdr:col>
      <xdr:colOff>428625</xdr:colOff>
      <xdr:row>22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4D448-A0F0-249F-87AA-915C054A9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0.7197</cdr:x>
      <cdr:y>0.17236</cdr:y>
    </cdr:from>
    <cdr:to>
      <cdr:x>0.85183</cdr:x>
      <cdr:y>0.98285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89E1565-292C-3D8B-B471-0319CFCD0A01}"/>
            </a:ext>
          </a:extLst>
        </cdr:cNvPr>
        <cdr:cNvSpPr/>
      </cdr:nvSpPr>
      <cdr:spPr>
        <a:xfrm xmlns:a="http://schemas.openxmlformats.org/drawingml/2006/main">
          <a:off x="4446816" y="557894"/>
          <a:ext cx="816428" cy="26234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76200</xdr:rowOff>
    </xdr:from>
    <xdr:to>
      <xdr:col>8</xdr:col>
      <xdr:colOff>495300</xdr:colOff>
      <xdr:row>16</xdr:row>
      <xdr:rowOff>129540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BFDAFF-9D2F-2E03-627D-88D25A3E471C}"/>
            </a:ext>
          </a:extLst>
        </xdr:cNvPr>
        <xdr:cNvSpPr txBox="1"/>
      </xdr:nvSpPr>
      <xdr:spPr>
        <a:xfrm>
          <a:off x="6934200" y="243840"/>
          <a:ext cx="1828800" cy="2651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As per the Above table we can conclude</a:t>
          </a:r>
          <a:r>
            <a:rPr lang="en-US" sz="1100" baseline="0"/>
            <a:t> that 2022 December has the lowest inflation rate and 2022 Oct has the Highest inflation rate in the above 12 months i.e,. 2022 Jun to 2023 May</a:t>
          </a:r>
          <a:br>
            <a:rPr lang="en-US" sz="1100" baseline="0"/>
          </a:br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326571</xdr:colOff>
      <xdr:row>38</xdr:row>
      <xdr:rowOff>32657</xdr:rowOff>
    </xdr:from>
    <xdr:to>
      <xdr:col>15</xdr:col>
      <xdr:colOff>76200</xdr:colOff>
      <xdr:row>41</xdr:row>
      <xdr:rowOff>54430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1EE403C-1265-4587-B415-7AC1A1C0BEEA}"/>
            </a:ext>
          </a:extLst>
        </xdr:cNvPr>
        <xdr:cNvSpPr/>
      </xdr:nvSpPr>
      <xdr:spPr>
        <a:xfrm>
          <a:off x="1251857" y="6749143"/>
          <a:ext cx="6879772" cy="511630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118534</xdr:colOff>
      <xdr:row>2</xdr:row>
      <xdr:rowOff>59268</xdr:rowOff>
    </xdr:from>
    <xdr:to>
      <xdr:col>28</xdr:col>
      <xdr:colOff>261257</xdr:colOff>
      <xdr:row>6</xdr:row>
      <xdr:rowOff>42335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5F0958-74DB-4B86-8B10-FE3071B6974D}"/>
            </a:ext>
          </a:extLst>
        </xdr:cNvPr>
        <xdr:cNvSpPr/>
      </xdr:nvSpPr>
      <xdr:spPr>
        <a:xfrm>
          <a:off x="1424820" y="342297"/>
          <a:ext cx="12933437" cy="63620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000">
              <a:effectLst/>
            </a:rPr>
            <a:t>Month</a:t>
          </a:r>
          <a:r>
            <a:rPr lang="en-US" sz="3000" baseline="0">
              <a:effectLst/>
            </a:rPr>
            <a:t>-on-Month Analysis of Food and Bevarages Category </a:t>
          </a:r>
          <a:endParaRPr lang="en-US" sz="3000">
            <a:effectLst/>
          </a:endParaRPr>
        </a:p>
      </xdr:txBody>
    </xdr:sp>
    <xdr:clientData/>
  </xdr:twoCellAnchor>
  <xdr:twoCellAnchor>
    <xdr:from>
      <xdr:col>3</xdr:col>
      <xdr:colOff>118533</xdr:colOff>
      <xdr:row>6</xdr:row>
      <xdr:rowOff>101601</xdr:rowOff>
    </xdr:from>
    <xdr:to>
      <xdr:col>28</xdr:col>
      <xdr:colOff>272143</xdr:colOff>
      <xdr:row>8</xdr:row>
      <xdr:rowOff>65315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FE5FA0B-A672-4C1E-9169-FFC8DFF736C8}"/>
            </a:ext>
          </a:extLst>
        </xdr:cNvPr>
        <xdr:cNvSpPr/>
      </xdr:nvSpPr>
      <xdr:spPr>
        <a:xfrm>
          <a:off x="1424819" y="1037772"/>
          <a:ext cx="12944324" cy="29028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 eaLnBrk="1" fontAlgn="auto" latinLnBrk="0" hangingPunct="1"/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-on-Month Analysis of Food and Bevarages Category from Jun 2022 to May 2023</a:t>
          </a:r>
        </a:p>
        <a:p>
          <a:pPr rtl="0" eaLnBrk="1" fontAlgn="auto" latinLnBrk="0" hangingPunct="1"/>
          <a:endParaRPr lang="en-US" sz="1400">
            <a:effectLst/>
          </a:endParaRPr>
        </a:p>
      </xdr:txBody>
    </xdr:sp>
    <xdr:clientData/>
  </xdr:twoCellAnchor>
  <xdr:twoCellAnchor>
    <xdr:from>
      <xdr:col>15</xdr:col>
      <xdr:colOff>337457</xdr:colOff>
      <xdr:row>38</xdr:row>
      <xdr:rowOff>21772</xdr:rowOff>
    </xdr:from>
    <xdr:to>
      <xdr:col>28</xdr:col>
      <xdr:colOff>163286</xdr:colOff>
      <xdr:row>41</xdr:row>
      <xdr:rowOff>32657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A701EDB-F240-4F0C-8E2B-1605405B805D}"/>
            </a:ext>
          </a:extLst>
        </xdr:cNvPr>
        <xdr:cNvSpPr/>
      </xdr:nvSpPr>
      <xdr:spPr>
        <a:xfrm>
          <a:off x="8392886" y="6738258"/>
          <a:ext cx="7924800" cy="500742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337458</xdr:colOff>
      <xdr:row>38</xdr:row>
      <xdr:rowOff>43543</xdr:rowOff>
    </xdr:from>
    <xdr:to>
      <xdr:col>25</xdr:col>
      <xdr:colOff>206830</xdr:colOff>
      <xdr:row>41</xdr:row>
      <xdr:rowOff>87085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2CF4DD-7ADD-48B7-ABC6-2F7ECF25B9F9}"/>
            </a:ext>
          </a:extLst>
        </xdr:cNvPr>
        <xdr:cNvSpPr txBox="1"/>
      </xdr:nvSpPr>
      <xdr:spPr>
        <a:xfrm>
          <a:off x="11538858" y="6760029"/>
          <a:ext cx="3211286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rate formula</a:t>
          </a:r>
          <a:r>
            <a:rPr lang="en-US" sz="1050" b="1"/>
            <a:t>   - </a:t>
          </a:r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(Ct-Cb)/Cb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YOY Analysis Cb with be last year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5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251460</xdr:colOff>
      <xdr:row>16</xdr:row>
      <xdr:rowOff>148590</xdr:rowOff>
    </xdr:from>
    <xdr:to>
      <xdr:col>15</xdr:col>
      <xdr:colOff>76199</xdr:colOff>
      <xdr:row>37</xdr:row>
      <xdr:rowOff>43544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88D01F68-A748-4F2C-D9ED-03C7D6463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16</xdr:row>
      <xdr:rowOff>123552</xdr:rowOff>
    </xdr:from>
    <xdr:to>
      <xdr:col>28</xdr:col>
      <xdr:colOff>132443</xdr:colOff>
      <xdr:row>37</xdr:row>
      <xdr:rowOff>21772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id="{A84D26AB-0C3D-DB6C-3A17-51F0FD2AE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206829</xdr:colOff>
      <xdr:row>38</xdr:row>
      <xdr:rowOff>87085</xdr:rowOff>
    </xdr:from>
    <xdr:to>
      <xdr:col>28</xdr:col>
      <xdr:colOff>54429</xdr:colOff>
      <xdr:row>41</xdr:row>
      <xdr:rowOff>10886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BBE354A-658A-1041-8F22-AB24EB8597CF}"/>
            </a:ext>
          </a:extLst>
        </xdr:cNvPr>
        <xdr:cNvSpPr txBox="1"/>
      </xdr:nvSpPr>
      <xdr:spPr>
        <a:xfrm>
          <a:off x="14750143" y="6803571"/>
          <a:ext cx="1752600" cy="4136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 - CPI of Current Year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Cb - CPI of base year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5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24</xdr:col>
      <xdr:colOff>163287</xdr:colOff>
      <xdr:row>18</xdr:row>
      <xdr:rowOff>163286</xdr:rowOff>
    </xdr:from>
    <xdr:to>
      <xdr:col>25</xdr:col>
      <xdr:colOff>217715</xdr:colOff>
      <xdr:row>28</xdr:row>
      <xdr:rowOff>154215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A700DFE-F2CE-4B9A-A02A-CE1E5175FB3D}"/>
            </a:ext>
          </a:extLst>
        </xdr:cNvPr>
        <xdr:cNvSpPr/>
      </xdr:nvSpPr>
      <xdr:spPr>
        <a:xfrm>
          <a:off x="14097001" y="3058886"/>
          <a:ext cx="664028" cy="1950358"/>
        </a:xfrm>
        <a:prstGeom prst="rect">
          <a:avLst/>
        </a:prstGeom>
        <a:noFill/>
        <a:ln w="38100"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370114</xdr:colOff>
      <xdr:row>9</xdr:row>
      <xdr:rowOff>97971</xdr:rowOff>
    </xdr:from>
    <xdr:to>
      <xdr:col>8</xdr:col>
      <xdr:colOff>32657</xdr:colOff>
      <xdr:row>15</xdr:row>
      <xdr:rowOff>21772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C0CD755F-79C2-F82E-A964-C8BE33FC8983}"/>
            </a:ext>
          </a:extLst>
        </xdr:cNvPr>
        <xdr:cNvSpPr/>
      </xdr:nvSpPr>
      <xdr:spPr>
        <a:xfrm>
          <a:off x="1295400" y="1524000"/>
          <a:ext cx="2525486" cy="903515"/>
        </a:xfrm>
        <a:prstGeom prst="roundRect">
          <a:avLst/>
        </a:prstGeom>
        <a:noFill/>
        <a:ln w="117475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576942</xdr:colOff>
      <xdr:row>9</xdr:row>
      <xdr:rowOff>119742</xdr:rowOff>
    </xdr:from>
    <xdr:to>
      <xdr:col>13</xdr:col>
      <xdr:colOff>32657</xdr:colOff>
      <xdr:row>15</xdr:row>
      <xdr:rowOff>21772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F50732DB-F0E5-4F47-8C55-1E5ABCBAAB95}"/>
            </a:ext>
          </a:extLst>
        </xdr:cNvPr>
        <xdr:cNvSpPr/>
      </xdr:nvSpPr>
      <xdr:spPr>
        <a:xfrm>
          <a:off x="4365171" y="1545771"/>
          <a:ext cx="2503715" cy="881744"/>
        </a:xfrm>
        <a:prstGeom prst="roundRect">
          <a:avLst/>
        </a:prstGeom>
        <a:noFill/>
        <a:ln w="1270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576942</xdr:colOff>
      <xdr:row>9</xdr:row>
      <xdr:rowOff>119742</xdr:rowOff>
    </xdr:from>
    <xdr:to>
      <xdr:col>18</xdr:col>
      <xdr:colOff>32657</xdr:colOff>
      <xdr:row>15</xdr:row>
      <xdr:rowOff>21772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B4A2B660-8CAA-4011-95D2-C2A3C71B814E}"/>
            </a:ext>
          </a:extLst>
        </xdr:cNvPr>
        <xdr:cNvSpPr/>
      </xdr:nvSpPr>
      <xdr:spPr>
        <a:xfrm>
          <a:off x="4365171" y="1545771"/>
          <a:ext cx="2503715" cy="881744"/>
        </a:xfrm>
        <a:prstGeom prst="roundRect">
          <a:avLst/>
        </a:prstGeom>
        <a:noFill/>
        <a:ln w="1270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576942</xdr:colOff>
      <xdr:row>9</xdr:row>
      <xdr:rowOff>119742</xdr:rowOff>
    </xdr:from>
    <xdr:to>
      <xdr:col>23</xdr:col>
      <xdr:colOff>32657</xdr:colOff>
      <xdr:row>15</xdr:row>
      <xdr:rowOff>21772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4C5CC654-C79F-4B1B-B5BA-14772D7DCAC0}"/>
            </a:ext>
          </a:extLst>
        </xdr:cNvPr>
        <xdr:cNvSpPr/>
      </xdr:nvSpPr>
      <xdr:spPr>
        <a:xfrm>
          <a:off x="4365171" y="1545771"/>
          <a:ext cx="2503715" cy="881744"/>
        </a:xfrm>
        <a:prstGeom prst="roundRect">
          <a:avLst/>
        </a:prstGeom>
        <a:noFill/>
        <a:ln w="1270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576942</xdr:colOff>
      <xdr:row>9</xdr:row>
      <xdr:rowOff>119742</xdr:rowOff>
    </xdr:from>
    <xdr:to>
      <xdr:col>28</xdr:col>
      <xdr:colOff>32657</xdr:colOff>
      <xdr:row>15</xdr:row>
      <xdr:rowOff>21772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4D164953-6D10-47DD-ABE6-C9496EC6C908}"/>
            </a:ext>
          </a:extLst>
        </xdr:cNvPr>
        <xdr:cNvSpPr/>
      </xdr:nvSpPr>
      <xdr:spPr>
        <a:xfrm>
          <a:off x="4365171" y="1545771"/>
          <a:ext cx="2503715" cy="881744"/>
        </a:xfrm>
        <a:prstGeom prst="roundRect">
          <a:avLst/>
        </a:prstGeom>
        <a:noFill/>
        <a:ln w="1270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41</xdr:row>
      <xdr:rowOff>76206</xdr:rowOff>
    </xdr:from>
    <xdr:to>
      <xdr:col>19</xdr:col>
      <xdr:colOff>175260</xdr:colOff>
      <xdr:row>59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B5DBB-28A0-57B1-1B86-5F6DE6FC0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449580</xdr:colOff>
      <xdr:row>41</xdr:row>
      <xdr:rowOff>45726</xdr:rowOff>
    </xdr:from>
    <xdr:to>
      <xdr:col>31</xdr:col>
      <xdr:colOff>525780</xdr:colOff>
      <xdr:row>57</xdr:row>
      <xdr:rowOff>106686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5D29C-19C1-C503-AA22-A4138CB52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0.07937</cdr:x>
      <cdr:y>0.49631</cdr:y>
    </cdr:from>
    <cdr:to>
      <cdr:x>0.80618</cdr:x>
      <cdr:y>0.50368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3B59F5-12A7-6639-355C-4A4938E53679}"/>
            </a:ext>
          </a:extLst>
        </cdr:cNvPr>
        <cdr:cNvCxnSpPr/>
      </cdr:nvCxnSpPr>
      <cdr:spPr>
        <a:xfrm xmlns:a="http://schemas.openxmlformats.org/drawingml/2006/main" flipH="1" flipV="1">
          <a:off x="723900" y="1539234"/>
          <a:ext cx="6629400" cy="2286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Dot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5</xdr:row>
      <xdr:rowOff>114300</xdr:rowOff>
    </xdr:from>
    <xdr:to>
      <xdr:col>20</xdr:col>
      <xdr:colOff>388620</xdr:colOff>
      <xdr:row>30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D7728-22C0-B336-9F43-E0703C6A3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</xdr:row>
      <xdr:rowOff>110490</xdr:rowOff>
    </xdr:from>
    <xdr:to>
      <xdr:col>18</xdr:col>
      <xdr:colOff>594360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E3968-90BA-9305-04C6-9887DE3E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19</xdr:row>
      <xdr:rowOff>34290</xdr:rowOff>
    </xdr:from>
    <xdr:to>
      <xdr:col>18</xdr:col>
      <xdr:colOff>579120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552CF-EFD6-ECD8-5A3A-780EE3AB3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3</xdr:row>
      <xdr:rowOff>80010</xdr:rowOff>
    </xdr:from>
    <xdr:to>
      <xdr:col>10</xdr:col>
      <xdr:colOff>510540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BEA5-06FE-9D70-C9F8-5CA5BC89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148590</xdr:rowOff>
    </xdr:from>
    <xdr:to>
      <xdr:col>20</xdr:col>
      <xdr:colOff>297180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70764-0945-98E9-4DAD-5BF5FC96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3</xdr:row>
      <xdr:rowOff>38100</xdr:rowOff>
    </xdr:from>
    <xdr:to>
      <xdr:col>9</xdr:col>
      <xdr:colOff>419100</xdr:colOff>
      <xdr:row>6</xdr:row>
      <xdr:rowOff>15240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9DC745C-0452-5481-16CD-03E346B178BC}"/>
            </a:ext>
          </a:extLst>
        </xdr:cNvPr>
        <xdr:cNvSpPr/>
      </xdr:nvSpPr>
      <xdr:spPr>
        <a:xfrm>
          <a:off x="6797040" y="373380"/>
          <a:ext cx="1432560" cy="480060"/>
        </a:xfrm>
        <a:prstGeom prst="rightArrow">
          <a:avLst>
            <a:gd name="adj1" fmla="val 50000"/>
            <a:gd name="adj2" fmla="val 817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114300</xdr:rowOff>
    </xdr:from>
    <xdr:to>
      <xdr:col>10</xdr:col>
      <xdr:colOff>106680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2C1DA-62B0-A89C-2466-72E8E22F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6</xdr:row>
      <xdr:rowOff>0</xdr:rowOff>
    </xdr:from>
    <xdr:to>
      <xdr:col>6</xdr:col>
      <xdr:colOff>586740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7CBDB0-A346-4EF4-F9B0-31107B91DB6B}"/>
            </a:ext>
          </a:extLst>
        </xdr:cNvPr>
        <xdr:cNvSpPr/>
      </xdr:nvSpPr>
      <xdr:spPr>
        <a:xfrm>
          <a:off x="5478780" y="1005840"/>
          <a:ext cx="1089660" cy="1150620"/>
        </a:xfrm>
        <a:prstGeom prst="rect">
          <a:avLst/>
        </a:prstGeom>
        <a:noFill/>
        <a:ln w="38100">
          <a:solidFill>
            <a:schemeClr val="accent3">
              <a:lumMod val="60000"/>
              <a:lumOff val="4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</xdr:colOff>
      <xdr:row>12</xdr:row>
      <xdr:rowOff>45720</xdr:rowOff>
    </xdr:from>
    <xdr:to>
      <xdr:col>2</xdr:col>
      <xdr:colOff>0</xdr:colOff>
      <xdr:row>17</xdr:row>
      <xdr:rowOff>22860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7ADBCE-C0B0-83B8-6768-BE7F0F8F59DF}"/>
            </a:ext>
          </a:extLst>
        </xdr:cNvPr>
        <xdr:cNvSpPr txBox="1"/>
      </xdr:nvSpPr>
      <xdr:spPr>
        <a:xfrm>
          <a:off x="7620" y="2057400"/>
          <a:ext cx="353568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Pan, tobacco and intoxicants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Category Contributes </a:t>
          </a:r>
          <a:r>
            <a:rPr lang="en-US" b="1"/>
            <a:t>18.27%</a:t>
          </a:r>
          <a:r>
            <a:rPr lang="en-US"/>
            <a:t> for the General</a:t>
          </a:r>
          <a:r>
            <a:rPr lang="en-US" baseline="0"/>
            <a:t> Index for </a:t>
          </a:r>
          <a:r>
            <a:rPr lang="en-US" b="1" baseline="0"/>
            <a:t>2023 May </a:t>
          </a:r>
          <a:r>
            <a:rPr lang="en-US" baseline="0"/>
            <a:t>which is heighest among other categories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</xdr:row>
      <xdr:rowOff>45720</xdr:rowOff>
    </xdr:from>
    <xdr:to>
      <xdr:col>2</xdr:col>
      <xdr:colOff>0</xdr:colOff>
      <xdr:row>17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B253A9-31FA-4BCB-96E6-E18ED4BF4D97}"/>
            </a:ext>
          </a:extLst>
        </xdr:cNvPr>
        <xdr:cNvSpPr txBox="1"/>
      </xdr:nvSpPr>
      <xdr:spPr>
        <a:xfrm>
          <a:off x="7620" y="2392680"/>
          <a:ext cx="421386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Tobacco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Category Contributes </a:t>
          </a:r>
          <a:r>
            <a:rPr lang="en-US" b="1"/>
            <a:t>18.27%</a:t>
          </a:r>
          <a:r>
            <a:rPr lang="en-US"/>
            <a:t> for the General</a:t>
          </a:r>
          <a:r>
            <a:rPr lang="en-US" baseline="0"/>
            <a:t> Index for </a:t>
          </a:r>
          <a:r>
            <a:rPr lang="en-US" b="1" baseline="0"/>
            <a:t>2023 May </a:t>
          </a:r>
          <a:r>
            <a:rPr lang="en-US" baseline="0"/>
            <a:t>which is heighest among other categories 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326572</xdr:colOff>
      <xdr:row>33</xdr:row>
      <xdr:rowOff>87087</xdr:rowOff>
    </xdr:from>
    <xdr:to>
      <xdr:col>16</xdr:col>
      <xdr:colOff>304799</xdr:colOff>
      <xdr:row>36</xdr:row>
      <xdr:rowOff>54430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9EECE7DF-C675-5EFB-EABD-8B053CF6B65D}"/>
            </a:ext>
          </a:extLst>
        </xdr:cNvPr>
        <xdr:cNvSpPr/>
      </xdr:nvSpPr>
      <xdr:spPr>
        <a:xfrm>
          <a:off x="783772" y="6019801"/>
          <a:ext cx="5889170" cy="457200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118534</xdr:colOff>
      <xdr:row>2</xdr:row>
      <xdr:rowOff>59268</xdr:rowOff>
    </xdr:from>
    <xdr:to>
      <xdr:col>27</xdr:col>
      <xdr:colOff>457200</xdr:colOff>
      <xdr:row>6</xdr:row>
      <xdr:rowOff>42335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CB853E-EB4A-488F-8C34-9D2685238464}"/>
            </a:ext>
          </a:extLst>
        </xdr:cNvPr>
        <xdr:cNvSpPr/>
      </xdr:nvSpPr>
      <xdr:spPr>
        <a:xfrm>
          <a:off x="585259" y="478368"/>
          <a:ext cx="13140266" cy="66886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Contribution of Categories toward General Index in May 2023</a:t>
          </a:r>
          <a:endParaRPr lang="en-US" sz="3000">
            <a:effectLst/>
          </a:endParaRPr>
        </a:p>
      </xdr:txBody>
    </xdr:sp>
    <xdr:clientData/>
  </xdr:twoCellAnchor>
  <xdr:twoCellAnchor>
    <xdr:from>
      <xdr:col>6</xdr:col>
      <xdr:colOff>118533</xdr:colOff>
      <xdr:row>6</xdr:row>
      <xdr:rowOff>101600</xdr:rowOff>
    </xdr:from>
    <xdr:to>
      <xdr:col>27</xdr:col>
      <xdr:colOff>447675</xdr:colOff>
      <xdr:row>8</xdr:row>
      <xdr:rowOff>67733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91E488-55D9-4AA9-BE50-09C9B807F03A}"/>
            </a:ext>
          </a:extLst>
        </xdr:cNvPr>
        <xdr:cNvSpPr/>
      </xdr:nvSpPr>
      <xdr:spPr>
        <a:xfrm>
          <a:off x="585258" y="1206500"/>
          <a:ext cx="13130742" cy="30903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200"/>
            <a:t>Analysed</a:t>
          </a:r>
          <a:r>
            <a:rPr lang="en-GB" sz="1200" baseline="0"/>
            <a:t> the contribution of different broder categories towards the Genaral Index in May 2023 </a:t>
          </a:r>
          <a:endParaRPr lang="en-GB" sz="1200"/>
        </a:p>
      </xdr:txBody>
    </xdr:sp>
    <xdr:clientData/>
  </xdr:twoCellAnchor>
  <xdr:twoCellAnchor>
    <xdr:from>
      <xdr:col>6</xdr:col>
      <xdr:colOff>143934</xdr:colOff>
      <xdr:row>9</xdr:row>
      <xdr:rowOff>8466</xdr:rowOff>
    </xdr:from>
    <xdr:to>
      <xdr:col>16</xdr:col>
      <xdr:colOff>476250</xdr:colOff>
      <xdr:row>14</xdr:row>
      <xdr:rowOff>43542</xdr:rowOff>
    </xdr:to>
    <xdr:sp macro="" textlink="">
      <xdr:nvSpPr>
        <xdr:cNvPr id="6" name="Rounded Rectangle 3">
          <a:extLst>
            <a:ext uri="{FF2B5EF4-FFF2-40B4-BE49-F238E27FC236}">
              <a16:creationId xmlns:a16="http://schemas.microsoft.com/office/drawing/2014/main" id="{A5ECD1CB-3562-4661-8325-FDEF627D900D}"/>
            </a:ext>
          </a:extLst>
        </xdr:cNvPr>
        <xdr:cNvSpPr/>
      </xdr:nvSpPr>
      <xdr:spPr>
        <a:xfrm>
          <a:off x="601134" y="1565123"/>
          <a:ext cx="6243259" cy="851505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  <a:p>
          <a:pPr algn="l"/>
          <a:endParaRPr lang="en-US" sz="10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Tobacco</a:t>
          </a:r>
          <a:r>
            <a:rPr lang="en-US" sz="115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 Contributes </a:t>
          </a:r>
          <a:r>
            <a:rPr lang="en-US" sz="11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18.27%</a:t>
          </a:r>
          <a:r>
            <a:rPr lang="en-US" sz="11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General</a:t>
          </a:r>
          <a:r>
            <a:rPr lang="en-US" sz="11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</a:t>
          </a:r>
        </a:p>
        <a:p>
          <a:pPr algn="l"/>
          <a:r>
            <a:rPr lang="en-US" sz="11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 Miscellaneous </a:t>
          </a:r>
          <a:r>
            <a:rPr lang="en-US" sz="11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 contributes 15.86% for the GI</a:t>
          </a:r>
          <a:endParaRPr lang="en-US" sz="115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/>
        </a:p>
      </xdr:txBody>
    </xdr:sp>
    <xdr:clientData/>
  </xdr:twoCellAnchor>
  <xdr:twoCellAnchor>
    <xdr:from>
      <xdr:col>6</xdr:col>
      <xdr:colOff>76200</xdr:colOff>
      <xdr:row>8</xdr:row>
      <xdr:rowOff>110067</xdr:rowOff>
    </xdr:from>
    <xdr:to>
      <xdr:col>11</xdr:col>
      <xdr:colOff>59266</xdr:colOff>
      <xdr:row>10</xdr:row>
      <xdr:rowOff>25400</xdr:rowOff>
    </xdr:to>
    <xdr:sp macro="" textlink="">
      <xdr:nvSpPr>
        <xdr:cNvPr id="7" name="Rounded Rectangle 4">
          <a:extLst>
            <a:ext uri="{FF2B5EF4-FFF2-40B4-BE49-F238E27FC236}">
              <a16:creationId xmlns:a16="http://schemas.microsoft.com/office/drawing/2014/main" id="{49A34175-D01F-4B1D-B51E-D0773B34652A}"/>
            </a:ext>
          </a:extLst>
        </xdr:cNvPr>
        <xdr:cNvSpPr/>
      </xdr:nvSpPr>
      <xdr:spPr>
        <a:xfrm>
          <a:off x="541867" y="1532467"/>
          <a:ext cx="3031066" cy="254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/>
            <a:t>Key</a:t>
          </a:r>
          <a:r>
            <a:rPr lang="en-GB" sz="1400" baseline="0"/>
            <a:t> Insights</a:t>
          </a:r>
        </a:p>
        <a:p>
          <a:pPr algn="l"/>
          <a:endParaRPr lang="en-GB" sz="1400"/>
        </a:p>
      </xdr:txBody>
    </xdr:sp>
    <xdr:clientData/>
  </xdr:twoCellAnchor>
  <xdr:twoCellAnchor>
    <xdr:from>
      <xdr:col>17</xdr:col>
      <xdr:colOff>135919</xdr:colOff>
      <xdr:row>9</xdr:row>
      <xdr:rowOff>42182</xdr:rowOff>
    </xdr:from>
    <xdr:to>
      <xdr:col>27</xdr:col>
      <xdr:colOff>330653</xdr:colOff>
      <xdr:row>14</xdr:row>
      <xdr:rowOff>43543</xdr:rowOff>
    </xdr:to>
    <xdr:sp macro="" textlink="">
      <xdr:nvSpPr>
        <xdr:cNvPr id="10" name="Rounded Rectangle 3">
          <a:extLst>
            <a:ext uri="{FF2B5EF4-FFF2-40B4-BE49-F238E27FC236}">
              <a16:creationId xmlns:a16="http://schemas.microsoft.com/office/drawing/2014/main" id="{8DADC209-C711-49FC-A0E3-ECF42F4B6866}"/>
            </a:ext>
          </a:extLst>
        </xdr:cNvPr>
        <xdr:cNvSpPr/>
      </xdr:nvSpPr>
      <xdr:spPr>
        <a:xfrm>
          <a:off x="7113662" y="1598839"/>
          <a:ext cx="6290734" cy="81779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  <a:p>
          <a:pPr algn="l"/>
          <a:endParaRPr lang="en-US" sz="10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Except those above categories remaining all other categories contributes same towards GI</a:t>
          </a:r>
        </a:p>
        <a:p>
          <a:pPr algn="l"/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/>
        </a:p>
      </xdr:txBody>
    </xdr:sp>
    <xdr:clientData/>
  </xdr:twoCellAnchor>
  <xdr:twoCellAnchor>
    <xdr:from>
      <xdr:col>17</xdr:col>
      <xdr:colOff>28575</xdr:colOff>
      <xdr:row>8</xdr:row>
      <xdr:rowOff>92983</xdr:rowOff>
    </xdr:from>
    <xdr:to>
      <xdr:col>22</xdr:col>
      <xdr:colOff>11641</xdr:colOff>
      <xdr:row>10</xdr:row>
      <xdr:rowOff>8316</xdr:rowOff>
    </xdr:to>
    <xdr:sp macro="" textlink="">
      <xdr:nvSpPr>
        <xdr:cNvPr id="11" name="Rounded Rectangle 4">
          <a:extLst>
            <a:ext uri="{FF2B5EF4-FFF2-40B4-BE49-F238E27FC236}">
              <a16:creationId xmlns:a16="http://schemas.microsoft.com/office/drawing/2014/main" id="{D6D1B05D-B951-4B34-A294-289E31BF8446}"/>
            </a:ext>
          </a:extLst>
        </xdr:cNvPr>
        <xdr:cNvSpPr/>
      </xdr:nvSpPr>
      <xdr:spPr>
        <a:xfrm>
          <a:off x="7006318" y="1486354"/>
          <a:ext cx="3031066" cy="2419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/>
            <a:t>Key</a:t>
          </a:r>
          <a:r>
            <a:rPr lang="en-GB" sz="1400" baseline="0"/>
            <a:t> Insights</a:t>
          </a:r>
        </a:p>
        <a:p>
          <a:pPr algn="l"/>
          <a:endParaRPr lang="en-GB" sz="1400"/>
        </a:p>
      </xdr:txBody>
    </xdr:sp>
    <xdr:clientData/>
  </xdr:twoCellAnchor>
  <xdr:twoCellAnchor>
    <xdr:from>
      <xdr:col>17</xdr:col>
      <xdr:colOff>224970</xdr:colOff>
      <xdr:row>15</xdr:row>
      <xdr:rowOff>139338</xdr:rowOff>
    </xdr:from>
    <xdr:to>
      <xdr:col>27</xdr:col>
      <xdr:colOff>141513</xdr:colOff>
      <xdr:row>32</xdr:row>
      <xdr:rowOff>65314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7091048-E16B-EFD3-7B46-4B35CD4C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97972</xdr:colOff>
      <xdr:row>33</xdr:row>
      <xdr:rowOff>65314</xdr:rowOff>
    </xdr:from>
    <xdr:to>
      <xdr:col>27</xdr:col>
      <xdr:colOff>163286</xdr:colOff>
      <xdr:row>36</xdr:row>
      <xdr:rowOff>32657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FE8AE55-1FAD-4BFD-BA17-6FA17A64A8DC}"/>
            </a:ext>
          </a:extLst>
        </xdr:cNvPr>
        <xdr:cNvSpPr/>
      </xdr:nvSpPr>
      <xdr:spPr>
        <a:xfrm>
          <a:off x="7075715" y="5998028"/>
          <a:ext cx="6161314" cy="457200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0.31385</cdr:x>
      <cdr:y>0.30287</cdr:y>
    </cdr:from>
    <cdr:to>
      <cdr:x>0.52746</cdr:x>
      <cdr:y>0.61326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525FA0E-30BB-B1EC-D9B0-52560C9FAA47}"/>
            </a:ext>
          </a:extLst>
        </cdr:cNvPr>
        <cdr:cNvSpPr/>
      </cdr:nvSpPr>
      <cdr:spPr>
        <a:xfrm xmlns:a="http://schemas.openxmlformats.org/drawingml/2006/main">
          <a:off x="1887037" y="956776"/>
          <a:ext cx="1284335" cy="980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0</xdr:rowOff>
    </xdr:from>
    <xdr:to>
      <xdr:col>10</xdr:col>
      <xdr:colOff>68580</xdr:colOff>
      <xdr:row>4</xdr:row>
      <xdr:rowOff>137160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569705-AB6B-A2AD-7D9D-DD54B15A3A6C}"/>
            </a:ext>
          </a:extLst>
        </xdr:cNvPr>
        <xdr:cNvSpPr txBox="1"/>
      </xdr:nvSpPr>
      <xdr:spPr>
        <a:xfrm>
          <a:off x="9715500" y="320040"/>
          <a:ext cx="281940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rate formula</a:t>
          </a:r>
          <a:r>
            <a:rPr lang="en-US" b="1"/>
            <a:t>   - </a:t>
          </a:r>
          <a:r>
            <a:rPr 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(Ct-Cb)/Cb</a:t>
          </a:r>
          <a:r>
            <a:rPr 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b="1">
            <a:solidFill>
              <a:srgbClr val="FF0000"/>
            </a:solidFill>
          </a:endParaRP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 - CPI of Current Year</a:t>
          </a:r>
          <a:r>
            <a:rPr lang="en-US" sz="900"/>
            <a:t> </a:t>
          </a: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Cb - CPI of base year</a:t>
          </a:r>
          <a:r>
            <a:rPr lang="en-US" sz="900"/>
            <a:t>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326572</xdr:colOff>
      <xdr:row>33</xdr:row>
      <xdr:rowOff>87087</xdr:rowOff>
    </xdr:from>
    <xdr:to>
      <xdr:col>16</xdr:col>
      <xdr:colOff>304799</xdr:colOff>
      <xdr:row>36</xdr:row>
      <xdr:rowOff>54430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899085A-88D3-47B3-92D7-42A9571B6509}"/>
            </a:ext>
          </a:extLst>
        </xdr:cNvPr>
        <xdr:cNvSpPr/>
      </xdr:nvSpPr>
      <xdr:spPr>
        <a:xfrm>
          <a:off x="1652452" y="5885907"/>
          <a:ext cx="5883727" cy="470263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118534</xdr:colOff>
      <xdr:row>2</xdr:row>
      <xdr:rowOff>59268</xdr:rowOff>
    </xdr:from>
    <xdr:to>
      <xdr:col>27</xdr:col>
      <xdr:colOff>457200</xdr:colOff>
      <xdr:row>6</xdr:row>
      <xdr:rowOff>42335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30B1A9-E3B8-47B1-9131-D3E249585324}"/>
            </a:ext>
          </a:extLst>
        </xdr:cNvPr>
        <xdr:cNvSpPr/>
      </xdr:nvSpPr>
      <xdr:spPr>
        <a:xfrm>
          <a:off x="1444414" y="341208"/>
          <a:ext cx="12949766" cy="65362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000">
              <a:effectLst/>
            </a:rPr>
            <a:t>Year</a:t>
          </a:r>
          <a:r>
            <a:rPr lang="en-US" sz="3000" baseline="0">
              <a:effectLst/>
            </a:rPr>
            <a:t> on Year Inflation Rate Growth from 2017</a:t>
          </a:r>
          <a:endParaRPr lang="en-US" sz="3000">
            <a:effectLst/>
          </a:endParaRPr>
        </a:p>
      </xdr:txBody>
    </xdr:sp>
    <xdr:clientData/>
  </xdr:twoCellAnchor>
  <xdr:twoCellAnchor>
    <xdr:from>
      <xdr:col>6</xdr:col>
      <xdr:colOff>118533</xdr:colOff>
      <xdr:row>6</xdr:row>
      <xdr:rowOff>112485</xdr:rowOff>
    </xdr:from>
    <xdr:to>
      <xdr:col>27</xdr:col>
      <xdr:colOff>447675</xdr:colOff>
      <xdr:row>8</xdr:row>
      <xdr:rowOff>78618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4B0BB4B-65B1-4712-8FB5-F1C6B72A4B05}"/>
            </a:ext>
          </a:extLst>
        </xdr:cNvPr>
        <xdr:cNvSpPr/>
      </xdr:nvSpPr>
      <xdr:spPr>
        <a:xfrm>
          <a:off x="1424819" y="1048656"/>
          <a:ext cx="12945685" cy="29270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200"/>
            <a:t>Analyse</a:t>
          </a:r>
          <a:r>
            <a:rPr lang="en-GB" sz="1200" baseline="0"/>
            <a:t> the YOY Inflation growth from 2017 (Base 2012 = 100)</a:t>
          </a:r>
          <a:endParaRPr lang="en-GB" sz="1200"/>
        </a:p>
      </xdr:txBody>
    </xdr:sp>
    <xdr:clientData/>
  </xdr:twoCellAnchor>
  <xdr:twoCellAnchor>
    <xdr:from>
      <xdr:col>6</xdr:col>
      <xdr:colOff>143934</xdr:colOff>
      <xdr:row>9</xdr:row>
      <xdr:rowOff>41123</xdr:rowOff>
    </xdr:from>
    <xdr:to>
      <xdr:col>16</xdr:col>
      <xdr:colOff>476250</xdr:colOff>
      <xdr:row>14</xdr:row>
      <xdr:rowOff>76199</xdr:rowOff>
    </xdr:to>
    <xdr:sp macro="" textlink="">
      <xdr:nvSpPr>
        <xdr:cNvPr id="5" name="Rounded Rectangle 3">
          <a:extLst>
            <a:ext uri="{FF2B5EF4-FFF2-40B4-BE49-F238E27FC236}">
              <a16:creationId xmlns:a16="http://schemas.microsoft.com/office/drawing/2014/main" id="{23BA3863-A8D7-4DA9-B152-542780C94697}"/>
            </a:ext>
          </a:extLst>
        </xdr:cNvPr>
        <xdr:cNvSpPr/>
      </xdr:nvSpPr>
      <xdr:spPr>
        <a:xfrm>
          <a:off x="1450220" y="1467152"/>
          <a:ext cx="6243259" cy="851504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can see that from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Rate analysis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say that the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 is linear  </a:t>
          </a: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YOY Inflation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 we can see that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seen the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hightest inflation rate growth</a:t>
          </a:r>
          <a:endParaRPr lang="en-GB" sz="1400" b="1"/>
        </a:p>
      </xdr:txBody>
    </xdr:sp>
    <xdr:clientData/>
  </xdr:twoCellAnchor>
  <xdr:twoCellAnchor>
    <xdr:from>
      <xdr:col>17</xdr:col>
      <xdr:colOff>125184</xdr:colOff>
      <xdr:row>15</xdr:row>
      <xdr:rowOff>62592</xdr:rowOff>
    </xdr:from>
    <xdr:to>
      <xdr:col>27</xdr:col>
      <xdr:colOff>207915</xdr:colOff>
      <xdr:row>32</xdr:row>
      <xdr:rowOff>66402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4F7F4E07-4B8D-2AA2-B22B-B15B49E3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8</xdr:row>
      <xdr:rowOff>110067</xdr:rowOff>
    </xdr:from>
    <xdr:to>
      <xdr:col>11</xdr:col>
      <xdr:colOff>59266</xdr:colOff>
      <xdr:row>10</xdr:row>
      <xdr:rowOff>25400</xdr:rowOff>
    </xdr:to>
    <xdr:sp macro="" textlink="">
      <xdr:nvSpPr>
        <xdr:cNvPr id="6" name="Rounded Rectangle 4">
          <a:extLst>
            <a:ext uri="{FF2B5EF4-FFF2-40B4-BE49-F238E27FC236}">
              <a16:creationId xmlns:a16="http://schemas.microsoft.com/office/drawing/2014/main" id="{373DDC99-9E7A-433D-B30B-70E1099B487B}"/>
            </a:ext>
          </a:extLst>
        </xdr:cNvPr>
        <xdr:cNvSpPr/>
      </xdr:nvSpPr>
      <xdr:spPr>
        <a:xfrm>
          <a:off x="1402080" y="1397847"/>
          <a:ext cx="2840566" cy="25061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/>
            <a:t>Key</a:t>
          </a:r>
          <a:r>
            <a:rPr lang="en-GB" sz="1400" baseline="0"/>
            <a:t> Insights</a:t>
          </a:r>
        </a:p>
        <a:p>
          <a:pPr algn="l"/>
          <a:endParaRPr lang="en-GB" sz="1400"/>
        </a:p>
      </xdr:txBody>
    </xdr:sp>
    <xdr:clientData/>
  </xdr:twoCellAnchor>
  <xdr:twoCellAnchor>
    <xdr:from>
      <xdr:col>17</xdr:col>
      <xdr:colOff>97972</xdr:colOff>
      <xdr:row>33</xdr:row>
      <xdr:rowOff>65314</xdr:rowOff>
    </xdr:from>
    <xdr:to>
      <xdr:col>27</xdr:col>
      <xdr:colOff>163286</xdr:colOff>
      <xdr:row>36</xdr:row>
      <xdr:rowOff>32657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2A383B4-A375-4FA9-87A4-DE8920628295}"/>
            </a:ext>
          </a:extLst>
        </xdr:cNvPr>
        <xdr:cNvSpPr/>
      </xdr:nvSpPr>
      <xdr:spPr>
        <a:xfrm>
          <a:off x="7938952" y="5864134"/>
          <a:ext cx="6161314" cy="470263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247105</xdr:colOff>
      <xdr:row>15</xdr:row>
      <xdr:rowOff>91983</xdr:rowOff>
    </xdr:from>
    <xdr:to>
      <xdr:col>16</xdr:col>
      <xdr:colOff>435428</xdr:colOff>
      <xdr:row>32</xdr:row>
      <xdr:rowOff>87085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CC23B493-0475-1417-F530-14FD48B7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587831</xdr:colOff>
      <xdr:row>9</xdr:row>
      <xdr:rowOff>10885</xdr:rowOff>
    </xdr:from>
    <xdr:to>
      <xdr:col>22</xdr:col>
      <xdr:colOff>32659</xdr:colOff>
      <xdr:row>14</xdr:row>
      <xdr:rowOff>54429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90A3AB9-C43D-03AF-FEDC-E343213CD5C5}"/>
            </a:ext>
          </a:extLst>
        </xdr:cNvPr>
        <xdr:cNvSpPr/>
      </xdr:nvSpPr>
      <xdr:spPr>
        <a:xfrm>
          <a:off x="8414660" y="1436914"/>
          <a:ext cx="2710542" cy="859972"/>
        </a:xfrm>
        <a:prstGeom prst="roundRect">
          <a:avLst/>
        </a:prstGeom>
        <a:noFill/>
        <a:ln w="1016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364674</xdr:colOff>
      <xdr:row>9</xdr:row>
      <xdr:rowOff>-1</xdr:rowOff>
    </xdr:from>
    <xdr:to>
      <xdr:col>27</xdr:col>
      <xdr:colOff>54428</xdr:colOff>
      <xdr:row>14</xdr:row>
      <xdr:rowOff>32656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B96105E-E97D-456D-9FE9-FC990FBC6F93}"/>
            </a:ext>
          </a:extLst>
        </xdr:cNvPr>
        <xdr:cNvSpPr/>
      </xdr:nvSpPr>
      <xdr:spPr>
        <a:xfrm>
          <a:off x="11457217" y="1426028"/>
          <a:ext cx="2520040" cy="849085"/>
        </a:xfrm>
        <a:prstGeom prst="roundRect">
          <a:avLst/>
        </a:prstGeom>
        <a:noFill/>
        <a:ln w="1016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457200</xdr:colOff>
      <xdr:row>33</xdr:row>
      <xdr:rowOff>54428</xdr:rowOff>
    </xdr:from>
    <xdr:to>
      <xdr:col>24</xdr:col>
      <xdr:colOff>511629</xdr:colOff>
      <xdr:row>36</xdr:row>
      <xdr:rowOff>97970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5D9B725-2154-4FAE-9477-A9190FC9CFE1}"/>
            </a:ext>
          </a:extLst>
        </xdr:cNvPr>
        <xdr:cNvSpPr txBox="1"/>
      </xdr:nvSpPr>
      <xdr:spPr>
        <a:xfrm>
          <a:off x="10112829" y="5856514"/>
          <a:ext cx="2492829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rate formula</a:t>
          </a:r>
          <a:r>
            <a:rPr lang="en-US" sz="1050" b="1"/>
            <a:t>   - </a:t>
          </a:r>
          <a:r>
            <a:rPr lang="en-US" sz="12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(Ct-Cb)/Cb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5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468085</xdr:colOff>
      <xdr:row>33</xdr:row>
      <xdr:rowOff>130628</xdr:rowOff>
    </xdr:from>
    <xdr:to>
      <xdr:col>27</xdr:col>
      <xdr:colOff>97971</xdr:colOff>
      <xdr:row>36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C90F14-3BBE-415E-A283-30939101BC71}"/>
            </a:ext>
          </a:extLst>
        </xdr:cNvPr>
        <xdr:cNvSpPr txBox="1"/>
      </xdr:nvSpPr>
      <xdr:spPr>
        <a:xfrm>
          <a:off x="12562114" y="5932714"/>
          <a:ext cx="1458686" cy="3592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 - CPI of Current Year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900">
            <a:effectLst/>
          </a:endParaRPr>
        </a:p>
        <a:p>
          <a:r>
            <a:rPr 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Cb - CPI of base year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900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Teja Rajaneni" refreshedDate="45407.653039467594" backgroundQuery="1" createdVersion="8" refreshedVersion="8" minRefreshableVersion="3" recordCount="0" supportSubquery="1" supportAdvancedDrill="1" xr:uid="{3086B5C5-D221-4405-929D-6DD1BB5F4CDF}">
  <cacheSource type="external" connectionId="4"/>
  <cacheFields count="2">
    <cacheField name="[Range].[Year].[Year]" caption="Year" numFmtId="0" hierarchy="1" level="1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3]"/>
            <x15:cachedUniqueName index="1" name="[Range].[Year].&amp;[2014]"/>
            <x15:cachedUniqueName index="2" name="[Range].[Year].&amp;[2015]"/>
            <x15:cachedUniqueName index="3" name="[Range].[Year].&amp;[2016]"/>
            <x15:cachedUniqueName index="4" name="[Range].[Year].&amp;[2017]"/>
            <x15:cachedUniqueName index="5" name="[Range].[Year].&amp;[2018]"/>
            <x15:cachedUniqueName index="6" name="[Range].[Year].&amp;[2019]"/>
            <x15:cachedUniqueName index="7" name="[Range].[Year].&amp;[2020]"/>
            <x15:cachedUniqueName index="8" name="[Range].[Year].&amp;[2021]"/>
            <x15:cachedUniqueName index="9" name="[Range].[Year].&amp;[2022]"/>
            <x15:cachedUniqueName index="10" name="[Range].[Year].&amp;[2023]"/>
          </x15:cachedUniqueNames>
        </ext>
      </extLst>
    </cacheField>
    <cacheField name="[Measures].[Distinct Count of Month]" caption="Distinct Count of Month" numFmtId="0" hierarchy="34" level="32767"/>
  </cacheFields>
  <cacheHierarchies count="35">
    <cacheHierarchy uniqueName="[Range].[Sector]" caption="Sector" attribute="1" defaultMemberUniqueName="[Range].[Sector].[All]" allUniqueName="[Range].[Sector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Key]" caption="Key" attribute="1" defaultMemberUniqueName="[Range].[Key].[All]" allUniqueName="[Range].[Key].[All]" dimensionUniqueName="[Range]" displayFolder="" count="0" memberValueDatatype="130" unbalanced="0"/>
    <cacheHierarchy uniqueName="[Range].[Cereals and products]" caption="Cereals and products" attribute="1" defaultMemberUniqueName="[Range].[Cereals and products].[All]" allUniqueName="[Range].[Cereals and products].[All]" dimensionUniqueName="[Range]" displayFolder="" count="0" memberValueDatatype="5" unbalanced="0"/>
    <cacheHierarchy uniqueName="[Range].[Meat and fish]" caption="Meat and fish" attribute="1" defaultMemberUniqueName="[Range].[Meat and fish].[All]" allUniqueName="[Range].[Meat and fish].[All]" dimensionUniqueName="[Range]" displayFolder="" count="0" memberValueDatatype="5" unbalanced="0"/>
    <cacheHierarchy uniqueName="[Range].[Egg]" caption="Egg" attribute="1" defaultMemberUniqueName="[Range].[Egg].[All]" allUniqueName="[Range].[Egg].[All]" dimensionUniqueName="[Range]" displayFolder="" count="0" memberValueDatatype="5" unbalanced="0"/>
    <cacheHierarchy uniqueName="[Range].[Milk and products]" caption="Milk and products" attribute="1" defaultMemberUniqueName="[Range].[Milk and products].[All]" allUniqueName="[Range].[Milk and products].[All]" dimensionUniqueName="[Range]" displayFolder="" count="0" memberValueDatatype="5" unbalanced="0"/>
    <cacheHierarchy uniqueName="[Range].[Oils and fats]" caption="Oils and fats" attribute="1" defaultMemberUniqueName="[Range].[Oils and fats].[All]" allUniqueName="[Range].[Oils and fats].[All]" dimensionUniqueName="[Range]" displayFolder="" count="0" memberValueDatatype="5" unbalanced="0"/>
    <cacheHierarchy uniqueName="[Range].[Fruits]" caption="Fruits" attribute="1" defaultMemberUniqueName="[Range].[Fruits].[All]" allUniqueName="[Range].[Fruits].[All]" dimensionUniqueName="[Range]" displayFolder="" count="0" memberValueDatatype="5" unbalanced="0"/>
    <cacheHierarchy uniqueName="[Range].[Vegetables]" caption="Vegetables" attribute="1" defaultMemberUniqueName="[Range].[Vegetables].[All]" allUniqueName="[Range].[Vegetables].[All]" dimensionUniqueName="[Range]" displayFolder="" count="0" memberValueDatatype="5" unbalanced="0"/>
    <cacheHierarchy uniqueName="[Range].[Pulses and products]" caption="Pulses and products" attribute="1" defaultMemberUniqueName="[Range].[Pulses and products].[All]" allUniqueName="[Range].[Pulses and products].[All]" dimensionUniqueName="[Range]" displayFolder="" count="0" memberValueDatatype="5" unbalanced="0"/>
    <cacheHierarchy uniqueName="[Range].[Sugar and Confectionery]" caption="Sugar and Confectionery" attribute="1" defaultMemberUniqueName="[Range].[Sugar and Confectionery].[All]" allUniqueName="[Range].[Sugar and Confectionery].[All]" dimensionUniqueName="[Range]" displayFolder="" count="0" memberValueDatatype="5" unbalanced="0"/>
    <cacheHierarchy uniqueName="[Range].[Spices]" caption="Spices" attribute="1" defaultMemberUniqueName="[Range].[Spices].[All]" allUniqueName="[Range].[Spices].[All]" dimensionUniqueName="[Range]" displayFolder="" count="0" memberValueDatatype="5" unbalanced="0"/>
    <cacheHierarchy uniqueName="[Range].[Non-alcoholic beverages]" caption="Non-alcoholic beverages" attribute="1" defaultMemberUniqueName="[Range].[Non-alcoholic beverages].[All]" allUniqueName="[Range].[Non-alcoholic beverages].[All]" dimensionUniqueName="[Range]" displayFolder="" count="0" memberValueDatatype="5" unbalanced="0"/>
    <cacheHierarchy uniqueName="[Range].[Prepared meals, snacks, sweets etc.]" caption="Prepared meals, snacks, sweets etc." attribute="1" defaultMemberUniqueName="[Range].[Prepared meals, snacks, sweets etc.].[All]" allUniqueName="[Range].[Prepared meals, snacks, sweets etc.].[All]" dimensionUniqueName="[Range]" displayFolder="" count="0" memberValueDatatype="5" unbalanced="0"/>
    <cacheHierarchy uniqueName="[Range].[Food and beverages]" caption="Food and beverages" attribute="1" defaultMemberUniqueName="[Range].[Food and beverages].[All]" allUniqueName="[Range].[Food and beverages].[All]" dimensionUniqueName="[Range]" displayFolder="" count="0" memberValueDatatype="5" unbalanced="0"/>
    <cacheHierarchy uniqueName="[Range].[Pan, tobacco and intoxicants]" caption="Pan, tobacco and intoxicants" attribute="1" defaultMemberUniqueName="[Range].[Pan, tobacco and intoxicants].[All]" allUniqueName="[Range].[Pan, tobacco and intoxicants].[All]" dimensionUniqueName="[Range]" displayFolder="" count="0" memberValueDatatype="5" unbalanced="0"/>
    <cacheHierarchy uniqueName="[Range].[Clothing]" caption="Clothing" attribute="1" defaultMemberUniqueName="[Range].[Clothing].[All]" allUniqueName="[Range].[Clothing].[All]" dimensionUniqueName="[Range]" displayFolder="" count="0" memberValueDatatype="5" unbalanced="0"/>
    <cacheHierarchy uniqueName="[Range].[Footwear]" caption="Footwear" attribute="1" defaultMemberUniqueName="[Range].[Footwear].[All]" allUniqueName="[Range].[Footwear].[All]" dimensionUniqueName="[Range]" displayFolder="" count="0" memberValueDatatype="5" unbalanced="0"/>
    <cacheHierarchy uniqueName="[Range].[Clothing and footwear]" caption="Clothing and footwear" attribute="1" defaultMemberUniqueName="[Range].[Clothing and footwear].[All]" allUniqueName="[Range].[Clothing and footwear].[All]" dimensionUniqueName="[Range]" displayFolder="" count="0" memberValueDatatype="5" unbalanced="0"/>
    <cacheHierarchy uniqueName="[Range].[Housing]" caption="Housing" attribute="1" defaultMemberUniqueName="[Range].[Housing].[All]" allUniqueName="[Range].[Housing].[All]" dimensionUniqueName="[Range]" displayFolder="" count="0" memberValueDatatype="5" unbalanced="0"/>
    <cacheHierarchy uniqueName="[Range].[Fuel and light]" caption="Fuel and light" attribute="1" defaultMemberUniqueName="[Range].[Fuel and light].[All]" allUniqueName="[Range].[Fuel and light].[All]" dimensionUniqueName="[Range]" displayFolder="" count="0" memberValueDatatype="5" unbalanced="0"/>
    <cacheHierarchy uniqueName="[Range].[Household goods and services]" caption="Household goods and services" attribute="1" defaultMemberUniqueName="[Range].[Household goods and services].[All]" allUniqueName="[Range].[Household goods and services].[All]" dimensionUniqueName="[Range]" displayFolder="" count="0" memberValueDatatype="5" unbalanced="0"/>
    <cacheHierarchy uniqueName="[Range].[Health]" caption="Health" attribute="1" defaultMemberUniqueName="[Range].[Health].[All]" allUniqueName="[Range].[Health].[All]" dimensionUniqueName="[Range]" displayFolder="" count="0" memberValueDatatype="5" unbalanced="0"/>
    <cacheHierarchy uniqueName="[Range].[Transport and communication]" caption="Transport and communication" attribute="1" defaultMemberUniqueName="[Range].[Transport and communication].[All]" allUniqueName="[Range].[Transport and communication].[All]" dimensionUniqueName="[Range]" displayFolder="" count="0" memberValueDatatype="5" unbalanced="0"/>
    <cacheHierarchy uniqueName="[Range].[Recreation and amusement]" caption="Recreation and amusement" attribute="1" defaultMemberUniqueName="[Range].[Recreation and amusement].[All]" allUniqueName="[Range].[Recreation and amusement].[All]" dimensionUniqueName="[Range]" displayFolder="" count="0" memberValueDatatype="5" unbalanced="0"/>
    <cacheHierarchy uniqueName="[Range].[Education]" caption="Education" attribute="1" defaultMemberUniqueName="[Range].[Education].[All]" allUniqueName="[Range].[Education].[All]" dimensionUniqueName="[Range]" displayFolder="" count="0" memberValueDatatype="5" unbalanced="0"/>
    <cacheHierarchy uniqueName="[Range].[Personal care and effects]" caption="Personal care and effects" attribute="1" defaultMemberUniqueName="[Range].[Personal care and effects].[All]" allUniqueName="[Range].[Personal care and effects].[All]" dimensionUniqueName="[Range]" displayFolder="" count="0" memberValueDatatype="5" unbalanced="0"/>
    <cacheHierarchy uniqueName="[Range].[Miscellaneous]" caption="Miscellaneous" attribute="1" defaultMemberUniqueName="[Range].[Miscellaneous].[All]" allUniqueName="[Range].[Miscellaneous].[All]" dimensionUniqueName="[Range]" displayFolder="" count="0" memberValueDatatype="5" unbalanced="0"/>
    <cacheHierarchy uniqueName="[Range].[General index]" caption="General index" attribute="1" defaultMemberUniqueName="[Range].[General index].[All]" allUniqueName="[Range].[General index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onth]" caption="Count of Mon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Month]" caption="Distinct Count of Mont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Teja Rajaneni" refreshedDate="45407.692196296295" createdVersion="8" refreshedVersion="8" minRefreshableVersion="3" recordCount="6" xr:uid="{C2365B7A-B7AA-4DA3-957C-7B42EA0E4E61}">
  <cacheSource type="worksheet">
    <worksheetSource ref="A384:F390" sheet="P1 - V1"/>
  </cacheSource>
  <cacheFields count="6">
    <cacheField name="Year" numFmtId="0">
      <sharedItems containsSemiMixedTypes="0" containsString="0" containsNumber="1" containsInteger="1" minValue="2023" maxValue="2023"/>
    </cacheField>
    <cacheField name="Month" numFmtId="0">
      <sharedItems/>
    </cacheField>
    <cacheField name="Sector" numFmtId="0">
      <sharedItems count="6">
        <s v="Food and beverages"/>
        <s v="Pan, tobacco and intoxicants"/>
        <s v="Clothing and footwear"/>
        <s v="Housing"/>
        <s v="Fuel and light"/>
        <s v="Miscellaneous"/>
      </sharedItems>
    </cacheField>
    <cacheField name="Rural" numFmtId="2">
      <sharedItems containsSemiMixedTypes="0" containsString="0" containsNumber="1" minValue="173.25499027397652" maxValue="199.9"/>
    </cacheField>
    <cacheField name="Urban" numFmtId="2">
      <sharedItems containsSemiMixedTypes="0" containsString="0" containsNumber="1" minValue="171.6" maxValue="204.2"/>
    </cacheField>
    <cacheField name="Rural+Urban" numFmtId="2">
      <sharedItems containsSemiMixedTypes="0" containsString="0" containsNumber="1" minValue="175.6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Teja Rajaneni" refreshedDate="45408.746789467594" createdVersion="8" refreshedVersion="8" minRefreshableVersion="3" recordCount="6" xr:uid="{1C9A5FC9-90C9-4AF1-A588-9CF479782F1A}">
  <cacheSource type="worksheet">
    <worksheetSource ref="AM8:AR14" sheet="P1 - V2"/>
  </cacheSource>
  <cacheFields count="6">
    <cacheField name="Year" numFmtId="0">
      <sharedItems containsSemiMixedTypes="0" containsString="0" containsNumber="1" containsInteger="1" minValue="2023" maxValue="2023"/>
    </cacheField>
    <cacheField name="Month" numFmtId="0">
      <sharedItems/>
    </cacheField>
    <cacheField name="Category" numFmtId="0">
      <sharedItems count="11">
        <s v="Food and Bevarages"/>
        <s v="Tabacco"/>
        <s v="Clothing and Footwear"/>
        <s v="Essentials"/>
        <s v="Personal Care and Household Essentials"/>
        <s v="Miscellaneous"/>
        <s v="Food" u="1"/>
        <s v="Lifestyle" u="1"/>
        <s v="Household Goods and Services" u="1"/>
        <s v="Education and Healthcare" u="1"/>
        <s v="Luxury" u="1"/>
      </sharedItems>
    </cacheField>
    <cacheField name="Rural" numFmtId="2">
      <sharedItems containsSemiMixedTypes="0" containsString="0" containsNumber="1" minValue="176.20769230769235" maxValue="199.9"/>
    </cacheField>
    <cacheField name="Urban" numFmtId="2">
      <sharedItems containsSemiMixedTypes="0" containsString="0" containsNumber="1" minValue="170.39999999999998" maxValue="204.2"/>
    </cacheField>
    <cacheField name="Rural+Urban" numFmtId="2">
      <sharedItems containsSemiMixedTypes="0" containsString="0" containsNumber="1" minValue="173.45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023"/>
    <s v="May"/>
    <x v="0"/>
    <n v="176.8"/>
    <n v="183.1"/>
    <n v="179.1"/>
  </r>
  <r>
    <n v="2023"/>
    <s v="May"/>
    <x v="1"/>
    <n v="199.9"/>
    <n v="204.2"/>
    <n v="201"/>
  </r>
  <r>
    <n v="2023"/>
    <s v="May"/>
    <x v="2"/>
    <n v="190.8"/>
    <n v="179.3"/>
    <n v="186.2"/>
  </r>
  <r>
    <n v="2023"/>
    <s v="May"/>
    <x v="3"/>
    <n v="173.25499027397652"/>
    <n v="175.6"/>
    <n v="175.6"/>
  </r>
  <r>
    <n v="2023"/>
    <s v="May"/>
    <x v="4"/>
    <n v="182.5"/>
    <n v="183.4"/>
    <n v="182.8"/>
  </r>
  <r>
    <n v="2023"/>
    <s v="May"/>
    <x v="5"/>
    <n v="179.5"/>
    <n v="171.6"/>
    <n v="175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023"/>
    <s v="May"/>
    <x v="0"/>
    <n v="176.20769230769235"/>
    <n v="179.62307692307692"/>
    <n v="177.45384615384617"/>
  </r>
  <r>
    <n v="2023"/>
    <s v="May"/>
    <x v="1"/>
    <n v="199.9"/>
    <n v="204.2"/>
    <n v="201"/>
  </r>
  <r>
    <n v="2023"/>
    <s v="May"/>
    <x v="2"/>
    <n v="189.9666666666667"/>
    <n v="176.23333333333335"/>
    <n v="184.4"/>
  </r>
  <r>
    <n v="2023"/>
    <s v="May"/>
    <x v="3"/>
    <n v="178.71099805337971"/>
    <n v="175.27999999999997"/>
    <n v="177.20000000000002"/>
  </r>
  <r>
    <n v="2023"/>
    <s v="May"/>
    <x v="4"/>
    <n v="182.35000000000002"/>
    <n v="177.85"/>
    <n v="180.2"/>
  </r>
  <r>
    <n v="2023"/>
    <s v="May"/>
    <x v="5"/>
    <n v="176.65"/>
    <n v="170.39999999999998"/>
    <n v="173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36801-0547-445B-9657-CE391263D97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Distinct Count of Month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Month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_India_Index_Upto_April23 !$A$1:$AE$37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FD7C-250B-4975-BE46-9ADB7CD80AF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A4:B11" firstHeaderRow="1" firstDataRow="1" firstDataCol="1"/>
  <pivotFields count="6">
    <pivotField showAll="0"/>
    <pivotField showAll="0"/>
    <pivotField axis="axisRow" showAll="0" sortType="descending">
      <items count="7">
        <item x="2"/>
        <item x="0"/>
        <item x="4"/>
        <item x="3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</pivotFields>
  <rowFields count="1">
    <field x="2"/>
  </rowFields>
  <rowItems count="7">
    <i>
      <x v="5"/>
    </i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% Contribution of Categories" fld="5" showDataAs="percentOfCol" baseField="2" baseItem="0" numFmtId="10"/>
  </dataFields>
  <formats count="2">
    <format dxfId="25">
      <pivotArea collapsedLevelsAreSubtotals="1" fieldPosition="0">
        <references count="1">
          <reference field="2" count="1">
            <x v="5"/>
          </reference>
        </references>
      </pivotArea>
    </format>
    <format dxfId="24">
      <pivotArea collapsedLevelsAreSubtotals="1" fieldPosition="0">
        <references count="1">
          <reference field="2" count="1">
            <x v="5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E7B64-94BC-4950-80B2-D23AA273C10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ategories">
  <location ref="A5:B12" firstHeaderRow="1" firstDataRow="1" firstDataCol="1"/>
  <pivotFields count="6">
    <pivotField showAll="0"/>
    <pivotField showAll="0"/>
    <pivotField axis="axisRow" showAll="0" sortType="descending">
      <items count="12">
        <item m="1" x="9"/>
        <item m="1" x="6"/>
        <item m="1" x="8"/>
        <item m="1" x="7"/>
        <item m="1" x="10"/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</pivotFields>
  <rowFields count="1">
    <field x="2"/>
  </rowFields>
  <rowItems count="7">
    <i>
      <x v="7"/>
    </i>
    <i>
      <x v="8"/>
    </i>
    <i>
      <x v="10"/>
    </i>
    <i>
      <x v="6"/>
    </i>
    <i>
      <x v="9"/>
    </i>
    <i>
      <x v="5"/>
    </i>
    <i t="grand">
      <x/>
    </i>
  </rowItems>
  <colItems count="1">
    <i/>
  </colItems>
  <dataFields count="1">
    <dataField name="% Contribution of Categories" fld="5" showDataAs="percentOfCol" baseField="2" baseItem="0" numFmtId="10"/>
  </dataFields>
  <formats count="5">
    <format dxfId="23">
      <pivotArea collapsedLevelsAreSubtotals="1" fieldPosition="0">
        <references count="1">
          <reference field="2" count="1">
            <x v="5"/>
          </reference>
        </references>
      </pivotArea>
    </format>
    <format dxfId="22">
      <pivotArea collapsedLevelsAreSubtotals="1" fieldPosition="0">
        <references count="1">
          <reference field="2" count="1">
            <x v="7"/>
          </reference>
        </references>
      </pivotArea>
    </format>
    <format dxfId="21">
      <pivotArea dataOnly="0" labelOnly="1" fieldPosition="0">
        <references count="1">
          <reference field="2" count="1">
            <x v="7"/>
          </reference>
        </references>
      </pivotArea>
    </format>
    <format dxfId="20">
      <pivotArea collapsedLevelsAreSubtotals="1" fieldPosition="0">
        <references count="1">
          <reference field="2" count="1">
            <x v="7"/>
          </reference>
        </references>
      </pivotArea>
    </format>
    <format dxfId="19">
      <pivotArea dataOnly="0" labelOnly="1" fieldPosition="0">
        <references count="1">
          <reference field="2" count="1">
            <x v="7"/>
          </reference>
        </references>
      </pivotArea>
    </format>
  </formats>
  <chartFormats count="7"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39EABA-B85F-48E1-B806-AECC9D374343}" autoFormatId="16" applyNumberFormats="0" applyBorderFormats="0" applyFontFormats="0" applyPatternFormats="0" applyAlignmentFormats="0" applyWidthHeightFormats="0">
  <queryTableRefresh nextId="31">
    <queryTableFields count="29">
      <queryTableField id="2" name="Sector" tableColumnId="2"/>
      <queryTableField id="3" name="Cereals and products" tableColumnId="3"/>
      <queryTableField id="4" name="Meat and fish" tableColumnId="4"/>
      <queryTableField id="5" name="Egg" tableColumnId="5"/>
      <queryTableField id="6" name="Milk and products" tableColumnId="6"/>
      <queryTableField id="7" name="Oils and fats" tableColumnId="7"/>
      <queryTableField id="8" name="Fruits" tableColumnId="8"/>
      <queryTableField id="9" name="Vegetables" tableColumnId="9"/>
      <queryTableField id="10" name="Pulses and products" tableColumnId="10"/>
      <queryTableField id="11" name="Sugar and Confectionery" tableColumnId="11"/>
      <queryTableField id="12" name="Spices" tableColumnId="12"/>
      <queryTableField id="13" name="Non-alcoholic beverages" tableColumnId="13"/>
      <queryTableField id="14" name="Prepared meals, snacks, sweets etc." tableColumnId="14"/>
      <queryTableField id="15" name="Food and beverages" tableColumnId="15"/>
      <queryTableField id="16" name="Pan, tobacco and intoxicants" tableColumnId="16"/>
      <queryTableField id="17" name="Clothing" tableColumnId="17"/>
      <queryTableField id="18" name="Footwear" tableColumnId="18"/>
      <queryTableField id="19" name="Clothing and footwear" tableColumnId="19"/>
      <queryTableField id="20" name="Housing" tableColumnId="20"/>
      <queryTableField id="21" name="Fuel and light" tableColumnId="21"/>
      <queryTableField id="22" name="Household goods and services" tableColumnId="22"/>
      <queryTableField id="23" name="Health" tableColumnId="23"/>
      <queryTableField id="24" name="Transport and communication" tableColumnId="24"/>
      <queryTableField id="25" name="Recreation and amusement" tableColumnId="25"/>
      <queryTableField id="26" name="Education" tableColumnId="26"/>
      <queryTableField id="27" name="Personal care and effects" tableColumnId="27"/>
      <queryTableField id="28" name="Miscellaneous" tableColumnId="28"/>
      <queryTableField id="29" name="General Index (All Groups)" tableColumnId="29"/>
      <queryTableField id="30" name="Consumer Food Price Index" tableColumnId="30"/>
    </queryTableFields>
    <queryTableDeletedFields count="1">
      <deletedField name="Month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E6DFBE-4FBD-47BE-A370-866E56364C6E}" autoFormatId="16" applyNumberFormats="0" applyBorderFormats="0" applyFontFormats="0" applyPatternFormats="0" applyAlignmentFormats="0" applyWidthHeightFormats="0">
  <queryTableRefresh nextId="8">
    <queryTableFields count="7">
      <queryTableField id="1" name="Month" tableColumnId="1"/>
      <queryTableField id="2" name="Year" tableColumnId="2"/>
      <queryTableField id="3" name="State" tableColumnId="3"/>
      <queryTableField id="4" name="Description" tableColumnId="4"/>
      <queryTableField id="5" name="RURAL" tableColumnId="5"/>
      <queryTableField id="6" name="URBAN" tableColumnId="6"/>
      <queryTableField id="7" name="COMBINED Group.1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4C1E0A-B2B9-470C-BA38-45B4668C3D09}" autoFormatId="16" applyNumberFormats="0" applyBorderFormats="0" applyFontFormats="0" applyPatternFormats="0" applyAlignmentFormats="0" applyWidthHeightFormats="0">
  <queryTableRefresh nextId="17">
    <queryTableFields count="16">
      <queryTableField id="1" name="Year" tableColumnId="1"/>
      <queryTableField id="2" name="33329" tableColumnId="2"/>
      <queryTableField id="3" name="33359" tableColumnId="3"/>
      <queryTableField id="4" name="33390" tableColumnId="4"/>
      <queryTableField id="5" name="33420" tableColumnId="5"/>
      <queryTableField id="6" name="33451" tableColumnId="6"/>
      <queryTableField id="7" name="33482" tableColumnId="7"/>
      <queryTableField id="8" name="33512" tableColumnId="8"/>
      <queryTableField id="9" name="33543" tableColumnId="9"/>
      <queryTableField id="10" name="33573" tableColumnId="10"/>
      <queryTableField id="11" name="33604" tableColumnId="11"/>
      <queryTableField id="12" name="33635" tableColumnId="12"/>
      <queryTableField id="13" name="33664" tableColumnId="13"/>
      <queryTableField id="14" name="Average" tableColumnId="14"/>
      <queryTableField id="15" name="Ratio *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D638BC-72AE-4ECD-8DE1-C916288A637E}" name="Table_3" displayName="Table_3" ref="B1:AD4" tableType="queryTable" totalsRowShown="0">
  <autoFilter ref="B1:AD4" xr:uid="{DCD638BC-72AE-4ECD-8DE1-C916288A637E}"/>
  <tableColumns count="29">
    <tableColumn id="2" xr3:uid="{F223226B-9464-4BD7-8080-190B7354FCD6}" uniqueName="2" name="Sector" queryTableFieldId="2" dataDxfId="31"/>
    <tableColumn id="3" xr3:uid="{75B71C7F-1408-4FAE-ADF0-D629F8CE18C4}" uniqueName="3" name="Cereals and products" queryTableFieldId="3"/>
    <tableColumn id="4" xr3:uid="{AC3A5356-B20E-402E-9124-4F47B501EC16}" uniqueName="4" name="Meat and fish" queryTableFieldId="4"/>
    <tableColumn id="5" xr3:uid="{DBD47053-9FED-44F4-B240-E79EF0522481}" uniqueName="5" name="Egg" queryTableFieldId="5"/>
    <tableColumn id="6" xr3:uid="{E82D71CA-4AD8-4A2B-A635-2583249559B5}" uniqueName="6" name="Milk and products" queryTableFieldId="6"/>
    <tableColumn id="7" xr3:uid="{6595B4D3-AECD-4064-BB40-2035AC3C60CE}" uniqueName="7" name="Oils and fats" queryTableFieldId="7"/>
    <tableColumn id="8" xr3:uid="{94F3C1B0-E114-482A-A476-82F80BEEB679}" uniqueName="8" name="Fruits" queryTableFieldId="8"/>
    <tableColumn id="9" xr3:uid="{ECE06E21-F5F9-45B0-8FB9-6FD9918CA6AA}" uniqueName="9" name="Vegetables" queryTableFieldId="9"/>
    <tableColumn id="10" xr3:uid="{26CE9271-B973-47BD-9585-FF350508C435}" uniqueName="10" name="Pulses and products" queryTableFieldId="10"/>
    <tableColumn id="11" xr3:uid="{A5944D6D-CFEF-4121-BE7A-134DC20AAE1C}" uniqueName="11" name="Sugar and Confectionery" queryTableFieldId="11"/>
    <tableColumn id="12" xr3:uid="{FA069912-0C71-47CD-8473-8893DBC85899}" uniqueName="12" name="Spices" queryTableFieldId="12"/>
    <tableColumn id="13" xr3:uid="{73970B1F-F64A-4817-AEB4-99432C1D1E45}" uniqueName="13" name="Non-alcoholic beverages" queryTableFieldId="13"/>
    <tableColumn id="14" xr3:uid="{30B362BF-9913-43A3-A505-9D8C87170D05}" uniqueName="14" name="Prepared meals, snacks, sweets etc." queryTableFieldId="14"/>
    <tableColumn id="15" xr3:uid="{90C06A12-30B9-458D-BA64-35FCD1C8F1F5}" uniqueName="15" name="Food and beverages" queryTableFieldId="15"/>
    <tableColumn id="16" xr3:uid="{DD2CF755-6AFD-4750-B366-5199FA1FC6EA}" uniqueName="16" name="Pan, tobacco and intoxicants" queryTableFieldId="16"/>
    <tableColumn id="17" xr3:uid="{374886F1-A9D7-4A03-9966-8C58E671870A}" uniqueName="17" name="Clothing" queryTableFieldId="17"/>
    <tableColumn id="18" xr3:uid="{1D129422-C85F-470A-BE67-479E50562E88}" uniqueName="18" name="Footwear" queryTableFieldId="18"/>
    <tableColumn id="19" xr3:uid="{BB4CDF11-7C7D-4891-A352-E8FE78FEAAC8}" uniqueName="19" name="Clothing and footwear" queryTableFieldId="19"/>
    <tableColumn id="20" xr3:uid="{689E5BAC-6CF6-432D-8B3E-CE9CBC8B667F}" uniqueName="20" name="Housing" queryTableFieldId="20"/>
    <tableColumn id="21" xr3:uid="{D577CEC2-BA36-4736-B7FF-654CB310106D}" uniqueName="21" name="Fuel and light" queryTableFieldId="21"/>
    <tableColumn id="22" xr3:uid="{797A6F8E-C5A7-47A1-AC97-2A29314FA470}" uniqueName="22" name="Household goods and services" queryTableFieldId="22"/>
    <tableColumn id="23" xr3:uid="{B05ED724-DDAF-46C4-A6E2-2CBB016921DB}" uniqueName="23" name="Health" queryTableFieldId="23"/>
    <tableColumn id="24" xr3:uid="{2933FC3D-5933-4814-8F04-26A3C9A4DEA5}" uniqueName="24" name="Transport and communication" queryTableFieldId="24"/>
    <tableColumn id="25" xr3:uid="{DB5FEF61-45A6-4EC5-B0E0-48EC1BC6B164}" uniqueName="25" name="Recreation and amusement" queryTableFieldId="25"/>
    <tableColumn id="26" xr3:uid="{CDC0D402-21F2-4491-959B-D8CDDE792D7D}" uniqueName="26" name="Education" queryTableFieldId="26"/>
    <tableColumn id="27" xr3:uid="{43534929-94B4-49DB-B221-AC3FA2DC8939}" uniqueName="27" name="Personal care and effects" queryTableFieldId="27"/>
    <tableColumn id="28" xr3:uid="{BBC97783-D0AD-4E1A-BA8D-BC2406F846DD}" uniqueName="28" name="Miscellaneous" queryTableFieldId="28"/>
    <tableColumn id="29" xr3:uid="{07F33EA3-5D5C-42A2-BD9E-122C965E53CF}" uniqueName="29" name="General Index (All Groups)" queryTableFieldId="29"/>
    <tableColumn id="30" xr3:uid="{469AD64F-20FE-47ED-A62D-B8A256D82681}" uniqueName="30" name="Consumer Food Price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358AB4-CF86-4477-BEE3-3E2711ED5454}" name="Table4" displayName="Table4" ref="A1:E66" totalsRowShown="0">
  <autoFilter ref="A1:E66" xr:uid="{5C358AB4-CF86-4477-BEE3-3E2711ED5454}"/>
  <tableColumns count="5">
    <tableColumn id="1" xr3:uid="{0E5D8312-0F12-48D6-A0A5-96EE14D1D1CC}" name="MM-YY" dataDxfId="3"/>
    <tableColumn id="2" xr3:uid="{74873E72-29EC-4BD8-AEF4-4FE860F1DB6D}" name="General index"/>
    <tableColumn id="3" xr3:uid="{16BD8C87-A652-42DF-AE85-07A52D04C2D0}" name="Forecast(General index)" dataDxfId="2">
      <calculatedColumnFormula>_xlfn.FORECAST.ETS(A2,$B$2:$B$28,$A$2:$A$28,1,1)</calculatedColumnFormula>
    </tableColumn>
    <tableColumn id="4" xr3:uid="{53C330AA-69FC-4C48-8632-CDFE4CB6AA0E}" name="Lower Confidence Bound(General index)" dataDxfId="1">
      <calculatedColumnFormula>C2-_xlfn.FORECAST.ETS.CONFINT(A2,$B$2:$B$28,$A$2:$A$28,0.95,1,1)</calculatedColumnFormula>
    </tableColumn>
    <tableColumn id="5" xr3:uid="{01B526A3-E761-4CDF-9C79-F3C5236871A3}" name="Upper Confidence Bound(General index)" dataDxfId="0">
      <calculatedColumnFormula>C2+_xlfn.FORECAST.ETS.CONFINT(A2,$B$2:$B$28,$A$2:$A$28,0.95,1,1)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9AE09-D9F3-499B-8227-BF13F83276FC}" name="Table1" displayName="Table1" ref="A1:C7" totalsRowShown="0">
  <autoFilter ref="A1:C7" xr:uid="{B029AE09-D9F3-499B-8227-BF13F83276FC}"/>
  <tableColumns count="3">
    <tableColumn id="1" xr3:uid="{76E50845-7F46-4B60-B88A-9E97393103FD}" name="Missing Values" dataDxfId="30"/>
    <tableColumn id="2" xr3:uid="{6E92CB6C-B3C5-46D0-AA65-6E077D83B88E}" name="Solution" dataDxfId="29"/>
    <tableColumn id="3" xr3:uid="{B94A56B9-59C4-462E-B126-A917BE6A51FA}" name="Formul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87DB2-2322-49DF-9CAA-FD0AB863A4F9}" name="Table001__Page_1" displayName="Table001__Page_1" ref="A2:G58" tableType="queryTable" totalsRowShown="0">
  <autoFilter ref="A2:G58" xr:uid="{09D87DB2-2322-49DF-9CAA-FD0AB863A4F9}"/>
  <tableColumns count="7">
    <tableColumn id="1" xr3:uid="{C46407FD-5DAA-483D-8956-42EAD926B777}" uniqueName="1" name="Month" queryTableFieldId="1" dataDxfId="28"/>
    <tableColumn id="2" xr3:uid="{92D6FB09-3CE8-483D-9434-8B7A37972656}" uniqueName="2" name="Year" queryTableFieldId="2"/>
    <tableColumn id="3" xr3:uid="{B61F63F3-0C15-448E-80B0-625276C87531}" uniqueName="3" name="State" queryTableFieldId="3" dataDxfId="27"/>
    <tableColumn id="4" xr3:uid="{0E17BDD5-A8ED-46D5-83D7-1987ED1CC480}" uniqueName="4" name="Description" queryTableFieldId="4" dataDxfId="26"/>
    <tableColumn id="5" xr3:uid="{11A5C1A5-A7D6-42F8-8D81-5064404D0CFD}" uniqueName="5" name="Rural" queryTableFieldId="5"/>
    <tableColumn id="6" xr3:uid="{DEDC4FAA-BEE8-4991-A829-8D9D45F8995F}" uniqueName="6" name="Urban" queryTableFieldId="6"/>
    <tableColumn id="7" xr3:uid="{4DB0996D-5365-4C4A-B8A2-9E44163934BB}" uniqueName="7" name="Rural+Urban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FF71C-5235-45EF-AD8C-D2EE1D57649B}" name="Sheet1" displayName="Sheet1" ref="A1:P25" tableType="queryTable" totalsRowShown="0">
  <autoFilter ref="A1:P25" xr:uid="{294FF71C-5235-45EF-AD8C-D2EE1D57649B}"/>
  <tableColumns count="16">
    <tableColumn id="1" xr3:uid="{E3DEC5F5-3E79-4CEB-A2D7-9B59746D9DEA}" uniqueName="1" name="Year" queryTableFieldId="1" dataDxfId="18"/>
    <tableColumn id="2" xr3:uid="{279B579A-82BE-4D08-89A9-52BC45D41668}" uniqueName="2" name="April" queryTableFieldId="2" dataDxfId="17"/>
    <tableColumn id="3" xr3:uid="{81E7C808-883B-47E4-B6F1-F8553BA32A49}" uniqueName="3" name="May" queryTableFieldId="3" dataDxfId="16"/>
    <tableColumn id="4" xr3:uid="{E2AB4589-3234-44B0-AB03-AA43784461A9}" uniqueName="4" name="June" queryTableFieldId="4" dataDxfId="15"/>
    <tableColumn id="5" xr3:uid="{407EFC46-3608-449F-9670-A0BB1F055A0E}" uniqueName="5" name="July" queryTableFieldId="5" dataDxfId="14"/>
    <tableColumn id="6" xr3:uid="{904A3E8C-2142-49D6-86AD-EB2DDBBAF9ED}" uniqueName="6" name="August" queryTableFieldId="6" dataDxfId="13"/>
    <tableColumn id="7" xr3:uid="{FC3D7127-41EE-46D6-A829-745F7267799F}" uniqueName="7" name="September" queryTableFieldId="7" dataDxfId="12"/>
    <tableColumn id="8" xr3:uid="{3B502C84-487D-4C27-AD75-1A1BC33DAE4E}" uniqueName="8" name="October" queryTableFieldId="8" dataDxfId="11"/>
    <tableColumn id="9" xr3:uid="{8F84A241-5AE4-4453-9EFC-0C6D28612967}" uniqueName="9" name="November" queryTableFieldId="9" dataDxfId="10"/>
    <tableColumn id="10" xr3:uid="{629C9D71-2E53-4E28-899D-16A72B9FA67C}" uniqueName="10" name="December" queryTableFieldId="10" dataDxfId="9"/>
    <tableColumn id="11" xr3:uid="{DC196C45-466C-4A46-BB85-7F7BE8C90B31}" uniqueName="11" name="January" queryTableFieldId="11" dataDxfId="8"/>
    <tableColumn id="12" xr3:uid="{91A126A2-65E9-456D-9293-EFAAC72E354B}" uniqueName="12" name="February" queryTableFieldId="12" dataDxfId="7"/>
    <tableColumn id="13" xr3:uid="{73E9AA19-F389-4090-811E-7D9C9C55897D}" uniqueName="13" name="March" queryTableFieldId="13" dataDxfId="6"/>
    <tableColumn id="14" xr3:uid="{29370603-CF4E-4955-9852-34FD65A9DE3E}" uniqueName="14" name="Average" queryTableFieldId="14" dataDxfId="5"/>
    <tableColumn id="15" xr3:uid="{ACDBE28B-5CE5-4066-A438-749C0F1492D9}" uniqueName="15" name="Ratio *" queryTableFieldId="15" dataDxfId="4"/>
    <tableColumn id="16" xr3:uid="{A057F08C-D2C7-459C-B4A1-A7ECD18EAD3F}" uniqueName="16" name="Column16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hyperlink" Target="https://cpi.mospi.gov.in/PDFile/GroupSubgroup_Indices_April2020_May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1DEE-018D-4C07-9717-AB70FD4883C5}">
  <dimension ref="A4:J46"/>
  <sheetViews>
    <sheetView zoomScaleNormal="100" workbookViewId="0">
      <selection activeCell="B9" sqref="B9"/>
    </sheetView>
  </sheetViews>
  <sheetFormatPr defaultColWidth="12.44140625" defaultRowHeight="15" x14ac:dyDescent="0.25"/>
  <cols>
    <col min="1" max="1" width="12.44140625" style="5"/>
    <col min="2" max="2" width="30.33203125" style="5" bestFit="1" customWidth="1"/>
    <col min="3" max="3" width="45.5546875" style="5" bestFit="1" customWidth="1"/>
    <col min="4" max="4" width="28.88671875" style="5" bestFit="1" customWidth="1"/>
    <col min="5" max="5" width="12.44140625" style="5"/>
    <col min="6" max="6" width="18.88671875" style="5" customWidth="1"/>
    <col min="7" max="16384" width="12.44140625" style="5"/>
  </cols>
  <sheetData>
    <row r="4" spans="2:7" ht="15.6" x14ac:dyDescent="0.3">
      <c r="B4" s="10" t="s">
        <v>139</v>
      </c>
    </row>
    <row r="5" spans="2:7" ht="15.6" x14ac:dyDescent="0.3">
      <c r="F5" s="11" t="s">
        <v>138</v>
      </c>
    </row>
    <row r="6" spans="2:7" x14ac:dyDescent="0.25">
      <c r="B6" s="5" t="s">
        <v>137</v>
      </c>
      <c r="C6" s="5" t="s">
        <v>136</v>
      </c>
      <c r="F6" s="5" t="s">
        <v>135</v>
      </c>
      <c r="G6" s="5" t="s">
        <v>134</v>
      </c>
    </row>
    <row r="7" spans="2:7" ht="15.6" x14ac:dyDescent="0.3">
      <c r="C7" s="5" t="s">
        <v>133</v>
      </c>
      <c r="F7" s="10" t="s">
        <v>132</v>
      </c>
    </row>
    <row r="8" spans="2:7" x14ac:dyDescent="0.25">
      <c r="C8" s="5" t="s">
        <v>131</v>
      </c>
      <c r="F8" s="5" t="s">
        <v>130</v>
      </c>
    </row>
    <row r="9" spans="2:7" x14ac:dyDescent="0.25">
      <c r="F9" s="5" t="s">
        <v>129</v>
      </c>
    </row>
    <row r="10" spans="2:7" x14ac:dyDescent="0.25">
      <c r="B10" s="5" t="s">
        <v>128</v>
      </c>
      <c r="C10" s="5" t="s">
        <v>127</v>
      </c>
      <c r="D10" s="5" t="s">
        <v>126</v>
      </c>
      <c r="F10" s="5" t="s">
        <v>125</v>
      </c>
    </row>
    <row r="11" spans="2:7" x14ac:dyDescent="0.25">
      <c r="D11" s="5" t="s">
        <v>124</v>
      </c>
      <c r="F11" s="5" t="s">
        <v>123</v>
      </c>
    </row>
    <row r="12" spans="2:7" x14ac:dyDescent="0.25">
      <c r="D12" s="5" t="s">
        <v>122</v>
      </c>
      <c r="F12" s="5" t="s">
        <v>121</v>
      </c>
    </row>
    <row r="13" spans="2:7" x14ac:dyDescent="0.25">
      <c r="C13" s="5" t="s">
        <v>120</v>
      </c>
      <c r="F13" s="5" t="s">
        <v>119</v>
      </c>
    </row>
    <row r="14" spans="2:7" x14ac:dyDescent="0.25">
      <c r="F14" s="5" t="s">
        <v>118</v>
      </c>
    </row>
    <row r="17" spans="1:10" ht="15.6" x14ac:dyDescent="0.3">
      <c r="E17" s="8" t="s">
        <v>117</v>
      </c>
    </row>
    <row r="18" spans="1:10" x14ac:dyDescent="0.25">
      <c r="B18" s="5" t="s">
        <v>116</v>
      </c>
      <c r="C18" s="5" t="s">
        <v>115</v>
      </c>
      <c r="E18" s="5" t="s">
        <v>114</v>
      </c>
    </row>
    <row r="19" spans="1:10" x14ac:dyDescent="0.25">
      <c r="C19" s="5" t="s">
        <v>113</v>
      </c>
      <c r="E19" s="9" t="s">
        <v>112</v>
      </c>
      <c r="F19" s="9" t="s">
        <v>111</v>
      </c>
      <c r="G19" s="9" t="s">
        <v>110</v>
      </c>
      <c r="H19" s="9" t="s">
        <v>109</v>
      </c>
      <c r="I19" s="9" t="s">
        <v>108</v>
      </c>
    </row>
    <row r="20" spans="1:10" x14ac:dyDescent="0.25">
      <c r="E20" s="5" t="s">
        <v>107</v>
      </c>
      <c r="F20" s="5">
        <v>2222</v>
      </c>
      <c r="H20" s="5" t="s">
        <v>106</v>
      </c>
      <c r="I20" s="5" t="s">
        <v>100</v>
      </c>
    </row>
    <row r="21" spans="1:10" x14ac:dyDescent="0.25">
      <c r="E21" s="5" t="s">
        <v>105</v>
      </c>
      <c r="H21" s="5" t="s">
        <v>104</v>
      </c>
      <c r="I21" s="5" t="s">
        <v>100</v>
      </c>
    </row>
    <row r="22" spans="1:10" ht="15.6" x14ac:dyDescent="0.3">
      <c r="B22" s="5" t="s">
        <v>103</v>
      </c>
      <c r="C22" s="8" t="s">
        <v>102</v>
      </c>
      <c r="H22" s="5" t="s">
        <v>101</v>
      </c>
      <c r="I22" s="5" t="s">
        <v>100</v>
      </c>
    </row>
    <row r="23" spans="1:10" x14ac:dyDescent="0.25">
      <c r="C23" s="5" t="s">
        <v>99</v>
      </c>
    </row>
    <row r="24" spans="1:10" x14ac:dyDescent="0.25">
      <c r="C24" s="5" t="s">
        <v>98</v>
      </c>
    </row>
    <row r="25" spans="1:10" x14ac:dyDescent="0.25">
      <c r="C25" s="5" t="s">
        <v>97</v>
      </c>
      <c r="F25" s="5" t="s">
        <v>96</v>
      </c>
      <c r="G25" s="5" t="s">
        <v>95</v>
      </c>
      <c r="I25" s="5" t="s">
        <v>94</v>
      </c>
      <c r="J25" s="5" t="s">
        <v>93</v>
      </c>
    </row>
    <row r="26" spans="1:10" x14ac:dyDescent="0.25">
      <c r="C26" s="5" t="s">
        <v>92</v>
      </c>
      <c r="F26" s="5" t="s">
        <v>91</v>
      </c>
      <c r="G26" s="5" t="s">
        <v>90</v>
      </c>
      <c r="I26" s="5" t="s">
        <v>89</v>
      </c>
      <c r="J26" s="5" t="s">
        <v>88</v>
      </c>
    </row>
    <row r="27" spans="1:10" x14ac:dyDescent="0.25">
      <c r="F27" s="5" t="s">
        <v>87</v>
      </c>
      <c r="G27" s="5" t="s">
        <v>86</v>
      </c>
    </row>
    <row r="28" spans="1:10" x14ac:dyDescent="0.25">
      <c r="F28" s="5" t="s">
        <v>85</v>
      </c>
      <c r="G28" s="5">
        <v>0</v>
      </c>
    </row>
    <row r="29" spans="1:10" x14ac:dyDescent="0.25">
      <c r="A29" s="5" t="s">
        <v>84</v>
      </c>
      <c r="B29" s="5" t="s">
        <v>83</v>
      </c>
      <c r="C29" s="5" t="s">
        <v>82</v>
      </c>
    </row>
    <row r="32" spans="1:10" x14ac:dyDescent="0.25">
      <c r="A32" s="5" t="s">
        <v>81</v>
      </c>
      <c r="B32" s="5" t="s">
        <v>80</v>
      </c>
      <c r="C32" s="5" t="s">
        <v>79</v>
      </c>
    </row>
    <row r="33" spans="2:6" x14ac:dyDescent="0.25">
      <c r="C33" s="5" t="s">
        <v>78</v>
      </c>
      <c r="D33" s="5" t="s">
        <v>77</v>
      </c>
    </row>
    <row r="34" spans="2:6" x14ac:dyDescent="0.25">
      <c r="C34" s="5" t="s">
        <v>76</v>
      </c>
      <c r="D34" s="5" t="s">
        <v>75</v>
      </c>
      <c r="E34" s="5" t="s">
        <v>74</v>
      </c>
      <c r="F34" s="5" t="s">
        <v>73</v>
      </c>
    </row>
    <row r="37" spans="2:6" x14ac:dyDescent="0.25">
      <c r="B37" s="5" t="s">
        <v>72</v>
      </c>
      <c r="C37" s="5" t="s">
        <v>71</v>
      </c>
      <c r="F37" s="5" t="s">
        <v>70</v>
      </c>
    </row>
    <row r="38" spans="2:6" x14ac:dyDescent="0.25">
      <c r="F38" s="5" t="s">
        <v>69</v>
      </c>
    </row>
    <row r="39" spans="2:6" x14ac:dyDescent="0.25">
      <c r="F39" s="5" t="s">
        <v>68</v>
      </c>
    </row>
    <row r="40" spans="2:6" x14ac:dyDescent="0.25">
      <c r="B40" s="5" t="s">
        <v>67</v>
      </c>
      <c r="C40" s="5" t="s">
        <v>66</v>
      </c>
      <c r="F40" s="5" t="s">
        <v>65</v>
      </c>
    </row>
    <row r="41" spans="2:6" x14ac:dyDescent="0.25">
      <c r="C41" s="5" t="s">
        <v>64</v>
      </c>
      <c r="F41" s="5" t="s">
        <v>63</v>
      </c>
    </row>
    <row r="43" spans="2:6" x14ac:dyDescent="0.25">
      <c r="C43" s="5" t="s">
        <v>62</v>
      </c>
    </row>
    <row r="45" spans="2:6" ht="15.6" x14ac:dyDescent="0.3">
      <c r="B45" s="5" t="s">
        <v>61</v>
      </c>
      <c r="C45" s="7" t="s">
        <v>60</v>
      </c>
    </row>
    <row r="46" spans="2:6" ht="15.6" x14ac:dyDescent="0.3">
      <c r="C46" s="6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FFEB-DCA5-4CF1-A41A-49906BBB07A3}">
  <sheetPr>
    <outlinePr summaryBelow="0" summaryRight="0"/>
  </sheetPr>
  <dimension ref="A1:J3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12.6640625" defaultRowHeight="15.75" customHeight="1" x14ac:dyDescent="0.25"/>
  <cols>
    <col min="3" max="3" width="26.109375" bestFit="1" customWidth="1"/>
    <col min="4" max="4" width="17.77734375" bestFit="1" customWidth="1"/>
    <col min="5" max="5" width="24.6640625" bestFit="1" customWidth="1"/>
    <col min="6" max="6" width="18.77734375" bestFit="1" customWidth="1"/>
  </cols>
  <sheetData>
    <row r="1" spans="1:10" ht="13.2" x14ac:dyDescent="0.25">
      <c r="A1" s="2" t="s">
        <v>0</v>
      </c>
      <c r="B1" s="2" t="s">
        <v>1</v>
      </c>
      <c r="C1" s="2" t="s">
        <v>2</v>
      </c>
      <c r="D1" s="26" t="s">
        <v>15</v>
      </c>
      <c r="E1" s="26" t="s">
        <v>16</v>
      </c>
      <c r="F1" s="26" t="s">
        <v>19</v>
      </c>
      <c r="G1" s="26" t="s">
        <v>20</v>
      </c>
      <c r="H1" s="26" t="s">
        <v>21</v>
      </c>
      <c r="I1" s="26" t="s">
        <v>28</v>
      </c>
      <c r="J1" s="2" t="s">
        <v>29</v>
      </c>
    </row>
    <row r="2" spans="1:10" ht="13.2" x14ac:dyDescent="0.25">
      <c r="A2" s="1" t="s">
        <v>30</v>
      </c>
      <c r="B2" s="1">
        <v>2013</v>
      </c>
      <c r="C2" s="1" t="s">
        <v>31</v>
      </c>
      <c r="D2" s="4">
        <v>105.5</v>
      </c>
      <c r="E2" s="4">
        <v>105.1</v>
      </c>
      <c r="F2" s="4">
        <v>106.4</v>
      </c>
      <c r="G2" s="4">
        <v>100.3</v>
      </c>
      <c r="H2" s="4">
        <v>105.5</v>
      </c>
      <c r="I2" s="4">
        <v>104</v>
      </c>
      <c r="J2" s="4">
        <v>105.1</v>
      </c>
    </row>
    <row r="3" spans="1:10" ht="13.2" x14ac:dyDescent="0.25">
      <c r="A3" s="1" t="s">
        <v>32</v>
      </c>
      <c r="B3" s="1">
        <v>2013</v>
      </c>
      <c r="C3" s="1" t="s">
        <v>31</v>
      </c>
      <c r="D3" s="4">
        <v>105.9</v>
      </c>
      <c r="E3" s="4">
        <v>105.2</v>
      </c>
      <c r="F3" s="4">
        <v>105.8</v>
      </c>
      <c r="G3" s="4">
        <v>100.3</v>
      </c>
      <c r="H3" s="4">
        <v>105.4</v>
      </c>
      <c r="I3" s="4">
        <v>103.7</v>
      </c>
      <c r="J3" s="4">
        <v>104</v>
      </c>
    </row>
    <row r="4" spans="1:10" ht="13.2" x14ac:dyDescent="0.25">
      <c r="A4" s="1" t="s">
        <v>33</v>
      </c>
      <c r="B4" s="1">
        <v>2013</v>
      </c>
      <c r="C4" s="1" t="s">
        <v>31</v>
      </c>
      <c r="D4" s="4">
        <v>105.6</v>
      </c>
      <c r="E4" s="4">
        <v>105.1</v>
      </c>
      <c r="F4" s="4">
        <v>106.2</v>
      </c>
      <c r="G4" s="4">
        <v>100.3</v>
      </c>
      <c r="H4" s="4">
        <v>105.5</v>
      </c>
      <c r="I4" s="4">
        <v>103.9</v>
      </c>
      <c r="J4" s="4">
        <v>104.6</v>
      </c>
    </row>
    <row r="5" spans="1:10" ht="13.2" x14ac:dyDescent="0.25">
      <c r="A5" s="1" t="s">
        <v>30</v>
      </c>
      <c r="B5" s="1">
        <v>2013</v>
      </c>
      <c r="C5" s="1" t="s">
        <v>34</v>
      </c>
      <c r="D5" s="4">
        <v>106.3</v>
      </c>
      <c r="E5" s="4">
        <v>105.6</v>
      </c>
      <c r="F5" s="4">
        <v>107</v>
      </c>
      <c r="G5" s="4">
        <v>100.4</v>
      </c>
      <c r="H5" s="4">
        <v>106.2</v>
      </c>
      <c r="I5" s="4">
        <v>104.4</v>
      </c>
      <c r="J5" s="4">
        <v>105.8</v>
      </c>
    </row>
    <row r="6" spans="1:10" ht="13.2" x14ac:dyDescent="0.25">
      <c r="A6" s="1" t="s">
        <v>32</v>
      </c>
      <c r="B6" s="1">
        <v>2013</v>
      </c>
      <c r="C6" s="1" t="s">
        <v>34</v>
      </c>
      <c r="D6" s="4">
        <v>107.2</v>
      </c>
      <c r="E6" s="4">
        <v>106</v>
      </c>
      <c r="F6" s="4">
        <v>106.4</v>
      </c>
      <c r="G6" s="4">
        <v>100.4</v>
      </c>
      <c r="H6" s="4">
        <v>105.7</v>
      </c>
      <c r="I6" s="4">
        <v>104.3</v>
      </c>
      <c r="J6" s="4">
        <v>104.7</v>
      </c>
    </row>
    <row r="7" spans="1:10" ht="13.2" x14ac:dyDescent="0.25">
      <c r="A7" s="1" t="s">
        <v>33</v>
      </c>
      <c r="B7" s="1">
        <v>2013</v>
      </c>
      <c r="C7" s="1" t="s">
        <v>34</v>
      </c>
      <c r="D7" s="4">
        <v>106.6</v>
      </c>
      <c r="E7" s="4">
        <v>105.7</v>
      </c>
      <c r="F7" s="4">
        <v>106.8</v>
      </c>
      <c r="G7" s="4">
        <v>100.4</v>
      </c>
      <c r="H7" s="4">
        <v>106</v>
      </c>
      <c r="I7" s="4">
        <v>104.4</v>
      </c>
      <c r="J7" s="4">
        <v>105.3</v>
      </c>
    </row>
    <row r="8" spans="1:10" ht="13.2" x14ac:dyDescent="0.25">
      <c r="A8" s="1" t="s">
        <v>30</v>
      </c>
      <c r="B8" s="1">
        <v>2013</v>
      </c>
      <c r="C8" s="1" t="s">
        <v>35</v>
      </c>
      <c r="D8" s="4">
        <v>106.6</v>
      </c>
      <c r="E8" s="4">
        <v>106.5</v>
      </c>
      <c r="F8" s="4">
        <v>107.5</v>
      </c>
      <c r="G8" s="4">
        <v>100.4</v>
      </c>
      <c r="H8" s="4">
        <v>106.1</v>
      </c>
      <c r="I8" s="4">
        <v>104.6</v>
      </c>
      <c r="J8" s="4">
        <v>106</v>
      </c>
    </row>
    <row r="9" spans="1:10" ht="13.2" x14ac:dyDescent="0.25">
      <c r="A9" s="1" t="s">
        <v>32</v>
      </c>
      <c r="B9" s="1">
        <v>2013</v>
      </c>
      <c r="C9" s="1" t="s">
        <v>35</v>
      </c>
      <c r="D9" s="4">
        <v>107.3</v>
      </c>
      <c r="E9" s="4">
        <v>106.8</v>
      </c>
      <c r="F9" s="4">
        <v>107</v>
      </c>
      <c r="G9" s="4">
        <v>100.4</v>
      </c>
      <c r="H9" s="4">
        <v>106</v>
      </c>
      <c r="I9" s="4">
        <v>104.9</v>
      </c>
      <c r="J9" s="4">
        <v>105</v>
      </c>
    </row>
    <row r="10" spans="1:10" ht="13.2" x14ac:dyDescent="0.25">
      <c r="A10" s="27" t="s">
        <v>33</v>
      </c>
      <c r="B10" s="1">
        <v>2013</v>
      </c>
      <c r="C10" s="1" t="s">
        <v>35</v>
      </c>
      <c r="D10" s="4">
        <v>106.9</v>
      </c>
      <c r="E10" s="4">
        <v>106.6</v>
      </c>
      <c r="F10" s="4">
        <v>107.3</v>
      </c>
      <c r="G10" s="4">
        <v>100.4</v>
      </c>
      <c r="H10" s="4">
        <v>106.1</v>
      </c>
      <c r="I10" s="4">
        <v>104.7</v>
      </c>
      <c r="J10" s="4">
        <v>105.5</v>
      </c>
    </row>
    <row r="11" spans="1:10" ht="13.2" x14ac:dyDescent="0.25">
      <c r="A11" s="1" t="s">
        <v>30</v>
      </c>
      <c r="B11" s="1">
        <v>2013</v>
      </c>
      <c r="C11" s="1" t="s">
        <v>36</v>
      </c>
      <c r="D11" s="4">
        <v>107.1</v>
      </c>
      <c r="E11" s="4">
        <v>107.1</v>
      </c>
      <c r="F11" s="4">
        <v>108</v>
      </c>
      <c r="G11" s="4">
        <v>100.36666666666665</v>
      </c>
      <c r="H11" s="4">
        <v>106.5</v>
      </c>
      <c r="I11" s="4">
        <v>104.6</v>
      </c>
      <c r="J11" s="4">
        <v>106.4</v>
      </c>
    </row>
    <row r="12" spans="1:10" ht="13.2" x14ac:dyDescent="0.25">
      <c r="A12" s="1" t="s">
        <v>32</v>
      </c>
      <c r="B12" s="1">
        <v>2013</v>
      </c>
      <c r="C12" s="1" t="s">
        <v>36</v>
      </c>
      <c r="D12" s="4">
        <v>108.8</v>
      </c>
      <c r="E12" s="4">
        <v>108.5</v>
      </c>
      <c r="F12" s="4">
        <v>107.7</v>
      </c>
      <c r="G12" s="4">
        <v>100.5</v>
      </c>
      <c r="H12" s="4">
        <v>106.4</v>
      </c>
      <c r="I12" s="4">
        <v>105.1</v>
      </c>
      <c r="J12" s="4">
        <v>105.7</v>
      </c>
    </row>
    <row r="13" spans="1:10" ht="13.2" x14ac:dyDescent="0.25">
      <c r="A13" s="1" t="s">
        <v>33</v>
      </c>
      <c r="B13" s="1">
        <v>2013</v>
      </c>
      <c r="C13" s="1" t="s">
        <v>36</v>
      </c>
      <c r="D13" s="4">
        <v>107.7</v>
      </c>
      <c r="E13" s="4">
        <v>107.5</v>
      </c>
      <c r="F13" s="4">
        <v>107.9</v>
      </c>
      <c r="G13" s="4">
        <v>100.5</v>
      </c>
      <c r="H13" s="4">
        <v>106.5</v>
      </c>
      <c r="I13" s="4">
        <v>104.8</v>
      </c>
      <c r="J13" s="4">
        <v>106.1</v>
      </c>
    </row>
    <row r="14" spans="1:10" ht="13.2" x14ac:dyDescent="0.25">
      <c r="A14" s="1" t="s">
        <v>30</v>
      </c>
      <c r="B14" s="1">
        <v>2013</v>
      </c>
      <c r="C14" s="1" t="s">
        <v>37</v>
      </c>
      <c r="D14" s="4">
        <v>108.1</v>
      </c>
      <c r="E14" s="4">
        <v>108.1</v>
      </c>
      <c r="F14" s="4">
        <v>108.6</v>
      </c>
      <c r="G14" s="4">
        <v>100.41851851851851</v>
      </c>
      <c r="H14" s="4">
        <v>107.5</v>
      </c>
      <c r="I14" s="4">
        <v>104.8</v>
      </c>
      <c r="J14" s="4">
        <v>107.2</v>
      </c>
    </row>
    <row r="15" spans="1:10" ht="13.2" x14ac:dyDescent="0.25">
      <c r="A15" s="1" t="s">
        <v>32</v>
      </c>
      <c r="B15" s="1">
        <v>2013</v>
      </c>
      <c r="C15" s="1" t="s">
        <v>37</v>
      </c>
      <c r="D15" s="4">
        <v>111.1</v>
      </c>
      <c r="E15" s="4">
        <v>109.8</v>
      </c>
      <c r="F15" s="4">
        <v>108.3</v>
      </c>
      <c r="G15" s="4">
        <v>100.5</v>
      </c>
      <c r="H15" s="4">
        <v>107.2</v>
      </c>
      <c r="I15" s="4">
        <v>104.9</v>
      </c>
      <c r="J15" s="4">
        <v>106.6</v>
      </c>
    </row>
    <row r="16" spans="1:10" ht="13.2" x14ac:dyDescent="0.25">
      <c r="A16" s="1" t="s">
        <v>33</v>
      </c>
      <c r="B16" s="1">
        <v>2013</v>
      </c>
      <c r="C16" s="1" t="s">
        <v>37</v>
      </c>
      <c r="D16" s="4">
        <v>109.2</v>
      </c>
      <c r="E16" s="4">
        <v>108.6</v>
      </c>
      <c r="F16" s="4">
        <v>108.5</v>
      </c>
      <c r="G16" s="4">
        <v>100.5</v>
      </c>
      <c r="H16" s="4">
        <v>107.4</v>
      </c>
      <c r="I16" s="4">
        <v>104.8</v>
      </c>
      <c r="J16" s="4">
        <v>106.9</v>
      </c>
    </row>
    <row r="17" spans="1:10" ht="13.2" x14ac:dyDescent="0.25">
      <c r="A17" s="1" t="s">
        <v>30</v>
      </c>
      <c r="B17" s="1">
        <v>2013</v>
      </c>
      <c r="C17" s="1" t="s">
        <v>38</v>
      </c>
      <c r="D17" s="4">
        <v>110.6</v>
      </c>
      <c r="E17" s="4">
        <v>109</v>
      </c>
      <c r="F17" s="4">
        <v>109.5</v>
      </c>
      <c r="G17" s="4">
        <v>100.44279835390947</v>
      </c>
      <c r="H17" s="4">
        <v>108.5</v>
      </c>
      <c r="I17" s="4">
        <v>105.5</v>
      </c>
      <c r="J17" s="4">
        <v>108.9</v>
      </c>
    </row>
    <row r="18" spans="1:10" ht="13.2" x14ac:dyDescent="0.25">
      <c r="A18" s="1" t="s">
        <v>32</v>
      </c>
      <c r="B18" s="1">
        <v>2013</v>
      </c>
      <c r="C18" s="1" t="s">
        <v>38</v>
      </c>
      <c r="D18" s="4">
        <v>115</v>
      </c>
      <c r="E18" s="4">
        <v>110.9</v>
      </c>
      <c r="F18" s="4">
        <v>108.9</v>
      </c>
      <c r="G18" s="4">
        <v>106.6</v>
      </c>
      <c r="H18" s="4">
        <v>108</v>
      </c>
      <c r="I18" s="4">
        <v>106.1</v>
      </c>
      <c r="J18" s="4">
        <v>109.7</v>
      </c>
    </row>
    <row r="19" spans="1:10" ht="13.2" x14ac:dyDescent="0.25">
      <c r="A19" s="1" t="s">
        <v>33</v>
      </c>
      <c r="B19" s="1">
        <v>2013</v>
      </c>
      <c r="C19" s="1" t="s">
        <v>38</v>
      </c>
      <c r="D19" s="4">
        <v>112.2</v>
      </c>
      <c r="E19" s="4">
        <v>109.5</v>
      </c>
      <c r="F19" s="4">
        <v>109.3</v>
      </c>
      <c r="G19" s="4">
        <v>106.6</v>
      </c>
      <c r="H19" s="4">
        <v>108.3</v>
      </c>
      <c r="I19" s="4">
        <v>105.8</v>
      </c>
      <c r="J19" s="4">
        <v>109.3</v>
      </c>
    </row>
    <row r="20" spans="1:10" ht="13.2" x14ac:dyDescent="0.25">
      <c r="A20" s="1" t="s">
        <v>30</v>
      </c>
      <c r="B20" s="1">
        <v>2013</v>
      </c>
      <c r="C20" s="1" t="s">
        <v>39</v>
      </c>
      <c r="D20" s="4">
        <v>113.1</v>
      </c>
      <c r="E20" s="4">
        <v>109.8</v>
      </c>
      <c r="F20" s="4">
        <v>110.3</v>
      </c>
      <c r="G20" s="4">
        <v>101.82533150434385</v>
      </c>
      <c r="H20" s="4">
        <v>109.5</v>
      </c>
      <c r="I20" s="4">
        <v>106.5</v>
      </c>
      <c r="J20" s="4">
        <v>110.7</v>
      </c>
    </row>
    <row r="21" spans="1:10" ht="13.2" x14ac:dyDescent="0.25">
      <c r="A21" s="1" t="s">
        <v>32</v>
      </c>
      <c r="B21" s="1">
        <v>2013</v>
      </c>
      <c r="C21" s="1" t="s">
        <v>39</v>
      </c>
      <c r="D21" s="4">
        <v>117.5</v>
      </c>
      <c r="E21" s="4">
        <v>111.7</v>
      </c>
      <c r="F21" s="4">
        <v>109.5</v>
      </c>
      <c r="G21" s="4">
        <v>107.7</v>
      </c>
      <c r="H21" s="4">
        <v>108.6</v>
      </c>
      <c r="I21" s="4">
        <v>107.3</v>
      </c>
      <c r="J21" s="4">
        <v>111.4</v>
      </c>
    </row>
    <row r="22" spans="1:10" ht="13.2" x14ac:dyDescent="0.25">
      <c r="A22" s="1" t="s">
        <v>33</v>
      </c>
      <c r="B22" s="1">
        <v>2013</v>
      </c>
      <c r="C22" s="1" t="s">
        <v>39</v>
      </c>
      <c r="D22" s="4">
        <v>114.7</v>
      </c>
      <c r="E22" s="4">
        <v>110.3</v>
      </c>
      <c r="F22" s="4">
        <v>110</v>
      </c>
      <c r="G22" s="4">
        <v>107.7</v>
      </c>
      <c r="H22" s="4">
        <v>109.2</v>
      </c>
      <c r="I22" s="4">
        <v>106.9</v>
      </c>
      <c r="J22" s="4">
        <v>111</v>
      </c>
    </row>
    <row r="23" spans="1:10" ht="13.2" x14ac:dyDescent="0.25">
      <c r="A23" s="1" t="s">
        <v>30</v>
      </c>
      <c r="B23" s="1">
        <v>2013</v>
      </c>
      <c r="C23" s="1" t="s">
        <v>40</v>
      </c>
      <c r="D23" s="4">
        <v>114.9</v>
      </c>
      <c r="E23" s="4">
        <v>110.7</v>
      </c>
      <c r="F23" s="4">
        <v>111.1</v>
      </c>
      <c r="G23" s="4">
        <v>103.58740537519688</v>
      </c>
      <c r="H23" s="4">
        <v>109.9</v>
      </c>
      <c r="I23" s="4">
        <v>107.5</v>
      </c>
      <c r="J23" s="4">
        <v>112.1</v>
      </c>
    </row>
    <row r="24" spans="1:10" ht="13.2" x14ac:dyDescent="0.25">
      <c r="A24" s="1" t="s">
        <v>32</v>
      </c>
      <c r="B24" s="1">
        <v>2013</v>
      </c>
      <c r="C24" s="1" t="s">
        <v>40</v>
      </c>
      <c r="D24" s="4">
        <v>119.6</v>
      </c>
      <c r="E24" s="4">
        <v>112.4</v>
      </c>
      <c r="F24" s="4">
        <v>110.2</v>
      </c>
      <c r="G24" s="4">
        <v>108.9</v>
      </c>
      <c r="H24" s="4">
        <v>109.3</v>
      </c>
      <c r="I24" s="4">
        <v>108.3</v>
      </c>
      <c r="J24" s="4">
        <v>112.7</v>
      </c>
    </row>
    <row r="25" spans="1:10" ht="13.2" x14ac:dyDescent="0.25">
      <c r="A25" s="1" t="s">
        <v>33</v>
      </c>
      <c r="B25" s="1">
        <v>2013</v>
      </c>
      <c r="C25" s="1" t="s">
        <v>40</v>
      </c>
      <c r="D25" s="4">
        <v>116.6</v>
      </c>
      <c r="E25" s="4">
        <v>111.2</v>
      </c>
      <c r="F25" s="4">
        <v>110.7</v>
      </c>
      <c r="G25" s="4">
        <v>108.9</v>
      </c>
      <c r="H25" s="4">
        <v>109.7</v>
      </c>
      <c r="I25" s="4">
        <v>107.9</v>
      </c>
      <c r="J25" s="4">
        <v>112.4</v>
      </c>
    </row>
    <row r="26" spans="1:10" ht="13.2" x14ac:dyDescent="0.25">
      <c r="A26" s="1" t="s">
        <v>30</v>
      </c>
      <c r="B26" s="1">
        <v>2013</v>
      </c>
      <c r="C26" s="1" t="s">
        <v>41</v>
      </c>
      <c r="D26" s="4">
        <v>117.8</v>
      </c>
      <c r="E26" s="4">
        <v>111.7</v>
      </c>
      <c r="F26" s="4">
        <v>112.5</v>
      </c>
      <c r="G26" s="4">
        <v>105.80617058149447</v>
      </c>
      <c r="H26" s="4">
        <v>111.1</v>
      </c>
      <c r="I26" s="4">
        <v>108.7</v>
      </c>
      <c r="J26" s="4">
        <v>114.2</v>
      </c>
    </row>
    <row r="27" spans="1:10" ht="13.2" x14ac:dyDescent="0.25">
      <c r="A27" s="1" t="s">
        <v>32</v>
      </c>
      <c r="B27" s="1">
        <v>2013</v>
      </c>
      <c r="C27" s="1" t="s">
        <v>41</v>
      </c>
      <c r="D27" s="4">
        <v>119.2</v>
      </c>
      <c r="E27" s="4">
        <v>112.9</v>
      </c>
      <c r="F27" s="4">
        <v>111.1</v>
      </c>
      <c r="G27" s="4">
        <v>109.7</v>
      </c>
      <c r="H27" s="4">
        <v>109.5</v>
      </c>
      <c r="I27" s="4">
        <v>109.4</v>
      </c>
      <c r="J27" s="4">
        <v>113.2</v>
      </c>
    </row>
    <row r="28" spans="1:10" ht="13.2" x14ac:dyDescent="0.25">
      <c r="A28" s="1" t="s">
        <v>33</v>
      </c>
      <c r="B28" s="1">
        <v>2013</v>
      </c>
      <c r="C28" s="1" t="s">
        <v>41</v>
      </c>
      <c r="D28" s="4">
        <v>118.3</v>
      </c>
      <c r="E28" s="4">
        <v>112</v>
      </c>
      <c r="F28" s="4">
        <v>111.9</v>
      </c>
      <c r="G28" s="4">
        <v>109.7</v>
      </c>
      <c r="H28" s="4">
        <v>110.5</v>
      </c>
      <c r="I28" s="4">
        <v>109</v>
      </c>
      <c r="J28" s="4">
        <v>113.7</v>
      </c>
    </row>
    <row r="29" spans="1:10" ht="13.2" x14ac:dyDescent="0.25">
      <c r="A29" s="1" t="s">
        <v>30</v>
      </c>
      <c r="B29" s="1">
        <v>2013</v>
      </c>
      <c r="C29" s="1" t="s">
        <v>42</v>
      </c>
      <c r="D29" s="4">
        <v>119.8</v>
      </c>
      <c r="E29" s="4">
        <v>112.2</v>
      </c>
      <c r="F29" s="4">
        <v>113.4</v>
      </c>
      <c r="G29" s="4">
        <v>107.0909897178928</v>
      </c>
      <c r="H29" s="4">
        <v>111.6</v>
      </c>
      <c r="I29" s="4">
        <v>109.1</v>
      </c>
      <c r="J29" s="4">
        <v>115.5</v>
      </c>
    </row>
    <row r="30" spans="1:10" ht="13.2" x14ac:dyDescent="0.25">
      <c r="A30" s="1" t="s">
        <v>32</v>
      </c>
      <c r="B30" s="1">
        <v>2013</v>
      </c>
      <c r="C30" s="1" t="s">
        <v>42</v>
      </c>
      <c r="D30" s="4">
        <v>120.8</v>
      </c>
      <c r="E30" s="4">
        <v>113.5</v>
      </c>
      <c r="F30" s="4">
        <v>112</v>
      </c>
      <c r="G30" s="4">
        <v>110.5</v>
      </c>
      <c r="H30" s="4">
        <v>109.7</v>
      </c>
      <c r="I30" s="4">
        <v>109.4</v>
      </c>
      <c r="J30" s="4">
        <v>114</v>
      </c>
    </row>
    <row r="31" spans="1:10" ht="13.2" x14ac:dyDescent="0.25">
      <c r="A31" s="1" t="s">
        <v>33</v>
      </c>
      <c r="B31" s="1">
        <v>2013</v>
      </c>
      <c r="C31" s="1" t="s">
        <v>42</v>
      </c>
      <c r="D31" s="4">
        <v>120.2</v>
      </c>
      <c r="E31" s="4">
        <v>112.5</v>
      </c>
      <c r="F31" s="4">
        <v>112.8</v>
      </c>
      <c r="G31" s="4">
        <v>110.5</v>
      </c>
      <c r="H31" s="4">
        <v>110.9</v>
      </c>
      <c r="I31" s="4">
        <v>109.2</v>
      </c>
      <c r="J31" s="4">
        <v>114.8</v>
      </c>
    </row>
    <row r="32" spans="1:10" ht="13.2" x14ac:dyDescent="0.25">
      <c r="A32" s="1" t="s">
        <v>30</v>
      </c>
      <c r="B32" s="1">
        <v>2013</v>
      </c>
      <c r="C32" s="1" t="s">
        <v>43</v>
      </c>
      <c r="D32" s="4">
        <v>122.5</v>
      </c>
      <c r="E32" s="4">
        <v>112.8</v>
      </c>
      <c r="F32" s="4">
        <v>114.4</v>
      </c>
      <c r="G32" s="4">
        <v>108.29828507495381</v>
      </c>
      <c r="H32" s="4">
        <v>112.6</v>
      </c>
      <c r="I32" s="4">
        <v>109.8</v>
      </c>
      <c r="J32" s="4">
        <v>117.4</v>
      </c>
    </row>
    <row r="33" spans="1:10" ht="13.2" x14ac:dyDescent="0.25">
      <c r="A33" s="1" t="s">
        <v>32</v>
      </c>
      <c r="B33" s="1">
        <v>2013</v>
      </c>
      <c r="C33" s="1" t="s">
        <v>43</v>
      </c>
      <c r="D33" s="4">
        <v>122.9</v>
      </c>
      <c r="E33" s="4">
        <v>114.1</v>
      </c>
      <c r="F33" s="4">
        <v>113</v>
      </c>
      <c r="G33" s="4">
        <v>111.1</v>
      </c>
      <c r="H33" s="4">
        <v>110</v>
      </c>
      <c r="I33" s="4">
        <v>109.6</v>
      </c>
      <c r="J33" s="4">
        <v>115</v>
      </c>
    </row>
    <row r="34" spans="1:10" ht="13.2" x14ac:dyDescent="0.25">
      <c r="A34" s="1" t="s">
        <v>33</v>
      </c>
      <c r="B34" s="1">
        <v>2013</v>
      </c>
      <c r="C34" s="1" t="s">
        <v>43</v>
      </c>
      <c r="D34" s="4">
        <v>122.6</v>
      </c>
      <c r="E34" s="4">
        <v>113.1</v>
      </c>
      <c r="F34" s="4">
        <v>113.8</v>
      </c>
      <c r="G34" s="4">
        <v>111.1</v>
      </c>
      <c r="H34" s="4">
        <v>111.6</v>
      </c>
      <c r="I34" s="4">
        <v>109.7</v>
      </c>
      <c r="J34" s="4">
        <v>116.3</v>
      </c>
    </row>
    <row r="35" spans="1:10" ht="13.2" x14ac:dyDescent="0.25">
      <c r="A35" s="1" t="s">
        <v>30</v>
      </c>
      <c r="B35" s="1">
        <v>2013</v>
      </c>
      <c r="C35" s="1" t="s">
        <v>44</v>
      </c>
      <c r="D35" s="4">
        <v>118.7</v>
      </c>
      <c r="E35" s="4">
        <v>113.6</v>
      </c>
      <c r="F35" s="4">
        <v>115.5</v>
      </c>
      <c r="G35" s="4">
        <v>109.31060504159346</v>
      </c>
      <c r="H35" s="4">
        <v>112.8</v>
      </c>
      <c r="I35" s="4">
        <v>110.1</v>
      </c>
      <c r="J35" s="4">
        <v>115.5</v>
      </c>
    </row>
    <row r="36" spans="1:10" ht="13.2" x14ac:dyDescent="0.25">
      <c r="A36" s="1" t="s">
        <v>32</v>
      </c>
      <c r="B36" s="1">
        <v>2013</v>
      </c>
      <c r="C36" s="1" t="s">
        <v>44</v>
      </c>
      <c r="D36" s="4">
        <v>117.8</v>
      </c>
      <c r="E36" s="4">
        <v>115</v>
      </c>
      <c r="F36" s="4">
        <v>113.7</v>
      </c>
      <c r="G36" s="4">
        <v>110.7</v>
      </c>
      <c r="H36" s="4">
        <v>110.4</v>
      </c>
      <c r="I36" s="4">
        <v>109.8</v>
      </c>
      <c r="J36" s="4">
        <v>113.3</v>
      </c>
    </row>
    <row r="37" spans="1:10" ht="13.2" x14ac:dyDescent="0.25">
      <c r="A37" s="1" t="s">
        <v>33</v>
      </c>
      <c r="B37" s="1">
        <v>2013</v>
      </c>
      <c r="C37" s="1" t="s">
        <v>44</v>
      </c>
      <c r="D37" s="4">
        <v>118.4</v>
      </c>
      <c r="E37" s="4">
        <v>114</v>
      </c>
      <c r="F37" s="4">
        <v>114.8</v>
      </c>
      <c r="G37" s="4">
        <v>110.7</v>
      </c>
      <c r="H37" s="4">
        <v>111.9</v>
      </c>
      <c r="I37" s="4">
        <v>110</v>
      </c>
      <c r="J37" s="4">
        <v>114.5</v>
      </c>
    </row>
    <row r="38" spans="1:10" ht="13.2" x14ac:dyDescent="0.25">
      <c r="A38" s="1" t="s">
        <v>30</v>
      </c>
      <c r="B38" s="1">
        <v>2014</v>
      </c>
      <c r="C38" s="1" t="s">
        <v>31</v>
      </c>
      <c r="D38" s="4">
        <v>116</v>
      </c>
      <c r="E38" s="4">
        <v>114</v>
      </c>
      <c r="F38" s="4">
        <v>116.2</v>
      </c>
      <c r="G38" s="4">
        <v>109.92220887049335</v>
      </c>
      <c r="H38" s="4">
        <v>113</v>
      </c>
      <c r="I38" s="4">
        <v>110.6</v>
      </c>
      <c r="J38" s="4">
        <v>114.2</v>
      </c>
    </row>
    <row r="39" spans="1:10" ht="13.2" x14ac:dyDescent="0.25">
      <c r="A39" s="1" t="s">
        <v>32</v>
      </c>
      <c r="B39" s="1">
        <v>2014</v>
      </c>
      <c r="C39" s="1" t="s">
        <v>31</v>
      </c>
      <c r="D39" s="4">
        <v>115.5</v>
      </c>
      <c r="E39" s="4">
        <v>115.7</v>
      </c>
      <c r="F39" s="4">
        <v>114.3</v>
      </c>
      <c r="G39" s="4">
        <v>111.6</v>
      </c>
      <c r="H39" s="4">
        <v>111</v>
      </c>
      <c r="I39" s="4">
        <v>110.5</v>
      </c>
      <c r="J39" s="4">
        <v>112.9</v>
      </c>
    </row>
    <row r="40" spans="1:10" ht="13.2" x14ac:dyDescent="0.25">
      <c r="A40" s="1" t="s">
        <v>33</v>
      </c>
      <c r="B40" s="1">
        <v>2014</v>
      </c>
      <c r="C40" s="1" t="s">
        <v>31</v>
      </c>
      <c r="D40" s="4">
        <v>115.8</v>
      </c>
      <c r="E40" s="4">
        <v>114.5</v>
      </c>
      <c r="F40" s="4">
        <v>115.4</v>
      </c>
      <c r="G40" s="4">
        <v>111.6</v>
      </c>
      <c r="H40" s="4">
        <v>112.2</v>
      </c>
      <c r="I40" s="4">
        <v>110.6</v>
      </c>
      <c r="J40" s="4">
        <v>113.6</v>
      </c>
    </row>
    <row r="41" spans="1:10" ht="13.2" x14ac:dyDescent="0.25">
      <c r="A41" s="1" t="s">
        <v>30</v>
      </c>
      <c r="B41" s="1">
        <v>2014</v>
      </c>
      <c r="C41" s="1" t="s">
        <v>34</v>
      </c>
      <c r="D41" s="4">
        <v>115.3</v>
      </c>
      <c r="E41" s="4">
        <v>114.2</v>
      </c>
      <c r="F41" s="4">
        <v>116.7</v>
      </c>
      <c r="G41" s="4">
        <v>110.4812332207823</v>
      </c>
      <c r="H41" s="4">
        <v>113.2</v>
      </c>
      <c r="I41" s="4">
        <v>110.9</v>
      </c>
      <c r="J41" s="4">
        <v>114</v>
      </c>
    </row>
    <row r="42" spans="1:10" ht="13.2" x14ac:dyDescent="0.25">
      <c r="A42" s="1" t="s">
        <v>32</v>
      </c>
      <c r="B42" s="1">
        <v>2014</v>
      </c>
      <c r="C42" s="1" t="s">
        <v>34</v>
      </c>
      <c r="D42" s="4">
        <v>115.2</v>
      </c>
      <c r="E42" s="4">
        <v>116.2</v>
      </c>
      <c r="F42" s="4">
        <v>114.7</v>
      </c>
      <c r="G42" s="4">
        <v>112.5</v>
      </c>
      <c r="H42" s="4">
        <v>111.1</v>
      </c>
      <c r="I42" s="4">
        <v>111</v>
      </c>
      <c r="J42" s="4">
        <v>113.1</v>
      </c>
    </row>
    <row r="43" spans="1:10" ht="13.2" x14ac:dyDescent="0.25">
      <c r="A43" s="1" t="s">
        <v>33</v>
      </c>
      <c r="B43" s="1">
        <v>2014</v>
      </c>
      <c r="C43" s="1" t="s">
        <v>34</v>
      </c>
      <c r="D43" s="4">
        <v>115.3</v>
      </c>
      <c r="E43" s="4">
        <v>114.7</v>
      </c>
      <c r="F43" s="4">
        <v>115.9</v>
      </c>
      <c r="G43" s="4">
        <v>112.5</v>
      </c>
      <c r="H43" s="4">
        <v>112.4</v>
      </c>
      <c r="I43" s="4">
        <v>110.9</v>
      </c>
      <c r="J43" s="4">
        <v>113.6</v>
      </c>
    </row>
    <row r="44" spans="1:10" ht="13.2" x14ac:dyDescent="0.25">
      <c r="A44" s="1" t="s">
        <v>30</v>
      </c>
      <c r="B44" s="1">
        <v>2014</v>
      </c>
      <c r="C44" s="1" t="s">
        <v>35</v>
      </c>
      <c r="D44" s="4">
        <v>116.2</v>
      </c>
      <c r="E44" s="4">
        <v>114.6</v>
      </c>
      <c r="F44" s="4">
        <v>117.2</v>
      </c>
      <c r="G44" s="4">
        <v>111.03489412587436</v>
      </c>
      <c r="H44" s="4">
        <v>113.4</v>
      </c>
      <c r="I44" s="4">
        <v>111.3</v>
      </c>
      <c r="J44" s="4">
        <v>114.6</v>
      </c>
    </row>
    <row r="45" spans="1:10" ht="13.2" x14ac:dyDescent="0.25">
      <c r="A45" s="1" t="s">
        <v>32</v>
      </c>
      <c r="B45" s="1">
        <v>2014</v>
      </c>
      <c r="C45" s="1" t="s">
        <v>35</v>
      </c>
      <c r="D45" s="4">
        <v>116</v>
      </c>
      <c r="E45" s="4">
        <v>116.7</v>
      </c>
      <c r="F45" s="4">
        <v>115.2</v>
      </c>
      <c r="G45" s="4">
        <v>113.2</v>
      </c>
      <c r="H45" s="4">
        <v>110.9</v>
      </c>
      <c r="I45" s="4">
        <v>111.4</v>
      </c>
      <c r="J45" s="4">
        <v>113.7</v>
      </c>
    </row>
    <row r="46" spans="1:10" ht="13.2" x14ac:dyDescent="0.25">
      <c r="A46" s="1" t="s">
        <v>33</v>
      </c>
      <c r="B46" s="1">
        <v>2014</v>
      </c>
      <c r="C46" s="27" t="s">
        <v>35</v>
      </c>
      <c r="D46" s="4">
        <v>116.1</v>
      </c>
      <c r="E46" s="4">
        <v>115.2</v>
      </c>
      <c r="F46" s="4">
        <v>116.4</v>
      </c>
      <c r="G46" s="4">
        <v>113.2</v>
      </c>
      <c r="H46" s="4">
        <v>112.5</v>
      </c>
      <c r="I46" s="4">
        <v>111.3</v>
      </c>
      <c r="J46" s="4">
        <v>114.2</v>
      </c>
    </row>
    <row r="47" spans="1:10" ht="13.2" x14ac:dyDescent="0.25">
      <c r="A47" s="1" t="s">
        <v>30</v>
      </c>
      <c r="B47" s="1">
        <v>2014</v>
      </c>
      <c r="C47" s="1" t="s">
        <v>36</v>
      </c>
      <c r="D47" s="4">
        <v>117.2</v>
      </c>
      <c r="E47" s="4">
        <v>115.4</v>
      </c>
      <c r="F47" s="4">
        <v>117.8</v>
      </c>
      <c r="G47" s="4">
        <v>111.78203735746112</v>
      </c>
      <c r="H47" s="4">
        <v>113.4</v>
      </c>
      <c r="I47" s="4">
        <v>111.5</v>
      </c>
      <c r="J47" s="4">
        <v>115.4</v>
      </c>
    </row>
    <row r="48" spans="1:10" ht="13.2" x14ac:dyDescent="0.25">
      <c r="A48" s="1" t="s">
        <v>32</v>
      </c>
      <c r="B48" s="1">
        <v>2014</v>
      </c>
      <c r="C48" s="1" t="s">
        <v>36</v>
      </c>
      <c r="D48" s="4">
        <v>118.2</v>
      </c>
      <c r="E48" s="4">
        <v>117.6</v>
      </c>
      <c r="F48" s="4">
        <v>115.7</v>
      </c>
      <c r="G48" s="4">
        <v>113.9</v>
      </c>
      <c r="H48" s="4">
        <v>110.9</v>
      </c>
      <c r="I48" s="4">
        <v>111.4</v>
      </c>
      <c r="J48" s="4">
        <v>114.7</v>
      </c>
    </row>
    <row r="49" spans="1:10" ht="13.2" x14ac:dyDescent="0.25">
      <c r="A49" s="1" t="s">
        <v>33</v>
      </c>
      <c r="B49" s="1">
        <v>2014</v>
      </c>
      <c r="C49" s="1" t="s">
        <v>36</v>
      </c>
      <c r="D49" s="4">
        <v>117.6</v>
      </c>
      <c r="E49" s="4">
        <v>116</v>
      </c>
      <c r="F49" s="4">
        <v>117</v>
      </c>
      <c r="G49" s="4">
        <v>113.9</v>
      </c>
      <c r="H49" s="4">
        <v>112.5</v>
      </c>
      <c r="I49" s="4">
        <v>111.5</v>
      </c>
      <c r="J49" s="4">
        <v>115.1</v>
      </c>
    </row>
    <row r="50" spans="1:10" ht="13.2" x14ac:dyDescent="0.25">
      <c r="A50" s="1" t="s">
        <v>30</v>
      </c>
      <c r="B50" s="1">
        <v>2014</v>
      </c>
      <c r="C50" s="1" t="s">
        <v>37</v>
      </c>
      <c r="D50" s="4">
        <v>118.2</v>
      </c>
      <c r="E50" s="4">
        <v>116.3</v>
      </c>
      <c r="F50" s="4">
        <v>118.5</v>
      </c>
      <c r="G50" s="4">
        <v>112.49979607823531</v>
      </c>
      <c r="H50" s="4">
        <v>113.4</v>
      </c>
      <c r="I50" s="4">
        <v>111.8</v>
      </c>
      <c r="J50" s="4">
        <v>116</v>
      </c>
    </row>
    <row r="51" spans="1:10" ht="13.2" x14ac:dyDescent="0.25">
      <c r="A51" s="1" t="s">
        <v>32</v>
      </c>
      <c r="B51" s="1">
        <v>2014</v>
      </c>
      <c r="C51" s="1" t="s">
        <v>37</v>
      </c>
      <c r="D51" s="4">
        <v>120</v>
      </c>
      <c r="E51" s="4">
        <v>118.3</v>
      </c>
      <c r="F51" s="4">
        <v>116.2</v>
      </c>
      <c r="G51" s="4">
        <v>114.3</v>
      </c>
      <c r="H51" s="4">
        <v>111.1</v>
      </c>
      <c r="I51" s="4">
        <v>111.7</v>
      </c>
      <c r="J51" s="4">
        <v>115.6</v>
      </c>
    </row>
    <row r="52" spans="1:10" ht="13.2" x14ac:dyDescent="0.25">
      <c r="A52" s="1" t="s">
        <v>33</v>
      </c>
      <c r="B52" s="1">
        <v>2014</v>
      </c>
      <c r="C52" s="1" t="s">
        <v>37</v>
      </c>
      <c r="D52" s="4">
        <v>118.9</v>
      </c>
      <c r="E52" s="4">
        <v>116.8</v>
      </c>
      <c r="F52" s="4">
        <v>117.6</v>
      </c>
      <c r="G52" s="4">
        <v>114.3</v>
      </c>
      <c r="H52" s="4">
        <v>112.5</v>
      </c>
      <c r="I52" s="4">
        <v>111.8</v>
      </c>
      <c r="J52" s="4">
        <v>115.8</v>
      </c>
    </row>
    <row r="53" spans="1:10" ht="13.2" x14ac:dyDescent="0.25">
      <c r="A53" s="1" t="s">
        <v>30</v>
      </c>
      <c r="B53" s="1">
        <v>2014</v>
      </c>
      <c r="C53" s="27" t="s">
        <v>38</v>
      </c>
      <c r="D53" s="4">
        <v>119.5</v>
      </c>
      <c r="E53" s="4">
        <v>117.3</v>
      </c>
      <c r="F53" s="4">
        <v>119.3</v>
      </c>
      <c r="G53" s="4">
        <v>113.1240808401745</v>
      </c>
      <c r="H53" s="4">
        <v>114.4</v>
      </c>
      <c r="I53" s="4">
        <v>112.3</v>
      </c>
      <c r="J53" s="4">
        <v>117</v>
      </c>
    </row>
    <row r="54" spans="1:10" ht="13.2" x14ac:dyDescent="0.25">
      <c r="A54" s="1" t="s">
        <v>32</v>
      </c>
      <c r="B54" s="1">
        <v>2014</v>
      </c>
      <c r="C54" s="1" t="s">
        <v>38</v>
      </c>
      <c r="D54" s="4">
        <v>122</v>
      </c>
      <c r="E54" s="4">
        <v>119</v>
      </c>
      <c r="F54" s="4">
        <v>116.7</v>
      </c>
      <c r="G54" s="4">
        <v>113.9</v>
      </c>
      <c r="H54" s="4">
        <v>111.2</v>
      </c>
      <c r="I54" s="4">
        <v>112.2</v>
      </c>
      <c r="J54" s="4">
        <v>116.4</v>
      </c>
    </row>
    <row r="55" spans="1:10" ht="13.2" x14ac:dyDescent="0.25">
      <c r="A55" s="1" t="s">
        <v>33</v>
      </c>
      <c r="B55" s="1">
        <v>2014</v>
      </c>
      <c r="C55" s="1" t="s">
        <v>38</v>
      </c>
      <c r="D55" s="4">
        <v>120.4</v>
      </c>
      <c r="E55" s="4">
        <v>117.8</v>
      </c>
      <c r="F55" s="4">
        <v>118.3</v>
      </c>
      <c r="G55" s="4">
        <v>113.9</v>
      </c>
      <c r="H55" s="4">
        <v>113.2</v>
      </c>
      <c r="I55" s="4">
        <v>112.3</v>
      </c>
      <c r="J55" s="4">
        <v>116.7</v>
      </c>
    </row>
    <row r="56" spans="1:10" ht="13.2" x14ac:dyDescent="0.25">
      <c r="A56" s="1" t="s">
        <v>30</v>
      </c>
      <c r="B56" s="1">
        <v>2014</v>
      </c>
      <c r="C56" s="1" t="s">
        <v>39</v>
      </c>
      <c r="D56" s="4">
        <v>123.3</v>
      </c>
      <c r="E56" s="4">
        <v>118</v>
      </c>
      <c r="F56" s="4">
        <v>120.3</v>
      </c>
      <c r="G56" s="4">
        <v>113.51176825287455</v>
      </c>
      <c r="H56" s="4">
        <v>115.3</v>
      </c>
      <c r="I56" s="4">
        <v>113.1</v>
      </c>
      <c r="J56" s="4">
        <v>119.5</v>
      </c>
    </row>
    <row r="57" spans="1:10" ht="13.2" x14ac:dyDescent="0.25">
      <c r="A57" s="1" t="s">
        <v>32</v>
      </c>
      <c r="B57" s="1">
        <v>2014</v>
      </c>
      <c r="C57" s="1" t="s">
        <v>39</v>
      </c>
      <c r="D57" s="4">
        <v>127.1</v>
      </c>
      <c r="E57" s="4">
        <v>121</v>
      </c>
      <c r="F57" s="4">
        <v>117.4</v>
      </c>
      <c r="G57" s="4">
        <v>114.8</v>
      </c>
      <c r="H57" s="4">
        <v>111.6</v>
      </c>
      <c r="I57" s="4">
        <v>113.5</v>
      </c>
      <c r="J57" s="4">
        <v>118.9</v>
      </c>
    </row>
    <row r="58" spans="1:10" ht="13.2" x14ac:dyDescent="0.25">
      <c r="A58" s="1" t="s">
        <v>33</v>
      </c>
      <c r="B58" s="1">
        <v>2014</v>
      </c>
      <c r="C58" s="1" t="s">
        <v>39</v>
      </c>
      <c r="D58" s="4">
        <v>124.7</v>
      </c>
      <c r="E58" s="4">
        <v>118.8</v>
      </c>
      <c r="F58" s="4">
        <v>119.1</v>
      </c>
      <c r="G58" s="4">
        <v>114.8</v>
      </c>
      <c r="H58" s="4">
        <v>113.9</v>
      </c>
      <c r="I58" s="4">
        <v>113.3</v>
      </c>
      <c r="J58" s="4">
        <v>119.2</v>
      </c>
    </row>
    <row r="59" spans="1:10" ht="13.2" x14ac:dyDescent="0.25">
      <c r="A59" s="1" t="s">
        <v>30</v>
      </c>
      <c r="B59" s="1">
        <v>2014</v>
      </c>
      <c r="C59" s="1" t="s">
        <v>40</v>
      </c>
      <c r="D59" s="4">
        <v>125.3</v>
      </c>
      <c r="E59" s="4">
        <v>118.8</v>
      </c>
      <c r="F59" s="4">
        <v>120.7</v>
      </c>
      <c r="G59" s="4">
        <v>113.90396057458715</v>
      </c>
      <c r="H59" s="4">
        <v>115.4</v>
      </c>
      <c r="I59" s="4">
        <v>113.5</v>
      </c>
      <c r="J59" s="4">
        <v>120.7</v>
      </c>
    </row>
    <row r="60" spans="1:10" ht="13.2" x14ac:dyDescent="0.25">
      <c r="A60" s="1" t="s">
        <v>32</v>
      </c>
      <c r="B60" s="1">
        <v>2014</v>
      </c>
      <c r="C60" s="1" t="s">
        <v>40</v>
      </c>
      <c r="D60" s="4">
        <v>128.9</v>
      </c>
      <c r="E60" s="4">
        <v>123</v>
      </c>
      <c r="F60" s="4">
        <v>117.9</v>
      </c>
      <c r="G60" s="4">
        <v>115.5</v>
      </c>
      <c r="H60" s="4">
        <v>111.8</v>
      </c>
      <c r="I60" s="4">
        <v>113.9</v>
      </c>
      <c r="J60" s="4">
        <v>119.9</v>
      </c>
    </row>
    <row r="61" spans="1:10" ht="13.2" x14ac:dyDescent="0.25">
      <c r="A61" s="1" t="s">
        <v>33</v>
      </c>
      <c r="B61" s="1">
        <v>2014</v>
      </c>
      <c r="C61" s="1" t="s">
        <v>40</v>
      </c>
      <c r="D61" s="4">
        <v>126.6</v>
      </c>
      <c r="E61" s="4">
        <v>119.9</v>
      </c>
      <c r="F61" s="4">
        <v>119.6</v>
      </c>
      <c r="G61" s="4">
        <v>115.5</v>
      </c>
      <c r="H61" s="4">
        <v>114</v>
      </c>
      <c r="I61" s="4">
        <v>113.7</v>
      </c>
      <c r="J61" s="4">
        <v>120.3</v>
      </c>
    </row>
    <row r="62" spans="1:10" ht="13.2" x14ac:dyDescent="0.25">
      <c r="A62" s="1" t="s">
        <v>30</v>
      </c>
      <c r="B62" s="1">
        <v>2014</v>
      </c>
      <c r="C62" s="1" t="s">
        <v>41</v>
      </c>
      <c r="D62" s="4">
        <v>125.3</v>
      </c>
      <c r="E62" s="4">
        <v>119.5</v>
      </c>
      <c r="F62" s="4">
        <v>121.3</v>
      </c>
      <c r="G62" s="4">
        <v>114.32664551862624</v>
      </c>
      <c r="H62" s="4">
        <v>115.8</v>
      </c>
      <c r="I62" s="4">
        <v>113.7</v>
      </c>
      <c r="J62" s="4">
        <v>120.9</v>
      </c>
    </row>
    <row r="63" spans="1:10" ht="13.2" x14ac:dyDescent="0.25">
      <c r="A63" s="1" t="s">
        <v>32</v>
      </c>
      <c r="B63" s="1">
        <v>2014</v>
      </c>
      <c r="C63" s="1" t="s">
        <v>41</v>
      </c>
      <c r="D63" s="4">
        <v>126.7</v>
      </c>
      <c r="E63" s="4">
        <v>124.3</v>
      </c>
      <c r="F63" s="4">
        <v>118.4</v>
      </c>
      <c r="G63" s="4">
        <v>116.1</v>
      </c>
      <c r="H63" s="4">
        <v>111.8</v>
      </c>
      <c r="I63" s="4">
        <v>113.6</v>
      </c>
      <c r="J63" s="4">
        <v>119.2</v>
      </c>
    </row>
    <row r="64" spans="1:10" ht="13.2" x14ac:dyDescent="0.25">
      <c r="A64" s="1" t="s">
        <v>33</v>
      </c>
      <c r="B64" s="1">
        <v>2014</v>
      </c>
      <c r="C64" s="1" t="s">
        <v>41</v>
      </c>
      <c r="D64" s="4">
        <v>125.8</v>
      </c>
      <c r="E64" s="4">
        <v>120.8</v>
      </c>
      <c r="F64" s="4">
        <v>120.1</v>
      </c>
      <c r="G64" s="4">
        <v>116.1</v>
      </c>
      <c r="H64" s="4">
        <v>114.3</v>
      </c>
      <c r="I64" s="4">
        <v>113.7</v>
      </c>
      <c r="J64" s="4">
        <v>120.1</v>
      </c>
    </row>
    <row r="65" spans="1:10" ht="13.2" x14ac:dyDescent="0.25">
      <c r="A65" s="1" t="s">
        <v>30</v>
      </c>
      <c r="B65" s="1">
        <v>2014</v>
      </c>
      <c r="C65" s="1" t="s">
        <v>42</v>
      </c>
      <c r="D65" s="4">
        <v>125.1</v>
      </c>
      <c r="E65" s="4">
        <v>120</v>
      </c>
      <c r="F65" s="4">
        <v>122.3</v>
      </c>
      <c r="G65" s="4">
        <v>114.94915270512087</v>
      </c>
      <c r="H65" s="4">
        <v>116.4</v>
      </c>
      <c r="I65" s="4">
        <v>114</v>
      </c>
      <c r="J65" s="4">
        <v>121</v>
      </c>
    </row>
    <row r="66" spans="1:10" ht="13.2" x14ac:dyDescent="0.25">
      <c r="A66" s="1" t="s">
        <v>32</v>
      </c>
      <c r="B66" s="1">
        <v>2014</v>
      </c>
      <c r="C66" s="1" t="s">
        <v>42</v>
      </c>
      <c r="D66" s="4">
        <v>125.8</v>
      </c>
      <c r="E66" s="4">
        <v>124.3</v>
      </c>
      <c r="F66" s="4">
        <v>118.9</v>
      </c>
      <c r="G66" s="4">
        <v>116.7</v>
      </c>
      <c r="H66" s="4">
        <v>112</v>
      </c>
      <c r="I66" s="4">
        <v>113.7</v>
      </c>
      <c r="J66" s="4">
        <v>119.1</v>
      </c>
    </row>
    <row r="67" spans="1:10" ht="13.2" x14ac:dyDescent="0.25">
      <c r="A67" s="1" t="s">
        <v>33</v>
      </c>
      <c r="B67" s="1">
        <v>2014</v>
      </c>
      <c r="C67" s="1" t="s">
        <v>42</v>
      </c>
      <c r="D67" s="4">
        <v>125.4</v>
      </c>
      <c r="E67" s="4">
        <v>121.1</v>
      </c>
      <c r="F67" s="4">
        <v>121</v>
      </c>
      <c r="G67" s="4">
        <v>116.7</v>
      </c>
      <c r="H67" s="4">
        <v>114.7</v>
      </c>
      <c r="I67" s="4">
        <v>113.9</v>
      </c>
      <c r="J67" s="4">
        <v>120.1</v>
      </c>
    </row>
    <row r="68" spans="1:10" ht="13.2" x14ac:dyDescent="0.25">
      <c r="A68" s="1" t="s">
        <v>30</v>
      </c>
      <c r="B68" s="1">
        <v>2014</v>
      </c>
      <c r="C68" s="1" t="s">
        <v>43</v>
      </c>
      <c r="D68" s="4">
        <v>124.9</v>
      </c>
      <c r="E68" s="4">
        <v>120.8</v>
      </c>
      <c r="F68" s="4">
        <v>122.9</v>
      </c>
      <c r="G68" s="4">
        <v>115.53108431092603</v>
      </c>
      <c r="H68" s="4">
        <v>117.3</v>
      </c>
      <c r="I68" s="4">
        <v>114.1</v>
      </c>
      <c r="J68" s="4">
        <v>121.1</v>
      </c>
    </row>
    <row r="69" spans="1:10" ht="13.2" x14ac:dyDescent="0.25">
      <c r="A69" s="1" t="s">
        <v>32</v>
      </c>
      <c r="B69" s="1">
        <v>2014</v>
      </c>
      <c r="C69" s="1" t="s">
        <v>43</v>
      </c>
      <c r="D69" s="4">
        <v>125.4</v>
      </c>
      <c r="E69" s="4">
        <v>125.8</v>
      </c>
      <c r="F69" s="4">
        <v>119.5</v>
      </c>
      <c r="G69" s="4">
        <v>117.1</v>
      </c>
      <c r="H69" s="4">
        <v>112.6</v>
      </c>
      <c r="I69" s="4">
        <v>113.4</v>
      </c>
      <c r="J69" s="4">
        <v>119</v>
      </c>
    </row>
    <row r="70" spans="1:10" ht="13.2" x14ac:dyDescent="0.25">
      <c r="A70" s="1" t="s">
        <v>33</v>
      </c>
      <c r="B70" s="1">
        <v>2014</v>
      </c>
      <c r="C70" s="1" t="s">
        <v>43</v>
      </c>
      <c r="D70" s="4">
        <v>125.1</v>
      </c>
      <c r="E70" s="4">
        <v>122.1</v>
      </c>
      <c r="F70" s="4">
        <v>121.6</v>
      </c>
      <c r="G70" s="4">
        <v>117.1</v>
      </c>
      <c r="H70" s="4">
        <v>115.5</v>
      </c>
      <c r="I70" s="4">
        <v>113.8</v>
      </c>
      <c r="J70" s="4">
        <v>120.1</v>
      </c>
    </row>
    <row r="71" spans="1:10" ht="13.2" x14ac:dyDescent="0.25">
      <c r="A71" s="1" t="s">
        <v>30</v>
      </c>
      <c r="B71" s="1">
        <v>2014</v>
      </c>
      <c r="C71" s="1" t="s">
        <v>44</v>
      </c>
      <c r="D71" s="4">
        <v>123.3</v>
      </c>
      <c r="E71" s="4">
        <v>121.7</v>
      </c>
      <c r="F71" s="4">
        <v>123.3</v>
      </c>
      <c r="G71" s="4">
        <v>116.06743139274145</v>
      </c>
      <c r="H71" s="4">
        <v>117.4</v>
      </c>
      <c r="I71" s="4">
        <v>114.2</v>
      </c>
      <c r="J71" s="4">
        <v>120.3</v>
      </c>
    </row>
    <row r="72" spans="1:10" ht="13.2" x14ac:dyDescent="0.25">
      <c r="A72" s="1" t="s">
        <v>32</v>
      </c>
      <c r="B72" s="1">
        <v>2014</v>
      </c>
      <c r="C72" s="1" t="s">
        <v>44</v>
      </c>
      <c r="D72" s="4">
        <v>124</v>
      </c>
      <c r="E72" s="4">
        <v>126.4</v>
      </c>
      <c r="F72" s="4">
        <v>120</v>
      </c>
      <c r="G72" s="4">
        <v>116.5</v>
      </c>
      <c r="H72" s="4">
        <v>113</v>
      </c>
      <c r="I72" s="4">
        <v>113.4</v>
      </c>
      <c r="J72" s="4">
        <v>118.4</v>
      </c>
    </row>
    <row r="73" spans="1:10" ht="13.2" x14ac:dyDescent="0.25">
      <c r="A73" s="1" t="s">
        <v>33</v>
      </c>
      <c r="B73" s="1">
        <v>2014</v>
      </c>
      <c r="C73" s="1" t="s">
        <v>44</v>
      </c>
      <c r="D73" s="4">
        <v>123.6</v>
      </c>
      <c r="E73" s="4">
        <v>123</v>
      </c>
      <c r="F73" s="4">
        <v>122</v>
      </c>
      <c r="G73" s="4">
        <v>116.5</v>
      </c>
      <c r="H73" s="4">
        <v>115.7</v>
      </c>
      <c r="I73" s="4">
        <v>113.8</v>
      </c>
      <c r="J73" s="4">
        <v>119.4</v>
      </c>
    </row>
    <row r="74" spans="1:10" ht="13.2" x14ac:dyDescent="0.25">
      <c r="A74" s="1" t="s">
        <v>30</v>
      </c>
      <c r="B74" s="1">
        <v>2015</v>
      </c>
      <c r="C74" s="1" t="s">
        <v>31</v>
      </c>
      <c r="D74" s="4">
        <v>122.8</v>
      </c>
      <c r="E74" s="4">
        <v>122.7</v>
      </c>
      <c r="F74" s="4">
        <v>124</v>
      </c>
      <c r="G74" s="4">
        <v>116.34974093430982</v>
      </c>
      <c r="H74" s="4">
        <v>118.4</v>
      </c>
      <c r="I74" s="4">
        <v>114.5</v>
      </c>
      <c r="J74" s="4">
        <v>120.3</v>
      </c>
    </row>
    <row r="75" spans="1:10" ht="13.2" x14ac:dyDescent="0.25">
      <c r="A75" s="1" t="s">
        <v>32</v>
      </c>
      <c r="B75" s="1">
        <v>2015</v>
      </c>
      <c r="C75" s="1" t="s">
        <v>31</v>
      </c>
      <c r="D75" s="4">
        <v>123.5</v>
      </c>
      <c r="E75" s="4">
        <v>127.4</v>
      </c>
      <c r="F75" s="4">
        <v>120.2</v>
      </c>
      <c r="G75" s="4">
        <v>117.3</v>
      </c>
      <c r="H75" s="4">
        <v>113.4</v>
      </c>
      <c r="I75" s="4">
        <v>113.4</v>
      </c>
      <c r="J75" s="4">
        <v>118.5</v>
      </c>
    </row>
    <row r="76" spans="1:10" ht="13.2" x14ac:dyDescent="0.25">
      <c r="A76" s="1" t="s">
        <v>33</v>
      </c>
      <c r="B76" s="1">
        <v>2015</v>
      </c>
      <c r="C76" s="1" t="s">
        <v>31</v>
      </c>
      <c r="D76" s="4">
        <v>123.1</v>
      </c>
      <c r="E76" s="4">
        <v>124</v>
      </c>
      <c r="F76" s="4">
        <v>122.5</v>
      </c>
      <c r="G76" s="4">
        <v>117.3</v>
      </c>
      <c r="H76" s="4">
        <v>116.5</v>
      </c>
      <c r="I76" s="4">
        <v>114</v>
      </c>
      <c r="J76" s="4">
        <v>119.5</v>
      </c>
    </row>
    <row r="77" spans="1:10" ht="13.2" x14ac:dyDescent="0.25">
      <c r="A77" s="1" t="s">
        <v>30</v>
      </c>
      <c r="B77" s="1">
        <v>2015</v>
      </c>
      <c r="C77" s="1" t="s">
        <v>34</v>
      </c>
      <c r="D77" s="4">
        <v>122.8</v>
      </c>
      <c r="E77" s="4">
        <v>124.2</v>
      </c>
      <c r="F77" s="4">
        <v>125</v>
      </c>
      <c r="G77" s="4">
        <v>116.63869518199746</v>
      </c>
      <c r="H77" s="4">
        <v>120</v>
      </c>
      <c r="I77" s="4">
        <v>115</v>
      </c>
      <c r="J77" s="4">
        <v>120.6</v>
      </c>
    </row>
    <row r="78" spans="1:10" ht="13.2" x14ac:dyDescent="0.25">
      <c r="A78" s="1" t="s">
        <v>32</v>
      </c>
      <c r="B78" s="1">
        <v>2015</v>
      </c>
      <c r="C78" s="1" t="s">
        <v>34</v>
      </c>
      <c r="D78" s="4">
        <v>123.7</v>
      </c>
      <c r="E78" s="4">
        <v>128.1</v>
      </c>
      <c r="F78" s="4">
        <v>120.6</v>
      </c>
      <c r="G78" s="4">
        <v>118.1</v>
      </c>
      <c r="H78" s="4">
        <v>114</v>
      </c>
      <c r="I78" s="4">
        <v>113.2</v>
      </c>
      <c r="J78" s="4">
        <v>118.7</v>
      </c>
    </row>
    <row r="79" spans="1:10" ht="13.2" x14ac:dyDescent="0.25">
      <c r="A79" s="1" t="s">
        <v>33</v>
      </c>
      <c r="B79" s="1">
        <v>2015</v>
      </c>
      <c r="C79" s="1" t="s">
        <v>34</v>
      </c>
      <c r="D79" s="4">
        <v>123.1</v>
      </c>
      <c r="E79" s="4">
        <v>125.2</v>
      </c>
      <c r="F79" s="4">
        <v>123.3</v>
      </c>
      <c r="G79" s="4">
        <v>118.1</v>
      </c>
      <c r="H79" s="4">
        <v>117.7</v>
      </c>
      <c r="I79" s="4">
        <v>114.1</v>
      </c>
      <c r="J79" s="4">
        <v>119.7</v>
      </c>
    </row>
    <row r="80" spans="1:10" ht="13.2" x14ac:dyDescent="0.25">
      <c r="A80" s="1" t="s">
        <v>30</v>
      </c>
      <c r="B80" s="1">
        <v>2015</v>
      </c>
      <c r="C80" s="1" t="s">
        <v>35</v>
      </c>
      <c r="D80" s="4">
        <v>123.1</v>
      </c>
      <c r="E80" s="4">
        <v>124.7</v>
      </c>
      <c r="F80" s="4">
        <v>125.5</v>
      </c>
      <c r="G80" s="4">
        <v>116.98398527878319</v>
      </c>
      <c r="H80" s="4">
        <v>120.6</v>
      </c>
      <c r="I80" s="4">
        <v>115.5</v>
      </c>
      <c r="J80" s="4">
        <v>121.1</v>
      </c>
    </row>
    <row r="81" spans="1:10" ht="13.2" x14ac:dyDescent="0.25">
      <c r="A81" s="1" t="s">
        <v>32</v>
      </c>
      <c r="B81" s="1">
        <v>2015</v>
      </c>
      <c r="C81" s="1" t="s">
        <v>35</v>
      </c>
      <c r="D81" s="4">
        <v>123.9</v>
      </c>
      <c r="E81" s="4">
        <v>128.80000000000001</v>
      </c>
      <c r="F81" s="4">
        <v>120.9</v>
      </c>
      <c r="G81" s="4">
        <v>118.6</v>
      </c>
      <c r="H81" s="4">
        <v>114.4</v>
      </c>
      <c r="I81" s="4">
        <v>113.8</v>
      </c>
      <c r="J81" s="4">
        <v>119.1</v>
      </c>
    </row>
    <row r="82" spans="1:10" ht="13.2" x14ac:dyDescent="0.25">
      <c r="A82" s="1" t="s">
        <v>33</v>
      </c>
      <c r="B82" s="1">
        <v>2015</v>
      </c>
      <c r="C82" s="1" t="s">
        <v>35</v>
      </c>
      <c r="D82" s="4">
        <v>123.4</v>
      </c>
      <c r="E82" s="4">
        <v>125.8</v>
      </c>
      <c r="F82" s="4">
        <v>123.7</v>
      </c>
      <c r="G82" s="4">
        <v>118.6</v>
      </c>
      <c r="H82" s="4">
        <v>118.3</v>
      </c>
      <c r="I82" s="4">
        <v>114.7</v>
      </c>
      <c r="J82" s="4">
        <v>120.2</v>
      </c>
    </row>
    <row r="83" spans="1:10" ht="13.2" x14ac:dyDescent="0.25">
      <c r="A83" s="1" t="s">
        <v>30</v>
      </c>
      <c r="B83" s="1">
        <v>2015</v>
      </c>
      <c r="C83" s="1" t="s">
        <v>36</v>
      </c>
      <c r="D83" s="4">
        <v>123.6</v>
      </c>
      <c r="E83" s="4">
        <v>125.7</v>
      </c>
      <c r="F83" s="4">
        <v>126</v>
      </c>
      <c r="G83" s="4">
        <v>117.55249126612118</v>
      </c>
      <c r="H83" s="4">
        <v>121.2</v>
      </c>
      <c r="I83" s="4">
        <v>116</v>
      </c>
      <c r="J83" s="4">
        <v>121.5</v>
      </c>
    </row>
    <row r="84" spans="1:10" ht="13.2" x14ac:dyDescent="0.25">
      <c r="A84" s="1" t="s">
        <v>32</v>
      </c>
      <c r="B84" s="1">
        <v>2015</v>
      </c>
      <c r="C84" s="1" t="s">
        <v>36</v>
      </c>
      <c r="D84" s="4">
        <v>124.6</v>
      </c>
      <c r="E84" s="4">
        <v>130.1</v>
      </c>
      <c r="F84" s="4">
        <v>121.3</v>
      </c>
      <c r="G84" s="4">
        <v>119.2</v>
      </c>
      <c r="H84" s="4">
        <v>114.7</v>
      </c>
      <c r="I84" s="4">
        <v>114.2</v>
      </c>
      <c r="J84" s="4">
        <v>119.7</v>
      </c>
    </row>
    <row r="85" spans="1:10" ht="13.2" x14ac:dyDescent="0.25">
      <c r="A85" s="1" t="s">
        <v>33</v>
      </c>
      <c r="B85" s="1">
        <v>2015</v>
      </c>
      <c r="C85" s="1" t="s">
        <v>36</v>
      </c>
      <c r="D85" s="4">
        <v>124</v>
      </c>
      <c r="E85" s="4">
        <v>126.9</v>
      </c>
      <c r="F85" s="4">
        <v>124.1</v>
      </c>
      <c r="G85" s="4">
        <v>119.2</v>
      </c>
      <c r="H85" s="4">
        <v>118.7</v>
      </c>
      <c r="I85" s="4">
        <v>115.1</v>
      </c>
      <c r="J85" s="4">
        <v>120.7</v>
      </c>
    </row>
    <row r="86" spans="1:10" ht="13.2" x14ac:dyDescent="0.25">
      <c r="A86" s="1" t="s">
        <v>30</v>
      </c>
      <c r="B86" s="1">
        <v>2015</v>
      </c>
      <c r="C86" s="1" t="s">
        <v>37</v>
      </c>
      <c r="D86" s="4">
        <v>124.4</v>
      </c>
      <c r="E86" s="4">
        <v>126.7</v>
      </c>
      <c r="F86" s="4">
        <v>126.8</v>
      </c>
      <c r="G86" s="4">
        <v>118.10835241410021</v>
      </c>
      <c r="H86" s="4">
        <v>121.9</v>
      </c>
      <c r="I86" s="4">
        <v>116.9</v>
      </c>
      <c r="J86" s="4">
        <v>122.4</v>
      </c>
    </row>
    <row r="87" spans="1:10" ht="13.2" x14ac:dyDescent="0.25">
      <c r="A87" s="1" t="s">
        <v>32</v>
      </c>
      <c r="B87" s="1">
        <v>2015</v>
      </c>
      <c r="C87" s="1" t="s">
        <v>37</v>
      </c>
      <c r="D87" s="4">
        <v>126.1</v>
      </c>
      <c r="E87" s="4">
        <v>131.30000000000001</v>
      </c>
      <c r="F87" s="4">
        <v>121.6</v>
      </c>
      <c r="G87" s="4">
        <v>119.6</v>
      </c>
      <c r="H87" s="4">
        <v>114.9</v>
      </c>
      <c r="I87" s="4">
        <v>115.2</v>
      </c>
      <c r="J87" s="4">
        <v>120.7</v>
      </c>
    </row>
    <row r="88" spans="1:10" ht="13.2" x14ac:dyDescent="0.25">
      <c r="A88" s="1" t="s">
        <v>33</v>
      </c>
      <c r="B88" s="1">
        <v>2015</v>
      </c>
      <c r="C88" s="1" t="s">
        <v>37</v>
      </c>
      <c r="D88" s="4">
        <v>125</v>
      </c>
      <c r="E88" s="4">
        <v>127.9</v>
      </c>
      <c r="F88" s="4">
        <v>124.7</v>
      </c>
      <c r="G88" s="4">
        <v>119.6</v>
      </c>
      <c r="H88" s="4">
        <v>119.2</v>
      </c>
      <c r="I88" s="4">
        <v>116.1</v>
      </c>
      <c r="J88" s="4">
        <v>121.6</v>
      </c>
    </row>
    <row r="89" spans="1:10" ht="13.2" x14ac:dyDescent="0.25">
      <c r="A89" s="1" t="s">
        <v>30</v>
      </c>
      <c r="B89" s="1">
        <v>2015</v>
      </c>
      <c r="C89" s="1" t="s">
        <v>38</v>
      </c>
      <c r="D89" s="4">
        <v>126.6</v>
      </c>
      <c r="E89" s="4">
        <v>128.19999999999999</v>
      </c>
      <c r="F89" s="4">
        <v>128</v>
      </c>
      <c r="G89" s="4">
        <v>118.60498099544495</v>
      </c>
      <c r="H89" s="4">
        <v>122.6</v>
      </c>
      <c r="I89" s="4">
        <v>117.9</v>
      </c>
      <c r="J89" s="4">
        <v>124.1</v>
      </c>
    </row>
    <row r="90" spans="1:10" ht="13.2" x14ac:dyDescent="0.25">
      <c r="A90" s="1" t="s">
        <v>32</v>
      </c>
      <c r="B90" s="1">
        <v>2015</v>
      </c>
      <c r="C90" s="1" t="s">
        <v>38</v>
      </c>
      <c r="D90" s="4">
        <v>128.5</v>
      </c>
      <c r="E90" s="4">
        <v>132.1</v>
      </c>
      <c r="F90" s="4">
        <v>122.3</v>
      </c>
      <c r="G90" s="4">
        <v>119</v>
      </c>
      <c r="H90" s="4">
        <v>115.1</v>
      </c>
      <c r="I90" s="4">
        <v>116</v>
      </c>
      <c r="J90" s="4">
        <v>121.7</v>
      </c>
    </row>
    <row r="91" spans="1:10" ht="13.2" x14ac:dyDescent="0.25">
      <c r="A91" s="1" t="s">
        <v>33</v>
      </c>
      <c r="B91" s="1">
        <v>2015</v>
      </c>
      <c r="C91" s="1" t="s">
        <v>38</v>
      </c>
      <c r="D91" s="4">
        <v>127.3</v>
      </c>
      <c r="E91" s="4">
        <v>129.19999999999999</v>
      </c>
      <c r="F91" s="4">
        <v>125.7</v>
      </c>
      <c r="G91" s="4">
        <v>119</v>
      </c>
      <c r="H91" s="4">
        <v>119.8</v>
      </c>
      <c r="I91" s="4">
        <v>117</v>
      </c>
      <c r="J91" s="4">
        <v>123</v>
      </c>
    </row>
    <row r="92" spans="1:10" ht="13.2" x14ac:dyDescent="0.25">
      <c r="A92" s="1" t="s">
        <v>30</v>
      </c>
      <c r="B92" s="1">
        <v>2015</v>
      </c>
      <c r="C92" s="1" t="s">
        <v>39</v>
      </c>
      <c r="D92" s="4">
        <v>127.5</v>
      </c>
      <c r="E92" s="4">
        <v>129.4</v>
      </c>
      <c r="F92" s="4">
        <v>128.30000000000001</v>
      </c>
      <c r="G92" s="4">
        <v>118.87398051951848</v>
      </c>
      <c r="H92" s="4">
        <v>123</v>
      </c>
      <c r="I92" s="4">
        <v>118.1</v>
      </c>
      <c r="J92" s="4">
        <v>124.7</v>
      </c>
    </row>
    <row r="93" spans="1:10" ht="13.2" x14ac:dyDescent="0.25">
      <c r="A93" s="1" t="s">
        <v>32</v>
      </c>
      <c r="B93" s="1">
        <v>2015</v>
      </c>
      <c r="C93" s="1" t="s">
        <v>39</v>
      </c>
      <c r="D93" s="4">
        <v>129.5</v>
      </c>
      <c r="E93" s="4">
        <v>133.1</v>
      </c>
      <c r="F93" s="4">
        <v>122.7</v>
      </c>
      <c r="G93" s="4">
        <v>119.9</v>
      </c>
      <c r="H93" s="4">
        <v>115.3</v>
      </c>
      <c r="I93" s="4">
        <v>116.3</v>
      </c>
      <c r="J93" s="4">
        <v>122.4</v>
      </c>
    </row>
    <row r="94" spans="1:10" ht="13.2" x14ac:dyDescent="0.25">
      <c r="A94" s="1" t="s">
        <v>33</v>
      </c>
      <c r="B94" s="1">
        <v>2015</v>
      </c>
      <c r="C94" s="1" t="s">
        <v>39</v>
      </c>
      <c r="D94" s="4">
        <v>128.19999999999999</v>
      </c>
      <c r="E94" s="4">
        <v>130.4</v>
      </c>
      <c r="F94" s="4">
        <v>126.1</v>
      </c>
      <c r="G94" s="4">
        <v>119.9</v>
      </c>
      <c r="H94" s="4">
        <v>120.1</v>
      </c>
      <c r="I94" s="4">
        <v>117.2</v>
      </c>
      <c r="J94" s="4">
        <v>123.6</v>
      </c>
    </row>
    <row r="95" spans="1:10" ht="13.2" x14ac:dyDescent="0.25">
      <c r="A95" s="1" t="s">
        <v>30</v>
      </c>
      <c r="B95" s="1">
        <v>2015</v>
      </c>
      <c r="C95" s="1" t="s">
        <v>40</v>
      </c>
      <c r="D95" s="4">
        <v>129.80000000000001</v>
      </c>
      <c r="E95" s="4">
        <v>130.1</v>
      </c>
      <c r="F95" s="4">
        <v>129</v>
      </c>
      <c r="G95" s="4">
        <v>119.1763682143404</v>
      </c>
      <c r="H95" s="4">
        <v>123.8</v>
      </c>
      <c r="I95" s="4">
        <v>118.2</v>
      </c>
      <c r="J95" s="4">
        <v>126.1</v>
      </c>
    </row>
    <row r="96" spans="1:10" ht="13.2" x14ac:dyDescent="0.25">
      <c r="A96" s="1" t="s">
        <v>32</v>
      </c>
      <c r="B96" s="1">
        <v>2015</v>
      </c>
      <c r="C96" s="1" t="s">
        <v>40</v>
      </c>
      <c r="D96" s="4">
        <v>131.1</v>
      </c>
      <c r="E96" s="4">
        <v>134.19999999999999</v>
      </c>
      <c r="F96" s="4">
        <v>122.9</v>
      </c>
      <c r="G96" s="4">
        <v>120.9</v>
      </c>
      <c r="H96" s="4">
        <v>115.3</v>
      </c>
      <c r="I96" s="4">
        <v>116.2</v>
      </c>
      <c r="J96" s="4">
        <v>123.2</v>
      </c>
    </row>
    <row r="97" spans="1:10" ht="13.2" x14ac:dyDescent="0.25">
      <c r="A97" s="1" t="s">
        <v>33</v>
      </c>
      <c r="B97" s="1">
        <v>2015</v>
      </c>
      <c r="C97" s="1" t="s">
        <v>40</v>
      </c>
      <c r="D97" s="4">
        <v>130.30000000000001</v>
      </c>
      <c r="E97" s="4">
        <v>131.19999999999999</v>
      </c>
      <c r="F97" s="4">
        <v>126.6</v>
      </c>
      <c r="G97" s="4">
        <v>120.9</v>
      </c>
      <c r="H97" s="4">
        <v>120.6</v>
      </c>
      <c r="I97" s="4">
        <v>117.2</v>
      </c>
      <c r="J97" s="4">
        <v>124.8</v>
      </c>
    </row>
    <row r="98" spans="1:10" ht="13.2" x14ac:dyDescent="0.25">
      <c r="A98" s="1" t="s">
        <v>30</v>
      </c>
      <c r="B98" s="1">
        <v>2015</v>
      </c>
      <c r="C98" s="1" t="s">
        <v>41</v>
      </c>
      <c r="D98" s="4">
        <v>131</v>
      </c>
      <c r="E98" s="4">
        <v>131</v>
      </c>
      <c r="F98" s="4">
        <v>129.9</v>
      </c>
      <c r="G98" s="4">
        <v>119.58392552547821</v>
      </c>
      <c r="H98" s="4">
        <v>123.7</v>
      </c>
      <c r="I98" s="4">
        <v>118.8</v>
      </c>
      <c r="J98" s="4">
        <v>127</v>
      </c>
    </row>
    <row r="99" spans="1:10" ht="13.2" x14ac:dyDescent="0.25">
      <c r="A99" s="1" t="s">
        <v>32</v>
      </c>
      <c r="B99" s="1">
        <v>2015</v>
      </c>
      <c r="C99" s="1" t="s">
        <v>41</v>
      </c>
      <c r="D99" s="4">
        <v>131.5</v>
      </c>
      <c r="E99" s="4">
        <v>134.69999999999999</v>
      </c>
      <c r="F99" s="4">
        <v>123.2</v>
      </c>
      <c r="G99" s="4">
        <v>121.6</v>
      </c>
      <c r="H99" s="4">
        <v>115.1</v>
      </c>
      <c r="I99" s="4">
        <v>116.2</v>
      </c>
      <c r="J99" s="4">
        <v>123.5</v>
      </c>
    </row>
    <row r="100" spans="1:10" ht="13.2" x14ac:dyDescent="0.25">
      <c r="A100" s="1" t="s">
        <v>33</v>
      </c>
      <c r="B100" s="1">
        <v>2015</v>
      </c>
      <c r="C100" s="1" t="s">
        <v>41</v>
      </c>
      <c r="D100" s="4">
        <v>131.19999999999999</v>
      </c>
      <c r="E100" s="4">
        <v>132</v>
      </c>
      <c r="F100" s="4">
        <v>127.2</v>
      </c>
      <c r="G100" s="4">
        <v>121.6</v>
      </c>
      <c r="H100" s="4">
        <v>120.4</v>
      </c>
      <c r="I100" s="4">
        <v>117.5</v>
      </c>
      <c r="J100" s="4">
        <v>125.4</v>
      </c>
    </row>
    <row r="101" spans="1:10" ht="13.2" x14ac:dyDescent="0.25">
      <c r="A101" s="1" t="s">
        <v>30</v>
      </c>
      <c r="B101" s="1">
        <v>2015</v>
      </c>
      <c r="C101" s="1" t="s">
        <v>42</v>
      </c>
      <c r="D101" s="4">
        <v>131.80000000000001</v>
      </c>
      <c r="E101" s="4">
        <v>131.5</v>
      </c>
      <c r="F101" s="4">
        <v>130.6</v>
      </c>
      <c r="G101" s="4">
        <v>120.27047491770412</v>
      </c>
      <c r="H101" s="4">
        <v>124.4</v>
      </c>
      <c r="I101" s="4">
        <v>119.2</v>
      </c>
      <c r="J101" s="4">
        <v>127.7</v>
      </c>
    </row>
    <row r="102" spans="1:10" ht="13.2" x14ac:dyDescent="0.25">
      <c r="A102" s="1" t="s">
        <v>32</v>
      </c>
      <c r="B102" s="1">
        <v>2015</v>
      </c>
      <c r="C102" s="1" t="s">
        <v>42</v>
      </c>
      <c r="D102" s="4">
        <v>132.6</v>
      </c>
      <c r="E102" s="4">
        <v>135.30000000000001</v>
      </c>
      <c r="F102" s="4">
        <v>123.6</v>
      </c>
      <c r="G102" s="4">
        <v>122.4</v>
      </c>
      <c r="H102" s="4">
        <v>114.9</v>
      </c>
      <c r="I102" s="4">
        <v>116.5</v>
      </c>
      <c r="J102" s="4">
        <v>124.2</v>
      </c>
    </row>
    <row r="103" spans="1:10" ht="13.2" x14ac:dyDescent="0.25">
      <c r="A103" s="1" t="s">
        <v>33</v>
      </c>
      <c r="B103" s="1">
        <v>2015</v>
      </c>
      <c r="C103" s="1" t="s">
        <v>42</v>
      </c>
      <c r="D103" s="4">
        <v>132.1</v>
      </c>
      <c r="E103" s="4">
        <v>132.5</v>
      </c>
      <c r="F103" s="4">
        <v>127.8</v>
      </c>
      <c r="G103" s="4">
        <v>122.4</v>
      </c>
      <c r="H103" s="4">
        <v>120.8</v>
      </c>
      <c r="I103" s="4">
        <v>117.9</v>
      </c>
      <c r="J103" s="4">
        <v>126.1</v>
      </c>
    </row>
    <row r="104" spans="1:10" ht="13.2" x14ac:dyDescent="0.25">
      <c r="A104" s="1" t="s">
        <v>30</v>
      </c>
      <c r="B104" s="1">
        <v>2015</v>
      </c>
      <c r="C104" s="1" t="s">
        <v>43</v>
      </c>
      <c r="D104" s="4">
        <v>132.4</v>
      </c>
      <c r="E104" s="4">
        <v>132.19999999999999</v>
      </c>
      <c r="F104" s="4">
        <v>131.5</v>
      </c>
      <c r="G104" s="4">
        <v>120.98119651750251</v>
      </c>
      <c r="H104" s="4">
        <v>125.6</v>
      </c>
      <c r="I104" s="4">
        <v>119.6</v>
      </c>
      <c r="J104" s="4">
        <v>128.30000000000001</v>
      </c>
    </row>
    <row r="105" spans="1:10" ht="13.2" x14ac:dyDescent="0.25">
      <c r="A105" s="1" t="s">
        <v>32</v>
      </c>
      <c r="B105" s="1">
        <v>2015</v>
      </c>
      <c r="C105" s="1" t="s">
        <v>43</v>
      </c>
      <c r="D105" s="4">
        <v>133.30000000000001</v>
      </c>
      <c r="E105" s="4">
        <v>137.6</v>
      </c>
      <c r="F105" s="4">
        <v>124.2</v>
      </c>
      <c r="G105" s="4">
        <v>122.9</v>
      </c>
      <c r="H105" s="4">
        <v>115.1</v>
      </c>
      <c r="I105" s="4">
        <v>116.6</v>
      </c>
      <c r="J105" s="4">
        <v>124.6</v>
      </c>
    </row>
    <row r="106" spans="1:10" ht="13.2" x14ac:dyDescent="0.25">
      <c r="A106" s="1" t="s">
        <v>33</v>
      </c>
      <c r="B106" s="1">
        <v>2015</v>
      </c>
      <c r="C106" s="1" t="s">
        <v>43</v>
      </c>
      <c r="D106" s="4">
        <v>132.69999999999999</v>
      </c>
      <c r="E106" s="4">
        <v>133.6</v>
      </c>
      <c r="F106" s="4">
        <v>128.6</v>
      </c>
      <c r="G106" s="4">
        <v>122.9</v>
      </c>
      <c r="H106" s="4">
        <v>121.6</v>
      </c>
      <c r="I106" s="4">
        <v>118.1</v>
      </c>
      <c r="J106" s="4">
        <v>126.6</v>
      </c>
    </row>
    <row r="107" spans="1:10" ht="13.2" x14ac:dyDescent="0.25">
      <c r="A107" s="1" t="s">
        <v>30</v>
      </c>
      <c r="B107" s="1">
        <v>2015</v>
      </c>
      <c r="C107" s="1" t="s">
        <v>44</v>
      </c>
      <c r="D107" s="4">
        <v>131.4</v>
      </c>
      <c r="E107" s="4">
        <v>133.1</v>
      </c>
      <c r="F107" s="4">
        <v>131.9</v>
      </c>
      <c r="G107" s="4">
        <v>121.62617744007609</v>
      </c>
      <c r="H107" s="4">
        <v>125.7</v>
      </c>
      <c r="I107" s="4">
        <v>119.8</v>
      </c>
      <c r="J107" s="4">
        <v>127.9</v>
      </c>
    </row>
    <row r="108" spans="1:10" ht="13.2" x14ac:dyDescent="0.25">
      <c r="A108" s="1" t="s">
        <v>32</v>
      </c>
      <c r="B108" s="1">
        <v>2015</v>
      </c>
      <c r="C108" s="1" t="s">
        <v>44</v>
      </c>
      <c r="D108" s="4">
        <v>131.5</v>
      </c>
      <c r="E108" s="4">
        <v>138.19999999999999</v>
      </c>
      <c r="F108" s="4">
        <v>124.5</v>
      </c>
      <c r="G108" s="4">
        <v>122.4</v>
      </c>
      <c r="H108" s="4">
        <v>116</v>
      </c>
      <c r="I108" s="4">
        <v>116.7</v>
      </c>
      <c r="J108" s="4">
        <v>124</v>
      </c>
    </row>
    <row r="109" spans="1:10" ht="13.2" x14ac:dyDescent="0.25">
      <c r="A109" s="1" t="s">
        <v>33</v>
      </c>
      <c r="B109" s="1">
        <v>2015</v>
      </c>
      <c r="C109" s="1" t="s">
        <v>44</v>
      </c>
      <c r="D109" s="4">
        <v>131.4</v>
      </c>
      <c r="E109" s="4">
        <v>134.5</v>
      </c>
      <c r="F109" s="4">
        <v>129</v>
      </c>
      <c r="G109" s="4">
        <v>122.4</v>
      </c>
      <c r="H109" s="4">
        <v>122</v>
      </c>
      <c r="I109" s="4">
        <v>118.3</v>
      </c>
      <c r="J109" s="4">
        <v>126.1</v>
      </c>
    </row>
    <row r="110" spans="1:10" ht="13.2" x14ac:dyDescent="0.25">
      <c r="A110" s="1" t="s">
        <v>30</v>
      </c>
      <c r="B110" s="1">
        <v>2016</v>
      </c>
      <c r="C110" s="1" t="s">
        <v>31</v>
      </c>
      <c r="D110" s="4">
        <v>131.4</v>
      </c>
      <c r="E110" s="4">
        <v>133.6</v>
      </c>
      <c r="F110" s="4">
        <v>132.6</v>
      </c>
      <c r="G110" s="4">
        <v>122.03087209725362</v>
      </c>
      <c r="H110" s="4">
        <v>126.2</v>
      </c>
      <c r="I110" s="4">
        <v>120.1</v>
      </c>
      <c r="J110" s="4">
        <v>128.1</v>
      </c>
    </row>
    <row r="111" spans="1:10" ht="13.2" x14ac:dyDescent="0.25">
      <c r="A111" s="1" t="s">
        <v>32</v>
      </c>
      <c r="B111" s="1">
        <v>2016</v>
      </c>
      <c r="C111" s="1" t="s">
        <v>31</v>
      </c>
      <c r="D111" s="4">
        <v>131.19999999999999</v>
      </c>
      <c r="E111" s="4">
        <v>139.5</v>
      </c>
      <c r="F111" s="4">
        <v>124.9</v>
      </c>
      <c r="G111" s="4">
        <v>123.4</v>
      </c>
      <c r="H111" s="4">
        <v>116.9</v>
      </c>
      <c r="I111" s="4">
        <v>116.8</v>
      </c>
      <c r="J111" s="4">
        <v>124.2</v>
      </c>
    </row>
    <row r="112" spans="1:10" ht="13.2" x14ac:dyDescent="0.25">
      <c r="A112" s="1" t="s">
        <v>33</v>
      </c>
      <c r="B112" s="1">
        <v>2016</v>
      </c>
      <c r="C112" s="1" t="s">
        <v>31</v>
      </c>
      <c r="D112" s="4">
        <v>131.30000000000001</v>
      </c>
      <c r="E112" s="4">
        <v>135.19999999999999</v>
      </c>
      <c r="F112" s="4">
        <v>129.5</v>
      </c>
      <c r="G112" s="4">
        <v>123.4</v>
      </c>
      <c r="H112" s="4">
        <v>122.7</v>
      </c>
      <c r="I112" s="4">
        <v>118.5</v>
      </c>
      <c r="J112" s="4">
        <v>126.3</v>
      </c>
    </row>
    <row r="113" spans="1:10" ht="13.2" x14ac:dyDescent="0.25">
      <c r="A113" s="1" t="s">
        <v>30</v>
      </c>
      <c r="B113" s="1">
        <v>2016</v>
      </c>
      <c r="C113" s="1" t="s">
        <v>34</v>
      </c>
      <c r="D113" s="4">
        <v>130.30000000000001</v>
      </c>
      <c r="E113" s="4">
        <v>134.4</v>
      </c>
      <c r="F113" s="4">
        <v>133.4</v>
      </c>
      <c r="G113" s="4">
        <v>122.44869400609247</v>
      </c>
      <c r="H113" s="4">
        <v>127.5</v>
      </c>
      <c r="I113" s="4">
        <v>120.9</v>
      </c>
      <c r="J113" s="4">
        <v>127.9</v>
      </c>
    </row>
    <row r="114" spans="1:10" ht="13.2" x14ac:dyDescent="0.25">
      <c r="A114" s="1" t="s">
        <v>32</v>
      </c>
      <c r="B114" s="1">
        <v>2016</v>
      </c>
      <c r="C114" s="1" t="s">
        <v>34</v>
      </c>
      <c r="D114" s="4">
        <v>129.1</v>
      </c>
      <c r="E114" s="4">
        <v>140</v>
      </c>
      <c r="F114" s="4">
        <v>125.3</v>
      </c>
      <c r="G114" s="4">
        <v>124.4</v>
      </c>
      <c r="H114" s="4">
        <v>116</v>
      </c>
      <c r="I114" s="4">
        <v>117.2</v>
      </c>
      <c r="J114" s="4">
        <v>123.8</v>
      </c>
    </row>
    <row r="115" spans="1:10" ht="13.2" x14ac:dyDescent="0.25">
      <c r="A115" s="1" t="s">
        <v>33</v>
      </c>
      <c r="B115" s="1">
        <v>2016</v>
      </c>
      <c r="C115" s="1" t="s">
        <v>34</v>
      </c>
      <c r="D115" s="4">
        <v>129.9</v>
      </c>
      <c r="E115" s="4">
        <v>135.9</v>
      </c>
      <c r="F115" s="4">
        <v>130.19999999999999</v>
      </c>
      <c r="G115" s="4">
        <v>124.4</v>
      </c>
      <c r="H115" s="4">
        <v>123.1</v>
      </c>
      <c r="I115" s="4">
        <v>119.1</v>
      </c>
      <c r="J115" s="4">
        <v>126</v>
      </c>
    </row>
    <row r="116" spans="1:10" ht="13.2" x14ac:dyDescent="0.25">
      <c r="A116" s="1" t="s">
        <v>30</v>
      </c>
      <c r="B116" s="1">
        <v>2016</v>
      </c>
      <c r="C116" s="1" t="s">
        <v>35</v>
      </c>
      <c r="D116" s="4">
        <v>130.4</v>
      </c>
      <c r="E116" s="4">
        <v>135</v>
      </c>
      <c r="F116" s="4">
        <v>133.80000000000001</v>
      </c>
      <c r="G116" s="4">
        <v>122.94508261593579</v>
      </c>
      <c r="H116" s="4">
        <v>127</v>
      </c>
      <c r="I116" s="4">
        <v>121.1</v>
      </c>
      <c r="J116" s="4">
        <v>128</v>
      </c>
    </row>
    <row r="117" spans="1:10" ht="13.2" x14ac:dyDescent="0.25">
      <c r="A117" s="1" t="s">
        <v>32</v>
      </c>
      <c r="B117" s="1">
        <v>2016</v>
      </c>
      <c r="C117" s="1" t="s">
        <v>35</v>
      </c>
      <c r="D117" s="4">
        <v>128.9</v>
      </c>
      <c r="E117" s="4">
        <v>140.6</v>
      </c>
      <c r="F117" s="4">
        <v>125.5</v>
      </c>
      <c r="G117" s="4">
        <v>124.9</v>
      </c>
      <c r="H117" s="4">
        <v>114.8</v>
      </c>
      <c r="I117" s="4">
        <v>117.3</v>
      </c>
      <c r="J117" s="4">
        <v>123.8</v>
      </c>
    </row>
    <row r="118" spans="1:10" ht="13.2" x14ac:dyDescent="0.25">
      <c r="A118" s="1" t="s">
        <v>33</v>
      </c>
      <c r="B118" s="1">
        <v>2016</v>
      </c>
      <c r="C118" s="1" t="s">
        <v>35</v>
      </c>
      <c r="D118" s="4">
        <v>129.80000000000001</v>
      </c>
      <c r="E118" s="4">
        <v>136.5</v>
      </c>
      <c r="F118" s="4">
        <v>130.5</v>
      </c>
      <c r="G118" s="4">
        <v>124.9</v>
      </c>
      <c r="H118" s="4">
        <v>122.4</v>
      </c>
      <c r="I118" s="4">
        <v>119.3</v>
      </c>
      <c r="J118" s="4">
        <v>126</v>
      </c>
    </row>
    <row r="119" spans="1:10" ht="13.2" x14ac:dyDescent="0.25">
      <c r="A119" s="1" t="s">
        <v>30</v>
      </c>
      <c r="B119" s="1">
        <v>2016</v>
      </c>
      <c r="C119" s="1" t="s">
        <v>36</v>
      </c>
      <c r="D119" s="4">
        <v>131.80000000000001</v>
      </c>
      <c r="E119" s="4">
        <v>135.5</v>
      </c>
      <c r="F119" s="4">
        <v>134.4</v>
      </c>
      <c r="G119" s="4">
        <v>123.64718319103132</v>
      </c>
      <c r="H119" s="4">
        <v>127</v>
      </c>
      <c r="I119" s="4">
        <v>121.7</v>
      </c>
      <c r="J119" s="4">
        <v>129</v>
      </c>
    </row>
    <row r="120" spans="1:10" ht="13.2" x14ac:dyDescent="0.25">
      <c r="A120" s="1" t="s">
        <v>32</v>
      </c>
      <c r="B120" s="1">
        <v>2016</v>
      </c>
      <c r="C120" s="1" t="s">
        <v>36</v>
      </c>
      <c r="D120" s="4">
        <v>131.80000000000001</v>
      </c>
      <c r="E120" s="4">
        <v>141.5</v>
      </c>
      <c r="F120" s="4">
        <v>125.8</v>
      </c>
      <c r="G120" s="4">
        <v>125.6</v>
      </c>
      <c r="H120" s="4">
        <v>114.6</v>
      </c>
      <c r="I120" s="4">
        <v>118.2</v>
      </c>
      <c r="J120" s="4">
        <v>125.3</v>
      </c>
    </row>
    <row r="121" spans="1:10" ht="13.2" x14ac:dyDescent="0.25">
      <c r="A121" s="1" t="s">
        <v>33</v>
      </c>
      <c r="B121" s="1">
        <v>2016</v>
      </c>
      <c r="C121" s="1" t="s">
        <v>36</v>
      </c>
      <c r="D121" s="4">
        <v>131.80000000000001</v>
      </c>
      <c r="E121" s="4">
        <v>137.1</v>
      </c>
      <c r="F121" s="4">
        <v>131</v>
      </c>
      <c r="G121" s="4">
        <v>125.6</v>
      </c>
      <c r="H121" s="4">
        <v>122.3</v>
      </c>
      <c r="I121" s="4">
        <v>120</v>
      </c>
      <c r="J121" s="4">
        <v>127.3</v>
      </c>
    </row>
    <row r="122" spans="1:10" ht="13.2" x14ac:dyDescent="0.25">
      <c r="A122" s="1" t="s">
        <v>30</v>
      </c>
      <c r="B122" s="1">
        <v>2016</v>
      </c>
      <c r="C122" s="1" t="s">
        <v>37</v>
      </c>
      <c r="D122" s="4">
        <v>133.6</v>
      </c>
      <c r="E122" s="4">
        <v>136</v>
      </c>
      <c r="F122" s="4">
        <v>134.80000000000001</v>
      </c>
      <c r="G122" s="4">
        <v>124.31566220145106</v>
      </c>
      <c r="H122" s="4">
        <v>127.4</v>
      </c>
      <c r="I122" s="4">
        <v>122.5</v>
      </c>
      <c r="J122" s="4">
        <v>130.30000000000001</v>
      </c>
    </row>
    <row r="123" spans="1:10" ht="13.2" x14ac:dyDescent="0.25">
      <c r="A123" s="1" t="s">
        <v>32</v>
      </c>
      <c r="B123" s="1">
        <v>2016</v>
      </c>
      <c r="C123" s="1" t="s">
        <v>37</v>
      </c>
      <c r="D123" s="4">
        <v>134.6</v>
      </c>
      <c r="E123" s="4">
        <v>142.19999999999999</v>
      </c>
      <c r="F123" s="4">
        <v>126.2</v>
      </c>
      <c r="G123" s="4">
        <v>126</v>
      </c>
      <c r="H123" s="4">
        <v>115</v>
      </c>
      <c r="I123" s="4">
        <v>118.7</v>
      </c>
      <c r="J123" s="4">
        <v>126.6</v>
      </c>
    </row>
    <row r="124" spans="1:10" ht="13.2" x14ac:dyDescent="0.25">
      <c r="A124" s="1" t="s">
        <v>33</v>
      </c>
      <c r="B124" s="1">
        <v>2016</v>
      </c>
      <c r="C124" s="1" t="s">
        <v>37</v>
      </c>
      <c r="D124" s="4">
        <v>134</v>
      </c>
      <c r="E124" s="4">
        <v>137.69999999999999</v>
      </c>
      <c r="F124" s="4">
        <v>131.4</v>
      </c>
      <c r="G124" s="4">
        <v>126</v>
      </c>
      <c r="H124" s="4">
        <v>122.7</v>
      </c>
      <c r="I124" s="4">
        <v>120.7</v>
      </c>
      <c r="J124" s="4">
        <v>128.6</v>
      </c>
    </row>
    <row r="125" spans="1:10" ht="13.2" x14ac:dyDescent="0.25">
      <c r="A125" s="1" t="s">
        <v>30</v>
      </c>
      <c r="B125" s="1">
        <v>2016</v>
      </c>
      <c r="C125" s="1" t="s">
        <v>38</v>
      </c>
      <c r="D125" s="4">
        <v>136</v>
      </c>
      <c r="E125" s="4">
        <v>137.19999999999999</v>
      </c>
      <c r="F125" s="4">
        <v>135.6</v>
      </c>
      <c r="G125" s="4">
        <v>124.87865866760201</v>
      </c>
      <c r="H125" s="4">
        <v>128</v>
      </c>
      <c r="I125" s="4">
        <v>123.3</v>
      </c>
      <c r="J125" s="4">
        <v>131.9</v>
      </c>
    </row>
    <row r="126" spans="1:10" ht="13.2" x14ac:dyDescent="0.25">
      <c r="A126" s="1" t="s">
        <v>32</v>
      </c>
      <c r="B126" s="1">
        <v>2016</v>
      </c>
      <c r="C126" s="1" t="s">
        <v>38</v>
      </c>
      <c r="D126" s="4">
        <v>138.19999999999999</v>
      </c>
      <c r="E126" s="4">
        <v>142.69999999999999</v>
      </c>
      <c r="F126" s="4">
        <v>126.6</v>
      </c>
      <c r="G126" s="4">
        <v>125.5</v>
      </c>
      <c r="H126" s="4">
        <v>115.5</v>
      </c>
      <c r="I126" s="4">
        <v>119.6</v>
      </c>
      <c r="J126" s="4">
        <v>128.1</v>
      </c>
    </row>
    <row r="127" spans="1:10" ht="13.2" x14ac:dyDescent="0.25">
      <c r="A127" s="1" t="s">
        <v>33</v>
      </c>
      <c r="B127" s="1">
        <v>2016</v>
      </c>
      <c r="C127" s="1" t="s">
        <v>38</v>
      </c>
      <c r="D127" s="4">
        <v>136.80000000000001</v>
      </c>
      <c r="E127" s="4">
        <v>138.69999999999999</v>
      </c>
      <c r="F127" s="4">
        <v>132</v>
      </c>
      <c r="G127" s="4">
        <v>125.5</v>
      </c>
      <c r="H127" s="4">
        <v>123.3</v>
      </c>
      <c r="I127" s="4">
        <v>121.5</v>
      </c>
      <c r="J127" s="4">
        <v>130.1</v>
      </c>
    </row>
    <row r="128" spans="1:10" ht="13.2" x14ac:dyDescent="0.25">
      <c r="A128" s="1" t="s">
        <v>30</v>
      </c>
      <c r="B128" s="1">
        <v>2016</v>
      </c>
      <c r="C128" s="1" t="s">
        <v>39</v>
      </c>
      <c r="D128" s="4">
        <v>137.6</v>
      </c>
      <c r="E128" s="4">
        <v>138</v>
      </c>
      <c r="F128" s="4">
        <v>136.5</v>
      </c>
      <c r="G128" s="4">
        <v>125.2268337844538</v>
      </c>
      <c r="H128" s="4">
        <v>128.19999999999999</v>
      </c>
      <c r="I128" s="4">
        <v>123.8</v>
      </c>
      <c r="J128" s="4">
        <v>133</v>
      </c>
    </row>
    <row r="129" spans="1:10" ht="13.2" x14ac:dyDescent="0.25">
      <c r="A129" s="1" t="s">
        <v>32</v>
      </c>
      <c r="B129" s="1">
        <v>2016</v>
      </c>
      <c r="C129" s="1" t="s">
        <v>39</v>
      </c>
      <c r="D129" s="4">
        <v>139.80000000000001</v>
      </c>
      <c r="E129" s="4">
        <v>142.9</v>
      </c>
      <c r="F129" s="4">
        <v>126.9</v>
      </c>
      <c r="G129" s="4">
        <v>126.4</v>
      </c>
      <c r="H129" s="4">
        <v>115.5</v>
      </c>
      <c r="I129" s="4">
        <v>119.9</v>
      </c>
      <c r="J129" s="4">
        <v>129</v>
      </c>
    </row>
    <row r="130" spans="1:10" ht="13.2" x14ac:dyDescent="0.25">
      <c r="A130" s="1" t="s">
        <v>33</v>
      </c>
      <c r="B130" s="1">
        <v>2016</v>
      </c>
      <c r="C130" s="1" t="s">
        <v>39</v>
      </c>
      <c r="D130" s="4">
        <v>138.4</v>
      </c>
      <c r="E130" s="4">
        <v>139.30000000000001</v>
      </c>
      <c r="F130" s="4">
        <v>132.69999999999999</v>
      </c>
      <c r="G130" s="4">
        <v>126.4</v>
      </c>
      <c r="H130" s="4">
        <v>123.4</v>
      </c>
      <c r="I130" s="4">
        <v>121.9</v>
      </c>
      <c r="J130" s="4">
        <v>131.1</v>
      </c>
    </row>
    <row r="131" spans="1:10" ht="13.2" x14ac:dyDescent="0.25">
      <c r="A131" s="1" t="s">
        <v>30</v>
      </c>
      <c r="B131" s="1">
        <v>2016</v>
      </c>
      <c r="C131" s="1" t="s">
        <v>40</v>
      </c>
      <c r="D131" s="4">
        <v>138</v>
      </c>
      <c r="E131" s="4">
        <v>138.9</v>
      </c>
      <c r="F131" s="4">
        <v>137.1</v>
      </c>
      <c r="G131" s="4">
        <v>125.58012829483408</v>
      </c>
      <c r="H131" s="4">
        <v>129.1</v>
      </c>
      <c r="I131" s="4">
        <v>124.2</v>
      </c>
      <c r="J131" s="4">
        <v>133.5</v>
      </c>
    </row>
    <row r="132" spans="1:10" ht="13.2" x14ac:dyDescent="0.25">
      <c r="A132" s="1" t="s">
        <v>32</v>
      </c>
      <c r="B132" s="1">
        <v>2016</v>
      </c>
      <c r="C132" s="1" t="s">
        <v>40</v>
      </c>
      <c r="D132" s="4">
        <v>137.6</v>
      </c>
      <c r="E132" s="4">
        <v>143.6</v>
      </c>
      <c r="F132" s="4">
        <v>127.3</v>
      </c>
      <c r="G132" s="4">
        <v>127.3</v>
      </c>
      <c r="H132" s="4">
        <v>114.7</v>
      </c>
      <c r="I132" s="4">
        <v>119.9</v>
      </c>
      <c r="J132" s="4">
        <v>128.4</v>
      </c>
    </row>
    <row r="133" spans="1:10" ht="13.2" x14ac:dyDescent="0.25">
      <c r="A133" s="1" t="s">
        <v>33</v>
      </c>
      <c r="B133" s="1">
        <v>2016</v>
      </c>
      <c r="C133" s="1" t="s">
        <v>40</v>
      </c>
      <c r="D133" s="4">
        <v>137.9</v>
      </c>
      <c r="E133" s="4">
        <v>140.19999999999999</v>
      </c>
      <c r="F133" s="4">
        <v>133.19999999999999</v>
      </c>
      <c r="G133" s="4">
        <v>127.3</v>
      </c>
      <c r="H133" s="4">
        <v>123.6</v>
      </c>
      <c r="I133" s="4">
        <v>122.1</v>
      </c>
      <c r="J133" s="4">
        <v>131.1</v>
      </c>
    </row>
    <row r="134" spans="1:10" ht="13.2" x14ac:dyDescent="0.25">
      <c r="A134" s="1" t="s">
        <v>30</v>
      </c>
      <c r="B134" s="1">
        <v>2016</v>
      </c>
      <c r="C134" s="1" t="s">
        <v>41</v>
      </c>
      <c r="D134" s="4">
        <v>137.19999999999999</v>
      </c>
      <c r="E134" s="4">
        <v>139.9</v>
      </c>
      <c r="F134" s="4">
        <v>137.80000000000001</v>
      </c>
      <c r="G134" s="4">
        <v>126.0095134163211</v>
      </c>
      <c r="H134" s="4">
        <v>129.69999999999999</v>
      </c>
      <c r="I134" s="4">
        <v>124.9</v>
      </c>
      <c r="J134" s="4">
        <v>133.4</v>
      </c>
    </row>
    <row r="135" spans="1:10" ht="13.2" x14ac:dyDescent="0.25">
      <c r="A135" s="1" t="s">
        <v>32</v>
      </c>
      <c r="B135" s="1">
        <v>2016</v>
      </c>
      <c r="C135" s="1" t="s">
        <v>41</v>
      </c>
      <c r="D135" s="4">
        <v>135.69999999999999</v>
      </c>
      <c r="E135" s="4">
        <v>143.9</v>
      </c>
      <c r="F135" s="4">
        <v>127.7</v>
      </c>
      <c r="G135" s="4">
        <v>127.9</v>
      </c>
      <c r="H135" s="4">
        <v>114.8</v>
      </c>
      <c r="I135" s="4">
        <v>120.5</v>
      </c>
      <c r="J135" s="4">
        <v>128</v>
      </c>
    </row>
    <row r="136" spans="1:10" ht="13.2" x14ac:dyDescent="0.25">
      <c r="A136" s="1" t="s">
        <v>33</v>
      </c>
      <c r="B136" s="1">
        <v>2016</v>
      </c>
      <c r="C136" s="1" t="s">
        <v>41</v>
      </c>
      <c r="D136" s="4">
        <v>136.6</v>
      </c>
      <c r="E136" s="4">
        <v>141</v>
      </c>
      <c r="F136" s="4">
        <v>133.80000000000001</v>
      </c>
      <c r="G136" s="4">
        <v>127.9</v>
      </c>
      <c r="H136" s="4">
        <v>124.1</v>
      </c>
      <c r="I136" s="4">
        <v>122.8</v>
      </c>
      <c r="J136" s="4">
        <v>130.9</v>
      </c>
    </row>
    <row r="137" spans="1:10" ht="13.2" x14ac:dyDescent="0.25">
      <c r="A137" s="1" t="s">
        <v>30</v>
      </c>
      <c r="B137" s="1">
        <v>2016</v>
      </c>
      <c r="C137" s="1" t="s">
        <v>42</v>
      </c>
      <c r="D137" s="4">
        <v>137.4</v>
      </c>
      <c r="E137" s="4">
        <v>140.9</v>
      </c>
      <c r="F137" s="4">
        <v>138.80000000000001</v>
      </c>
      <c r="G137" s="4">
        <v>126.66849727728989</v>
      </c>
      <c r="H137" s="4">
        <v>129.80000000000001</v>
      </c>
      <c r="I137" s="4">
        <v>125.7</v>
      </c>
      <c r="J137" s="4">
        <v>133.80000000000001</v>
      </c>
    </row>
    <row r="138" spans="1:10" ht="13.2" x14ac:dyDescent="0.25">
      <c r="A138" s="1" t="s">
        <v>32</v>
      </c>
      <c r="B138" s="1">
        <v>2016</v>
      </c>
      <c r="C138" s="1" t="s">
        <v>42</v>
      </c>
      <c r="D138" s="4">
        <v>136.30000000000001</v>
      </c>
      <c r="E138" s="4">
        <v>144.30000000000001</v>
      </c>
      <c r="F138" s="4">
        <v>128</v>
      </c>
      <c r="G138" s="4">
        <v>128.69999999999999</v>
      </c>
      <c r="H138" s="4">
        <v>115.2</v>
      </c>
      <c r="I138" s="4">
        <v>120.9</v>
      </c>
      <c r="J138" s="4">
        <v>128.6</v>
      </c>
    </row>
    <row r="139" spans="1:10" ht="13.2" x14ac:dyDescent="0.25">
      <c r="A139" s="1" t="s">
        <v>33</v>
      </c>
      <c r="B139" s="1">
        <v>2016</v>
      </c>
      <c r="C139" s="1" t="s">
        <v>42</v>
      </c>
      <c r="D139" s="4">
        <v>137</v>
      </c>
      <c r="E139" s="4">
        <v>141.80000000000001</v>
      </c>
      <c r="F139" s="4">
        <v>134.5</v>
      </c>
      <c r="G139" s="4">
        <v>128.69999999999999</v>
      </c>
      <c r="H139" s="4">
        <v>124.3</v>
      </c>
      <c r="I139" s="4">
        <v>123.4</v>
      </c>
      <c r="J139" s="4">
        <v>131.4</v>
      </c>
    </row>
    <row r="140" spans="1:10" ht="13.2" x14ac:dyDescent="0.25">
      <c r="A140" s="1" t="s">
        <v>30</v>
      </c>
      <c r="B140" s="1">
        <v>2016</v>
      </c>
      <c r="C140" s="1" t="s">
        <v>43</v>
      </c>
      <c r="D140" s="4">
        <v>136.6</v>
      </c>
      <c r="E140" s="4">
        <v>141.19999999999999</v>
      </c>
      <c r="F140" s="4">
        <v>139.19999999999999</v>
      </c>
      <c r="G140" s="4">
        <v>127.33979322093835</v>
      </c>
      <c r="H140" s="4">
        <v>130.30000000000001</v>
      </c>
      <c r="I140" s="4">
        <v>126.1</v>
      </c>
      <c r="J140" s="4">
        <v>133.6</v>
      </c>
    </row>
    <row r="141" spans="1:10" ht="13.2" x14ac:dyDescent="0.25">
      <c r="A141" s="1" t="s">
        <v>32</v>
      </c>
      <c r="B141" s="1">
        <v>2016</v>
      </c>
      <c r="C141" s="1" t="s">
        <v>43</v>
      </c>
      <c r="D141" s="4">
        <v>135.19999999999999</v>
      </c>
      <c r="E141" s="4">
        <v>144.30000000000001</v>
      </c>
      <c r="F141" s="4">
        <v>128.5</v>
      </c>
      <c r="G141" s="4">
        <v>129.1</v>
      </c>
      <c r="H141" s="4">
        <v>116.2</v>
      </c>
      <c r="I141" s="4">
        <v>121.3</v>
      </c>
      <c r="J141" s="4">
        <v>128.5</v>
      </c>
    </row>
    <row r="142" spans="1:10" ht="13.2" x14ac:dyDescent="0.25">
      <c r="A142" s="1" t="s">
        <v>33</v>
      </c>
      <c r="B142" s="1">
        <v>2016</v>
      </c>
      <c r="C142" s="1" t="s">
        <v>43</v>
      </c>
      <c r="D142" s="4">
        <v>136.1</v>
      </c>
      <c r="E142" s="4">
        <v>142</v>
      </c>
      <c r="F142" s="4">
        <v>135</v>
      </c>
      <c r="G142" s="4">
        <v>129.1</v>
      </c>
      <c r="H142" s="4">
        <v>125</v>
      </c>
      <c r="I142" s="4">
        <v>123.8</v>
      </c>
      <c r="J142" s="4">
        <v>131.19999999999999</v>
      </c>
    </row>
    <row r="143" spans="1:10" ht="13.2" x14ac:dyDescent="0.25">
      <c r="A143" s="1" t="s">
        <v>30</v>
      </c>
      <c r="B143" s="1">
        <v>2016</v>
      </c>
      <c r="C143" s="1" t="s">
        <v>44</v>
      </c>
      <c r="D143" s="4">
        <v>134.69999999999999</v>
      </c>
      <c r="E143" s="4">
        <v>142.4</v>
      </c>
      <c r="F143" s="4">
        <v>139.69999999999999</v>
      </c>
      <c r="G143" s="4">
        <v>127.93531154606103</v>
      </c>
      <c r="H143" s="4">
        <v>132</v>
      </c>
      <c r="I143" s="4">
        <v>126.3</v>
      </c>
      <c r="J143" s="4">
        <v>132.80000000000001</v>
      </c>
    </row>
    <row r="144" spans="1:10" ht="13.2" x14ac:dyDescent="0.25">
      <c r="A144" s="1" t="s">
        <v>32</v>
      </c>
      <c r="B144" s="1">
        <v>2016</v>
      </c>
      <c r="C144" s="1" t="s">
        <v>44</v>
      </c>
      <c r="D144" s="4">
        <v>132.80000000000001</v>
      </c>
      <c r="E144" s="4">
        <v>145</v>
      </c>
      <c r="F144" s="4">
        <v>128.80000000000001</v>
      </c>
      <c r="G144" s="4">
        <v>128.5</v>
      </c>
      <c r="H144" s="4">
        <v>117.8</v>
      </c>
      <c r="I144" s="4">
        <v>121.4</v>
      </c>
      <c r="J144" s="4">
        <v>127.6</v>
      </c>
    </row>
    <row r="145" spans="1:10" ht="13.2" x14ac:dyDescent="0.25">
      <c r="A145" s="1" t="s">
        <v>33</v>
      </c>
      <c r="B145" s="1">
        <v>2016</v>
      </c>
      <c r="C145" s="1" t="s">
        <v>44</v>
      </c>
      <c r="D145" s="4">
        <v>134</v>
      </c>
      <c r="E145" s="4">
        <v>143.1</v>
      </c>
      <c r="F145" s="4">
        <v>135.4</v>
      </c>
      <c r="G145" s="4">
        <v>128.5</v>
      </c>
      <c r="H145" s="4">
        <v>126.6</v>
      </c>
      <c r="I145" s="4">
        <v>123.9</v>
      </c>
      <c r="J145" s="4">
        <v>130.4</v>
      </c>
    </row>
    <row r="146" spans="1:10" ht="13.2" x14ac:dyDescent="0.25">
      <c r="A146" s="1" t="s">
        <v>30</v>
      </c>
      <c r="B146" s="1">
        <v>2017</v>
      </c>
      <c r="C146" s="1" t="s">
        <v>31</v>
      </c>
      <c r="D146" s="4">
        <v>133.69999999999999</v>
      </c>
      <c r="E146" s="4">
        <v>143.1</v>
      </c>
      <c r="F146" s="4">
        <v>140</v>
      </c>
      <c r="G146" s="4">
        <v>128.28262244936548</v>
      </c>
      <c r="H146" s="4">
        <v>132.1</v>
      </c>
      <c r="I146" s="4">
        <v>126.6</v>
      </c>
      <c r="J146" s="4">
        <v>132.4</v>
      </c>
    </row>
    <row r="147" spans="1:10" ht="13.2" x14ac:dyDescent="0.25">
      <c r="A147" s="1" t="s">
        <v>32</v>
      </c>
      <c r="B147" s="1">
        <v>2017</v>
      </c>
      <c r="C147" s="1" t="s">
        <v>31</v>
      </c>
      <c r="D147" s="4">
        <v>132</v>
      </c>
      <c r="E147" s="4">
        <v>145.6</v>
      </c>
      <c r="F147" s="4">
        <v>129</v>
      </c>
      <c r="G147" s="4">
        <v>129.6</v>
      </c>
      <c r="H147" s="4">
        <v>118</v>
      </c>
      <c r="I147" s="4">
        <v>122.1</v>
      </c>
      <c r="J147" s="4">
        <v>127.8</v>
      </c>
    </row>
    <row r="148" spans="1:10" ht="13.2" x14ac:dyDescent="0.25">
      <c r="A148" s="1" t="s">
        <v>33</v>
      </c>
      <c r="B148" s="1">
        <v>2017</v>
      </c>
      <c r="C148" s="1" t="s">
        <v>31</v>
      </c>
      <c r="D148" s="4">
        <v>133.1</v>
      </c>
      <c r="E148" s="4">
        <v>143.80000000000001</v>
      </c>
      <c r="F148" s="4">
        <v>135.6</v>
      </c>
      <c r="G148" s="4">
        <v>129.6</v>
      </c>
      <c r="H148" s="4">
        <v>126.8</v>
      </c>
      <c r="I148" s="4">
        <v>124.4</v>
      </c>
      <c r="J148" s="4">
        <v>130.30000000000001</v>
      </c>
    </row>
    <row r="149" spans="1:10" ht="13.2" x14ac:dyDescent="0.25">
      <c r="A149" s="1" t="s">
        <v>30</v>
      </c>
      <c r="B149" s="1">
        <v>2017</v>
      </c>
      <c r="C149" s="1" t="s">
        <v>34</v>
      </c>
      <c r="D149" s="4">
        <v>133.6</v>
      </c>
      <c r="E149" s="4">
        <v>143.69999999999999</v>
      </c>
      <c r="F149" s="4">
        <v>140.19999999999999</v>
      </c>
      <c r="G149" s="4">
        <v>128.6619696907072</v>
      </c>
      <c r="H149" s="4">
        <v>133.19999999999999</v>
      </c>
      <c r="I149" s="4">
        <v>127</v>
      </c>
      <c r="J149" s="4">
        <v>132.6</v>
      </c>
    </row>
    <row r="150" spans="1:10" ht="13.2" x14ac:dyDescent="0.25">
      <c r="A150" s="1" t="s">
        <v>32</v>
      </c>
      <c r="B150" s="1">
        <v>2017</v>
      </c>
      <c r="C150" s="1" t="s">
        <v>34</v>
      </c>
      <c r="D150" s="4">
        <v>132.1</v>
      </c>
      <c r="E150" s="4">
        <v>146.30000000000001</v>
      </c>
      <c r="F150" s="4">
        <v>129.30000000000001</v>
      </c>
      <c r="G150" s="4">
        <v>130.5</v>
      </c>
      <c r="H150" s="4">
        <v>119.2</v>
      </c>
      <c r="I150" s="4">
        <v>122.4</v>
      </c>
      <c r="J150" s="4">
        <v>128.19999999999999</v>
      </c>
    </row>
    <row r="151" spans="1:10" ht="13.2" x14ac:dyDescent="0.25">
      <c r="A151" s="1" t="s">
        <v>33</v>
      </c>
      <c r="B151" s="1">
        <v>2017</v>
      </c>
      <c r="C151" s="1" t="s">
        <v>34</v>
      </c>
      <c r="D151" s="4">
        <v>133</v>
      </c>
      <c r="E151" s="4">
        <v>144.4</v>
      </c>
      <c r="F151" s="4">
        <v>135.9</v>
      </c>
      <c r="G151" s="4">
        <v>130.5</v>
      </c>
      <c r="H151" s="4">
        <v>127.9</v>
      </c>
      <c r="I151" s="4">
        <v>124.8</v>
      </c>
      <c r="J151" s="4">
        <v>130.6</v>
      </c>
    </row>
    <row r="152" spans="1:10" ht="13.2" x14ac:dyDescent="0.25">
      <c r="A152" s="1" t="s">
        <v>30</v>
      </c>
      <c r="B152" s="1">
        <v>2017</v>
      </c>
      <c r="C152" s="1" t="s">
        <v>35</v>
      </c>
      <c r="D152" s="4">
        <v>133.4</v>
      </c>
      <c r="E152" s="4">
        <v>144.19999999999999</v>
      </c>
      <c r="F152" s="4">
        <v>140.80000000000001</v>
      </c>
      <c r="G152" s="4">
        <v>129.1199892984593</v>
      </c>
      <c r="H152" s="4">
        <v>134.19999999999999</v>
      </c>
      <c r="I152" s="4">
        <v>127.4</v>
      </c>
      <c r="J152" s="4">
        <v>132.80000000000001</v>
      </c>
    </row>
    <row r="153" spans="1:10" ht="13.2" x14ac:dyDescent="0.25">
      <c r="A153" s="1" t="s">
        <v>32</v>
      </c>
      <c r="B153" s="1">
        <v>2017</v>
      </c>
      <c r="C153" s="1" t="s">
        <v>35</v>
      </c>
      <c r="D153" s="4">
        <v>132.6</v>
      </c>
      <c r="E153" s="4">
        <v>147.5</v>
      </c>
      <c r="F153" s="4">
        <v>129.6</v>
      </c>
      <c r="G153" s="4">
        <v>131.1</v>
      </c>
      <c r="H153" s="4">
        <v>120.8</v>
      </c>
      <c r="I153" s="4">
        <v>122.6</v>
      </c>
      <c r="J153" s="4">
        <v>128.69999999999999</v>
      </c>
    </row>
    <row r="154" spans="1:10" ht="13.2" x14ac:dyDescent="0.25">
      <c r="A154" s="1" t="s">
        <v>33</v>
      </c>
      <c r="B154" s="1">
        <v>2017</v>
      </c>
      <c r="C154" s="1" t="s">
        <v>35</v>
      </c>
      <c r="D154" s="4">
        <v>133.1</v>
      </c>
      <c r="E154" s="4">
        <v>145.1</v>
      </c>
      <c r="F154" s="4">
        <v>136.4</v>
      </c>
      <c r="G154" s="4">
        <v>131.1</v>
      </c>
      <c r="H154" s="4">
        <v>129.1</v>
      </c>
      <c r="I154" s="4">
        <v>125.1</v>
      </c>
      <c r="J154" s="4">
        <v>130.9</v>
      </c>
    </row>
    <row r="155" spans="1:10" ht="13.2" x14ac:dyDescent="0.25">
      <c r="A155" s="1" t="s">
        <v>30</v>
      </c>
      <c r="B155" s="1">
        <v>2017</v>
      </c>
      <c r="C155" s="1" t="s">
        <v>36</v>
      </c>
      <c r="D155" s="4">
        <v>133.5</v>
      </c>
      <c r="E155" s="4">
        <v>144.4</v>
      </c>
      <c r="F155" s="4">
        <v>141.6</v>
      </c>
      <c r="G155" s="4">
        <v>129.82939793761466</v>
      </c>
      <c r="H155" s="4">
        <v>135</v>
      </c>
      <c r="I155" s="4">
        <v>127.5</v>
      </c>
      <c r="J155" s="4">
        <v>132.9</v>
      </c>
    </row>
    <row r="156" spans="1:10" ht="13.2" x14ac:dyDescent="0.25">
      <c r="A156" s="1" t="s">
        <v>32</v>
      </c>
      <c r="B156" s="1">
        <v>2017</v>
      </c>
      <c r="C156" s="1" t="s">
        <v>36</v>
      </c>
      <c r="D156" s="4">
        <v>133.4</v>
      </c>
      <c r="E156" s="4">
        <v>148</v>
      </c>
      <c r="F156" s="4">
        <v>130</v>
      </c>
      <c r="G156" s="4">
        <v>131.69999999999999</v>
      </c>
      <c r="H156" s="4">
        <v>121.4</v>
      </c>
      <c r="I156" s="4">
        <v>122.5</v>
      </c>
      <c r="J156" s="4">
        <v>129.1</v>
      </c>
    </row>
    <row r="157" spans="1:10" ht="13.2" x14ac:dyDescent="0.25">
      <c r="A157" s="1" t="s">
        <v>33</v>
      </c>
      <c r="B157" s="1">
        <v>2017</v>
      </c>
      <c r="C157" s="1" t="s">
        <v>36</v>
      </c>
      <c r="D157" s="4">
        <v>133.5</v>
      </c>
      <c r="E157" s="4">
        <v>145.4</v>
      </c>
      <c r="F157" s="4">
        <v>137</v>
      </c>
      <c r="G157" s="4">
        <v>131.69999999999999</v>
      </c>
      <c r="H157" s="4">
        <v>129.80000000000001</v>
      </c>
      <c r="I157" s="4">
        <v>125.1</v>
      </c>
      <c r="J157" s="4">
        <v>131.1</v>
      </c>
    </row>
    <row r="158" spans="1:10" ht="13.2" x14ac:dyDescent="0.25">
      <c r="A158" s="1" t="s">
        <v>30</v>
      </c>
      <c r="B158" s="1">
        <v>2017</v>
      </c>
      <c r="C158" s="1" t="s">
        <v>37</v>
      </c>
      <c r="D158" s="4">
        <v>133.80000000000001</v>
      </c>
      <c r="E158" s="4">
        <v>145.5</v>
      </c>
      <c r="F158" s="4">
        <v>141.80000000000001</v>
      </c>
      <c r="G158" s="4">
        <v>130.46792854742014</v>
      </c>
      <c r="H158" s="4">
        <v>135</v>
      </c>
      <c r="I158" s="4">
        <v>127.9</v>
      </c>
      <c r="J158" s="4">
        <v>133.30000000000001</v>
      </c>
    </row>
    <row r="159" spans="1:10" ht="13.2" x14ac:dyDescent="0.25">
      <c r="A159" s="1" t="s">
        <v>32</v>
      </c>
      <c r="B159" s="1">
        <v>2017</v>
      </c>
      <c r="C159" s="1" t="s">
        <v>37</v>
      </c>
      <c r="D159" s="4">
        <v>133.6</v>
      </c>
      <c r="E159" s="4">
        <v>148.30000000000001</v>
      </c>
      <c r="F159" s="4">
        <v>130.19999999999999</v>
      </c>
      <c r="G159" s="4">
        <v>132.1</v>
      </c>
      <c r="H159" s="4">
        <v>120.1</v>
      </c>
      <c r="I159" s="4">
        <v>122.6</v>
      </c>
      <c r="J159" s="4">
        <v>129.30000000000001</v>
      </c>
    </row>
    <row r="160" spans="1:10" ht="13.2" x14ac:dyDescent="0.25">
      <c r="A160" s="1" t="s">
        <v>33</v>
      </c>
      <c r="B160" s="1">
        <v>2017</v>
      </c>
      <c r="C160" s="1" t="s">
        <v>37</v>
      </c>
      <c r="D160" s="4">
        <v>133.69999999999999</v>
      </c>
      <c r="E160" s="4">
        <v>146.19999999999999</v>
      </c>
      <c r="F160" s="4">
        <v>137.19999999999999</v>
      </c>
      <c r="G160" s="4">
        <v>132.1</v>
      </c>
      <c r="H160" s="4">
        <v>129.4</v>
      </c>
      <c r="I160" s="4">
        <v>125.3</v>
      </c>
      <c r="J160" s="4">
        <v>131.4</v>
      </c>
    </row>
    <row r="161" spans="1:10" ht="13.2" x14ac:dyDescent="0.25">
      <c r="A161" s="1" t="s">
        <v>30</v>
      </c>
      <c r="B161" s="1">
        <v>2017</v>
      </c>
      <c r="C161" s="1" t="s">
        <v>38</v>
      </c>
      <c r="D161" s="4">
        <v>134.9</v>
      </c>
      <c r="E161" s="4">
        <v>145.80000000000001</v>
      </c>
      <c r="F161" s="4">
        <v>142.30000000000001</v>
      </c>
      <c r="G161" s="4">
        <v>131.02414619816599</v>
      </c>
      <c r="H161" s="4">
        <v>134.80000000000001</v>
      </c>
      <c r="I161" s="4">
        <v>128.1</v>
      </c>
      <c r="J161" s="4">
        <v>133.9</v>
      </c>
    </row>
    <row r="162" spans="1:10" ht="13.2" x14ac:dyDescent="0.25">
      <c r="A162" s="1" t="s">
        <v>32</v>
      </c>
      <c r="B162" s="1">
        <v>2017</v>
      </c>
      <c r="C162" s="1" t="s">
        <v>38</v>
      </c>
      <c r="D162" s="4">
        <v>135.69999999999999</v>
      </c>
      <c r="E162" s="4">
        <v>148.6</v>
      </c>
      <c r="F162" s="4">
        <v>130.19999999999999</v>
      </c>
      <c r="G162" s="4">
        <v>131.4</v>
      </c>
      <c r="H162" s="4">
        <v>119</v>
      </c>
      <c r="I162" s="4">
        <v>122.7</v>
      </c>
      <c r="J162" s="4">
        <v>129.9</v>
      </c>
    </row>
    <row r="163" spans="1:10" ht="13.2" x14ac:dyDescent="0.25">
      <c r="A163" s="1" t="s">
        <v>33</v>
      </c>
      <c r="B163" s="1">
        <v>2017</v>
      </c>
      <c r="C163" s="1" t="s">
        <v>38</v>
      </c>
      <c r="D163" s="4">
        <v>135.19999999999999</v>
      </c>
      <c r="E163" s="4">
        <v>146.5</v>
      </c>
      <c r="F163" s="4">
        <v>137.5</v>
      </c>
      <c r="G163" s="4">
        <v>131.4</v>
      </c>
      <c r="H163" s="4">
        <v>128.80000000000001</v>
      </c>
      <c r="I163" s="4">
        <v>125.5</v>
      </c>
      <c r="J163" s="4">
        <v>132</v>
      </c>
    </row>
    <row r="164" spans="1:10" ht="13.2" x14ac:dyDescent="0.25">
      <c r="A164" s="1" t="s">
        <v>30</v>
      </c>
      <c r="B164" s="1">
        <v>2017</v>
      </c>
      <c r="C164" s="1" t="s">
        <v>39</v>
      </c>
      <c r="D164" s="4">
        <v>138.5</v>
      </c>
      <c r="E164" s="4">
        <v>147.4</v>
      </c>
      <c r="F164" s="4">
        <v>143.5</v>
      </c>
      <c r="G164" s="4">
        <v>131.302385853689</v>
      </c>
      <c r="H164" s="4">
        <v>135.30000000000001</v>
      </c>
      <c r="I164" s="4">
        <v>128.6</v>
      </c>
      <c r="J164" s="4">
        <v>136.19999999999999</v>
      </c>
    </row>
    <row r="165" spans="1:10" ht="13.2" x14ac:dyDescent="0.25">
      <c r="A165" s="1" t="s">
        <v>32</v>
      </c>
      <c r="B165" s="1">
        <v>2017</v>
      </c>
      <c r="C165" s="1" t="s">
        <v>39</v>
      </c>
      <c r="D165" s="4">
        <v>139.80000000000001</v>
      </c>
      <c r="E165" s="4">
        <v>150.5</v>
      </c>
      <c r="F165" s="4">
        <v>130.4</v>
      </c>
      <c r="G165" s="4">
        <v>132.6</v>
      </c>
      <c r="H165" s="4">
        <v>119.7</v>
      </c>
      <c r="I165" s="4">
        <v>123</v>
      </c>
      <c r="J165" s="4">
        <v>131.80000000000001</v>
      </c>
    </row>
    <row r="166" spans="1:10" ht="13.2" x14ac:dyDescent="0.25">
      <c r="A166" s="1" t="s">
        <v>33</v>
      </c>
      <c r="B166" s="1">
        <v>2017</v>
      </c>
      <c r="C166" s="1" t="s">
        <v>39</v>
      </c>
      <c r="D166" s="4">
        <v>139</v>
      </c>
      <c r="E166" s="4">
        <v>148.19999999999999</v>
      </c>
      <c r="F166" s="4">
        <v>138.30000000000001</v>
      </c>
      <c r="G166" s="4">
        <v>132.6</v>
      </c>
      <c r="H166" s="4">
        <v>129.4</v>
      </c>
      <c r="I166" s="4">
        <v>125.9</v>
      </c>
      <c r="J166" s="4">
        <v>134.19999999999999</v>
      </c>
    </row>
    <row r="167" spans="1:10" ht="13.2" x14ac:dyDescent="0.25">
      <c r="A167" s="1" t="s">
        <v>30</v>
      </c>
      <c r="B167" s="1">
        <v>2017</v>
      </c>
      <c r="C167" s="1" t="s">
        <v>40</v>
      </c>
      <c r="D167" s="4">
        <v>140.6</v>
      </c>
      <c r="E167" s="4">
        <v>149</v>
      </c>
      <c r="F167" s="4">
        <v>144.5</v>
      </c>
      <c r="G167" s="4">
        <v>131.66605117769723</v>
      </c>
      <c r="H167" s="4">
        <v>136.4</v>
      </c>
      <c r="I167" s="4">
        <v>129.69999999999999</v>
      </c>
      <c r="J167" s="4">
        <v>137.80000000000001</v>
      </c>
    </row>
    <row r="168" spans="1:10" ht="13.2" x14ac:dyDescent="0.25">
      <c r="A168" s="1" t="s">
        <v>32</v>
      </c>
      <c r="B168" s="1">
        <v>2017</v>
      </c>
      <c r="C168" s="1" t="s">
        <v>40</v>
      </c>
      <c r="D168" s="4">
        <v>140.5</v>
      </c>
      <c r="E168" s="4">
        <v>152.1</v>
      </c>
      <c r="F168" s="4">
        <v>131.4</v>
      </c>
      <c r="G168" s="4">
        <v>134.4</v>
      </c>
      <c r="H168" s="4">
        <v>118.9</v>
      </c>
      <c r="I168" s="4">
        <v>123.8</v>
      </c>
      <c r="J168" s="4">
        <v>132.69999999999999</v>
      </c>
    </row>
    <row r="169" spans="1:10" ht="13.2" x14ac:dyDescent="0.25">
      <c r="A169" s="1" t="s">
        <v>33</v>
      </c>
      <c r="B169" s="1">
        <v>2017</v>
      </c>
      <c r="C169" s="1" t="s">
        <v>40</v>
      </c>
      <c r="D169" s="4">
        <v>140.6</v>
      </c>
      <c r="E169" s="4">
        <v>149.80000000000001</v>
      </c>
      <c r="F169" s="4">
        <v>139.30000000000001</v>
      </c>
      <c r="G169" s="4">
        <v>134.4</v>
      </c>
      <c r="H169" s="4">
        <v>129.80000000000001</v>
      </c>
      <c r="I169" s="4">
        <v>126.8</v>
      </c>
      <c r="J169" s="4">
        <v>135.4</v>
      </c>
    </row>
    <row r="170" spans="1:10" ht="13.2" x14ac:dyDescent="0.25">
      <c r="A170" s="1" t="s">
        <v>30</v>
      </c>
      <c r="B170" s="1">
        <v>2017</v>
      </c>
      <c r="C170" s="1" t="s">
        <v>41</v>
      </c>
      <c r="D170" s="4">
        <v>139.6</v>
      </c>
      <c r="E170" s="4">
        <v>149.80000000000001</v>
      </c>
      <c r="F170" s="4">
        <v>145.19999999999999</v>
      </c>
      <c r="G170" s="4">
        <v>132.3102870255058</v>
      </c>
      <c r="H170" s="4">
        <v>137.4</v>
      </c>
      <c r="I170" s="4">
        <v>130.30000000000001</v>
      </c>
      <c r="J170" s="4">
        <v>137.6</v>
      </c>
    </row>
    <row r="171" spans="1:10" ht="13.2" x14ac:dyDescent="0.25">
      <c r="A171" s="1" t="s">
        <v>32</v>
      </c>
      <c r="B171" s="1">
        <v>2017</v>
      </c>
      <c r="C171" s="1" t="s">
        <v>41</v>
      </c>
      <c r="D171" s="4">
        <v>138</v>
      </c>
      <c r="E171" s="4">
        <v>153.6</v>
      </c>
      <c r="F171" s="4">
        <v>132</v>
      </c>
      <c r="G171" s="4">
        <v>135.69999999999999</v>
      </c>
      <c r="H171" s="4">
        <v>120.6</v>
      </c>
      <c r="I171" s="4">
        <v>124.5</v>
      </c>
      <c r="J171" s="4">
        <v>132.4</v>
      </c>
    </row>
    <row r="172" spans="1:10" ht="13.2" x14ac:dyDescent="0.25">
      <c r="A172" s="1" t="s">
        <v>33</v>
      </c>
      <c r="B172" s="1">
        <v>2017</v>
      </c>
      <c r="C172" s="1" t="s">
        <v>41</v>
      </c>
      <c r="D172" s="4">
        <v>139</v>
      </c>
      <c r="E172" s="4">
        <v>150.80000000000001</v>
      </c>
      <c r="F172" s="4">
        <v>140</v>
      </c>
      <c r="G172" s="4">
        <v>135.69999999999999</v>
      </c>
      <c r="H172" s="4">
        <v>131</v>
      </c>
      <c r="I172" s="4">
        <v>127.5</v>
      </c>
      <c r="J172" s="4">
        <v>135.19999999999999</v>
      </c>
    </row>
    <row r="173" spans="1:10" ht="13.2" x14ac:dyDescent="0.25">
      <c r="A173" s="1" t="s">
        <v>30</v>
      </c>
      <c r="B173" s="1">
        <v>2017</v>
      </c>
      <c r="C173" s="1" t="s">
        <v>42</v>
      </c>
      <c r="D173" s="4">
        <v>140.4</v>
      </c>
      <c r="E173" s="4">
        <v>150.5</v>
      </c>
      <c r="F173" s="4">
        <v>146.19999999999999</v>
      </c>
      <c r="G173" s="4">
        <v>133.40874711743243</v>
      </c>
      <c r="H173" s="4">
        <v>138.1</v>
      </c>
      <c r="I173" s="4">
        <v>130.69999999999999</v>
      </c>
      <c r="J173" s="4">
        <v>138.30000000000001</v>
      </c>
    </row>
    <row r="174" spans="1:10" ht="13.2" x14ac:dyDescent="0.25">
      <c r="A174" s="1" t="s">
        <v>32</v>
      </c>
      <c r="B174" s="1">
        <v>2017</v>
      </c>
      <c r="C174" s="1" t="s">
        <v>42</v>
      </c>
      <c r="D174" s="4">
        <v>139.69999999999999</v>
      </c>
      <c r="E174" s="4">
        <v>154.6</v>
      </c>
      <c r="F174" s="4">
        <v>132.6</v>
      </c>
      <c r="G174" s="4">
        <v>137.30000000000001</v>
      </c>
      <c r="H174" s="4">
        <v>122.6</v>
      </c>
      <c r="I174" s="4">
        <v>124.5</v>
      </c>
      <c r="J174" s="4">
        <v>133.5</v>
      </c>
    </row>
    <row r="175" spans="1:10" ht="13.2" x14ac:dyDescent="0.25">
      <c r="A175" s="1" t="s">
        <v>33</v>
      </c>
      <c r="B175" s="1">
        <v>2017</v>
      </c>
      <c r="C175" s="1" t="s">
        <v>42</v>
      </c>
      <c r="D175" s="4">
        <v>140.1</v>
      </c>
      <c r="E175" s="4">
        <v>151.6</v>
      </c>
      <c r="F175" s="4">
        <v>140.80000000000001</v>
      </c>
      <c r="G175" s="4">
        <v>137.30000000000001</v>
      </c>
      <c r="H175" s="4">
        <v>132.19999999999999</v>
      </c>
      <c r="I175" s="4">
        <v>127.7</v>
      </c>
      <c r="J175" s="4">
        <v>136.1</v>
      </c>
    </row>
    <row r="176" spans="1:10" ht="13.2" x14ac:dyDescent="0.25">
      <c r="A176" s="1" t="s">
        <v>30</v>
      </c>
      <c r="B176" s="1">
        <v>2017</v>
      </c>
      <c r="C176" s="1" t="s">
        <v>43</v>
      </c>
      <c r="D176" s="4">
        <v>142.4</v>
      </c>
      <c r="E176" s="4">
        <v>152.1</v>
      </c>
      <c r="F176" s="4">
        <v>147.30000000000001</v>
      </c>
      <c r="G176" s="4">
        <v>134.68723170229282</v>
      </c>
      <c r="H176" s="4">
        <v>141.1</v>
      </c>
      <c r="I176" s="4">
        <v>131.69999999999999</v>
      </c>
      <c r="J176" s="4">
        <v>140</v>
      </c>
    </row>
    <row r="177" spans="1:10" ht="13.2" x14ac:dyDescent="0.25">
      <c r="A177" s="1" t="s">
        <v>32</v>
      </c>
      <c r="B177" s="1">
        <v>2017</v>
      </c>
      <c r="C177" s="1" t="s">
        <v>43</v>
      </c>
      <c r="D177" s="4">
        <v>141.5</v>
      </c>
      <c r="E177" s="4">
        <v>156.19999999999999</v>
      </c>
      <c r="F177" s="4">
        <v>133.5</v>
      </c>
      <c r="G177" s="4">
        <v>138.6</v>
      </c>
      <c r="H177" s="4">
        <v>125.7</v>
      </c>
      <c r="I177" s="4">
        <v>124.9</v>
      </c>
      <c r="J177" s="4">
        <v>134.80000000000001</v>
      </c>
    </row>
    <row r="178" spans="1:10" ht="13.2" x14ac:dyDescent="0.25">
      <c r="A178" s="1" t="s">
        <v>33</v>
      </c>
      <c r="B178" s="1">
        <v>2017</v>
      </c>
      <c r="C178" s="1" t="s">
        <v>43</v>
      </c>
      <c r="D178" s="4">
        <v>142.1</v>
      </c>
      <c r="E178" s="4">
        <v>153.19999999999999</v>
      </c>
      <c r="F178" s="4">
        <v>141.80000000000001</v>
      </c>
      <c r="G178" s="4">
        <v>138.6</v>
      </c>
      <c r="H178" s="4">
        <v>135.30000000000001</v>
      </c>
      <c r="I178" s="4">
        <v>128.4</v>
      </c>
      <c r="J178" s="4">
        <v>137.6</v>
      </c>
    </row>
    <row r="179" spans="1:10" ht="13.2" x14ac:dyDescent="0.25">
      <c r="A179" s="1" t="s">
        <v>30</v>
      </c>
      <c r="B179" s="1">
        <v>2017</v>
      </c>
      <c r="C179" s="1" t="s">
        <v>44</v>
      </c>
      <c r="D179" s="4">
        <v>141.5</v>
      </c>
      <c r="E179" s="4">
        <v>153.19999999999999</v>
      </c>
      <c r="F179" s="4">
        <v>147.19999999999999</v>
      </c>
      <c r="G179" s="4">
        <v>135.95625176058121</v>
      </c>
      <c r="H179" s="4">
        <v>142.6</v>
      </c>
      <c r="I179" s="4">
        <v>131.9</v>
      </c>
      <c r="J179" s="4">
        <v>139.80000000000001</v>
      </c>
    </row>
    <row r="180" spans="1:10" ht="13.2" x14ac:dyDescent="0.25">
      <c r="A180" s="1" t="s">
        <v>32</v>
      </c>
      <c r="B180" s="1">
        <v>2017</v>
      </c>
      <c r="C180" s="1" t="s">
        <v>44</v>
      </c>
      <c r="D180" s="4">
        <v>138.80000000000001</v>
      </c>
      <c r="E180" s="4">
        <v>157</v>
      </c>
      <c r="F180" s="4">
        <v>134</v>
      </c>
      <c r="G180" s="4">
        <v>139.1</v>
      </c>
      <c r="H180" s="4">
        <v>126.8</v>
      </c>
      <c r="I180" s="4">
        <v>125.1</v>
      </c>
      <c r="J180" s="4">
        <v>134.1</v>
      </c>
    </row>
    <row r="181" spans="1:10" ht="13.2" x14ac:dyDescent="0.25">
      <c r="A181" s="1" t="s">
        <v>33</v>
      </c>
      <c r="B181" s="1">
        <v>2017</v>
      </c>
      <c r="C181" s="1" t="s">
        <v>44</v>
      </c>
      <c r="D181" s="4">
        <v>140.5</v>
      </c>
      <c r="E181" s="4">
        <v>154.19999999999999</v>
      </c>
      <c r="F181" s="4">
        <v>142</v>
      </c>
      <c r="G181" s="4">
        <v>139.1</v>
      </c>
      <c r="H181" s="4">
        <v>136.6</v>
      </c>
      <c r="I181" s="4">
        <v>128.6</v>
      </c>
      <c r="J181" s="4">
        <v>137.19999999999999</v>
      </c>
    </row>
    <row r="182" spans="1:10" ht="13.2" x14ac:dyDescent="0.25">
      <c r="A182" s="1" t="s">
        <v>30</v>
      </c>
      <c r="B182" s="1">
        <v>2018</v>
      </c>
      <c r="C182" s="1" t="s">
        <v>31</v>
      </c>
      <c r="D182" s="4">
        <v>140.4</v>
      </c>
      <c r="E182" s="4">
        <v>153.6</v>
      </c>
      <c r="F182" s="4">
        <v>147.5</v>
      </c>
      <c r="G182" s="4">
        <v>137.11691450892292</v>
      </c>
      <c r="H182" s="4">
        <v>142.30000000000001</v>
      </c>
      <c r="I182" s="4">
        <v>132.30000000000001</v>
      </c>
      <c r="J182" s="4">
        <v>139.30000000000001</v>
      </c>
    </row>
    <row r="183" spans="1:10" ht="13.2" x14ac:dyDescent="0.25">
      <c r="A183" s="1" t="s">
        <v>32</v>
      </c>
      <c r="B183" s="1">
        <v>2018</v>
      </c>
      <c r="C183" s="1" t="s">
        <v>31</v>
      </c>
      <c r="D183" s="4">
        <v>137.19999999999999</v>
      </c>
      <c r="E183" s="4">
        <v>157.69999999999999</v>
      </c>
      <c r="F183" s="4">
        <v>134.4</v>
      </c>
      <c r="G183" s="4">
        <v>140.4</v>
      </c>
      <c r="H183" s="4">
        <v>127.3</v>
      </c>
      <c r="I183" s="4">
        <v>125.8</v>
      </c>
      <c r="J183" s="4">
        <v>134.1</v>
      </c>
    </row>
    <row r="184" spans="1:10" ht="13.2" x14ac:dyDescent="0.25">
      <c r="A184" s="1" t="s">
        <v>33</v>
      </c>
      <c r="B184" s="1">
        <v>2018</v>
      </c>
      <c r="C184" s="1" t="s">
        <v>31</v>
      </c>
      <c r="D184" s="4">
        <v>139.19999999999999</v>
      </c>
      <c r="E184" s="4">
        <v>154.69999999999999</v>
      </c>
      <c r="F184" s="4">
        <v>142.30000000000001</v>
      </c>
      <c r="G184" s="4">
        <v>140.4</v>
      </c>
      <c r="H184" s="4">
        <v>136.6</v>
      </c>
      <c r="I184" s="4">
        <v>129.1</v>
      </c>
      <c r="J184" s="4">
        <v>136.9</v>
      </c>
    </row>
    <row r="185" spans="1:10" ht="13.2" x14ac:dyDescent="0.25">
      <c r="A185" s="1" t="s">
        <v>30</v>
      </c>
      <c r="B185" s="1">
        <v>2018</v>
      </c>
      <c r="C185" s="1" t="s">
        <v>34</v>
      </c>
      <c r="D185" s="4">
        <v>138.69999999999999</v>
      </c>
      <c r="E185" s="4">
        <v>153.30000000000001</v>
      </c>
      <c r="F185" s="4">
        <v>147.80000000000001</v>
      </c>
      <c r="G185" s="4">
        <v>138.21782199686635</v>
      </c>
      <c r="H185" s="4">
        <v>142.4</v>
      </c>
      <c r="I185" s="4">
        <v>132.5</v>
      </c>
      <c r="J185" s="4">
        <v>138.5</v>
      </c>
    </row>
    <row r="186" spans="1:10" ht="13.2" x14ac:dyDescent="0.25">
      <c r="A186" s="1" t="s">
        <v>32</v>
      </c>
      <c r="B186" s="1">
        <v>2018</v>
      </c>
      <c r="C186" s="1" t="s">
        <v>34</v>
      </c>
      <c r="D186" s="4">
        <v>135.6</v>
      </c>
      <c r="E186" s="4">
        <v>159.30000000000001</v>
      </c>
      <c r="F186" s="4">
        <v>134.69999999999999</v>
      </c>
      <c r="G186" s="4">
        <v>141.30000000000001</v>
      </c>
      <c r="H186" s="4">
        <v>127.3</v>
      </c>
      <c r="I186" s="4">
        <v>126.5</v>
      </c>
      <c r="J186" s="4">
        <v>134</v>
      </c>
    </row>
    <row r="187" spans="1:10" ht="13.2" x14ac:dyDescent="0.25">
      <c r="A187" s="1" t="s">
        <v>33</v>
      </c>
      <c r="B187" s="1">
        <v>2018</v>
      </c>
      <c r="C187" s="1" t="s">
        <v>34</v>
      </c>
      <c r="D187" s="4">
        <v>137.6</v>
      </c>
      <c r="E187" s="4">
        <v>154.9</v>
      </c>
      <c r="F187" s="4">
        <v>142.6</v>
      </c>
      <c r="G187" s="4">
        <v>141.30000000000001</v>
      </c>
      <c r="H187" s="4">
        <v>136.69999999999999</v>
      </c>
      <c r="I187" s="4">
        <v>129.6</v>
      </c>
      <c r="J187" s="4">
        <v>136.4</v>
      </c>
    </row>
    <row r="188" spans="1:10" ht="13.2" x14ac:dyDescent="0.25">
      <c r="A188" s="1" t="s">
        <v>30</v>
      </c>
      <c r="B188" s="1">
        <v>2018</v>
      </c>
      <c r="C188" s="1" t="s">
        <v>35</v>
      </c>
      <c r="D188" s="4">
        <v>138.6</v>
      </c>
      <c r="E188" s="4">
        <v>155.1</v>
      </c>
      <c r="F188" s="4">
        <v>148.30000000000001</v>
      </c>
      <c r="G188" s="4">
        <v>139.21010980737449</v>
      </c>
      <c r="H188" s="4">
        <v>142.6</v>
      </c>
      <c r="I188" s="4">
        <v>133.30000000000001</v>
      </c>
      <c r="J188" s="4">
        <v>138.69999999999999</v>
      </c>
    </row>
    <row r="189" spans="1:10" ht="13.2" x14ac:dyDescent="0.25">
      <c r="A189" s="1" t="s">
        <v>32</v>
      </c>
      <c r="B189" s="1">
        <v>2018</v>
      </c>
      <c r="C189" s="1" t="s">
        <v>35</v>
      </c>
      <c r="D189" s="4">
        <v>134.80000000000001</v>
      </c>
      <c r="E189" s="4">
        <v>159.69999999999999</v>
      </c>
      <c r="F189" s="4">
        <v>135.19999999999999</v>
      </c>
      <c r="G189" s="4">
        <v>142</v>
      </c>
      <c r="H189" s="4">
        <v>126.4</v>
      </c>
      <c r="I189" s="4">
        <v>127.1</v>
      </c>
      <c r="J189" s="4">
        <v>134</v>
      </c>
    </row>
    <row r="190" spans="1:10" ht="13.2" x14ac:dyDescent="0.25">
      <c r="A190" s="1" t="s">
        <v>33</v>
      </c>
      <c r="B190" s="1">
        <v>2018</v>
      </c>
      <c r="C190" s="1" t="s">
        <v>35</v>
      </c>
      <c r="D190" s="4">
        <v>137.19999999999999</v>
      </c>
      <c r="E190" s="4">
        <v>156.30000000000001</v>
      </c>
      <c r="F190" s="4">
        <v>143.1</v>
      </c>
      <c r="G190" s="4">
        <v>142</v>
      </c>
      <c r="H190" s="4">
        <v>136.5</v>
      </c>
      <c r="I190" s="4">
        <v>130.30000000000001</v>
      </c>
      <c r="J190" s="4">
        <v>136.5</v>
      </c>
    </row>
    <row r="191" spans="1:10" ht="13.2" x14ac:dyDescent="0.25">
      <c r="A191" s="1" t="s">
        <v>30</v>
      </c>
      <c r="B191" s="1">
        <v>2018</v>
      </c>
      <c r="C191" s="1" t="s">
        <v>36</v>
      </c>
      <c r="D191" s="4">
        <v>138.6</v>
      </c>
      <c r="E191" s="4">
        <v>156.1</v>
      </c>
      <c r="F191" s="4">
        <v>149.1</v>
      </c>
      <c r="G191" s="4">
        <v>140.21609403479596</v>
      </c>
      <c r="H191" s="4">
        <v>143.80000000000001</v>
      </c>
      <c r="I191" s="4">
        <v>134.19999999999999</v>
      </c>
      <c r="J191" s="4">
        <v>139.1</v>
      </c>
    </row>
    <row r="192" spans="1:10" ht="13.2" x14ac:dyDescent="0.25">
      <c r="A192" s="1" t="s">
        <v>32</v>
      </c>
      <c r="B192" s="1">
        <v>2018</v>
      </c>
      <c r="C192" s="1" t="s">
        <v>36</v>
      </c>
      <c r="D192" s="4">
        <v>135.69999999999999</v>
      </c>
      <c r="E192" s="4">
        <v>159.19999999999999</v>
      </c>
      <c r="F192" s="4">
        <v>136.19999999999999</v>
      </c>
      <c r="G192" s="4">
        <v>142.9</v>
      </c>
      <c r="H192" s="4">
        <v>124.6</v>
      </c>
      <c r="I192" s="4">
        <v>128.19999999999999</v>
      </c>
      <c r="J192" s="4">
        <v>134.80000000000001</v>
      </c>
    </row>
    <row r="193" spans="1:10" ht="13.2" x14ac:dyDescent="0.25">
      <c r="A193" s="1" t="s">
        <v>33</v>
      </c>
      <c r="B193" s="1">
        <v>2018</v>
      </c>
      <c r="C193" s="1" t="s">
        <v>36</v>
      </c>
      <c r="D193" s="4">
        <v>137.5</v>
      </c>
      <c r="E193" s="4">
        <v>156.9</v>
      </c>
      <c r="F193" s="4">
        <v>144</v>
      </c>
      <c r="G193" s="4">
        <v>142.9</v>
      </c>
      <c r="H193" s="4">
        <v>136.5</v>
      </c>
      <c r="I193" s="4">
        <v>131.30000000000001</v>
      </c>
      <c r="J193" s="4">
        <v>137.1</v>
      </c>
    </row>
    <row r="194" spans="1:10" ht="13.2" x14ac:dyDescent="0.25">
      <c r="A194" s="1" t="s">
        <v>30</v>
      </c>
      <c r="B194" s="1">
        <v>2018</v>
      </c>
      <c r="C194" s="1" t="s">
        <v>37</v>
      </c>
      <c r="D194" s="4">
        <v>139.1</v>
      </c>
      <c r="E194" s="4">
        <v>157</v>
      </c>
      <c r="F194" s="4">
        <v>149.80000000000001</v>
      </c>
      <c r="G194" s="4">
        <v>141.1160028710041</v>
      </c>
      <c r="H194" s="4">
        <v>144.30000000000001</v>
      </c>
      <c r="I194" s="4">
        <v>135.1</v>
      </c>
      <c r="J194" s="4">
        <v>139.80000000000001</v>
      </c>
    </row>
    <row r="195" spans="1:10" ht="13.2" x14ac:dyDescent="0.25">
      <c r="A195" s="1" t="s">
        <v>32</v>
      </c>
      <c r="B195" s="1">
        <v>2018</v>
      </c>
      <c r="C195" s="1" t="s">
        <v>37</v>
      </c>
      <c r="D195" s="4">
        <v>136.4</v>
      </c>
      <c r="E195" s="4">
        <v>160.30000000000001</v>
      </c>
      <c r="F195" s="4">
        <v>137</v>
      </c>
      <c r="G195" s="4">
        <v>143.19999999999999</v>
      </c>
      <c r="H195" s="4">
        <v>124.7</v>
      </c>
      <c r="I195" s="4">
        <v>128.9</v>
      </c>
      <c r="J195" s="4">
        <v>135.4</v>
      </c>
    </row>
    <row r="196" spans="1:10" ht="13.2" x14ac:dyDescent="0.25">
      <c r="A196" s="1" t="s">
        <v>33</v>
      </c>
      <c r="B196" s="1">
        <v>2018</v>
      </c>
      <c r="C196" s="1" t="s">
        <v>37</v>
      </c>
      <c r="D196" s="4">
        <v>138.1</v>
      </c>
      <c r="E196" s="4">
        <v>157.9</v>
      </c>
      <c r="F196" s="4">
        <v>144.69999999999999</v>
      </c>
      <c r="G196" s="4">
        <v>143.19999999999999</v>
      </c>
      <c r="H196" s="4">
        <v>136.9</v>
      </c>
      <c r="I196" s="4">
        <v>132.1</v>
      </c>
      <c r="J196" s="4">
        <v>137.80000000000001</v>
      </c>
    </row>
    <row r="197" spans="1:10" ht="13.2" x14ac:dyDescent="0.25">
      <c r="A197" s="1" t="s">
        <v>30</v>
      </c>
      <c r="B197" s="1">
        <v>2018</v>
      </c>
      <c r="C197" s="1" t="s">
        <v>38</v>
      </c>
      <c r="D197" s="4">
        <v>140</v>
      </c>
      <c r="E197" s="4">
        <v>157.30000000000001</v>
      </c>
      <c r="F197" s="4">
        <v>150.30000000000001</v>
      </c>
      <c r="G197" s="4">
        <v>141.86024519035271</v>
      </c>
      <c r="H197" s="4">
        <v>145.1</v>
      </c>
      <c r="I197" s="4">
        <v>135.6</v>
      </c>
      <c r="J197" s="4">
        <v>140.5</v>
      </c>
    </row>
    <row r="198" spans="1:10" ht="13.2" x14ac:dyDescent="0.25">
      <c r="A198" s="1" t="s">
        <v>32</v>
      </c>
      <c r="B198" s="1">
        <v>2018</v>
      </c>
      <c r="C198" s="1" t="s">
        <v>38</v>
      </c>
      <c r="D198" s="4">
        <v>138.4</v>
      </c>
      <c r="E198" s="4">
        <v>161</v>
      </c>
      <c r="F198" s="4">
        <v>137.4</v>
      </c>
      <c r="G198" s="4">
        <v>142.5</v>
      </c>
      <c r="H198" s="4">
        <v>126.5</v>
      </c>
      <c r="I198" s="4">
        <v>129.5</v>
      </c>
      <c r="J198" s="4">
        <v>136.19999999999999</v>
      </c>
    </row>
    <row r="199" spans="1:10" ht="13.2" x14ac:dyDescent="0.25">
      <c r="A199" s="1" t="s">
        <v>33</v>
      </c>
      <c r="B199" s="1">
        <v>2018</v>
      </c>
      <c r="C199" s="1" t="s">
        <v>38</v>
      </c>
      <c r="D199" s="4">
        <v>139.4</v>
      </c>
      <c r="E199" s="4">
        <v>158.30000000000001</v>
      </c>
      <c r="F199" s="4">
        <v>145.19999999999999</v>
      </c>
      <c r="G199" s="4">
        <v>142.5</v>
      </c>
      <c r="H199" s="4">
        <v>138.1</v>
      </c>
      <c r="I199" s="4">
        <v>132.6</v>
      </c>
      <c r="J199" s="4">
        <v>138.5</v>
      </c>
    </row>
    <row r="200" spans="1:10" ht="13.2" x14ac:dyDescent="0.25">
      <c r="A200" s="1" t="s">
        <v>30</v>
      </c>
      <c r="B200" s="1">
        <v>2018</v>
      </c>
      <c r="C200" s="1" t="s">
        <v>39</v>
      </c>
      <c r="D200" s="4">
        <v>142</v>
      </c>
      <c r="E200" s="4">
        <v>156.1</v>
      </c>
      <c r="F200" s="4">
        <v>150.6</v>
      </c>
      <c r="G200" s="4">
        <v>142.26581578846142</v>
      </c>
      <c r="H200" s="4">
        <v>146.80000000000001</v>
      </c>
      <c r="I200" s="4">
        <v>136</v>
      </c>
      <c r="J200" s="4">
        <v>141.80000000000001</v>
      </c>
    </row>
    <row r="201" spans="1:10" ht="13.2" x14ac:dyDescent="0.25">
      <c r="A201" s="1" t="s">
        <v>32</v>
      </c>
      <c r="B201" s="1">
        <v>2018</v>
      </c>
      <c r="C201" s="1" t="s">
        <v>39</v>
      </c>
      <c r="D201" s="4">
        <v>140.30000000000001</v>
      </c>
      <c r="E201" s="4">
        <v>161.4</v>
      </c>
      <c r="F201" s="4">
        <v>137.9</v>
      </c>
      <c r="G201" s="4">
        <v>143.6</v>
      </c>
      <c r="H201" s="4">
        <v>128.1</v>
      </c>
      <c r="I201" s="4">
        <v>130.19999999999999</v>
      </c>
      <c r="J201" s="4">
        <v>137.5</v>
      </c>
    </row>
    <row r="202" spans="1:10" ht="13.2" x14ac:dyDescent="0.25">
      <c r="A202" s="1" t="s">
        <v>33</v>
      </c>
      <c r="B202" s="1">
        <v>2018</v>
      </c>
      <c r="C202" s="1" t="s">
        <v>39</v>
      </c>
      <c r="D202" s="4">
        <v>141.4</v>
      </c>
      <c r="E202" s="4">
        <v>157.5</v>
      </c>
      <c r="F202" s="4">
        <v>145.6</v>
      </c>
      <c r="G202" s="4">
        <v>143.6</v>
      </c>
      <c r="H202" s="4">
        <v>139.69999999999999</v>
      </c>
      <c r="I202" s="4">
        <v>133.19999999999999</v>
      </c>
      <c r="J202" s="4">
        <v>139.80000000000001</v>
      </c>
    </row>
    <row r="203" spans="1:10" ht="13.2" x14ac:dyDescent="0.25">
      <c r="A203" s="1" t="s">
        <v>30</v>
      </c>
      <c r="B203" s="1">
        <v>2018</v>
      </c>
      <c r="C203" s="1" t="s">
        <v>40</v>
      </c>
      <c r="D203" s="4">
        <v>142.69999999999999</v>
      </c>
      <c r="E203" s="4">
        <v>156.4</v>
      </c>
      <c r="F203" s="4">
        <v>151.30000000000001</v>
      </c>
      <c r="G203" s="4">
        <v>142.64911820553533</v>
      </c>
      <c r="H203" s="4">
        <v>147.69999999999999</v>
      </c>
      <c r="I203" s="4">
        <v>136.6</v>
      </c>
      <c r="J203" s="4">
        <v>142.5</v>
      </c>
    </row>
    <row r="204" spans="1:10" ht="13.2" x14ac:dyDescent="0.25">
      <c r="A204" s="1" t="s">
        <v>32</v>
      </c>
      <c r="B204" s="1">
        <v>2018</v>
      </c>
      <c r="C204" s="1" t="s">
        <v>40</v>
      </c>
      <c r="D204" s="4">
        <v>140.1</v>
      </c>
      <c r="E204" s="4">
        <v>162.1</v>
      </c>
      <c r="F204" s="4">
        <v>138.30000000000001</v>
      </c>
      <c r="G204" s="4">
        <v>144.6</v>
      </c>
      <c r="H204" s="4">
        <v>129.80000000000001</v>
      </c>
      <c r="I204" s="4">
        <v>131</v>
      </c>
      <c r="J204" s="4">
        <v>138</v>
      </c>
    </row>
    <row r="205" spans="1:10" ht="13.2" x14ac:dyDescent="0.25">
      <c r="A205" s="1" t="s">
        <v>33</v>
      </c>
      <c r="B205" s="1">
        <v>2018</v>
      </c>
      <c r="C205" s="1" t="s">
        <v>40</v>
      </c>
      <c r="D205" s="4">
        <v>141.69999999999999</v>
      </c>
      <c r="E205" s="4">
        <v>157.9</v>
      </c>
      <c r="F205" s="4">
        <v>146.1</v>
      </c>
      <c r="G205" s="4">
        <v>144.6</v>
      </c>
      <c r="H205" s="4">
        <v>140.9</v>
      </c>
      <c r="I205" s="4">
        <v>133.9</v>
      </c>
      <c r="J205" s="4">
        <v>140.4</v>
      </c>
    </row>
    <row r="206" spans="1:10" ht="13.2" x14ac:dyDescent="0.25">
      <c r="A206" s="1" t="s">
        <v>30</v>
      </c>
      <c r="B206" s="1">
        <v>2018</v>
      </c>
      <c r="C206" s="1" t="s">
        <v>41</v>
      </c>
      <c r="D206" s="4">
        <v>141.30000000000001</v>
      </c>
      <c r="E206" s="4">
        <v>157.69999999999999</v>
      </c>
      <c r="F206" s="4">
        <v>151.30000000000001</v>
      </c>
      <c r="G206" s="4">
        <v>143.13057546492772</v>
      </c>
      <c r="H206" s="4">
        <v>149</v>
      </c>
      <c r="I206" s="4">
        <v>137.4</v>
      </c>
      <c r="J206" s="4">
        <v>142.1</v>
      </c>
    </row>
    <row r="207" spans="1:10" ht="13.2" x14ac:dyDescent="0.25">
      <c r="A207" s="1" t="s">
        <v>32</v>
      </c>
      <c r="B207" s="1">
        <v>2018</v>
      </c>
      <c r="C207" s="1" t="s">
        <v>41</v>
      </c>
      <c r="D207" s="4">
        <v>138.9</v>
      </c>
      <c r="E207" s="4">
        <v>163.30000000000001</v>
      </c>
      <c r="F207" s="4">
        <v>139.1</v>
      </c>
      <c r="G207" s="4">
        <v>145.30000000000001</v>
      </c>
      <c r="H207" s="4">
        <v>131.19999999999999</v>
      </c>
      <c r="I207" s="4">
        <v>131.9</v>
      </c>
      <c r="J207" s="4">
        <v>138.1</v>
      </c>
    </row>
    <row r="208" spans="1:10" ht="13.2" x14ac:dyDescent="0.25">
      <c r="A208" s="1" t="s">
        <v>33</v>
      </c>
      <c r="B208" s="1">
        <v>2018</v>
      </c>
      <c r="C208" s="1" t="s">
        <v>41</v>
      </c>
      <c r="D208" s="4">
        <v>140.4</v>
      </c>
      <c r="E208" s="4">
        <v>159.19999999999999</v>
      </c>
      <c r="F208" s="4">
        <v>146.5</v>
      </c>
      <c r="G208" s="4">
        <v>145.30000000000001</v>
      </c>
      <c r="H208" s="4">
        <v>142.30000000000001</v>
      </c>
      <c r="I208" s="4">
        <v>134.69999999999999</v>
      </c>
      <c r="J208" s="4">
        <v>140.19999999999999</v>
      </c>
    </row>
    <row r="209" spans="1:10" ht="13.2" x14ac:dyDescent="0.25">
      <c r="A209" s="1" t="s">
        <v>30</v>
      </c>
      <c r="B209" s="1">
        <v>2018</v>
      </c>
      <c r="C209" s="1" t="s">
        <v>42</v>
      </c>
      <c r="D209" s="4">
        <v>140.19999999999999</v>
      </c>
      <c r="E209" s="4">
        <v>159.6</v>
      </c>
      <c r="F209" s="4">
        <v>149.80000000000001</v>
      </c>
      <c r="G209" s="4">
        <v>143.89394549543604</v>
      </c>
      <c r="H209" s="4">
        <v>149.69999999999999</v>
      </c>
      <c r="I209" s="4">
        <v>139.80000000000001</v>
      </c>
      <c r="J209" s="4">
        <v>142.19999999999999</v>
      </c>
    </row>
    <row r="210" spans="1:10" ht="13.2" x14ac:dyDescent="0.25">
      <c r="A210" s="1" t="s">
        <v>32</v>
      </c>
      <c r="B210" s="1">
        <v>2018</v>
      </c>
      <c r="C210" s="1" t="s">
        <v>42</v>
      </c>
      <c r="D210" s="4">
        <v>139.4</v>
      </c>
      <c r="E210" s="4">
        <v>164</v>
      </c>
      <c r="F210" s="4">
        <v>139.69999999999999</v>
      </c>
      <c r="G210" s="4">
        <v>146.30000000000001</v>
      </c>
      <c r="H210" s="4">
        <v>133.4</v>
      </c>
      <c r="I210" s="4">
        <v>132.5</v>
      </c>
      <c r="J210" s="4">
        <v>138.9</v>
      </c>
    </row>
    <row r="211" spans="1:10" ht="13.2" x14ac:dyDescent="0.25">
      <c r="A211" s="1" t="s">
        <v>33</v>
      </c>
      <c r="B211" s="1">
        <v>2018</v>
      </c>
      <c r="C211" s="1" t="s">
        <v>42</v>
      </c>
      <c r="D211" s="4">
        <v>139.69999999999999</v>
      </c>
      <c r="E211" s="4">
        <v>162.6</v>
      </c>
      <c r="F211" s="4">
        <v>146.80000000000001</v>
      </c>
      <c r="G211" s="4">
        <v>146.9</v>
      </c>
      <c r="H211" s="4">
        <v>145.30000000000001</v>
      </c>
      <c r="I211" s="4">
        <v>136.30000000000001</v>
      </c>
      <c r="J211" s="4">
        <v>140.80000000000001</v>
      </c>
    </row>
    <row r="212" spans="1:10" ht="13.2" x14ac:dyDescent="0.25">
      <c r="A212" s="1" t="s">
        <v>30</v>
      </c>
      <c r="B212" s="1">
        <v>2018</v>
      </c>
      <c r="C212" s="1" t="s">
        <v>43</v>
      </c>
      <c r="D212" s="4">
        <v>140</v>
      </c>
      <c r="E212" s="4">
        <v>161.9</v>
      </c>
      <c r="F212" s="4">
        <v>150.80000000000001</v>
      </c>
      <c r="G212" s="4">
        <v>144.74151546287769</v>
      </c>
      <c r="H212" s="4">
        <v>150.30000000000001</v>
      </c>
      <c r="I212" s="4">
        <v>140.1</v>
      </c>
      <c r="J212" s="4">
        <v>142.4</v>
      </c>
    </row>
    <row r="213" spans="1:10" ht="13.2" x14ac:dyDescent="0.25">
      <c r="A213" s="1" t="s">
        <v>32</v>
      </c>
      <c r="B213" s="1">
        <v>2018</v>
      </c>
      <c r="C213" s="1" t="s">
        <v>43</v>
      </c>
      <c r="D213" s="4">
        <v>139.1</v>
      </c>
      <c r="E213" s="4">
        <v>164.4</v>
      </c>
      <c r="F213" s="4">
        <v>140.5</v>
      </c>
      <c r="G213" s="4">
        <v>146.9</v>
      </c>
      <c r="H213" s="4">
        <v>136.69999999999999</v>
      </c>
      <c r="I213" s="4">
        <v>132.19999999999999</v>
      </c>
      <c r="J213" s="4">
        <v>139</v>
      </c>
    </row>
    <row r="214" spans="1:10" ht="13.2" x14ac:dyDescent="0.25">
      <c r="A214" s="1" t="s">
        <v>33</v>
      </c>
      <c r="B214" s="1">
        <v>2018</v>
      </c>
      <c r="C214" s="1" t="s">
        <v>43</v>
      </c>
      <c r="D214" s="4">
        <v>139.69999999999999</v>
      </c>
      <c r="E214" s="4">
        <v>162.6</v>
      </c>
      <c r="F214" s="4">
        <v>146.69999999999999</v>
      </c>
      <c r="G214" s="4">
        <v>146.9</v>
      </c>
      <c r="H214" s="4">
        <v>145.1</v>
      </c>
      <c r="I214" s="4">
        <v>136.30000000000001</v>
      </c>
      <c r="J214" s="4">
        <v>140.80000000000001</v>
      </c>
    </row>
    <row r="215" spans="1:10" ht="13.2" x14ac:dyDescent="0.25">
      <c r="A215" s="1" t="s">
        <v>30</v>
      </c>
      <c r="B215" s="1">
        <v>2018</v>
      </c>
      <c r="C215" s="1" t="s">
        <v>44</v>
      </c>
      <c r="D215" s="4">
        <v>138.5</v>
      </c>
      <c r="E215" s="4">
        <v>162.4</v>
      </c>
      <c r="F215" s="4">
        <v>150.80000000000001</v>
      </c>
      <c r="G215" s="4">
        <v>145.48511515813797</v>
      </c>
      <c r="H215" s="4">
        <v>149</v>
      </c>
      <c r="I215" s="4">
        <v>141.6</v>
      </c>
      <c r="J215" s="4">
        <v>141.9</v>
      </c>
    </row>
    <row r="216" spans="1:10" ht="13.2" x14ac:dyDescent="0.25">
      <c r="A216" s="1" t="s">
        <v>32</v>
      </c>
      <c r="B216" s="1">
        <v>2018</v>
      </c>
      <c r="C216" s="1" t="s">
        <v>44</v>
      </c>
      <c r="D216" s="4">
        <v>137.6</v>
      </c>
      <c r="E216" s="4">
        <v>164.6</v>
      </c>
      <c r="F216" s="4">
        <v>140.80000000000001</v>
      </c>
      <c r="G216" s="4">
        <v>146.5</v>
      </c>
      <c r="H216" s="4">
        <v>132.4</v>
      </c>
      <c r="I216" s="4">
        <v>131.69999999999999</v>
      </c>
      <c r="J216" s="4">
        <v>138</v>
      </c>
    </row>
    <row r="217" spans="1:10" ht="13.2" x14ac:dyDescent="0.25">
      <c r="A217" s="1" t="s">
        <v>33</v>
      </c>
      <c r="B217" s="1">
        <v>2018</v>
      </c>
      <c r="C217" s="1" t="s">
        <v>44</v>
      </c>
      <c r="D217" s="4">
        <v>138.19999999999999</v>
      </c>
      <c r="E217" s="4">
        <v>163</v>
      </c>
      <c r="F217" s="4">
        <v>146.80000000000001</v>
      </c>
      <c r="G217" s="4">
        <v>146.5</v>
      </c>
      <c r="H217" s="4">
        <v>142.69999999999999</v>
      </c>
      <c r="I217" s="4">
        <v>136.80000000000001</v>
      </c>
      <c r="J217" s="4">
        <v>140.1</v>
      </c>
    </row>
    <row r="218" spans="1:10" ht="13.2" x14ac:dyDescent="0.25">
      <c r="A218" s="1" t="s">
        <v>30</v>
      </c>
      <c r="B218" s="1">
        <v>2019</v>
      </c>
      <c r="C218" s="1" t="s">
        <v>31</v>
      </c>
      <c r="D218" s="4">
        <v>137.4</v>
      </c>
      <c r="E218" s="4">
        <v>162.69999999999999</v>
      </c>
      <c r="F218" s="4">
        <v>149.9</v>
      </c>
      <c r="G218" s="4">
        <v>146.01339734627243</v>
      </c>
      <c r="H218" s="4">
        <v>146.19999999999999</v>
      </c>
      <c r="I218" s="4">
        <v>141.69999999999999</v>
      </c>
      <c r="J218" s="4">
        <v>141</v>
      </c>
    </row>
    <row r="219" spans="1:10" ht="13.2" x14ac:dyDescent="0.25">
      <c r="A219" s="1" t="s">
        <v>32</v>
      </c>
      <c r="B219" s="1">
        <v>2019</v>
      </c>
      <c r="C219" s="1" t="s">
        <v>31</v>
      </c>
      <c r="D219" s="4">
        <v>137.30000000000001</v>
      </c>
      <c r="E219" s="4">
        <v>164.7</v>
      </c>
      <c r="F219" s="4">
        <v>141.1</v>
      </c>
      <c r="G219" s="4">
        <v>147.69999999999999</v>
      </c>
      <c r="H219" s="4">
        <v>128.6</v>
      </c>
      <c r="I219" s="4">
        <v>131.80000000000001</v>
      </c>
      <c r="J219" s="4">
        <v>138</v>
      </c>
    </row>
    <row r="220" spans="1:10" ht="13.2" x14ac:dyDescent="0.25">
      <c r="A220" s="1" t="s">
        <v>33</v>
      </c>
      <c r="B220" s="1">
        <v>2019</v>
      </c>
      <c r="C220" s="1" t="s">
        <v>31</v>
      </c>
      <c r="D220" s="4">
        <v>137.4</v>
      </c>
      <c r="E220" s="4">
        <v>163.19999999999999</v>
      </c>
      <c r="F220" s="4">
        <v>146.4</v>
      </c>
      <c r="G220" s="4">
        <v>147.69999999999999</v>
      </c>
      <c r="H220" s="4">
        <v>139.5</v>
      </c>
      <c r="I220" s="4">
        <v>136.9</v>
      </c>
      <c r="J220" s="4">
        <v>139.6</v>
      </c>
    </row>
    <row r="221" spans="1:10" ht="13.2" x14ac:dyDescent="0.25">
      <c r="A221" s="1" t="s">
        <v>30</v>
      </c>
      <c r="B221" s="1">
        <v>2019</v>
      </c>
      <c r="C221" s="1" t="s">
        <v>34</v>
      </c>
      <c r="D221" s="4">
        <v>137.19999999999999</v>
      </c>
      <c r="E221" s="4">
        <v>162.80000000000001</v>
      </c>
      <c r="F221" s="4">
        <v>149.9</v>
      </c>
      <c r="G221" s="4">
        <v>146.4933364408098</v>
      </c>
      <c r="H221" s="4">
        <v>145.30000000000001</v>
      </c>
      <c r="I221" s="4">
        <v>142.19999999999999</v>
      </c>
      <c r="J221" s="4">
        <v>141</v>
      </c>
    </row>
    <row r="222" spans="1:10" ht="13.2" x14ac:dyDescent="0.25">
      <c r="A222" s="1" t="s">
        <v>32</v>
      </c>
      <c r="B222" s="1">
        <v>2019</v>
      </c>
      <c r="C222" s="1" t="s">
        <v>34</v>
      </c>
      <c r="D222" s="4">
        <v>138</v>
      </c>
      <c r="E222" s="4">
        <v>164.9</v>
      </c>
      <c r="F222" s="4">
        <v>141.4</v>
      </c>
      <c r="G222" s="4">
        <v>148.5</v>
      </c>
      <c r="H222" s="4">
        <v>127.1</v>
      </c>
      <c r="I222" s="4">
        <v>132.4</v>
      </c>
      <c r="J222" s="4">
        <v>138.6</v>
      </c>
    </row>
    <row r="223" spans="1:10" ht="13.2" x14ac:dyDescent="0.25">
      <c r="A223" s="1" t="s">
        <v>33</v>
      </c>
      <c r="B223" s="1">
        <v>2019</v>
      </c>
      <c r="C223" s="1" t="s">
        <v>34</v>
      </c>
      <c r="D223" s="4">
        <v>137.5</v>
      </c>
      <c r="E223" s="4">
        <v>163.4</v>
      </c>
      <c r="F223" s="4">
        <v>146.5</v>
      </c>
      <c r="G223" s="4">
        <v>148.5</v>
      </c>
      <c r="H223" s="4">
        <v>138.4</v>
      </c>
      <c r="I223" s="4">
        <v>137.4</v>
      </c>
      <c r="J223" s="4">
        <v>139.9</v>
      </c>
    </row>
    <row r="224" spans="1:10" ht="13.2" x14ac:dyDescent="0.25">
      <c r="A224" s="1" t="s">
        <v>30</v>
      </c>
      <c r="B224" s="1">
        <v>2019</v>
      </c>
      <c r="C224" s="1" t="s">
        <v>35</v>
      </c>
      <c r="D224" s="4">
        <v>137.30000000000001</v>
      </c>
      <c r="E224" s="4">
        <v>162.9</v>
      </c>
      <c r="F224" s="4">
        <v>150.1</v>
      </c>
      <c r="G224" s="4">
        <v>147.04353877169115</v>
      </c>
      <c r="H224" s="4">
        <v>146.4</v>
      </c>
      <c r="I224" s="4">
        <v>142.4</v>
      </c>
      <c r="J224" s="4">
        <v>141.19999999999999</v>
      </c>
    </row>
    <row r="225" spans="1:10" ht="13.2" x14ac:dyDescent="0.25">
      <c r="A225" s="1" t="s">
        <v>32</v>
      </c>
      <c r="B225" s="1">
        <v>2019</v>
      </c>
      <c r="C225" s="1" t="s">
        <v>35</v>
      </c>
      <c r="D225" s="4">
        <v>139.6</v>
      </c>
      <c r="E225" s="4">
        <v>165.3</v>
      </c>
      <c r="F225" s="4">
        <v>141.6</v>
      </c>
      <c r="G225" s="4">
        <v>149</v>
      </c>
      <c r="H225" s="4">
        <v>128.80000000000001</v>
      </c>
      <c r="I225" s="4">
        <v>132.80000000000001</v>
      </c>
      <c r="J225" s="4">
        <v>139.5</v>
      </c>
    </row>
    <row r="226" spans="1:10" ht="13.2" x14ac:dyDescent="0.25">
      <c r="A226" s="1" t="s">
        <v>33</v>
      </c>
      <c r="B226" s="1">
        <v>2019</v>
      </c>
      <c r="C226" s="1" t="s">
        <v>35</v>
      </c>
      <c r="D226" s="4">
        <v>138.1</v>
      </c>
      <c r="E226" s="4">
        <v>163.5</v>
      </c>
      <c r="F226" s="4">
        <v>146.69999999999999</v>
      </c>
      <c r="G226" s="4">
        <v>149</v>
      </c>
      <c r="H226" s="4">
        <v>139.69999999999999</v>
      </c>
      <c r="I226" s="4">
        <v>137.69999999999999</v>
      </c>
      <c r="J226" s="4">
        <v>140.4</v>
      </c>
    </row>
    <row r="227" spans="1:10" ht="13.2" x14ac:dyDescent="0.25">
      <c r="A227" s="1" t="s">
        <v>30</v>
      </c>
      <c r="B227" s="1">
        <v>2019</v>
      </c>
      <c r="C227" s="1" t="s">
        <v>37</v>
      </c>
      <c r="D227" s="4">
        <v>139.19999999999999</v>
      </c>
      <c r="E227" s="4">
        <v>163.30000000000001</v>
      </c>
      <c r="F227" s="4">
        <v>150.69999999999999</v>
      </c>
      <c r="G227" s="4">
        <v>147.77225250653038</v>
      </c>
      <c r="H227" s="4">
        <v>146.9</v>
      </c>
      <c r="I227" s="4">
        <v>142.9</v>
      </c>
      <c r="J227" s="4">
        <v>142.4</v>
      </c>
    </row>
    <row r="228" spans="1:10" ht="13.2" x14ac:dyDescent="0.25">
      <c r="A228" s="1" t="s">
        <v>32</v>
      </c>
      <c r="B228" s="1">
        <v>2019</v>
      </c>
      <c r="C228" s="1" t="s">
        <v>37</v>
      </c>
      <c r="D228" s="4">
        <v>143.80000000000001</v>
      </c>
      <c r="E228" s="4">
        <v>166.2</v>
      </c>
      <c r="F228" s="4">
        <v>142.19999999999999</v>
      </c>
      <c r="G228" s="4">
        <v>150.1</v>
      </c>
      <c r="H228" s="4">
        <v>129.4</v>
      </c>
      <c r="I228" s="4">
        <v>133.30000000000001</v>
      </c>
      <c r="J228" s="4">
        <v>141.5</v>
      </c>
    </row>
    <row r="229" spans="1:10" ht="13.2" x14ac:dyDescent="0.25">
      <c r="A229" s="1" t="s">
        <v>33</v>
      </c>
      <c r="B229" s="1">
        <v>2019</v>
      </c>
      <c r="C229" s="1" t="s">
        <v>37</v>
      </c>
      <c r="D229" s="4">
        <v>140.9</v>
      </c>
      <c r="E229" s="4">
        <v>164.1</v>
      </c>
      <c r="F229" s="4">
        <v>147.30000000000001</v>
      </c>
      <c r="G229" s="4">
        <v>150.1</v>
      </c>
      <c r="H229" s="4">
        <v>140.30000000000001</v>
      </c>
      <c r="I229" s="4">
        <v>138.19999999999999</v>
      </c>
      <c r="J229" s="4">
        <v>142</v>
      </c>
    </row>
    <row r="230" spans="1:10" ht="13.2" x14ac:dyDescent="0.25">
      <c r="A230" s="1" t="s">
        <v>30</v>
      </c>
      <c r="B230" s="1">
        <v>2019</v>
      </c>
      <c r="C230" s="1" t="s">
        <v>38</v>
      </c>
      <c r="D230" s="4">
        <v>141</v>
      </c>
      <c r="E230" s="4">
        <v>164.2</v>
      </c>
      <c r="F230" s="4">
        <v>150.69999999999999</v>
      </c>
      <c r="G230" s="4">
        <v>148.50101419100346</v>
      </c>
      <c r="H230" s="4">
        <v>147.80000000000001</v>
      </c>
      <c r="I230" s="4">
        <v>143.30000000000001</v>
      </c>
      <c r="J230" s="4">
        <v>143.6</v>
      </c>
    </row>
    <row r="231" spans="1:10" ht="13.2" x14ac:dyDescent="0.25">
      <c r="A231" s="1" t="s">
        <v>32</v>
      </c>
      <c r="B231" s="1">
        <v>2019</v>
      </c>
      <c r="C231" s="1" t="s">
        <v>38</v>
      </c>
      <c r="D231" s="4">
        <v>145.6</v>
      </c>
      <c r="E231" s="4">
        <v>166.7</v>
      </c>
      <c r="F231" s="4">
        <v>142.4</v>
      </c>
      <c r="G231" s="4">
        <v>149.4</v>
      </c>
      <c r="H231" s="4">
        <v>130.5</v>
      </c>
      <c r="I231" s="4">
        <v>133.6</v>
      </c>
      <c r="J231" s="4">
        <v>142.1</v>
      </c>
    </row>
    <row r="232" spans="1:10" ht="13.2" x14ac:dyDescent="0.25">
      <c r="A232" s="1" t="s">
        <v>33</v>
      </c>
      <c r="B232" s="1">
        <v>2019</v>
      </c>
      <c r="C232" s="1" t="s">
        <v>38</v>
      </c>
      <c r="D232" s="4">
        <v>142.69999999999999</v>
      </c>
      <c r="E232" s="4">
        <v>164.9</v>
      </c>
      <c r="F232" s="4">
        <v>147.4</v>
      </c>
      <c r="G232" s="4">
        <v>149.4</v>
      </c>
      <c r="H232" s="4">
        <v>141.19999999999999</v>
      </c>
      <c r="I232" s="4">
        <v>138.6</v>
      </c>
      <c r="J232" s="4">
        <v>142.9</v>
      </c>
    </row>
    <row r="233" spans="1:10" ht="13.2" x14ac:dyDescent="0.25">
      <c r="A233" s="1" t="s">
        <v>30</v>
      </c>
      <c r="B233" s="1">
        <v>2019</v>
      </c>
      <c r="C233" s="1" t="s">
        <v>39</v>
      </c>
      <c r="D233" s="4">
        <v>143</v>
      </c>
      <c r="E233" s="4">
        <v>164.5</v>
      </c>
      <c r="F233" s="4">
        <v>150.9</v>
      </c>
      <c r="G233" s="4">
        <v>148.92408949658056</v>
      </c>
      <c r="H233" s="4">
        <v>146.80000000000001</v>
      </c>
      <c r="I233" s="4">
        <v>144.19999999999999</v>
      </c>
      <c r="J233" s="4">
        <v>144.9</v>
      </c>
    </row>
    <row r="234" spans="1:10" ht="13.2" x14ac:dyDescent="0.25">
      <c r="A234" s="1" t="s">
        <v>32</v>
      </c>
      <c r="B234" s="1">
        <v>2019</v>
      </c>
      <c r="C234" s="1" t="s">
        <v>39</v>
      </c>
      <c r="D234" s="4">
        <v>147.69999999999999</v>
      </c>
      <c r="E234" s="4">
        <v>167.2</v>
      </c>
      <c r="F234" s="4">
        <v>142.69999999999999</v>
      </c>
      <c r="G234" s="4">
        <v>150.6</v>
      </c>
      <c r="H234" s="4">
        <v>127</v>
      </c>
      <c r="I234" s="4">
        <v>134.5</v>
      </c>
      <c r="J234" s="4">
        <v>143.30000000000001</v>
      </c>
    </row>
    <row r="235" spans="1:10" ht="13.2" x14ac:dyDescent="0.25">
      <c r="A235" s="1" t="s">
        <v>33</v>
      </c>
      <c r="B235" s="1">
        <v>2019</v>
      </c>
      <c r="C235" s="1" t="s">
        <v>39</v>
      </c>
      <c r="D235" s="4">
        <v>144.69999999999999</v>
      </c>
      <c r="E235" s="4">
        <v>165.2</v>
      </c>
      <c r="F235" s="4">
        <v>147.6</v>
      </c>
      <c r="G235" s="4">
        <v>150.6</v>
      </c>
      <c r="H235" s="4">
        <v>139.30000000000001</v>
      </c>
      <c r="I235" s="4">
        <v>139.5</v>
      </c>
      <c r="J235" s="4">
        <v>144.19999999999999</v>
      </c>
    </row>
    <row r="236" spans="1:10" ht="13.2" x14ac:dyDescent="0.25">
      <c r="A236" s="1" t="s">
        <v>30</v>
      </c>
      <c r="B236" s="1">
        <v>2019</v>
      </c>
      <c r="C236" s="1" t="s">
        <v>40</v>
      </c>
      <c r="D236" s="4">
        <v>144</v>
      </c>
      <c r="E236" s="4">
        <v>165.1</v>
      </c>
      <c r="F236" s="4">
        <v>151.1</v>
      </c>
      <c r="G236" s="4">
        <v>149.48859513267936</v>
      </c>
      <c r="H236" s="4">
        <v>146.4</v>
      </c>
      <c r="I236" s="4">
        <v>144.9</v>
      </c>
      <c r="J236" s="4">
        <v>145.69999999999999</v>
      </c>
    </row>
    <row r="237" spans="1:10" ht="13.2" x14ac:dyDescent="0.25">
      <c r="A237" s="1" t="s">
        <v>32</v>
      </c>
      <c r="B237" s="1">
        <v>2019</v>
      </c>
      <c r="C237" s="1" t="s">
        <v>40</v>
      </c>
      <c r="D237" s="4">
        <v>149.1</v>
      </c>
      <c r="E237" s="4">
        <v>167.9</v>
      </c>
      <c r="F237" s="4">
        <v>143</v>
      </c>
      <c r="G237" s="4">
        <v>151.6</v>
      </c>
      <c r="H237" s="4">
        <v>125.5</v>
      </c>
      <c r="I237" s="4">
        <v>135.30000000000001</v>
      </c>
      <c r="J237" s="4">
        <v>144.19999999999999</v>
      </c>
    </row>
    <row r="238" spans="1:10" ht="13.2" x14ac:dyDescent="0.25">
      <c r="A238" s="1" t="s">
        <v>33</v>
      </c>
      <c r="B238" s="1">
        <v>2019</v>
      </c>
      <c r="C238" s="1" t="s">
        <v>40</v>
      </c>
      <c r="D238" s="4">
        <v>145.9</v>
      </c>
      <c r="E238" s="4">
        <v>165.8</v>
      </c>
      <c r="F238" s="4">
        <v>147.9</v>
      </c>
      <c r="G238" s="4">
        <v>151.6</v>
      </c>
      <c r="H238" s="4">
        <v>138.5</v>
      </c>
      <c r="I238" s="4">
        <v>140.19999999999999</v>
      </c>
      <c r="J238" s="4">
        <v>145</v>
      </c>
    </row>
    <row r="239" spans="1:10" ht="13.2" x14ac:dyDescent="0.25">
      <c r="A239" s="1" t="s">
        <v>30</v>
      </c>
      <c r="B239" s="1">
        <v>2019</v>
      </c>
      <c r="C239" s="1" t="s">
        <v>41</v>
      </c>
      <c r="D239" s="4">
        <v>145.5</v>
      </c>
      <c r="E239" s="4">
        <v>165.7</v>
      </c>
      <c r="F239" s="4">
        <v>151</v>
      </c>
      <c r="G239" s="4">
        <v>150.01263320225146</v>
      </c>
      <c r="H239" s="4">
        <v>146.9</v>
      </c>
      <c r="I239" s="4">
        <v>145.4</v>
      </c>
      <c r="J239" s="4">
        <v>146.69999999999999</v>
      </c>
    </row>
    <row r="240" spans="1:10" ht="13.2" x14ac:dyDescent="0.25">
      <c r="A240" s="1" t="s">
        <v>32</v>
      </c>
      <c r="B240" s="1">
        <v>2019</v>
      </c>
      <c r="C240" s="1" t="s">
        <v>41</v>
      </c>
      <c r="D240" s="4">
        <v>149.5</v>
      </c>
      <c r="E240" s="4">
        <v>168.6</v>
      </c>
      <c r="F240" s="4">
        <v>143.30000000000001</v>
      </c>
      <c r="G240" s="4">
        <v>152.19999999999999</v>
      </c>
      <c r="H240" s="4">
        <v>126.6</v>
      </c>
      <c r="I240" s="4">
        <v>135.69999999999999</v>
      </c>
      <c r="J240" s="4">
        <v>144.69999999999999</v>
      </c>
    </row>
    <row r="241" spans="1:10" ht="13.2" x14ac:dyDescent="0.25">
      <c r="A241" s="1" t="s">
        <v>33</v>
      </c>
      <c r="B241" s="1">
        <v>2019</v>
      </c>
      <c r="C241" s="1" t="s">
        <v>41</v>
      </c>
      <c r="D241" s="4">
        <v>147</v>
      </c>
      <c r="E241" s="4">
        <v>166.5</v>
      </c>
      <c r="F241" s="4">
        <v>147.9</v>
      </c>
      <c r="G241" s="4">
        <v>152.19999999999999</v>
      </c>
      <c r="H241" s="4">
        <v>139.19999999999999</v>
      </c>
      <c r="I241" s="4">
        <v>140.69999999999999</v>
      </c>
      <c r="J241" s="4">
        <v>145.80000000000001</v>
      </c>
    </row>
    <row r="242" spans="1:10" ht="13.2" x14ac:dyDescent="0.25">
      <c r="A242" s="1" t="s">
        <v>30</v>
      </c>
      <c r="B242" s="1">
        <v>2019</v>
      </c>
      <c r="C242" s="1" t="s">
        <v>42</v>
      </c>
      <c r="D242" s="4">
        <v>148.30000000000001</v>
      </c>
      <c r="E242" s="4">
        <v>166.3</v>
      </c>
      <c r="F242" s="4">
        <v>151</v>
      </c>
      <c r="G242" s="4">
        <v>150.80281309239018</v>
      </c>
      <c r="H242" s="4">
        <v>147.69999999999999</v>
      </c>
      <c r="I242" s="4">
        <v>145.69999999999999</v>
      </c>
      <c r="J242" s="4">
        <v>148.30000000000001</v>
      </c>
    </row>
    <row r="243" spans="1:10" ht="13.2" x14ac:dyDescent="0.25">
      <c r="A243" s="1" t="s">
        <v>32</v>
      </c>
      <c r="B243" s="1">
        <v>2019</v>
      </c>
      <c r="C243" s="1" t="s">
        <v>42</v>
      </c>
      <c r="D243" s="4">
        <v>151.9</v>
      </c>
      <c r="E243" s="4">
        <v>169.3</v>
      </c>
      <c r="F243" s="4">
        <v>143.9</v>
      </c>
      <c r="G243" s="4">
        <v>153</v>
      </c>
      <c r="H243" s="4">
        <v>128.9</v>
      </c>
      <c r="I243" s="4">
        <v>136</v>
      </c>
      <c r="J243" s="4">
        <v>146</v>
      </c>
    </row>
    <row r="244" spans="1:10" ht="13.2" x14ac:dyDescent="0.25">
      <c r="A244" s="1" t="s">
        <v>33</v>
      </c>
      <c r="B244" s="1">
        <v>2019</v>
      </c>
      <c r="C244" s="1" t="s">
        <v>42</v>
      </c>
      <c r="D244" s="4">
        <v>149.6</v>
      </c>
      <c r="E244" s="4">
        <v>167.1</v>
      </c>
      <c r="F244" s="4">
        <v>148.19999999999999</v>
      </c>
      <c r="G244" s="4">
        <v>153</v>
      </c>
      <c r="H244" s="4">
        <v>140.6</v>
      </c>
      <c r="I244" s="4">
        <v>141</v>
      </c>
      <c r="J244" s="4">
        <v>147.19999999999999</v>
      </c>
    </row>
    <row r="245" spans="1:10" ht="13.2" x14ac:dyDescent="0.25">
      <c r="A245" s="1" t="s">
        <v>30</v>
      </c>
      <c r="B245" s="1">
        <v>2019</v>
      </c>
      <c r="C245" s="1" t="s">
        <v>43</v>
      </c>
      <c r="D245" s="4">
        <v>150.9</v>
      </c>
      <c r="E245" s="4">
        <v>167.2</v>
      </c>
      <c r="F245" s="4">
        <v>151.5</v>
      </c>
      <c r="G245" s="4">
        <v>151.54489349192454</v>
      </c>
      <c r="H245" s="4">
        <v>148.4</v>
      </c>
      <c r="I245" s="4">
        <v>146.1</v>
      </c>
      <c r="J245" s="4">
        <v>149.9</v>
      </c>
    </row>
    <row r="246" spans="1:10" ht="13.2" x14ac:dyDescent="0.25">
      <c r="A246" s="1" t="s">
        <v>32</v>
      </c>
      <c r="B246" s="1">
        <v>2019</v>
      </c>
      <c r="C246" s="1" t="s">
        <v>43</v>
      </c>
      <c r="D246" s="4">
        <v>153.6</v>
      </c>
      <c r="E246" s="4">
        <v>169.9</v>
      </c>
      <c r="F246" s="4">
        <v>144.19999999999999</v>
      </c>
      <c r="G246" s="4">
        <v>153.5</v>
      </c>
      <c r="H246" s="4">
        <v>132.19999999999999</v>
      </c>
      <c r="I246" s="4">
        <v>136.30000000000001</v>
      </c>
      <c r="J246" s="4">
        <v>147</v>
      </c>
    </row>
    <row r="247" spans="1:10" ht="13.2" x14ac:dyDescent="0.25">
      <c r="A247" s="1" t="s">
        <v>33</v>
      </c>
      <c r="B247" s="1">
        <v>2019</v>
      </c>
      <c r="C247" s="1" t="s">
        <v>43</v>
      </c>
      <c r="D247" s="4">
        <v>151.9</v>
      </c>
      <c r="E247" s="4">
        <v>167.9</v>
      </c>
      <c r="F247" s="4">
        <v>148.6</v>
      </c>
      <c r="G247" s="4">
        <v>153.5</v>
      </c>
      <c r="H247" s="4">
        <v>142.30000000000001</v>
      </c>
      <c r="I247" s="4">
        <v>141.30000000000001</v>
      </c>
      <c r="J247" s="4">
        <v>148.6</v>
      </c>
    </row>
    <row r="248" spans="1:10" ht="13.2" x14ac:dyDescent="0.25">
      <c r="A248" s="1" t="s">
        <v>30</v>
      </c>
      <c r="B248" s="1">
        <v>2019</v>
      </c>
      <c r="C248" s="1" t="s">
        <v>44</v>
      </c>
      <c r="D248" s="4">
        <v>154.30000000000001</v>
      </c>
      <c r="E248" s="4">
        <v>167.8</v>
      </c>
      <c r="F248" s="4">
        <v>151.9</v>
      </c>
      <c r="G248" s="4">
        <v>152.19559330961846</v>
      </c>
      <c r="H248" s="4">
        <v>149.9</v>
      </c>
      <c r="I248" s="4">
        <v>147.1</v>
      </c>
      <c r="J248" s="4">
        <v>152.30000000000001</v>
      </c>
    </row>
    <row r="249" spans="1:10" ht="13.2" x14ac:dyDescent="0.25">
      <c r="A249" s="1" t="s">
        <v>32</v>
      </c>
      <c r="B249" s="1">
        <v>2019</v>
      </c>
      <c r="C249" s="1" t="s">
        <v>44</v>
      </c>
      <c r="D249" s="4">
        <v>156.30000000000001</v>
      </c>
      <c r="E249" s="4">
        <v>170.4</v>
      </c>
      <c r="F249" s="4">
        <v>144.6</v>
      </c>
      <c r="G249" s="4">
        <v>152.80000000000001</v>
      </c>
      <c r="H249" s="4">
        <v>133.6</v>
      </c>
      <c r="I249" s="4">
        <v>137.69999999999999</v>
      </c>
      <c r="J249" s="4">
        <v>148.30000000000001</v>
      </c>
    </row>
    <row r="250" spans="1:10" ht="13.2" x14ac:dyDescent="0.25">
      <c r="A250" s="1" t="s">
        <v>33</v>
      </c>
      <c r="B250" s="1">
        <v>2019</v>
      </c>
      <c r="C250" s="1" t="s">
        <v>44</v>
      </c>
      <c r="D250" s="4">
        <v>155</v>
      </c>
      <c r="E250" s="4">
        <v>168.5</v>
      </c>
      <c r="F250" s="4">
        <v>149</v>
      </c>
      <c r="G250" s="4">
        <v>152.80000000000001</v>
      </c>
      <c r="H250" s="4">
        <v>143.69999999999999</v>
      </c>
      <c r="I250" s="4">
        <v>142.5</v>
      </c>
      <c r="J250" s="4">
        <v>150.4</v>
      </c>
    </row>
    <row r="251" spans="1:10" ht="13.2" x14ac:dyDescent="0.25">
      <c r="A251" s="1" t="s">
        <v>30</v>
      </c>
      <c r="B251" s="1">
        <v>2020</v>
      </c>
      <c r="C251" s="1" t="s">
        <v>31</v>
      </c>
      <c r="D251" s="4">
        <v>153</v>
      </c>
      <c r="E251" s="4">
        <v>168.6</v>
      </c>
      <c r="F251" s="4">
        <v>152.1</v>
      </c>
      <c r="G251" s="4">
        <v>152.57147776599257</v>
      </c>
      <c r="H251" s="4">
        <v>150.4</v>
      </c>
      <c r="I251" s="4">
        <v>148.1</v>
      </c>
      <c r="J251" s="4">
        <v>151.9</v>
      </c>
    </row>
    <row r="252" spans="1:10" ht="13.2" x14ac:dyDescent="0.25">
      <c r="A252" s="1" t="s">
        <v>32</v>
      </c>
      <c r="B252" s="1">
        <v>2020</v>
      </c>
      <c r="C252" s="1" t="s">
        <v>31</v>
      </c>
      <c r="D252" s="4">
        <v>154.4</v>
      </c>
      <c r="E252" s="4">
        <v>170.8</v>
      </c>
      <c r="F252" s="4">
        <v>144.9</v>
      </c>
      <c r="G252" s="4">
        <v>153.9</v>
      </c>
      <c r="H252" s="4">
        <v>135.1</v>
      </c>
      <c r="I252" s="4">
        <v>138.4</v>
      </c>
      <c r="J252" s="4">
        <v>148.19999999999999</v>
      </c>
    </row>
    <row r="253" spans="1:10" ht="13.2" x14ac:dyDescent="0.25">
      <c r="A253" s="1" t="s">
        <v>33</v>
      </c>
      <c r="B253" s="1">
        <v>2020</v>
      </c>
      <c r="C253" s="1" t="s">
        <v>31</v>
      </c>
      <c r="D253" s="4">
        <v>153.5</v>
      </c>
      <c r="E253" s="4">
        <v>169.2</v>
      </c>
      <c r="F253" s="4">
        <v>149.19999999999999</v>
      </c>
      <c r="G253" s="4">
        <v>153.9</v>
      </c>
      <c r="H253" s="4">
        <v>144.6</v>
      </c>
      <c r="I253" s="4">
        <v>143.4</v>
      </c>
      <c r="J253" s="4">
        <v>150.19999999999999</v>
      </c>
    </row>
    <row r="254" spans="1:10" ht="13.2" x14ac:dyDescent="0.25">
      <c r="A254" s="1" t="s">
        <v>30</v>
      </c>
      <c r="B254" s="1">
        <v>2020</v>
      </c>
      <c r="C254" s="1" t="s">
        <v>34</v>
      </c>
      <c r="D254" s="4">
        <v>149.80000000000001</v>
      </c>
      <c r="E254" s="4">
        <v>169.4</v>
      </c>
      <c r="F254" s="4">
        <v>152.30000000000001</v>
      </c>
      <c r="G254" s="4">
        <v>152.96799606305953</v>
      </c>
      <c r="H254" s="4">
        <v>152.30000000000001</v>
      </c>
      <c r="I254" s="4">
        <v>148.4</v>
      </c>
      <c r="J254" s="4">
        <v>150.4</v>
      </c>
    </row>
    <row r="255" spans="1:10" ht="13.2" x14ac:dyDescent="0.25">
      <c r="A255" s="1" t="s">
        <v>32</v>
      </c>
      <c r="B255" s="1">
        <v>2020</v>
      </c>
      <c r="C255" s="1" t="s">
        <v>34</v>
      </c>
      <c r="D255" s="4">
        <v>151.69999999999999</v>
      </c>
      <c r="E255" s="4">
        <v>172</v>
      </c>
      <c r="F255" s="4">
        <v>145.19999999999999</v>
      </c>
      <c r="G255" s="4">
        <v>154.80000000000001</v>
      </c>
      <c r="H255" s="4">
        <v>138.9</v>
      </c>
      <c r="I255" s="4">
        <v>138.4</v>
      </c>
      <c r="J255" s="4">
        <v>147.69999999999999</v>
      </c>
    </row>
    <row r="256" spans="1:10" ht="13.2" x14ac:dyDescent="0.25">
      <c r="A256" s="1" t="s">
        <v>33</v>
      </c>
      <c r="B256" s="1">
        <v>2020</v>
      </c>
      <c r="C256" s="1" t="s">
        <v>34</v>
      </c>
      <c r="D256" s="4">
        <v>150.5</v>
      </c>
      <c r="E256" s="4">
        <v>170.1</v>
      </c>
      <c r="F256" s="4">
        <v>149.5</v>
      </c>
      <c r="G256" s="4">
        <v>154.80000000000001</v>
      </c>
      <c r="H256" s="4">
        <v>147.19999999999999</v>
      </c>
      <c r="I256" s="4">
        <v>143.6</v>
      </c>
      <c r="J256" s="4">
        <v>149.1</v>
      </c>
    </row>
    <row r="257" spans="1:10" ht="13.2" x14ac:dyDescent="0.25">
      <c r="A257" s="1" t="s">
        <v>30</v>
      </c>
      <c r="B257" s="1">
        <v>2020</v>
      </c>
      <c r="C257" s="1" t="s">
        <v>35</v>
      </c>
      <c r="D257" s="4">
        <v>148.19999999999999</v>
      </c>
      <c r="E257" s="4">
        <v>170.5</v>
      </c>
      <c r="F257" s="4">
        <v>152.5</v>
      </c>
      <c r="G257" s="4">
        <v>153.41500745985229</v>
      </c>
      <c r="H257" s="4">
        <v>153.4</v>
      </c>
      <c r="I257" s="4">
        <v>148.6</v>
      </c>
      <c r="J257" s="4">
        <v>149.80000000000001</v>
      </c>
    </row>
    <row r="258" spans="1:10" ht="13.2" x14ac:dyDescent="0.25">
      <c r="A258" s="1" t="s">
        <v>32</v>
      </c>
      <c r="B258" s="1">
        <v>2020</v>
      </c>
      <c r="C258" s="1" t="s">
        <v>35</v>
      </c>
      <c r="D258" s="4">
        <v>150.1</v>
      </c>
      <c r="E258" s="4">
        <v>173.3</v>
      </c>
      <c r="F258" s="4">
        <v>145.6</v>
      </c>
      <c r="G258" s="4">
        <v>154.5</v>
      </c>
      <c r="H258" s="4">
        <v>141.4</v>
      </c>
      <c r="I258" s="4">
        <v>138.69999999999999</v>
      </c>
      <c r="J258" s="4">
        <v>147.30000000000001</v>
      </c>
    </row>
    <row r="259" spans="1:10" ht="13.2" x14ac:dyDescent="0.25">
      <c r="A259" s="1" t="s">
        <v>33</v>
      </c>
      <c r="B259" s="1">
        <v>2020</v>
      </c>
      <c r="C259" s="1" t="s">
        <v>35</v>
      </c>
      <c r="D259" s="4">
        <v>148.9</v>
      </c>
      <c r="E259" s="4">
        <v>171.2</v>
      </c>
      <c r="F259" s="4">
        <v>149.80000000000001</v>
      </c>
      <c r="G259" s="4">
        <v>154.5</v>
      </c>
      <c r="H259" s="4">
        <v>148.9</v>
      </c>
      <c r="I259" s="4">
        <v>143.80000000000001</v>
      </c>
      <c r="J259" s="4">
        <v>148.6</v>
      </c>
    </row>
    <row r="260" spans="1:10" ht="13.2" x14ac:dyDescent="0.25">
      <c r="A260" s="1" t="s">
        <v>30</v>
      </c>
      <c r="B260" s="1">
        <v>2020</v>
      </c>
      <c r="C260" s="1" t="s">
        <v>36</v>
      </c>
      <c r="D260" s="4">
        <v>150.1</v>
      </c>
      <c r="E260" s="4">
        <v>175.70000000000002</v>
      </c>
      <c r="F260" s="4">
        <v>153.23333333333335</v>
      </c>
      <c r="G260" s="4">
        <v>153.92827569876715</v>
      </c>
      <c r="H260" s="4">
        <v>148.4</v>
      </c>
      <c r="I260" s="4">
        <v>150.25</v>
      </c>
      <c r="J260" s="4">
        <v>151.69724137302953</v>
      </c>
    </row>
    <row r="261" spans="1:10" ht="13.2" x14ac:dyDescent="0.25">
      <c r="A261" s="1" t="s">
        <v>32</v>
      </c>
      <c r="B261" s="1">
        <v>2020</v>
      </c>
      <c r="C261" s="1" t="s">
        <v>36</v>
      </c>
      <c r="D261" s="4">
        <v>153.5</v>
      </c>
      <c r="E261" s="4">
        <v>179.45000000000002</v>
      </c>
      <c r="F261" s="4">
        <v>146.31666666666669</v>
      </c>
      <c r="G261" s="4">
        <v>155.6</v>
      </c>
      <c r="H261" s="4">
        <v>137.1</v>
      </c>
      <c r="I261" s="4">
        <v>140.71666666666667</v>
      </c>
      <c r="J261" s="4">
        <v>149.14615384615382</v>
      </c>
    </row>
    <row r="262" spans="1:10" ht="13.2" x14ac:dyDescent="0.25">
      <c r="A262" s="1" t="s">
        <v>33</v>
      </c>
      <c r="B262" s="1">
        <v>2020</v>
      </c>
      <c r="C262" s="1" t="s">
        <v>36</v>
      </c>
      <c r="D262" s="4">
        <v>151.4</v>
      </c>
      <c r="E262" s="4">
        <v>176.68333333333331</v>
      </c>
      <c r="F262" s="4">
        <v>150.5</v>
      </c>
      <c r="G262" s="4">
        <v>155.6</v>
      </c>
      <c r="H262" s="4">
        <v>144.1</v>
      </c>
      <c r="I262" s="4">
        <v>145.63333333333333</v>
      </c>
      <c r="J262" s="4">
        <v>150.41666666666663</v>
      </c>
    </row>
    <row r="263" spans="1:10" ht="13.2" x14ac:dyDescent="0.25">
      <c r="A263" s="1" t="s">
        <v>30</v>
      </c>
      <c r="B263" s="1">
        <v>2020</v>
      </c>
      <c r="C263" s="1" t="s">
        <v>37</v>
      </c>
      <c r="D263" s="4">
        <v>151.33333333333334</v>
      </c>
      <c r="E263" s="4">
        <v>176.88333333333333</v>
      </c>
      <c r="F263" s="4">
        <v>153.42222222222222</v>
      </c>
      <c r="G263" s="4">
        <v>154.45680880240874</v>
      </c>
      <c r="H263" s="4">
        <v>148.28333333333333</v>
      </c>
      <c r="I263" s="4">
        <v>150.60833333333335</v>
      </c>
      <c r="J263" s="4">
        <v>151.43487726163113</v>
      </c>
    </row>
    <row r="264" spans="1:10" ht="13.2" x14ac:dyDescent="0.25">
      <c r="A264" s="1" t="s">
        <v>32</v>
      </c>
      <c r="B264" s="1">
        <v>2020</v>
      </c>
      <c r="C264" s="1" t="s">
        <v>37</v>
      </c>
      <c r="D264" s="4">
        <v>154.86666666666665</v>
      </c>
      <c r="E264" s="4">
        <v>180.89166666666668</v>
      </c>
      <c r="F264" s="4">
        <v>146.55277777777778</v>
      </c>
      <c r="G264" s="4">
        <v>154.96666666666667</v>
      </c>
      <c r="H264" s="4">
        <v>138.31666666666669</v>
      </c>
      <c r="I264" s="4">
        <v>141.10277777777779</v>
      </c>
      <c r="J264" s="4">
        <v>148.98076923076925</v>
      </c>
    </row>
    <row r="265" spans="1:10" ht="13.2" x14ac:dyDescent="0.25">
      <c r="A265" s="1" t="s">
        <v>33</v>
      </c>
      <c r="B265" s="1">
        <v>2020</v>
      </c>
      <c r="C265" s="1" t="s">
        <v>37</v>
      </c>
      <c r="D265" s="4">
        <v>152.63333333333333</v>
      </c>
      <c r="E265" s="4">
        <v>177.93055555555554</v>
      </c>
      <c r="F265" s="4">
        <v>150.71666666666667</v>
      </c>
      <c r="G265" s="4">
        <v>154.96666666666667</v>
      </c>
      <c r="H265" s="4">
        <v>144.5</v>
      </c>
      <c r="I265" s="4">
        <v>146.00555555555556</v>
      </c>
      <c r="J265" s="4">
        <v>150.15662393162393</v>
      </c>
    </row>
    <row r="266" spans="1:10" ht="13.2" x14ac:dyDescent="0.25">
      <c r="A266" s="1" t="s">
        <v>30</v>
      </c>
      <c r="B266" s="1">
        <v>2020</v>
      </c>
      <c r="C266" s="1" t="s">
        <v>38</v>
      </c>
      <c r="D266" s="4">
        <v>152.30000000000001</v>
      </c>
      <c r="E266" s="4">
        <v>182.4</v>
      </c>
      <c r="F266" s="4">
        <v>154.1</v>
      </c>
      <c r="G266" s="4">
        <v>154.65926947715127</v>
      </c>
      <c r="H266" s="4">
        <v>144.9</v>
      </c>
      <c r="I266" s="4">
        <v>151.69999999999999</v>
      </c>
      <c r="J266" s="4">
        <v>152.69999999999999</v>
      </c>
    </row>
    <row r="267" spans="1:10" ht="13.2" x14ac:dyDescent="0.25">
      <c r="A267" s="1" t="s">
        <v>32</v>
      </c>
      <c r="B267" s="1">
        <v>2020</v>
      </c>
      <c r="C267" s="1" t="s">
        <v>38</v>
      </c>
      <c r="D267" s="4">
        <v>157</v>
      </c>
      <c r="E267" s="4">
        <v>186.7</v>
      </c>
      <c r="F267" s="4">
        <v>147.19999999999999</v>
      </c>
      <c r="G267" s="4">
        <v>154.69999999999999</v>
      </c>
      <c r="H267" s="4">
        <v>137.1</v>
      </c>
      <c r="I267" s="4">
        <v>142</v>
      </c>
      <c r="J267" s="4">
        <v>150.80000000000001</v>
      </c>
    </row>
    <row r="268" spans="1:10" ht="13.2" x14ac:dyDescent="0.25">
      <c r="A268" s="1" t="s">
        <v>33</v>
      </c>
      <c r="B268" s="1">
        <v>2020</v>
      </c>
      <c r="C268" s="1" t="s">
        <v>38</v>
      </c>
      <c r="D268" s="4">
        <v>154</v>
      </c>
      <c r="E268" s="4">
        <v>183.5</v>
      </c>
      <c r="F268" s="4">
        <v>151.4</v>
      </c>
      <c r="G268" s="4">
        <v>154.69999999999999</v>
      </c>
      <c r="H268" s="4">
        <v>141.9</v>
      </c>
      <c r="I268" s="4">
        <v>147</v>
      </c>
      <c r="J268" s="4">
        <v>151.80000000000001</v>
      </c>
    </row>
    <row r="269" spans="1:10" ht="13.2" x14ac:dyDescent="0.25">
      <c r="A269" s="1" t="s">
        <v>30</v>
      </c>
      <c r="B269" s="1">
        <v>2020</v>
      </c>
      <c r="C269" s="1" t="s">
        <v>39</v>
      </c>
      <c r="D269" s="4">
        <v>152.30000000000001</v>
      </c>
      <c r="E269" s="4">
        <v>182.4</v>
      </c>
      <c r="F269" s="4">
        <v>154.1</v>
      </c>
      <c r="G269" s="4">
        <v>154.84196525685118</v>
      </c>
      <c r="H269" s="4">
        <v>144.9</v>
      </c>
      <c r="I269" s="4">
        <v>151.69999999999999</v>
      </c>
      <c r="J269" s="4">
        <v>152.69999999999999</v>
      </c>
    </row>
    <row r="270" spans="1:10" ht="13.2" x14ac:dyDescent="0.25">
      <c r="A270" s="1" t="s">
        <v>32</v>
      </c>
      <c r="B270" s="1">
        <v>2020</v>
      </c>
      <c r="C270" s="1" t="s">
        <v>39</v>
      </c>
      <c r="D270" s="4">
        <v>157</v>
      </c>
      <c r="E270" s="4">
        <v>186.7</v>
      </c>
      <c r="F270" s="4">
        <v>147.19999999999999</v>
      </c>
      <c r="G270" s="4">
        <v>154.69999999999999</v>
      </c>
      <c r="H270" s="4">
        <v>137.1</v>
      </c>
      <c r="I270" s="4">
        <v>142</v>
      </c>
      <c r="J270" s="4">
        <v>150.80000000000001</v>
      </c>
    </row>
    <row r="271" spans="1:10" ht="13.2" x14ac:dyDescent="0.25">
      <c r="A271" s="1" t="s">
        <v>33</v>
      </c>
      <c r="B271" s="1">
        <v>2020</v>
      </c>
      <c r="C271" s="1" t="s">
        <v>39</v>
      </c>
      <c r="D271" s="4">
        <v>154</v>
      </c>
      <c r="E271" s="4">
        <v>183.5</v>
      </c>
      <c r="F271" s="4">
        <v>151.4</v>
      </c>
      <c r="G271" s="4">
        <v>154.69999999999999</v>
      </c>
      <c r="H271" s="4">
        <v>141.9</v>
      </c>
      <c r="I271" s="4">
        <v>147</v>
      </c>
      <c r="J271" s="4">
        <v>151.80000000000001</v>
      </c>
    </row>
    <row r="272" spans="1:10" ht="13.2" x14ac:dyDescent="0.25">
      <c r="A272" s="1" t="s">
        <v>30</v>
      </c>
      <c r="B272" s="1">
        <v>2020</v>
      </c>
      <c r="C272" s="1" t="s">
        <v>40</v>
      </c>
      <c r="D272" s="4">
        <v>155.30000000000001</v>
      </c>
      <c r="E272" s="4">
        <v>180.9</v>
      </c>
      <c r="F272" s="4">
        <v>154.30000000000001</v>
      </c>
      <c r="G272" s="4">
        <v>154.7434863188605</v>
      </c>
      <c r="H272" s="4">
        <v>145.80000000000001</v>
      </c>
      <c r="I272" s="4">
        <v>153</v>
      </c>
      <c r="J272" s="4">
        <v>154.69999999999999</v>
      </c>
    </row>
    <row r="273" spans="1:10" ht="13.2" x14ac:dyDescent="0.25">
      <c r="A273" s="1" t="s">
        <v>32</v>
      </c>
      <c r="B273" s="1">
        <v>2020</v>
      </c>
      <c r="C273" s="1" t="s">
        <v>40</v>
      </c>
      <c r="D273" s="4">
        <v>159.9</v>
      </c>
      <c r="E273" s="4">
        <v>187.2</v>
      </c>
      <c r="F273" s="4">
        <v>147.80000000000001</v>
      </c>
      <c r="G273" s="4">
        <v>155.5</v>
      </c>
      <c r="H273" s="4">
        <v>138.30000000000001</v>
      </c>
      <c r="I273" s="4">
        <v>144.80000000000001</v>
      </c>
      <c r="J273" s="4">
        <v>152.9</v>
      </c>
    </row>
    <row r="274" spans="1:10" ht="13.2" x14ac:dyDescent="0.25">
      <c r="A274" s="1" t="s">
        <v>33</v>
      </c>
      <c r="B274" s="1">
        <v>2020</v>
      </c>
      <c r="C274" s="1" t="s">
        <v>40</v>
      </c>
      <c r="D274" s="4">
        <v>157</v>
      </c>
      <c r="E274" s="4">
        <v>182.6</v>
      </c>
      <c r="F274" s="4">
        <v>151.69999999999999</v>
      </c>
      <c r="G274" s="4">
        <v>155.5</v>
      </c>
      <c r="H274" s="4">
        <v>143</v>
      </c>
      <c r="I274" s="4">
        <v>149</v>
      </c>
      <c r="J274" s="4">
        <v>153.9</v>
      </c>
    </row>
    <row r="275" spans="1:10" ht="13.2" x14ac:dyDescent="0.25">
      <c r="A275" s="1" t="s">
        <v>30</v>
      </c>
      <c r="B275" s="1">
        <v>2020</v>
      </c>
      <c r="C275" s="1" t="s">
        <v>41</v>
      </c>
      <c r="D275" s="4">
        <v>156.1</v>
      </c>
      <c r="E275" s="4">
        <v>182.9</v>
      </c>
      <c r="F275" s="4">
        <v>154.6</v>
      </c>
      <c r="G275" s="4">
        <v>154.89385789476256</v>
      </c>
      <c r="H275" s="4">
        <v>146.4</v>
      </c>
      <c r="I275" s="4">
        <v>153.69999999999999</v>
      </c>
      <c r="J275" s="4">
        <v>155.4</v>
      </c>
    </row>
    <row r="276" spans="1:10" ht="13.2" x14ac:dyDescent="0.25">
      <c r="A276" s="1" t="s">
        <v>32</v>
      </c>
      <c r="B276" s="1">
        <v>2020</v>
      </c>
      <c r="C276" s="1" t="s">
        <v>41</v>
      </c>
      <c r="D276" s="4">
        <v>161.30000000000001</v>
      </c>
      <c r="E276" s="4">
        <v>188.7</v>
      </c>
      <c r="F276" s="4">
        <v>148.1</v>
      </c>
      <c r="G276" s="4">
        <v>156.30000000000001</v>
      </c>
      <c r="H276" s="4">
        <v>137.19999999999999</v>
      </c>
      <c r="I276" s="4">
        <v>146</v>
      </c>
      <c r="J276" s="4">
        <v>154</v>
      </c>
    </row>
    <row r="277" spans="1:10" ht="13.2" x14ac:dyDescent="0.25">
      <c r="A277" s="1" t="s">
        <v>33</v>
      </c>
      <c r="B277" s="1">
        <v>2020</v>
      </c>
      <c r="C277" s="1" t="s">
        <v>41</v>
      </c>
      <c r="D277" s="4">
        <v>158</v>
      </c>
      <c r="E277" s="4">
        <v>184.4</v>
      </c>
      <c r="F277" s="4">
        <v>152</v>
      </c>
      <c r="G277" s="4">
        <v>156.30000000000001</v>
      </c>
      <c r="H277" s="4">
        <v>142.9</v>
      </c>
      <c r="I277" s="4">
        <v>150</v>
      </c>
      <c r="J277" s="4">
        <v>154.69999999999999</v>
      </c>
    </row>
    <row r="278" spans="1:10" ht="13.2" x14ac:dyDescent="0.25">
      <c r="A278" s="1" t="s">
        <v>30</v>
      </c>
      <c r="B278" s="1">
        <v>2020</v>
      </c>
      <c r="C278" s="1" t="s">
        <v>42</v>
      </c>
      <c r="D278" s="4">
        <v>159.6</v>
      </c>
      <c r="E278" s="4">
        <v>182.7</v>
      </c>
      <c r="F278" s="4">
        <v>155</v>
      </c>
      <c r="G278" s="4">
        <v>155.27547883005269</v>
      </c>
      <c r="H278" s="4">
        <v>146.80000000000001</v>
      </c>
      <c r="I278" s="4">
        <v>154.30000000000001</v>
      </c>
      <c r="J278" s="4">
        <v>157.5</v>
      </c>
    </row>
    <row r="279" spans="1:10" ht="13.2" x14ac:dyDescent="0.25">
      <c r="A279" s="1" t="s">
        <v>32</v>
      </c>
      <c r="B279" s="1">
        <v>2020</v>
      </c>
      <c r="C279" s="1" t="s">
        <v>42</v>
      </c>
      <c r="D279" s="4">
        <v>164.4</v>
      </c>
      <c r="E279" s="4">
        <v>188.7</v>
      </c>
      <c r="F279" s="4">
        <v>148.30000000000001</v>
      </c>
      <c r="G279" s="4">
        <v>156.5</v>
      </c>
      <c r="H279" s="4">
        <v>137.1</v>
      </c>
      <c r="I279" s="4">
        <v>146.19999999999999</v>
      </c>
      <c r="J279" s="4">
        <v>155.19999999999999</v>
      </c>
    </row>
    <row r="280" spans="1:10" ht="13.2" x14ac:dyDescent="0.25">
      <c r="A280" s="1" t="s">
        <v>33</v>
      </c>
      <c r="B280" s="1">
        <v>2020</v>
      </c>
      <c r="C280" s="1" t="s">
        <v>42</v>
      </c>
      <c r="D280" s="4">
        <v>161.4</v>
      </c>
      <c r="E280" s="4">
        <v>184.3</v>
      </c>
      <c r="F280" s="4">
        <v>152.30000000000001</v>
      </c>
      <c r="G280" s="4">
        <v>156.5</v>
      </c>
      <c r="H280" s="4">
        <v>143.1</v>
      </c>
      <c r="I280" s="4">
        <v>150.4</v>
      </c>
      <c r="J280" s="4">
        <v>156.4</v>
      </c>
    </row>
    <row r="281" spans="1:10" ht="13.2" x14ac:dyDescent="0.25">
      <c r="A281" s="1" t="s">
        <v>30</v>
      </c>
      <c r="B281" s="1">
        <v>2020</v>
      </c>
      <c r="C281" s="1" t="s">
        <v>43</v>
      </c>
      <c r="D281" s="4">
        <v>163.4</v>
      </c>
      <c r="E281" s="4">
        <v>183.4</v>
      </c>
      <c r="F281" s="4">
        <v>155.5</v>
      </c>
      <c r="G281" s="4">
        <v>155.72364700485284</v>
      </c>
      <c r="H281" s="4">
        <v>147.5</v>
      </c>
      <c r="I281" s="4">
        <v>154.5</v>
      </c>
      <c r="J281" s="4">
        <v>159.80000000000001</v>
      </c>
    </row>
    <row r="282" spans="1:10" ht="13.2" x14ac:dyDescent="0.25">
      <c r="A282" s="1" t="s">
        <v>32</v>
      </c>
      <c r="B282" s="1">
        <v>2020</v>
      </c>
      <c r="C282" s="1" t="s">
        <v>43</v>
      </c>
      <c r="D282" s="4">
        <v>167</v>
      </c>
      <c r="E282" s="4">
        <v>188.8</v>
      </c>
      <c r="F282" s="4">
        <v>148.80000000000001</v>
      </c>
      <c r="G282" s="4">
        <v>158</v>
      </c>
      <c r="H282" s="4">
        <v>137.30000000000001</v>
      </c>
      <c r="I282" s="4">
        <v>146.6</v>
      </c>
      <c r="J282" s="4">
        <v>156.69999999999999</v>
      </c>
    </row>
    <row r="283" spans="1:10" ht="13.2" x14ac:dyDescent="0.25">
      <c r="A283" s="1" t="s">
        <v>33</v>
      </c>
      <c r="B283" s="1">
        <v>2020</v>
      </c>
      <c r="C283" s="1" t="s">
        <v>43</v>
      </c>
      <c r="D283" s="4">
        <v>164.7</v>
      </c>
      <c r="E283" s="4">
        <v>184.8</v>
      </c>
      <c r="F283" s="4">
        <v>152.80000000000001</v>
      </c>
      <c r="G283" s="4">
        <v>158</v>
      </c>
      <c r="H283" s="4">
        <v>143.6</v>
      </c>
      <c r="I283" s="4">
        <v>150.69999999999999</v>
      </c>
      <c r="J283" s="4">
        <v>158.4</v>
      </c>
    </row>
    <row r="284" spans="1:10" ht="13.2" x14ac:dyDescent="0.25">
      <c r="A284" s="1" t="s">
        <v>30</v>
      </c>
      <c r="B284" s="1">
        <v>2020</v>
      </c>
      <c r="C284" s="1" t="s">
        <v>44</v>
      </c>
      <c r="D284" s="4">
        <v>164.5</v>
      </c>
      <c r="E284" s="4">
        <v>183.6</v>
      </c>
      <c r="F284" s="4">
        <v>156.30000000000001</v>
      </c>
      <c r="G284" s="4">
        <v>156.38810930329646</v>
      </c>
      <c r="H284" s="4">
        <v>148.69999999999999</v>
      </c>
      <c r="I284" s="4">
        <v>155.19999999999999</v>
      </c>
      <c r="J284" s="4">
        <v>160.69999999999999</v>
      </c>
    </row>
    <row r="285" spans="1:10" ht="13.2" x14ac:dyDescent="0.25">
      <c r="A285" s="1" t="s">
        <v>32</v>
      </c>
      <c r="B285" s="1">
        <v>2020</v>
      </c>
      <c r="C285" s="1" t="s">
        <v>44</v>
      </c>
      <c r="D285" s="4">
        <v>167</v>
      </c>
      <c r="E285" s="4">
        <v>190.2</v>
      </c>
      <c r="F285" s="4">
        <v>149.6</v>
      </c>
      <c r="G285" s="4">
        <v>158.4</v>
      </c>
      <c r="H285" s="4">
        <v>137.9</v>
      </c>
      <c r="I285" s="4">
        <v>146.9</v>
      </c>
      <c r="J285" s="4">
        <v>156.9</v>
      </c>
    </row>
    <row r="286" spans="1:10" ht="13.2" x14ac:dyDescent="0.25">
      <c r="A286" s="1" t="s">
        <v>33</v>
      </c>
      <c r="B286" s="1">
        <v>2020</v>
      </c>
      <c r="C286" s="1" t="s">
        <v>44</v>
      </c>
      <c r="D286" s="4">
        <v>165.4</v>
      </c>
      <c r="E286" s="4">
        <v>185.4</v>
      </c>
      <c r="F286" s="4">
        <v>153.6</v>
      </c>
      <c r="G286" s="4">
        <v>158.4</v>
      </c>
      <c r="H286" s="4">
        <v>144.6</v>
      </c>
      <c r="I286" s="4">
        <v>151.19999999999999</v>
      </c>
      <c r="J286" s="4">
        <v>158.9</v>
      </c>
    </row>
    <row r="287" spans="1:10" ht="13.2" x14ac:dyDescent="0.25">
      <c r="A287" s="1" t="s">
        <v>30</v>
      </c>
      <c r="B287" s="1">
        <v>2021</v>
      </c>
      <c r="C287" s="1" t="s">
        <v>31</v>
      </c>
      <c r="D287" s="4">
        <v>159.6</v>
      </c>
      <c r="E287" s="4">
        <v>184.6</v>
      </c>
      <c r="F287" s="4">
        <v>156.80000000000001</v>
      </c>
      <c r="G287" s="4">
        <v>157.02080390424467</v>
      </c>
      <c r="H287" s="4">
        <v>150.9</v>
      </c>
      <c r="I287" s="4">
        <v>155.9</v>
      </c>
      <c r="J287" s="4">
        <v>158.5</v>
      </c>
    </row>
    <row r="288" spans="1:10" ht="13.2" x14ac:dyDescent="0.25">
      <c r="A288" s="1" t="s">
        <v>32</v>
      </c>
      <c r="B288" s="1">
        <v>2021</v>
      </c>
      <c r="C288" s="1" t="s">
        <v>31</v>
      </c>
      <c r="D288" s="4">
        <v>163.4</v>
      </c>
      <c r="E288" s="4">
        <v>191.8</v>
      </c>
      <c r="F288" s="4">
        <v>150.19999999999999</v>
      </c>
      <c r="G288" s="4">
        <v>157.69999999999999</v>
      </c>
      <c r="H288" s="4">
        <v>142.9</v>
      </c>
      <c r="I288" s="4">
        <v>147.6</v>
      </c>
      <c r="J288" s="4">
        <v>156</v>
      </c>
    </row>
    <row r="289" spans="1:10" ht="13.2" x14ac:dyDescent="0.25">
      <c r="A289" s="1" t="s">
        <v>33</v>
      </c>
      <c r="B289" s="1">
        <v>2021</v>
      </c>
      <c r="C289" s="1" t="s">
        <v>31</v>
      </c>
      <c r="D289" s="4">
        <v>161</v>
      </c>
      <c r="E289" s="4">
        <v>186.5</v>
      </c>
      <c r="F289" s="4">
        <v>154.19999999999999</v>
      </c>
      <c r="G289" s="4">
        <v>157.69999999999999</v>
      </c>
      <c r="H289" s="4">
        <v>147.9</v>
      </c>
      <c r="I289" s="4">
        <v>151.9</v>
      </c>
      <c r="J289" s="4">
        <v>157.30000000000001</v>
      </c>
    </row>
    <row r="290" spans="1:10" ht="13.2" x14ac:dyDescent="0.25">
      <c r="A290" s="1" t="s">
        <v>30</v>
      </c>
      <c r="B290" s="1">
        <v>2021</v>
      </c>
      <c r="C290" s="1" t="s">
        <v>34</v>
      </c>
      <c r="D290" s="4">
        <v>154.69999999999999</v>
      </c>
      <c r="E290" s="4">
        <v>186.5</v>
      </c>
      <c r="F290" s="4">
        <v>158.4</v>
      </c>
      <c r="G290" s="4">
        <v>157.48139557915491</v>
      </c>
      <c r="H290" s="4">
        <v>154.4</v>
      </c>
      <c r="I290" s="4">
        <v>157.19999999999999</v>
      </c>
      <c r="J290" s="4">
        <v>156.69999999999999</v>
      </c>
    </row>
    <row r="291" spans="1:10" ht="13.2" x14ac:dyDescent="0.25">
      <c r="A291" s="1" t="s">
        <v>32</v>
      </c>
      <c r="B291" s="1">
        <v>2021</v>
      </c>
      <c r="C291" s="1" t="s">
        <v>34</v>
      </c>
      <c r="D291" s="4">
        <v>160.80000000000001</v>
      </c>
      <c r="E291" s="4">
        <v>193.3</v>
      </c>
      <c r="F291" s="4">
        <v>151.80000000000001</v>
      </c>
      <c r="G291" s="4">
        <v>159.80000000000001</v>
      </c>
      <c r="H291" s="4">
        <v>149.1</v>
      </c>
      <c r="I291" s="4">
        <v>149.30000000000001</v>
      </c>
      <c r="J291" s="4">
        <v>156.5</v>
      </c>
    </row>
    <row r="292" spans="1:10" ht="13.2" x14ac:dyDescent="0.25">
      <c r="A292" s="1" t="s">
        <v>33</v>
      </c>
      <c r="B292" s="1">
        <v>2021</v>
      </c>
      <c r="C292" s="1" t="s">
        <v>34</v>
      </c>
      <c r="D292" s="4">
        <v>156.9</v>
      </c>
      <c r="E292" s="4">
        <v>188.3</v>
      </c>
      <c r="F292" s="4">
        <v>155.80000000000001</v>
      </c>
      <c r="G292" s="4">
        <v>159.80000000000001</v>
      </c>
      <c r="H292" s="4">
        <v>152.4</v>
      </c>
      <c r="I292" s="4">
        <v>153.4</v>
      </c>
      <c r="J292" s="4">
        <v>156.6</v>
      </c>
    </row>
    <row r="293" spans="1:10" ht="13.2" x14ac:dyDescent="0.25">
      <c r="A293" s="1" t="s">
        <v>30</v>
      </c>
      <c r="B293" s="1">
        <v>2021</v>
      </c>
      <c r="C293" s="1" t="s">
        <v>35</v>
      </c>
      <c r="D293" s="4">
        <v>154.5</v>
      </c>
      <c r="E293" s="4">
        <v>186.1</v>
      </c>
      <c r="F293" s="4">
        <v>158.9</v>
      </c>
      <c r="G293" s="4">
        <v>158.07670097629955</v>
      </c>
      <c r="H293" s="4">
        <v>156</v>
      </c>
      <c r="I293" s="4">
        <v>157.30000000000001</v>
      </c>
      <c r="J293" s="4">
        <v>156.69999999999999</v>
      </c>
    </row>
    <row r="294" spans="1:10" ht="13.2" x14ac:dyDescent="0.25">
      <c r="A294" s="1" t="s">
        <v>32</v>
      </c>
      <c r="B294" s="1">
        <v>2021</v>
      </c>
      <c r="C294" s="1" t="s">
        <v>35</v>
      </c>
      <c r="D294" s="4">
        <v>160.4</v>
      </c>
      <c r="E294" s="4">
        <v>193.5</v>
      </c>
      <c r="F294" s="4">
        <v>152.6</v>
      </c>
      <c r="G294" s="4">
        <v>159.9</v>
      </c>
      <c r="H294" s="4">
        <v>154.80000000000001</v>
      </c>
      <c r="I294" s="4">
        <v>150</v>
      </c>
      <c r="J294" s="4">
        <v>156.9</v>
      </c>
    </row>
    <row r="295" spans="1:10" ht="13.2" x14ac:dyDescent="0.25">
      <c r="A295" s="1" t="s">
        <v>33</v>
      </c>
      <c r="B295" s="1">
        <v>2021</v>
      </c>
      <c r="C295" s="1" t="s">
        <v>35</v>
      </c>
      <c r="D295" s="4">
        <v>156.69999999999999</v>
      </c>
      <c r="E295" s="4">
        <v>188.1</v>
      </c>
      <c r="F295" s="4">
        <v>156.4</v>
      </c>
      <c r="G295" s="4">
        <v>159.9</v>
      </c>
      <c r="H295" s="4">
        <v>155.5</v>
      </c>
      <c r="I295" s="4">
        <v>153.80000000000001</v>
      </c>
      <c r="J295" s="4">
        <v>156.80000000000001</v>
      </c>
    </row>
    <row r="296" spans="1:10" ht="13.2" x14ac:dyDescent="0.25">
      <c r="A296" s="1" t="s">
        <v>30</v>
      </c>
      <c r="B296" s="1">
        <v>2021</v>
      </c>
      <c r="C296" s="1" t="s">
        <v>36</v>
      </c>
      <c r="D296" s="4">
        <v>155.6</v>
      </c>
      <c r="E296" s="4">
        <v>186.8</v>
      </c>
      <c r="F296" s="4">
        <v>159.9</v>
      </c>
      <c r="G296" s="4">
        <v>158.59765560663325</v>
      </c>
      <c r="H296" s="4">
        <v>156</v>
      </c>
      <c r="I296" s="4">
        <v>158</v>
      </c>
      <c r="J296" s="4">
        <v>157.6</v>
      </c>
    </row>
    <row r="297" spans="1:10" ht="13.2" x14ac:dyDescent="0.25">
      <c r="A297" s="1" t="s">
        <v>32</v>
      </c>
      <c r="B297" s="1">
        <v>2021</v>
      </c>
      <c r="C297" s="1" t="s">
        <v>36</v>
      </c>
      <c r="D297" s="4">
        <v>162</v>
      </c>
      <c r="E297" s="4">
        <v>194.4</v>
      </c>
      <c r="F297" s="4">
        <v>153.4</v>
      </c>
      <c r="G297" s="4">
        <v>161.4</v>
      </c>
      <c r="H297" s="4">
        <v>154.9</v>
      </c>
      <c r="I297" s="4">
        <v>150.5</v>
      </c>
      <c r="J297" s="4">
        <v>158</v>
      </c>
    </row>
    <row r="298" spans="1:10" ht="13.2" x14ac:dyDescent="0.25">
      <c r="A298" s="1" t="s">
        <v>33</v>
      </c>
      <c r="B298" s="1">
        <v>2021</v>
      </c>
      <c r="C298" s="1" t="s">
        <v>36</v>
      </c>
      <c r="D298" s="4">
        <v>158</v>
      </c>
      <c r="E298" s="4">
        <v>188.8</v>
      </c>
      <c r="F298" s="4">
        <v>157.30000000000001</v>
      </c>
      <c r="G298" s="4">
        <v>161.4</v>
      </c>
      <c r="H298" s="4">
        <v>155.6</v>
      </c>
      <c r="I298" s="4">
        <v>154.4</v>
      </c>
      <c r="J298" s="4">
        <v>157.80000000000001</v>
      </c>
    </row>
    <row r="299" spans="1:10" ht="13.2" x14ac:dyDescent="0.25">
      <c r="A299" s="1" t="s">
        <v>30</v>
      </c>
      <c r="B299" s="1">
        <v>2021</v>
      </c>
      <c r="C299" s="1" t="s">
        <v>37</v>
      </c>
      <c r="D299" s="4">
        <v>158.69999999999999</v>
      </c>
      <c r="E299" s="4">
        <v>189.6</v>
      </c>
      <c r="F299" s="4">
        <v>164.5</v>
      </c>
      <c r="G299" s="4">
        <v>159.59508357356532</v>
      </c>
      <c r="H299" s="4">
        <v>161.69999999999999</v>
      </c>
      <c r="I299" s="4">
        <v>161.1</v>
      </c>
      <c r="J299" s="4">
        <v>161.1</v>
      </c>
    </row>
    <row r="300" spans="1:10" ht="13.2" x14ac:dyDescent="0.25">
      <c r="A300" s="1" t="s">
        <v>32</v>
      </c>
      <c r="B300" s="1">
        <v>2021</v>
      </c>
      <c r="C300" s="1" t="s">
        <v>37</v>
      </c>
      <c r="D300" s="4">
        <v>164.2</v>
      </c>
      <c r="E300" s="4">
        <v>198.2</v>
      </c>
      <c r="F300" s="4">
        <v>154.1</v>
      </c>
      <c r="G300" s="4">
        <v>161.6</v>
      </c>
      <c r="H300" s="4">
        <v>155.5</v>
      </c>
      <c r="I300" s="4">
        <v>152.30000000000001</v>
      </c>
      <c r="J300" s="4">
        <v>159.5</v>
      </c>
    </row>
    <row r="301" spans="1:10" ht="13.2" x14ac:dyDescent="0.25">
      <c r="A301" s="1" t="s">
        <v>33</v>
      </c>
      <c r="B301" s="1">
        <v>2021</v>
      </c>
      <c r="C301" s="1" t="s">
        <v>37</v>
      </c>
      <c r="D301" s="4">
        <v>160.69999999999999</v>
      </c>
      <c r="E301" s="4">
        <v>191.9</v>
      </c>
      <c r="F301" s="4">
        <v>160.4</v>
      </c>
      <c r="G301" s="4">
        <v>161.6</v>
      </c>
      <c r="H301" s="4">
        <v>159.4</v>
      </c>
      <c r="I301" s="4">
        <v>156.80000000000001</v>
      </c>
      <c r="J301" s="4">
        <v>160.4</v>
      </c>
    </row>
    <row r="302" spans="1:10" ht="13.2" x14ac:dyDescent="0.25">
      <c r="A302" s="1" t="s">
        <v>30</v>
      </c>
      <c r="B302" s="1">
        <v>2021</v>
      </c>
      <c r="C302" s="1" t="s">
        <v>38</v>
      </c>
      <c r="D302" s="4">
        <v>160.5</v>
      </c>
      <c r="E302" s="4">
        <v>189.1</v>
      </c>
      <c r="F302" s="4">
        <v>164.6</v>
      </c>
      <c r="G302" s="4">
        <v>160.22993779516642</v>
      </c>
      <c r="H302" s="4">
        <v>162.1</v>
      </c>
      <c r="I302" s="4">
        <v>161.5</v>
      </c>
      <c r="J302" s="4">
        <v>162.1</v>
      </c>
    </row>
    <row r="303" spans="1:10" ht="13.2" x14ac:dyDescent="0.25">
      <c r="A303" s="1" t="s">
        <v>32</v>
      </c>
      <c r="B303" s="1">
        <v>2021</v>
      </c>
      <c r="C303" s="1" t="s">
        <v>38</v>
      </c>
      <c r="D303" s="4">
        <v>166.2</v>
      </c>
      <c r="E303" s="4">
        <v>195.6</v>
      </c>
      <c r="F303" s="4">
        <v>154.80000000000001</v>
      </c>
      <c r="G303" s="4">
        <v>160.5</v>
      </c>
      <c r="H303" s="4">
        <v>156.1</v>
      </c>
      <c r="I303" s="4">
        <v>153.4</v>
      </c>
      <c r="J303" s="4">
        <v>160.4</v>
      </c>
    </row>
    <row r="304" spans="1:10" ht="13.2" x14ac:dyDescent="0.25">
      <c r="A304" s="1" t="s">
        <v>33</v>
      </c>
      <c r="B304" s="1">
        <v>2021</v>
      </c>
      <c r="C304" s="1" t="s">
        <v>38</v>
      </c>
      <c r="D304" s="4">
        <v>162.6</v>
      </c>
      <c r="E304" s="4">
        <v>190.8</v>
      </c>
      <c r="F304" s="4">
        <v>160.69999999999999</v>
      </c>
      <c r="G304" s="4">
        <v>160.5</v>
      </c>
      <c r="H304" s="4">
        <v>159.80000000000001</v>
      </c>
      <c r="I304" s="4">
        <v>157.6</v>
      </c>
      <c r="J304" s="4">
        <v>161.30000000000001</v>
      </c>
    </row>
    <row r="305" spans="1:10" ht="13.2" x14ac:dyDescent="0.25">
      <c r="A305" s="1" t="s">
        <v>30</v>
      </c>
      <c r="B305" s="1">
        <v>2021</v>
      </c>
      <c r="C305" s="1" t="s">
        <v>39</v>
      </c>
      <c r="D305" s="4">
        <v>161.69999999999999</v>
      </c>
      <c r="E305" s="4">
        <v>189.7</v>
      </c>
      <c r="F305" s="4">
        <v>165.3</v>
      </c>
      <c r="G305" s="4">
        <v>160.60251966392946</v>
      </c>
      <c r="H305" s="4">
        <v>162.5</v>
      </c>
      <c r="I305" s="4">
        <v>162.80000000000001</v>
      </c>
      <c r="J305" s="4">
        <v>163.19999999999999</v>
      </c>
    </row>
    <row r="306" spans="1:10" ht="13.2" x14ac:dyDescent="0.25">
      <c r="A306" s="1" t="s">
        <v>32</v>
      </c>
      <c r="B306" s="1">
        <v>2021</v>
      </c>
      <c r="C306" s="1" t="s">
        <v>39</v>
      </c>
      <c r="D306" s="4">
        <v>167.9</v>
      </c>
      <c r="E306" s="4">
        <v>195.5</v>
      </c>
      <c r="F306" s="4">
        <v>155.5</v>
      </c>
      <c r="G306" s="4">
        <v>161.5</v>
      </c>
      <c r="H306" s="4">
        <v>157.69999999999999</v>
      </c>
      <c r="I306" s="4">
        <v>155</v>
      </c>
      <c r="J306" s="4">
        <v>161.80000000000001</v>
      </c>
    </row>
    <row r="307" spans="1:10" ht="13.2" x14ac:dyDescent="0.25">
      <c r="A307" s="1" t="s">
        <v>33</v>
      </c>
      <c r="B307" s="1">
        <v>2021</v>
      </c>
      <c r="C307" s="1" t="s">
        <v>39</v>
      </c>
      <c r="D307" s="4">
        <v>164</v>
      </c>
      <c r="E307" s="4">
        <v>191.2</v>
      </c>
      <c r="F307" s="4">
        <v>161.4</v>
      </c>
      <c r="G307" s="4">
        <v>161.5</v>
      </c>
      <c r="H307" s="4">
        <v>160.69999999999999</v>
      </c>
      <c r="I307" s="4">
        <v>159</v>
      </c>
      <c r="J307" s="4">
        <v>162.5</v>
      </c>
    </row>
    <row r="308" spans="1:10" ht="13.2" x14ac:dyDescent="0.25">
      <c r="A308" s="1" t="s">
        <v>30</v>
      </c>
      <c r="B308" s="1">
        <v>2021</v>
      </c>
      <c r="C308" s="1" t="s">
        <v>40</v>
      </c>
      <c r="D308" s="4">
        <v>161.80000000000001</v>
      </c>
      <c r="E308" s="4">
        <v>190.2</v>
      </c>
      <c r="F308" s="4">
        <v>166.3</v>
      </c>
      <c r="G308" s="4">
        <v>160.84750455918459</v>
      </c>
      <c r="H308" s="4">
        <v>163.1</v>
      </c>
      <c r="I308" s="4">
        <v>163.30000000000001</v>
      </c>
      <c r="J308" s="4">
        <v>163.6</v>
      </c>
    </row>
    <row r="309" spans="1:10" ht="13.2" x14ac:dyDescent="0.25">
      <c r="A309" s="1" t="s">
        <v>32</v>
      </c>
      <c r="B309" s="1">
        <v>2021</v>
      </c>
      <c r="C309" s="1" t="s">
        <v>40</v>
      </c>
      <c r="D309" s="4">
        <v>167.3</v>
      </c>
      <c r="E309" s="4">
        <v>196.5</v>
      </c>
      <c r="F309" s="4">
        <v>157.30000000000001</v>
      </c>
      <c r="G309" s="4">
        <v>162.1</v>
      </c>
      <c r="H309" s="4">
        <v>160.69999999999999</v>
      </c>
      <c r="I309" s="4">
        <v>156</v>
      </c>
      <c r="J309" s="4">
        <v>162.30000000000001</v>
      </c>
    </row>
    <row r="310" spans="1:10" ht="13.2" x14ac:dyDescent="0.25">
      <c r="A310" s="1" t="s">
        <v>33</v>
      </c>
      <c r="B310" s="1">
        <v>2021</v>
      </c>
      <c r="C310" s="1" t="s">
        <v>40</v>
      </c>
      <c r="D310" s="4">
        <v>164</v>
      </c>
      <c r="E310" s="4">
        <v>192.1</v>
      </c>
      <c r="F310" s="4">
        <v>163.19999999999999</v>
      </c>
      <c r="G310" s="4">
        <v>162.1</v>
      </c>
      <c r="H310" s="4">
        <v>162.6</v>
      </c>
      <c r="I310" s="4">
        <v>160</v>
      </c>
      <c r="J310" s="4">
        <v>163.19999999999999</v>
      </c>
    </row>
    <row r="311" spans="1:10" ht="13.2" x14ac:dyDescent="0.25">
      <c r="A311" s="1" t="s">
        <v>30</v>
      </c>
      <c r="B311" s="1">
        <v>2021</v>
      </c>
      <c r="C311" s="1" t="s">
        <v>41</v>
      </c>
      <c r="D311" s="4">
        <v>162.1</v>
      </c>
      <c r="E311" s="4">
        <v>190.5</v>
      </c>
      <c r="F311" s="4">
        <v>167.1</v>
      </c>
      <c r="G311" s="4">
        <v>161.09777355758672</v>
      </c>
      <c r="H311" s="4">
        <v>163.69999999999999</v>
      </c>
      <c r="I311" s="4">
        <v>163.80000000000001</v>
      </c>
      <c r="J311" s="4">
        <v>164</v>
      </c>
    </row>
    <row r="312" spans="1:10" ht="13.2" x14ac:dyDescent="0.25">
      <c r="A312" s="1" t="s">
        <v>32</v>
      </c>
      <c r="B312" s="1">
        <v>2021</v>
      </c>
      <c r="C312" s="1" t="s">
        <v>41</v>
      </c>
      <c r="D312" s="4">
        <v>167.3</v>
      </c>
      <c r="E312" s="4">
        <v>196.5</v>
      </c>
      <c r="F312" s="4">
        <v>157.4</v>
      </c>
      <c r="G312" s="4">
        <v>162.1</v>
      </c>
      <c r="H312" s="4">
        <v>160.80000000000001</v>
      </c>
      <c r="I312" s="4">
        <v>156</v>
      </c>
      <c r="J312" s="4">
        <v>162.30000000000001</v>
      </c>
    </row>
    <row r="313" spans="1:10" ht="13.2" x14ac:dyDescent="0.25">
      <c r="A313" s="1" t="s">
        <v>33</v>
      </c>
      <c r="B313" s="1">
        <v>2021</v>
      </c>
      <c r="C313" s="1" t="s">
        <v>41</v>
      </c>
      <c r="D313" s="4">
        <v>164</v>
      </c>
      <c r="E313" s="4">
        <v>192.1</v>
      </c>
      <c r="F313" s="4">
        <v>163.30000000000001</v>
      </c>
      <c r="G313" s="4">
        <v>162.1</v>
      </c>
      <c r="H313" s="4">
        <v>162.6</v>
      </c>
      <c r="I313" s="4">
        <v>160</v>
      </c>
      <c r="J313" s="4">
        <v>163.19999999999999</v>
      </c>
    </row>
    <row r="314" spans="1:10" ht="13.2" x14ac:dyDescent="0.25">
      <c r="A314" s="1" t="s">
        <v>30</v>
      </c>
      <c r="B314" s="1">
        <v>2021</v>
      </c>
      <c r="C314" s="1" t="s">
        <v>42</v>
      </c>
      <c r="D314" s="4">
        <v>165.5</v>
      </c>
      <c r="E314" s="4">
        <v>191.2</v>
      </c>
      <c r="F314" s="4">
        <v>168.3</v>
      </c>
      <c r="G314" s="4">
        <v>161.54975530896672</v>
      </c>
      <c r="H314" s="4">
        <v>165.5</v>
      </c>
      <c r="I314" s="4">
        <v>164.7</v>
      </c>
      <c r="J314" s="4">
        <v>166.3</v>
      </c>
    </row>
    <row r="315" spans="1:10" ht="13.2" x14ac:dyDescent="0.25">
      <c r="A315" s="1" t="s">
        <v>32</v>
      </c>
      <c r="B315" s="1">
        <v>2021</v>
      </c>
      <c r="C315" s="1" t="s">
        <v>42</v>
      </c>
      <c r="D315" s="4">
        <v>171.5</v>
      </c>
      <c r="E315" s="4">
        <v>197</v>
      </c>
      <c r="F315" s="4">
        <v>158.30000000000001</v>
      </c>
      <c r="G315" s="4">
        <v>163.6</v>
      </c>
      <c r="H315" s="4">
        <v>162.19999999999999</v>
      </c>
      <c r="I315" s="4">
        <v>157</v>
      </c>
      <c r="J315" s="4">
        <v>164.6</v>
      </c>
    </row>
    <row r="316" spans="1:10" ht="13.2" x14ac:dyDescent="0.25">
      <c r="A316" s="1" t="s">
        <v>33</v>
      </c>
      <c r="B316" s="1">
        <v>2021</v>
      </c>
      <c r="C316" s="1" t="s">
        <v>42</v>
      </c>
      <c r="D316" s="4">
        <v>167.7</v>
      </c>
      <c r="E316" s="4">
        <v>192.7</v>
      </c>
      <c r="F316" s="4">
        <v>164.3</v>
      </c>
      <c r="G316" s="4">
        <v>163.6</v>
      </c>
      <c r="H316" s="4">
        <v>164.2</v>
      </c>
      <c r="I316" s="4">
        <v>161</v>
      </c>
      <c r="J316" s="4">
        <v>165.5</v>
      </c>
    </row>
    <row r="317" spans="1:10" ht="13.2" x14ac:dyDescent="0.25">
      <c r="A317" s="1" t="s">
        <v>30</v>
      </c>
      <c r="B317" s="1">
        <v>2021</v>
      </c>
      <c r="C317" s="1" t="s">
        <v>43</v>
      </c>
      <c r="D317" s="4">
        <v>167.5</v>
      </c>
      <c r="E317" s="4">
        <v>191.4</v>
      </c>
      <c r="F317" s="4">
        <v>169.8</v>
      </c>
      <c r="G317" s="4">
        <v>162.12167038063754</v>
      </c>
      <c r="H317" s="4">
        <v>165.3</v>
      </c>
      <c r="I317" s="4">
        <v>165.2</v>
      </c>
      <c r="J317" s="4">
        <v>167.6</v>
      </c>
    </row>
    <row r="318" spans="1:10" ht="13.2" x14ac:dyDescent="0.25">
      <c r="A318" s="1" t="s">
        <v>32</v>
      </c>
      <c r="B318" s="1">
        <v>2021</v>
      </c>
      <c r="C318" s="1" t="s">
        <v>43</v>
      </c>
      <c r="D318" s="4">
        <v>173.5</v>
      </c>
      <c r="E318" s="4">
        <v>197</v>
      </c>
      <c r="F318" s="4">
        <v>159.69999999999999</v>
      </c>
      <c r="G318" s="4">
        <v>164.2</v>
      </c>
      <c r="H318" s="4">
        <v>161.6</v>
      </c>
      <c r="I318" s="4">
        <v>157.30000000000001</v>
      </c>
      <c r="J318" s="4">
        <v>165.6</v>
      </c>
    </row>
    <row r="319" spans="1:10" ht="13.2" x14ac:dyDescent="0.25">
      <c r="A319" s="1" t="s">
        <v>33</v>
      </c>
      <c r="B319" s="1">
        <v>2021</v>
      </c>
      <c r="C319" s="1" t="s">
        <v>43</v>
      </c>
      <c r="D319" s="4">
        <v>169.7</v>
      </c>
      <c r="E319" s="4">
        <v>192.9</v>
      </c>
      <c r="F319" s="4">
        <v>165.8</v>
      </c>
      <c r="G319" s="4">
        <v>164.2</v>
      </c>
      <c r="H319" s="4">
        <v>163.9</v>
      </c>
      <c r="I319" s="4">
        <v>161.4</v>
      </c>
      <c r="J319" s="4">
        <v>166.7</v>
      </c>
    </row>
    <row r="320" spans="1:10" ht="13.2" x14ac:dyDescent="0.25">
      <c r="A320" s="1" t="s">
        <v>30</v>
      </c>
      <c r="B320" s="1">
        <v>2021</v>
      </c>
      <c r="C320" s="1" t="s">
        <v>44</v>
      </c>
      <c r="D320" s="4">
        <v>165.8</v>
      </c>
      <c r="E320" s="4">
        <v>190.8</v>
      </c>
      <c r="F320" s="4">
        <v>171.2</v>
      </c>
      <c r="G320" s="4">
        <v>162.72991102746568</v>
      </c>
      <c r="H320" s="4">
        <v>165.6</v>
      </c>
      <c r="I320" s="4">
        <v>166</v>
      </c>
      <c r="J320" s="4">
        <v>167</v>
      </c>
    </row>
    <row r="321" spans="1:10" ht="13.2" x14ac:dyDescent="0.25">
      <c r="A321" s="1" t="s">
        <v>32</v>
      </c>
      <c r="B321" s="1">
        <v>2021</v>
      </c>
      <c r="C321" s="1" t="s">
        <v>44</v>
      </c>
      <c r="D321" s="4">
        <v>172.2</v>
      </c>
      <c r="E321" s="4">
        <v>196.8</v>
      </c>
      <c r="F321" s="4">
        <v>160.69999999999999</v>
      </c>
      <c r="G321" s="4">
        <v>163.4</v>
      </c>
      <c r="H321" s="4">
        <v>161.69999999999999</v>
      </c>
      <c r="I321" s="4">
        <v>157.80000000000001</v>
      </c>
      <c r="J321" s="4">
        <v>165.2</v>
      </c>
    </row>
    <row r="322" spans="1:10" ht="13.2" x14ac:dyDescent="0.25">
      <c r="A322" s="1" t="s">
        <v>33</v>
      </c>
      <c r="B322" s="1">
        <v>2021</v>
      </c>
      <c r="C322" s="1" t="s">
        <v>44</v>
      </c>
      <c r="D322" s="4">
        <v>168.2</v>
      </c>
      <c r="E322" s="4">
        <v>192.4</v>
      </c>
      <c r="F322" s="4">
        <v>167</v>
      </c>
      <c r="G322" s="4">
        <v>163.4</v>
      </c>
      <c r="H322" s="4">
        <v>164.1</v>
      </c>
      <c r="I322" s="4">
        <v>162</v>
      </c>
      <c r="J322" s="4">
        <v>166.2</v>
      </c>
    </row>
    <row r="323" spans="1:10" ht="13.2" x14ac:dyDescent="0.25">
      <c r="A323" s="1" t="s">
        <v>30</v>
      </c>
      <c r="B323" s="1">
        <v>2022</v>
      </c>
      <c r="C323" s="1" t="s">
        <v>31</v>
      </c>
      <c r="D323" s="4">
        <v>164.1</v>
      </c>
      <c r="E323" s="4">
        <v>190.7</v>
      </c>
      <c r="F323" s="4">
        <v>172.7</v>
      </c>
      <c r="G323" s="4">
        <v>163.2001485241189</v>
      </c>
      <c r="H323" s="4">
        <v>165.8</v>
      </c>
      <c r="I323" s="4">
        <v>166.6</v>
      </c>
      <c r="J323" s="4">
        <v>166.4</v>
      </c>
    </row>
    <row r="324" spans="1:10" ht="13.2" x14ac:dyDescent="0.25">
      <c r="A324" s="1" t="s">
        <v>32</v>
      </c>
      <c r="B324" s="1">
        <v>2022</v>
      </c>
      <c r="C324" s="1" t="s">
        <v>31</v>
      </c>
      <c r="D324" s="4">
        <v>170.3</v>
      </c>
      <c r="E324" s="4">
        <v>196.4</v>
      </c>
      <c r="F324" s="4">
        <v>162.19999999999999</v>
      </c>
      <c r="G324" s="4">
        <v>164.5</v>
      </c>
      <c r="H324" s="4">
        <v>161.6</v>
      </c>
      <c r="I324" s="4">
        <v>158.6</v>
      </c>
      <c r="J324" s="4">
        <v>165</v>
      </c>
    </row>
    <row r="325" spans="1:10" ht="13.2" x14ac:dyDescent="0.25">
      <c r="A325" s="1" t="s">
        <v>33</v>
      </c>
      <c r="B325" s="1">
        <v>2022</v>
      </c>
      <c r="C325" s="1" t="s">
        <v>31</v>
      </c>
      <c r="D325" s="4">
        <v>166.4</v>
      </c>
      <c r="E325" s="4">
        <v>192.2</v>
      </c>
      <c r="F325" s="4">
        <v>168.5</v>
      </c>
      <c r="G325" s="4">
        <v>164.5</v>
      </c>
      <c r="H325" s="4">
        <v>164.2</v>
      </c>
      <c r="I325" s="4">
        <v>162.69999999999999</v>
      </c>
      <c r="J325" s="4">
        <v>165.7</v>
      </c>
    </row>
    <row r="326" spans="1:10" ht="13.2" x14ac:dyDescent="0.25">
      <c r="A326" s="1" t="s">
        <v>30</v>
      </c>
      <c r="B326" s="1">
        <v>2022</v>
      </c>
      <c r="C326" s="1" t="s">
        <v>34</v>
      </c>
      <c r="D326" s="4">
        <v>163.9</v>
      </c>
      <c r="E326" s="4">
        <v>191.5</v>
      </c>
      <c r="F326" s="4">
        <v>173.7</v>
      </c>
      <c r="G326" s="4">
        <v>163.58352554802468</v>
      </c>
      <c r="H326" s="4">
        <v>167.4</v>
      </c>
      <c r="I326" s="4">
        <v>167.3</v>
      </c>
      <c r="J326" s="4">
        <v>166.7</v>
      </c>
    </row>
    <row r="327" spans="1:10" ht="13.2" x14ac:dyDescent="0.25">
      <c r="A327" s="1" t="s">
        <v>32</v>
      </c>
      <c r="B327" s="1">
        <v>2022</v>
      </c>
      <c r="C327" s="1" t="s">
        <v>34</v>
      </c>
      <c r="D327" s="4">
        <v>170.2</v>
      </c>
      <c r="E327" s="4">
        <v>196.5</v>
      </c>
      <c r="F327" s="4">
        <v>163.4</v>
      </c>
      <c r="G327" s="4">
        <v>165.5</v>
      </c>
      <c r="H327" s="4">
        <v>163</v>
      </c>
      <c r="I327" s="4">
        <v>159.4</v>
      </c>
      <c r="J327" s="4">
        <v>165.5</v>
      </c>
    </row>
    <row r="328" spans="1:10" ht="13.2" x14ac:dyDescent="0.25">
      <c r="A328" s="1" t="s">
        <v>33</v>
      </c>
      <c r="B328" s="1">
        <v>2022</v>
      </c>
      <c r="C328" s="1" t="s">
        <v>34</v>
      </c>
      <c r="D328" s="4">
        <v>166.2</v>
      </c>
      <c r="E328" s="4">
        <v>192.8</v>
      </c>
      <c r="F328" s="4">
        <v>169.6</v>
      </c>
      <c r="G328" s="4">
        <v>165.5</v>
      </c>
      <c r="H328" s="4">
        <v>165.7</v>
      </c>
      <c r="I328" s="4">
        <v>163.5</v>
      </c>
      <c r="J328" s="4">
        <v>166.1</v>
      </c>
    </row>
    <row r="329" spans="1:10" ht="13.2" x14ac:dyDescent="0.25">
      <c r="A329" s="1" t="s">
        <v>30</v>
      </c>
      <c r="B329" s="1">
        <v>2022</v>
      </c>
      <c r="C329" s="1" t="s">
        <v>35</v>
      </c>
      <c r="D329" s="4">
        <v>166.6</v>
      </c>
      <c r="E329" s="4">
        <v>192.3</v>
      </c>
      <c r="F329" s="4">
        <v>175.1</v>
      </c>
      <c r="G329" s="4">
        <v>164.03484278884548</v>
      </c>
      <c r="H329" s="4">
        <v>168.9</v>
      </c>
      <c r="I329" s="4">
        <v>168.3</v>
      </c>
      <c r="J329" s="4">
        <v>168.7</v>
      </c>
    </row>
    <row r="330" spans="1:10" ht="13.2" x14ac:dyDescent="0.25">
      <c r="A330" s="1" t="s">
        <v>32</v>
      </c>
      <c r="B330" s="1">
        <v>2022</v>
      </c>
      <c r="C330" s="1" t="s">
        <v>35</v>
      </c>
      <c r="D330" s="4">
        <v>171.5</v>
      </c>
      <c r="E330" s="4">
        <v>197.5</v>
      </c>
      <c r="F330" s="4">
        <v>164.9</v>
      </c>
      <c r="G330" s="4">
        <v>165.3</v>
      </c>
      <c r="H330" s="4">
        <v>164.5</v>
      </c>
      <c r="I330" s="4">
        <v>160.6</v>
      </c>
      <c r="J330" s="4">
        <v>166.5</v>
      </c>
    </row>
    <row r="331" spans="1:10" ht="13.2" x14ac:dyDescent="0.25">
      <c r="A331" s="1" t="s">
        <v>33</v>
      </c>
      <c r="B331" s="1">
        <v>2022</v>
      </c>
      <c r="C331" s="1" t="s">
        <v>35</v>
      </c>
      <c r="D331" s="4">
        <v>168.4</v>
      </c>
      <c r="E331" s="4">
        <v>193.7</v>
      </c>
      <c r="F331" s="4">
        <v>171.1</v>
      </c>
      <c r="G331" s="4">
        <v>165.3</v>
      </c>
      <c r="H331" s="4">
        <v>167.2</v>
      </c>
      <c r="I331" s="4">
        <v>164.6</v>
      </c>
      <c r="J331" s="4">
        <v>167.7</v>
      </c>
    </row>
    <row r="332" spans="1:10" ht="13.2" x14ac:dyDescent="0.25">
      <c r="A332" s="1" t="s">
        <v>30</v>
      </c>
      <c r="B332" s="1">
        <v>2022</v>
      </c>
      <c r="C332" s="1" t="s">
        <v>36</v>
      </c>
      <c r="D332" s="4">
        <v>168.6</v>
      </c>
      <c r="E332" s="4">
        <v>192.8</v>
      </c>
      <c r="F332" s="4">
        <v>177.1</v>
      </c>
      <c r="G332" s="4">
        <v>164.60205742899879</v>
      </c>
      <c r="H332" s="4">
        <v>173.3</v>
      </c>
      <c r="I332" s="4">
        <v>170.2</v>
      </c>
      <c r="J332" s="4">
        <v>170.8</v>
      </c>
    </row>
    <row r="333" spans="1:10" ht="13.2" x14ac:dyDescent="0.25">
      <c r="A333" s="1" t="s">
        <v>32</v>
      </c>
      <c r="B333" s="1">
        <v>2022</v>
      </c>
      <c r="C333" s="1" t="s">
        <v>36</v>
      </c>
      <c r="D333" s="4">
        <v>174.5</v>
      </c>
      <c r="E333" s="4">
        <v>197.1</v>
      </c>
      <c r="F333" s="4">
        <v>166.3</v>
      </c>
      <c r="G333" s="4">
        <v>167</v>
      </c>
      <c r="H333" s="4">
        <v>170.5</v>
      </c>
      <c r="I333" s="4">
        <v>163.1</v>
      </c>
      <c r="J333" s="4">
        <v>169.2</v>
      </c>
    </row>
    <row r="334" spans="1:10" ht="13.2" x14ac:dyDescent="0.25">
      <c r="A334" s="1" t="s">
        <v>33</v>
      </c>
      <c r="B334" s="1">
        <v>2022</v>
      </c>
      <c r="C334" s="1" t="s">
        <v>36</v>
      </c>
      <c r="D334" s="4">
        <v>170.8</v>
      </c>
      <c r="E334" s="4">
        <v>193.9</v>
      </c>
      <c r="F334" s="4">
        <v>172.8</v>
      </c>
      <c r="G334" s="4">
        <v>167</v>
      </c>
      <c r="H334" s="4">
        <v>172.2</v>
      </c>
      <c r="I334" s="4">
        <v>166.8</v>
      </c>
      <c r="J334" s="4">
        <v>170.1</v>
      </c>
    </row>
    <row r="335" spans="1:10" ht="13.2" x14ac:dyDescent="0.25">
      <c r="A335" s="1" t="s">
        <v>30</v>
      </c>
      <c r="B335" s="1">
        <v>2022</v>
      </c>
      <c r="C335" s="1" t="s">
        <v>37</v>
      </c>
      <c r="D335" s="4">
        <v>170.8</v>
      </c>
      <c r="E335" s="4">
        <v>192.9</v>
      </c>
      <c r="F335" s="4">
        <v>179</v>
      </c>
      <c r="G335" s="4">
        <v>165.3133806406521</v>
      </c>
      <c r="H335" s="4">
        <v>175.3</v>
      </c>
      <c r="I335" s="4">
        <v>170.9</v>
      </c>
      <c r="J335" s="4">
        <v>172.5</v>
      </c>
    </row>
    <row r="336" spans="1:10" ht="13.2" x14ac:dyDescent="0.25">
      <c r="A336" s="1" t="s">
        <v>32</v>
      </c>
      <c r="B336" s="1">
        <v>2022</v>
      </c>
      <c r="C336" s="1" t="s">
        <v>37</v>
      </c>
      <c r="D336" s="4">
        <v>177.5</v>
      </c>
      <c r="E336" s="4">
        <v>197.5</v>
      </c>
      <c r="F336" s="4">
        <v>167.8</v>
      </c>
      <c r="G336" s="4">
        <v>167.5</v>
      </c>
      <c r="H336" s="4">
        <v>173.5</v>
      </c>
      <c r="I336" s="4">
        <v>163.80000000000001</v>
      </c>
      <c r="J336" s="4">
        <v>170.8</v>
      </c>
    </row>
    <row r="337" spans="1:10" ht="13.2" x14ac:dyDescent="0.25">
      <c r="A337" s="1" t="s">
        <v>33</v>
      </c>
      <c r="B337" s="1">
        <v>2022</v>
      </c>
      <c r="C337" s="1" t="s">
        <v>37</v>
      </c>
      <c r="D337" s="4">
        <v>173.3</v>
      </c>
      <c r="E337" s="4">
        <v>194.1</v>
      </c>
      <c r="F337" s="4">
        <v>174.6</v>
      </c>
      <c r="G337" s="4">
        <v>167.5</v>
      </c>
      <c r="H337" s="4">
        <v>174.6</v>
      </c>
      <c r="I337" s="4">
        <v>167.5</v>
      </c>
      <c r="J337" s="4">
        <v>171.7</v>
      </c>
    </row>
    <row r="338" spans="1:10" ht="13.2" x14ac:dyDescent="0.25">
      <c r="A338" s="1" t="s">
        <v>30</v>
      </c>
      <c r="B338" s="1">
        <v>2022</v>
      </c>
      <c r="C338" s="1" t="s">
        <v>38</v>
      </c>
      <c r="D338" s="4">
        <v>172.4</v>
      </c>
      <c r="E338" s="4">
        <v>192.9</v>
      </c>
      <c r="F338" s="4">
        <v>180.4</v>
      </c>
      <c r="G338" s="4">
        <v>165.9500312064996</v>
      </c>
      <c r="H338" s="4">
        <v>176.7</v>
      </c>
      <c r="I338" s="4">
        <v>171</v>
      </c>
      <c r="J338" s="4">
        <v>173.6</v>
      </c>
    </row>
    <row r="339" spans="1:10" ht="13.2" x14ac:dyDescent="0.25">
      <c r="A339" s="1" t="s">
        <v>32</v>
      </c>
      <c r="B339" s="1">
        <v>2022</v>
      </c>
      <c r="C339" s="1" t="s">
        <v>38</v>
      </c>
      <c r="D339" s="4">
        <v>179.3</v>
      </c>
      <c r="E339" s="4">
        <v>198.3</v>
      </c>
      <c r="F339" s="4">
        <v>169.4</v>
      </c>
      <c r="G339" s="4">
        <v>166.8</v>
      </c>
      <c r="H339" s="4">
        <v>174.9</v>
      </c>
      <c r="I339" s="4">
        <v>163.80000000000001</v>
      </c>
      <c r="J339" s="4">
        <v>171.4</v>
      </c>
    </row>
    <row r="340" spans="1:10" ht="13.2" x14ac:dyDescent="0.25">
      <c r="A340" s="1" t="s">
        <v>33</v>
      </c>
      <c r="B340" s="1">
        <v>2022</v>
      </c>
      <c r="C340" s="1" t="s">
        <v>38</v>
      </c>
      <c r="D340" s="4">
        <v>174.9</v>
      </c>
      <c r="E340" s="4">
        <v>194.3</v>
      </c>
      <c r="F340" s="4">
        <v>176</v>
      </c>
      <c r="G340" s="4">
        <v>166.8</v>
      </c>
      <c r="H340" s="4">
        <v>176</v>
      </c>
      <c r="I340" s="4">
        <v>167.5</v>
      </c>
      <c r="J340" s="4">
        <v>172.6</v>
      </c>
    </row>
    <row r="341" spans="1:10" ht="13.2" x14ac:dyDescent="0.25">
      <c r="A341" s="1" t="s">
        <v>30</v>
      </c>
      <c r="B341" s="1">
        <v>2022</v>
      </c>
      <c r="C341" s="1" t="s">
        <v>39</v>
      </c>
      <c r="D341" s="4">
        <v>172.5</v>
      </c>
      <c r="E341" s="4">
        <v>193.2</v>
      </c>
      <c r="F341" s="4">
        <v>181.7</v>
      </c>
      <c r="G341" s="4">
        <v>166.4961632529056</v>
      </c>
      <c r="H341" s="4">
        <v>179.6</v>
      </c>
      <c r="I341" s="4">
        <v>171.8</v>
      </c>
      <c r="J341" s="4">
        <v>174.3</v>
      </c>
    </row>
    <row r="342" spans="1:10" ht="13.2" x14ac:dyDescent="0.25">
      <c r="A342" s="1" t="s">
        <v>32</v>
      </c>
      <c r="B342" s="1">
        <v>2022</v>
      </c>
      <c r="C342" s="1" t="s">
        <v>39</v>
      </c>
      <c r="D342" s="4">
        <v>179.4</v>
      </c>
      <c r="E342" s="4">
        <v>198.6</v>
      </c>
      <c r="F342" s="4">
        <v>170.6</v>
      </c>
      <c r="G342" s="4">
        <v>167.8</v>
      </c>
      <c r="H342" s="4">
        <v>179.5</v>
      </c>
      <c r="I342" s="4">
        <v>164.7</v>
      </c>
      <c r="J342" s="4">
        <v>172.3</v>
      </c>
    </row>
    <row r="343" spans="1:10" ht="13.2" x14ac:dyDescent="0.25">
      <c r="A343" s="1" t="s">
        <v>33</v>
      </c>
      <c r="B343" s="1">
        <v>2022</v>
      </c>
      <c r="C343" s="1" t="s">
        <v>39</v>
      </c>
      <c r="D343" s="4">
        <v>175</v>
      </c>
      <c r="E343" s="4">
        <v>194.6</v>
      </c>
      <c r="F343" s="4">
        <v>177.3</v>
      </c>
      <c r="G343" s="4">
        <v>167.8</v>
      </c>
      <c r="H343" s="4">
        <v>179.6</v>
      </c>
      <c r="I343" s="4">
        <v>168.4</v>
      </c>
      <c r="J343" s="4">
        <v>173.4</v>
      </c>
    </row>
    <row r="344" spans="1:10" ht="13.2" x14ac:dyDescent="0.25">
      <c r="A344" s="1" t="s">
        <v>30</v>
      </c>
      <c r="B344" s="1">
        <v>2022</v>
      </c>
      <c r="C344" s="1" t="s">
        <v>40</v>
      </c>
      <c r="D344" s="4">
        <v>173.9</v>
      </c>
      <c r="E344" s="4">
        <v>193.7</v>
      </c>
      <c r="F344" s="4">
        <v>183</v>
      </c>
      <c r="G344" s="4">
        <v>166.88439723333966</v>
      </c>
      <c r="H344" s="4">
        <v>179.1</v>
      </c>
      <c r="I344" s="4">
        <v>172.6</v>
      </c>
      <c r="J344" s="4">
        <v>175.3</v>
      </c>
    </row>
    <row r="345" spans="1:10" ht="13.2" x14ac:dyDescent="0.25">
      <c r="A345" s="1" t="s">
        <v>32</v>
      </c>
      <c r="B345" s="1">
        <v>2022</v>
      </c>
      <c r="C345" s="1" t="s">
        <v>40</v>
      </c>
      <c r="D345" s="4">
        <v>180.4</v>
      </c>
      <c r="E345" s="4">
        <v>198.7</v>
      </c>
      <c r="F345" s="4">
        <v>171.6</v>
      </c>
      <c r="G345" s="4">
        <v>169</v>
      </c>
      <c r="H345" s="4">
        <v>178.4</v>
      </c>
      <c r="I345" s="4">
        <v>165.4</v>
      </c>
      <c r="J345" s="4">
        <v>173.1</v>
      </c>
    </row>
    <row r="346" spans="1:10" ht="13.2" x14ac:dyDescent="0.25">
      <c r="A346" s="1" t="s">
        <v>33</v>
      </c>
      <c r="B346" s="1">
        <v>2022</v>
      </c>
      <c r="C346" s="1" t="s">
        <v>40</v>
      </c>
      <c r="D346" s="4">
        <v>176.3</v>
      </c>
      <c r="E346" s="4">
        <v>195</v>
      </c>
      <c r="F346" s="4">
        <v>178.5</v>
      </c>
      <c r="G346" s="4">
        <v>169</v>
      </c>
      <c r="H346" s="4">
        <v>178.8</v>
      </c>
      <c r="I346" s="4">
        <v>169.1</v>
      </c>
      <c r="J346" s="4">
        <v>174.3</v>
      </c>
    </row>
    <row r="347" spans="1:10" ht="13.2" x14ac:dyDescent="0.25">
      <c r="A347" s="1" t="s">
        <v>30</v>
      </c>
      <c r="B347" s="1">
        <v>2022</v>
      </c>
      <c r="C347" s="1" t="s">
        <v>41</v>
      </c>
      <c r="D347" s="4">
        <v>175.5</v>
      </c>
      <c r="E347" s="4">
        <v>194.5</v>
      </c>
      <c r="F347" s="4">
        <v>184.5</v>
      </c>
      <c r="G347" s="4">
        <v>167.39228796586056</v>
      </c>
      <c r="H347" s="4">
        <v>179.7</v>
      </c>
      <c r="I347" s="4">
        <v>173.1</v>
      </c>
      <c r="J347" s="4">
        <v>176.4</v>
      </c>
    </row>
    <row r="348" spans="1:10" ht="13.2" x14ac:dyDescent="0.25">
      <c r="A348" s="1" t="s">
        <v>32</v>
      </c>
      <c r="B348" s="1">
        <v>2022</v>
      </c>
      <c r="C348" s="1" t="s">
        <v>41</v>
      </c>
      <c r="D348" s="4">
        <v>181.8</v>
      </c>
      <c r="E348" s="4">
        <v>199.7</v>
      </c>
      <c r="F348" s="4">
        <v>173</v>
      </c>
      <c r="G348" s="4">
        <v>169.5</v>
      </c>
      <c r="H348" s="4">
        <v>179.2</v>
      </c>
      <c r="I348" s="4">
        <v>166.1</v>
      </c>
      <c r="J348" s="4">
        <v>174.1</v>
      </c>
    </row>
    <row r="349" spans="1:10" ht="13.2" x14ac:dyDescent="0.25">
      <c r="A349" s="1" t="s">
        <v>33</v>
      </c>
      <c r="B349" s="1">
        <v>2022</v>
      </c>
      <c r="C349" s="1" t="s">
        <v>41</v>
      </c>
      <c r="D349" s="4">
        <v>177.8</v>
      </c>
      <c r="E349" s="4">
        <v>195.9</v>
      </c>
      <c r="F349" s="4">
        <v>179.9</v>
      </c>
      <c r="G349" s="4">
        <v>169.5</v>
      </c>
      <c r="H349" s="4">
        <v>179.5</v>
      </c>
      <c r="I349" s="4">
        <v>169.7</v>
      </c>
      <c r="J349" s="4">
        <v>175.3</v>
      </c>
    </row>
    <row r="350" spans="1:10" ht="13.2" x14ac:dyDescent="0.25">
      <c r="A350" s="1" t="s">
        <v>30</v>
      </c>
      <c r="B350" s="1">
        <v>2022</v>
      </c>
      <c r="C350" s="1" t="s">
        <v>42</v>
      </c>
      <c r="D350" s="4">
        <v>177.4</v>
      </c>
      <c r="E350" s="4">
        <v>194.9</v>
      </c>
      <c r="F350" s="4">
        <v>185.9</v>
      </c>
      <c r="G350" s="4">
        <v>168.15253871690066</v>
      </c>
      <c r="H350" s="4">
        <v>180.8</v>
      </c>
      <c r="I350" s="4">
        <v>173.9</v>
      </c>
      <c r="J350" s="4">
        <v>177.9</v>
      </c>
    </row>
    <row r="351" spans="1:10" ht="13.2" x14ac:dyDescent="0.25">
      <c r="A351" s="1" t="s">
        <v>32</v>
      </c>
      <c r="B351" s="1">
        <v>2022</v>
      </c>
      <c r="C351" s="1" t="s">
        <v>42</v>
      </c>
      <c r="D351" s="4">
        <v>183.3</v>
      </c>
      <c r="E351" s="4">
        <v>200.1</v>
      </c>
      <c r="F351" s="4">
        <v>173.6</v>
      </c>
      <c r="G351" s="4">
        <v>171.2</v>
      </c>
      <c r="H351" s="4">
        <v>180</v>
      </c>
      <c r="I351" s="4">
        <v>166.8</v>
      </c>
      <c r="J351" s="4">
        <v>175.3</v>
      </c>
    </row>
    <row r="352" spans="1:10" ht="13.2" x14ac:dyDescent="0.25">
      <c r="A352" s="1" t="s">
        <v>33</v>
      </c>
      <c r="B352" s="1">
        <v>2022</v>
      </c>
      <c r="C352" s="1" t="s">
        <v>42</v>
      </c>
      <c r="D352" s="4">
        <v>179.6</v>
      </c>
      <c r="E352" s="4">
        <v>196.3</v>
      </c>
      <c r="F352" s="4">
        <v>181</v>
      </c>
      <c r="G352" s="4">
        <v>171.2</v>
      </c>
      <c r="H352" s="4">
        <v>180.5</v>
      </c>
      <c r="I352" s="4">
        <v>170.5</v>
      </c>
      <c r="J352" s="4">
        <v>176.7</v>
      </c>
    </row>
    <row r="353" spans="1:10" ht="13.2" x14ac:dyDescent="0.25">
      <c r="A353" s="1" t="s">
        <v>30</v>
      </c>
      <c r="B353" s="1">
        <v>2022</v>
      </c>
      <c r="C353" s="1" t="s">
        <v>43</v>
      </c>
      <c r="D353" s="4">
        <v>176.6</v>
      </c>
      <c r="E353" s="4">
        <v>195.5</v>
      </c>
      <c r="F353" s="4">
        <v>186.9</v>
      </c>
      <c r="G353" s="4">
        <v>169.09213599067789</v>
      </c>
      <c r="H353" s="4">
        <v>181.9</v>
      </c>
      <c r="I353" s="4">
        <v>174.6</v>
      </c>
      <c r="J353" s="4">
        <v>177.8</v>
      </c>
    </row>
    <row r="354" spans="1:10" ht="13.2" x14ac:dyDescent="0.25">
      <c r="A354" s="1" t="s">
        <v>32</v>
      </c>
      <c r="B354" s="1">
        <v>2022</v>
      </c>
      <c r="C354" s="1" t="s">
        <v>43</v>
      </c>
      <c r="D354" s="4">
        <v>181.3</v>
      </c>
      <c r="E354" s="4">
        <v>200.6</v>
      </c>
      <c r="F354" s="4">
        <v>174.7</v>
      </c>
      <c r="G354" s="4">
        <v>171.8</v>
      </c>
      <c r="H354" s="4">
        <v>180.3</v>
      </c>
      <c r="I354" s="4">
        <v>167.4</v>
      </c>
      <c r="J354" s="4">
        <v>174.1</v>
      </c>
    </row>
    <row r="355" spans="1:10" ht="13.2" x14ac:dyDescent="0.25">
      <c r="A355" s="1" t="s">
        <v>33</v>
      </c>
      <c r="B355" s="1">
        <v>2022</v>
      </c>
      <c r="C355" s="1" t="s">
        <v>43</v>
      </c>
      <c r="D355" s="4">
        <v>178.3</v>
      </c>
      <c r="E355" s="4">
        <v>196.9</v>
      </c>
      <c r="F355" s="4">
        <v>182.1</v>
      </c>
      <c r="G355" s="4">
        <v>171.8</v>
      </c>
      <c r="H355" s="4">
        <v>181.3</v>
      </c>
      <c r="I355" s="4">
        <v>171.1</v>
      </c>
      <c r="J355" s="4">
        <v>176.5</v>
      </c>
    </row>
    <row r="356" spans="1:10" ht="13.2" x14ac:dyDescent="0.25">
      <c r="A356" s="1" t="s">
        <v>30</v>
      </c>
      <c r="B356" s="1">
        <v>2022</v>
      </c>
      <c r="C356" s="1" t="s">
        <v>44</v>
      </c>
      <c r="D356" s="4">
        <v>174.4</v>
      </c>
      <c r="E356" s="4">
        <v>195.9</v>
      </c>
      <c r="F356" s="4">
        <v>187.8</v>
      </c>
      <c r="G356" s="4">
        <v>169.95966251927101</v>
      </c>
      <c r="H356" s="4">
        <v>182.8</v>
      </c>
      <c r="I356" s="4">
        <v>175.5</v>
      </c>
      <c r="J356" s="4">
        <v>177.1</v>
      </c>
    </row>
    <row r="357" spans="1:10" ht="13.2" x14ac:dyDescent="0.25">
      <c r="A357" s="1" t="s">
        <v>32</v>
      </c>
      <c r="B357" s="1">
        <v>2022</v>
      </c>
      <c r="C357" s="1" t="s">
        <v>44</v>
      </c>
      <c r="D357" s="4">
        <v>178.6</v>
      </c>
      <c r="E357" s="4">
        <v>201.1</v>
      </c>
      <c r="F357" s="4">
        <v>175.7</v>
      </c>
      <c r="G357" s="4">
        <v>170.7</v>
      </c>
      <c r="H357" s="4">
        <v>180.6</v>
      </c>
      <c r="I357" s="4">
        <v>168.2</v>
      </c>
      <c r="J357" s="4">
        <v>174.1</v>
      </c>
    </row>
    <row r="358" spans="1:10" ht="13.2" x14ac:dyDescent="0.25">
      <c r="A358" s="1" t="s">
        <v>33</v>
      </c>
      <c r="B358" s="1">
        <v>2022</v>
      </c>
      <c r="C358" s="1" t="s">
        <v>44</v>
      </c>
      <c r="D358" s="4">
        <v>175.9</v>
      </c>
      <c r="E358" s="4">
        <v>197.3</v>
      </c>
      <c r="F358" s="4">
        <v>183</v>
      </c>
      <c r="G358" s="4">
        <v>170.7</v>
      </c>
      <c r="H358" s="4">
        <v>182</v>
      </c>
      <c r="I358" s="4">
        <v>172</v>
      </c>
      <c r="J358" s="4">
        <v>175.7</v>
      </c>
    </row>
    <row r="359" spans="1:10" ht="13.2" x14ac:dyDescent="0.25">
      <c r="A359" s="1" t="s">
        <v>30</v>
      </c>
      <c r="B359" s="1">
        <v>2023</v>
      </c>
      <c r="C359" s="1" t="s">
        <v>31</v>
      </c>
      <c r="D359" s="4">
        <v>175</v>
      </c>
      <c r="E359" s="4">
        <v>196.9</v>
      </c>
      <c r="F359" s="4">
        <v>188.6</v>
      </c>
      <c r="G359" s="4">
        <v>170.51159302520551</v>
      </c>
      <c r="H359" s="4">
        <v>183.2</v>
      </c>
      <c r="I359" s="4">
        <v>176.5</v>
      </c>
      <c r="J359" s="4">
        <v>177.8</v>
      </c>
    </row>
    <row r="360" spans="1:10" ht="13.2" x14ac:dyDescent="0.25">
      <c r="A360" s="1" t="s">
        <v>32</v>
      </c>
      <c r="B360" s="1">
        <v>2023</v>
      </c>
      <c r="C360" s="1" t="s">
        <v>31</v>
      </c>
      <c r="D360" s="4">
        <v>179.5</v>
      </c>
      <c r="E360" s="4">
        <v>201.6</v>
      </c>
      <c r="F360" s="4">
        <v>176.6</v>
      </c>
      <c r="G360" s="4">
        <v>172.1</v>
      </c>
      <c r="H360" s="4">
        <v>180.1</v>
      </c>
      <c r="I360" s="4">
        <v>168.9</v>
      </c>
      <c r="J360" s="4">
        <v>174.9</v>
      </c>
    </row>
    <row r="361" spans="1:10" ht="13.2" x14ac:dyDescent="0.25">
      <c r="A361" s="1" t="s">
        <v>33</v>
      </c>
      <c r="B361" s="1">
        <v>2023</v>
      </c>
      <c r="C361" s="1" t="s">
        <v>31</v>
      </c>
      <c r="D361" s="4">
        <v>176.7</v>
      </c>
      <c r="E361" s="4">
        <v>198.2</v>
      </c>
      <c r="F361" s="4">
        <v>183.8</v>
      </c>
      <c r="G361" s="4">
        <v>172.1</v>
      </c>
      <c r="H361" s="4">
        <v>182</v>
      </c>
      <c r="I361" s="4">
        <v>172.8</v>
      </c>
      <c r="J361" s="4">
        <v>176.5</v>
      </c>
    </row>
    <row r="362" spans="1:10" ht="13.2" x14ac:dyDescent="0.25">
      <c r="A362" s="1" t="s">
        <v>30</v>
      </c>
      <c r="B362" s="1">
        <v>2023</v>
      </c>
      <c r="C362" s="1" t="s">
        <v>34</v>
      </c>
      <c r="D362" s="4">
        <v>174.8</v>
      </c>
      <c r="E362" s="4">
        <v>198.3</v>
      </c>
      <c r="F362" s="4">
        <v>189.6</v>
      </c>
      <c r="G362" s="4">
        <v>170.97371017057267</v>
      </c>
      <c r="H362" s="4">
        <v>181.6</v>
      </c>
      <c r="I362" s="4">
        <v>177.9</v>
      </c>
      <c r="J362" s="4">
        <v>178</v>
      </c>
    </row>
    <row r="363" spans="1:10" ht="13.2" x14ac:dyDescent="0.25">
      <c r="A363" s="1" t="s">
        <v>32</v>
      </c>
      <c r="B363" s="1">
        <v>2023</v>
      </c>
      <c r="C363" s="1" t="s">
        <v>34</v>
      </c>
      <c r="D363" s="4">
        <v>180.7</v>
      </c>
      <c r="E363" s="4">
        <v>202.7</v>
      </c>
      <c r="F363" s="4">
        <v>178.2</v>
      </c>
      <c r="G363" s="4">
        <v>173.5</v>
      </c>
      <c r="H363" s="4">
        <v>182.8</v>
      </c>
      <c r="I363" s="4">
        <v>170</v>
      </c>
      <c r="J363" s="4">
        <v>176.3</v>
      </c>
    </row>
    <row r="364" spans="1:10" ht="13.2" x14ac:dyDescent="0.25">
      <c r="A364" s="1" t="s">
        <v>33</v>
      </c>
      <c r="B364" s="1">
        <v>2023</v>
      </c>
      <c r="C364" s="1" t="s">
        <v>34</v>
      </c>
      <c r="D364" s="4">
        <v>177</v>
      </c>
      <c r="E364" s="4">
        <v>199.5</v>
      </c>
      <c r="F364" s="4">
        <v>185.1</v>
      </c>
      <c r="G364" s="4">
        <v>173.5</v>
      </c>
      <c r="H364" s="4">
        <v>182.1</v>
      </c>
      <c r="I364" s="4">
        <v>174.1</v>
      </c>
      <c r="J364" s="4">
        <v>177.2</v>
      </c>
    </row>
    <row r="365" spans="1:10" ht="13.2" x14ac:dyDescent="0.25">
      <c r="A365" s="1" t="s">
        <v>30</v>
      </c>
      <c r="B365" s="1">
        <v>2023</v>
      </c>
      <c r="C365" s="1" t="s">
        <v>35</v>
      </c>
      <c r="D365" s="4">
        <v>174.8</v>
      </c>
      <c r="E365" s="4">
        <v>198.4</v>
      </c>
      <c r="F365" s="4">
        <v>189.6</v>
      </c>
      <c r="G365" s="4">
        <v>171.5605517461166</v>
      </c>
      <c r="H365" s="4">
        <v>181.4</v>
      </c>
      <c r="I365" s="4">
        <v>177.9</v>
      </c>
      <c r="J365" s="4">
        <v>178</v>
      </c>
    </row>
    <row r="366" spans="1:10" ht="13.2" x14ac:dyDescent="0.25">
      <c r="A366" s="1" t="s">
        <v>32</v>
      </c>
      <c r="B366" s="1">
        <v>2023</v>
      </c>
      <c r="C366" s="1" t="s">
        <v>35</v>
      </c>
      <c r="D366" s="4">
        <v>180.8</v>
      </c>
      <c r="E366" s="4">
        <v>202.7</v>
      </c>
      <c r="F366" s="4">
        <v>178.2</v>
      </c>
      <c r="G366" s="4">
        <v>173.5</v>
      </c>
      <c r="H366" s="4">
        <v>182.6</v>
      </c>
      <c r="I366" s="4">
        <v>170</v>
      </c>
      <c r="J366" s="4">
        <v>176.3</v>
      </c>
    </row>
    <row r="367" spans="1:10" ht="13.2" x14ac:dyDescent="0.25">
      <c r="A367" s="1" t="s">
        <v>33</v>
      </c>
      <c r="B367" s="1">
        <v>2023</v>
      </c>
      <c r="C367" s="1" t="s">
        <v>35</v>
      </c>
      <c r="D367" s="4">
        <v>177</v>
      </c>
      <c r="E367" s="4">
        <v>199.5</v>
      </c>
      <c r="F367" s="4">
        <v>185.1</v>
      </c>
      <c r="G367" s="4">
        <v>173.5</v>
      </c>
      <c r="H367" s="4">
        <v>181.9</v>
      </c>
      <c r="I367" s="4">
        <v>174.1</v>
      </c>
      <c r="J367" s="4">
        <v>177.2</v>
      </c>
    </row>
    <row r="368" spans="1:10" ht="13.2" x14ac:dyDescent="0.25">
      <c r="A368" s="1" t="s">
        <v>30</v>
      </c>
      <c r="B368" s="1">
        <v>2023</v>
      </c>
      <c r="C368" s="1" t="s">
        <v>36</v>
      </c>
      <c r="D368" s="4">
        <v>175.5</v>
      </c>
      <c r="E368" s="4">
        <v>199.5</v>
      </c>
      <c r="F368" s="4">
        <v>190.2</v>
      </c>
      <c r="G368" s="4">
        <v>172.3606505490994</v>
      </c>
      <c r="H368" s="4">
        <v>181.5</v>
      </c>
      <c r="I368" s="4">
        <v>178.9</v>
      </c>
      <c r="J368" s="4">
        <v>178.8</v>
      </c>
    </row>
    <row r="369" spans="1:10" ht="13.2" x14ac:dyDescent="0.25">
      <c r="A369" s="1" t="s">
        <v>32</v>
      </c>
      <c r="B369" s="1">
        <v>2023</v>
      </c>
      <c r="C369" s="1" t="s">
        <v>36</v>
      </c>
      <c r="D369" s="4">
        <v>182.1</v>
      </c>
      <c r="E369" s="4">
        <v>203.5</v>
      </c>
      <c r="F369" s="4">
        <v>178.9</v>
      </c>
      <c r="G369" s="4">
        <v>175.2</v>
      </c>
      <c r="H369" s="4">
        <v>182.1</v>
      </c>
      <c r="I369" s="4">
        <v>170.9</v>
      </c>
      <c r="J369" s="4">
        <v>177.4</v>
      </c>
    </row>
    <row r="370" spans="1:10" ht="13.2" x14ac:dyDescent="0.25">
      <c r="A370" s="1" t="s">
        <v>33</v>
      </c>
      <c r="B370" s="1">
        <v>2023</v>
      </c>
      <c r="C370" s="1" t="s">
        <v>36</v>
      </c>
      <c r="D370" s="4">
        <v>177.9</v>
      </c>
      <c r="E370" s="4">
        <v>200.6</v>
      </c>
      <c r="F370" s="4">
        <v>185.7</v>
      </c>
      <c r="G370" s="4">
        <v>175.2</v>
      </c>
      <c r="H370" s="4">
        <v>181.7</v>
      </c>
      <c r="I370" s="4">
        <v>175</v>
      </c>
      <c r="J370" s="4">
        <v>178.1</v>
      </c>
    </row>
    <row r="371" spans="1:10" ht="13.2" x14ac:dyDescent="0.25">
      <c r="A371" s="1" t="s">
        <v>30</v>
      </c>
      <c r="B371" s="1">
        <v>2023</v>
      </c>
      <c r="C371" s="1" t="s">
        <v>37</v>
      </c>
      <c r="D371" s="4">
        <v>176.8</v>
      </c>
      <c r="E371" s="4">
        <v>199.9</v>
      </c>
      <c r="F371" s="4">
        <v>190.8</v>
      </c>
      <c r="G371" s="4">
        <v>173.25499027397652</v>
      </c>
      <c r="H371" s="4">
        <v>182.5</v>
      </c>
      <c r="I371" s="4">
        <v>179.5</v>
      </c>
      <c r="J371" s="4">
        <v>179.8</v>
      </c>
    </row>
    <row r="372" spans="1:10" ht="13.2" x14ac:dyDescent="0.25">
      <c r="A372" s="1" t="s">
        <v>32</v>
      </c>
      <c r="B372" s="1">
        <v>2023</v>
      </c>
      <c r="C372" s="1" t="s">
        <v>37</v>
      </c>
      <c r="D372" s="4">
        <v>183.1</v>
      </c>
      <c r="E372" s="4">
        <v>204.2</v>
      </c>
      <c r="F372" s="4">
        <v>179.3</v>
      </c>
      <c r="G372" s="4">
        <v>175.6</v>
      </c>
      <c r="H372" s="4">
        <v>183.4</v>
      </c>
      <c r="I372" s="4">
        <v>171.6</v>
      </c>
      <c r="J372" s="4">
        <v>178.2</v>
      </c>
    </row>
    <row r="373" spans="1:10" ht="13.2" x14ac:dyDescent="0.25">
      <c r="A373" s="1" t="s">
        <v>33</v>
      </c>
      <c r="B373" s="1">
        <v>2023</v>
      </c>
      <c r="C373" s="1" t="s">
        <v>37</v>
      </c>
      <c r="D373" s="4">
        <v>179.1</v>
      </c>
      <c r="E373" s="4">
        <v>201</v>
      </c>
      <c r="F373" s="4">
        <v>186.2</v>
      </c>
      <c r="G373" s="4">
        <v>175.6</v>
      </c>
      <c r="H373" s="4">
        <v>182.8</v>
      </c>
      <c r="I373" s="4">
        <v>175.7</v>
      </c>
      <c r="J373" s="4">
        <v>179.1</v>
      </c>
    </row>
    <row r="377" spans="1:10" ht="15.75" customHeight="1" x14ac:dyDescent="0.25">
      <c r="A377" s="2" t="s">
        <v>0</v>
      </c>
      <c r="B377" s="2" t="s">
        <v>1</v>
      </c>
      <c r="C377" s="2" t="s">
        <v>2</v>
      </c>
      <c r="D377" s="26" t="s">
        <v>15</v>
      </c>
      <c r="E377" s="26" t="s">
        <v>16</v>
      </c>
      <c r="F377" s="26" t="s">
        <v>19</v>
      </c>
      <c r="G377" s="26" t="s">
        <v>20</v>
      </c>
      <c r="H377" s="26" t="s">
        <v>21</v>
      </c>
      <c r="I377" s="26" t="s">
        <v>28</v>
      </c>
    </row>
    <row r="378" spans="1:10" ht="15.75" customHeight="1" x14ac:dyDescent="0.25">
      <c r="A378" s="1" t="s">
        <v>30</v>
      </c>
      <c r="B378" s="1">
        <v>2023</v>
      </c>
      <c r="C378" s="1" t="s">
        <v>37</v>
      </c>
      <c r="D378" s="4">
        <v>176.8</v>
      </c>
      <c r="E378" s="4">
        <v>199.9</v>
      </c>
      <c r="F378" s="4">
        <v>190.8</v>
      </c>
      <c r="G378" s="4">
        <v>173.25499027397652</v>
      </c>
      <c r="H378" s="4">
        <v>182.5</v>
      </c>
      <c r="I378" s="4">
        <v>179.5</v>
      </c>
    </row>
    <row r="379" spans="1:10" ht="15.75" customHeight="1" x14ac:dyDescent="0.25">
      <c r="A379" s="1" t="s">
        <v>32</v>
      </c>
      <c r="B379" s="1">
        <v>2023</v>
      </c>
      <c r="C379" s="1" t="s">
        <v>37</v>
      </c>
      <c r="D379" s="4">
        <v>183.1</v>
      </c>
      <c r="E379" s="4">
        <v>204.2</v>
      </c>
      <c r="F379" s="4">
        <v>179.3</v>
      </c>
      <c r="G379" s="4">
        <v>175.6</v>
      </c>
      <c r="H379" s="4">
        <v>183.4</v>
      </c>
      <c r="I379" s="4">
        <v>171.6</v>
      </c>
    </row>
    <row r="380" spans="1:10" ht="15.75" customHeight="1" x14ac:dyDescent="0.25">
      <c r="A380" s="1" t="s">
        <v>33</v>
      </c>
      <c r="B380" s="1">
        <v>2023</v>
      </c>
      <c r="C380" s="1" t="s">
        <v>37</v>
      </c>
      <c r="D380" s="4">
        <v>179.1</v>
      </c>
      <c r="E380" s="4">
        <v>201</v>
      </c>
      <c r="F380" s="4">
        <v>186.2</v>
      </c>
      <c r="G380" s="4">
        <v>175.6</v>
      </c>
      <c r="H380" s="4">
        <v>182.8</v>
      </c>
      <c r="I380" s="4">
        <v>175.7</v>
      </c>
    </row>
    <row r="383" spans="1:10" ht="15.75" customHeight="1" x14ac:dyDescent="0.25">
      <c r="A383" s="27"/>
      <c r="B383" s="21"/>
      <c r="C383" s="27"/>
    </row>
    <row r="384" spans="1:10" ht="15.75" customHeight="1" x14ac:dyDescent="0.25">
      <c r="A384" s="2" t="s">
        <v>1</v>
      </c>
      <c r="B384" s="2" t="s">
        <v>2</v>
      </c>
      <c r="C384" s="25" t="s">
        <v>0</v>
      </c>
      <c r="D384" s="2" t="s">
        <v>30</v>
      </c>
      <c r="E384" s="2" t="s">
        <v>32</v>
      </c>
      <c r="F384" s="2" t="s">
        <v>33</v>
      </c>
    </row>
    <row r="385" spans="1:6" ht="15.75" customHeight="1" x14ac:dyDescent="0.25">
      <c r="A385" s="1">
        <v>2023</v>
      </c>
      <c r="B385" s="1" t="s">
        <v>37</v>
      </c>
      <c r="C385" s="1" t="s">
        <v>15</v>
      </c>
      <c r="D385" s="4">
        <v>176.8</v>
      </c>
      <c r="E385" s="4">
        <v>183.1</v>
      </c>
      <c r="F385" s="4">
        <v>179.1</v>
      </c>
    </row>
    <row r="386" spans="1:6" ht="15.75" customHeight="1" x14ac:dyDescent="0.25">
      <c r="A386" s="1">
        <v>2023</v>
      </c>
      <c r="B386" s="1" t="s">
        <v>37</v>
      </c>
      <c r="C386" s="1" t="s">
        <v>16</v>
      </c>
      <c r="D386" s="4">
        <v>199.9</v>
      </c>
      <c r="E386" s="4">
        <v>204.2</v>
      </c>
      <c r="F386" s="4">
        <v>201</v>
      </c>
    </row>
    <row r="387" spans="1:6" ht="15.75" customHeight="1" x14ac:dyDescent="0.25">
      <c r="A387" s="1">
        <v>2023</v>
      </c>
      <c r="B387" s="1" t="s">
        <v>37</v>
      </c>
      <c r="C387" s="1" t="s">
        <v>19</v>
      </c>
      <c r="D387" s="4">
        <v>190.8</v>
      </c>
      <c r="E387" s="4">
        <v>179.3</v>
      </c>
      <c r="F387" s="4">
        <v>186.2</v>
      </c>
    </row>
    <row r="388" spans="1:6" ht="15.75" customHeight="1" x14ac:dyDescent="0.25">
      <c r="A388" s="1">
        <v>2023</v>
      </c>
      <c r="B388" s="1" t="s">
        <v>37</v>
      </c>
      <c r="C388" s="1" t="s">
        <v>20</v>
      </c>
      <c r="D388" s="4">
        <v>173.25499027397652</v>
      </c>
      <c r="E388" s="4">
        <v>175.6</v>
      </c>
      <c r="F388" s="4">
        <v>175.6</v>
      </c>
    </row>
    <row r="389" spans="1:6" ht="15.75" customHeight="1" x14ac:dyDescent="0.25">
      <c r="A389" s="1">
        <v>2023</v>
      </c>
      <c r="B389" s="1" t="s">
        <v>37</v>
      </c>
      <c r="C389" s="1" t="s">
        <v>21</v>
      </c>
      <c r="D389" s="4">
        <v>182.5</v>
      </c>
      <c r="E389" s="4">
        <v>183.4</v>
      </c>
      <c r="F389" s="4">
        <v>182.8</v>
      </c>
    </row>
    <row r="390" spans="1:6" ht="15.75" customHeight="1" x14ac:dyDescent="0.25">
      <c r="A390" s="1">
        <v>2023</v>
      </c>
      <c r="B390" s="1" t="s">
        <v>37</v>
      </c>
      <c r="C390" s="1" t="s">
        <v>28</v>
      </c>
      <c r="D390" s="4">
        <v>179.5</v>
      </c>
      <c r="E390" s="4">
        <v>171.6</v>
      </c>
      <c r="F390" s="4">
        <v>175.7</v>
      </c>
    </row>
    <row r="391" spans="1:6" ht="15.75" customHeight="1" x14ac:dyDescent="0.25">
      <c r="B391" s="21"/>
      <c r="C391" s="1"/>
    </row>
    <row r="392" spans="1:6" ht="15.75" customHeight="1" x14ac:dyDescent="0.25">
      <c r="B392" s="21"/>
      <c r="C392" s="1"/>
    </row>
    <row r="393" spans="1:6" ht="15.75" customHeight="1" x14ac:dyDescent="0.25">
      <c r="B393" s="21"/>
      <c r="C393" s="1"/>
    </row>
    <row r="394" spans="1:6" ht="15.75" customHeight="1" x14ac:dyDescent="0.25">
      <c r="B394" s="21"/>
      <c r="C394" s="1"/>
    </row>
  </sheetData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2995-C0B4-41BD-9247-4D588AB4A6F7}">
  <dimension ref="A4:B11"/>
  <sheetViews>
    <sheetView workbookViewId="0">
      <selection activeCell="B20" sqref="B20"/>
    </sheetView>
  </sheetViews>
  <sheetFormatPr defaultRowHeight="13.2" x14ac:dyDescent="0.25"/>
  <cols>
    <col min="1" max="1" width="24.6640625" customWidth="1"/>
    <col min="2" max="2" width="27" bestFit="1" customWidth="1"/>
  </cols>
  <sheetData>
    <row r="4" spans="1:2" x14ac:dyDescent="0.25">
      <c r="A4" s="29" t="s">
        <v>149</v>
      </c>
      <c r="B4" t="s">
        <v>157</v>
      </c>
    </row>
    <row r="5" spans="1:2" x14ac:dyDescent="0.25">
      <c r="A5" s="30" t="s">
        <v>16</v>
      </c>
      <c r="B5" s="47">
        <v>0.18266085059978193</v>
      </c>
    </row>
    <row r="6" spans="1:2" x14ac:dyDescent="0.25">
      <c r="A6" s="30" t="s">
        <v>19</v>
      </c>
      <c r="B6" s="31">
        <v>0.16921119592875319</v>
      </c>
    </row>
    <row r="7" spans="1:2" x14ac:dyDescent="0.25">
      <c r="A7" s="30" t="s">
        <v>21</v>
      </c>
      <c r="B7" s="31">
        <v>0.16612141039621958</v>
      </c>
    </row>
    <row r="8" spans="1:2" x14ac:dyDescent="0.25">
      <c r="A8" s="30" t="s">
        <v>15</v>
      </c>
      <c r="B8" s="31">
        <v>0.16275899672846239</v>
      </c>
    </row>
    <row r="9" spans="1:2" x14ac:dyDescent="0.25">
      <c r="A9" s="30" t="s">
        <v>28</v>
      </c>
      <c r="B9" s="31">
        <v>0.15966921119592875</v>
      </c>
    </row>
    <row r="10" spans="1:2" x14ac:dyDescent="0.25">
      <c r="A10" s="30" t="s">
        <v>20</v>
      </c>
      <c r="B10" s="31">
        <v>0.15957833515085426</v>
      </c>
    </row>
    <row r="11" spans="1:2" x14ac:dyDescent="0.25">
      <c r="A11" s="30" t="s">
        <v>152</v>
      </c>
      <c r="B11" s="31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7CD-B8FA-4777-851D-506C3FF55240}">
  <sheetPr>
    <tabColor theme="4" tint="-0.249977111117893"/>
  </sheetPr>
  <dimension ref="A1:AV376"/>
  <sheetViews>
    <sheetView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W1" sqref="W1"/>
    </sheetView>
  </sheetViews>
  <sheetFormatPr defaultRowHeight="13.2" x14ac:dyDescent="0.25"/>
  <cols>
    <col min="4" max="15" width="8.88671875" hidden="1" customWidth="1"/>
    <col min="16" max="16" width="10.5546875" hidden="1" customWidth="1"/>
    <col min="17" max="17" width="10.5546875" customWidth="1"/>
    <col min="18" max="18" width="9.77734375" hidden="1" customWidth="1"/>
    <col min="19" max="19" width="9.77734375" customWidth="1"/>
    <col min="20" max="21" width="8.88671875" hidden="1" customWidth="1"/>
    <col min="22" max="22" width="9.88671875" hidden="1" customWidth="1"/>
    <col min="23" max="23" width="21.5546875" bestFit="1" customWidth="1"/>
    <col min="24" max="26" width="8.88671875" hidden="1" customWidth="1"/>
    <col min="27" max="27" width="0" hidden="1" customWidth="1"/>
    <col min="28" max="28" width="8.88671875" hidden="1" customWidth="1"/>
    <col min="29" max="29" width="8.88671875" customWidth="1"/>
    <col min="30" max="31" width="29" hidden="1" customWidth="1"/>
    <col min="32" max="32" width="29" customWidth="1"/>
    <col min="33" max="33" width="0" hidden="1" customWidth="1"/>
    <col min="34" max="34" width="8.88671875" hidden="1" customWidth="1"/>
    <col min="35" max="35" width="14.5546875" bestFit="1" customWidth="1"/>
    <col min="36" max="36" width="14.33203125" bestFit="1" customWidth="1"/>
    <col min="37" max="37" width="8.6640625" bestFit="1" customWidth="1"/>
    <col min="41" max="41" width="34.5546875" bestFit="1" customWidth="1"/>
    <col min="44" max="44" width="11" customWidth="1"/>
    <col min="47" max="47" width="12.33203125" bestFit="1" customWidth="1"/>
    <col min="48" max="48" width="12.109375" bestFit="1" customWidth="1"/>
  </cols>
  <sheetData>
    <row r="1" spans="1:4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0" t="s">
        <v>184</v>
      </c>
      <c r="R1" s="25" t="s">
        <v>16</v>
      </c>
      <c r="S1" s="50" t="s">
        <v>179</v>
      </c>
      <c r="T1" s="2" t="s">
        <v>17</v>
      </c>
      <c r="U1" s="2" t="s">
        <v>18</v>
      </c>
      <c r="V1" s="2" t="s">
        <v>19</v>
      </c>
      <c r="W1" s="50" t="s">
        <v>180</v>
      </c>
      <c r="X1" s="2" t="s">
        <v>20</v>
      </c>
      <c r="Y1" s="2" t="s">
        <v>21</v>
      </c>
      <c r="Z1" s="2" t="s">
        <v>24</v>
      </c>
      <c r="AA1" s="2" t="s">
        <v>23</v>
      </c>
      <c r="AB1" s="25" t="s">
        <v>26</v>
      </c>
      <c r="AC1" s="50" t="s">
        <v>182</v>
      </c>
      <c r="AD1" s="2" t="s">
        <v>22</v>
      </c>
      <c r="AE1" s="2" t="s">
        <v>27</v>
      </c>
      <c r="AF1" s="50" t="s">
        <v>181</v>
      </c>
      <c r="AG1" s="2" t="s">
        <v>25</v>
      </c>
      <c r="AH1" s="2" t="s">
        <v>28</v>
      </c>
      <c r="AI1" s="26" t="s">
        <v>28</v>
      </c>
      <c r="AJ1" s="2" t="s">
        <v>29</v>
      </c>
      <c r="AK1" s="1"/>
      <c r="AM1" s="2" t="s">
        <v>0</v>
      </c>
      <c r="AN1" s="2" t="s">
        <v>1</v>
      </c>
      <c r="AO1" s="2" t="s">
        <v>2</v>
      </c>
      <c r="AP1" s="26" t="s">
        <v>184</v>
      </c>
      <c r="AQ1" s="26" t="s">
        <v>179</v>
      </c>
      <c r="AR1" s="26" t="s">
        <v>180</v>
      </c>
      <c r="AS1" s="26" t="s">
        <v>182</v>
      </c>
      <c r="AT1" s="26" t="s">
        <v>181</v>
      </c>
      <c r="AU1" s="26" t="s">
        <v>28</v>
      </c>
      <c r="AV1" s="2" t="s">
        <v>29</v>
      </c>
    </row>
    <row r="2" spans="1:48" x14ac:dyDescent="0.25">
      <c r="A2" s="1" t="s">
        <v>30</v>
      </c>
      <c r="B2" s="1">
        <v>2013</v>
      </c>
      <c r="C2" s="1" t="s">
        <v>31</v>
      </c>
      <c r="D2" s="4">
        <v>107.5</v>
      </c>
      <c r="E2" s="4">
        <v>106.3</v>
      </c>
      <c r="F2" s="4">
        <v>108.1</v>
      </c>
      <c r="G2" s="4">
        <v>104.9</v>
      </c>
      <c r="H2" s="4">
        <v>106.1</v>
      </c>
      <c r="I2" s="4">
        <v>103.9</v>
      </c>
      <c r="J2" s="4">
        <v>101.9</v>
      </c>
      <c r="K2" s="4">
        <v>106.1</v>
      </c>
      <c r="L2" s="4">
        <v>106.8</v>
      </c>
      <c r="M2" s="4">
        <v>103.1</v>
      </c>
      <c r="N2" s="4">
        <v>104.8</v>
      </c>
      <c r="O2" s="4">
        <v>106.7</v>
      </c>
      <c r="P2" s="4">
        <v>105.5</v>
      </c>
      <c r="Q2" s="4">
        <f>AVERAGE(D2:P2)</f>
        <v>105.5153846153846</v>
      </c>
      <c r="R2" s="4">
        <v>105.1</v>
      </c>
      <c r="S2" s="4">
        <f>R2</f>
        <v>105.1</v>
      </c>
      <c r="T2" s="4">
        <v>106.5</v>
      </c>
      <c r="U2" s="4">
        <v>105.8</v>
      </c>
      <c r="V2" s="4">
        <v>106.4</v>
      </c>
      <c r="W2" s="51">
        <f>AVERAGE(T2:V2)</f>
        <v>106.23333333333335</v>
      </c>
      <c r="X2" s="4">
        <v>100.3</v>
      </c>
      <c r="Y2" s="4">
        <v>105.5</v>
      </c>
      <c r="Z2" s="4">
        <v>103.3</v>
      </c>
      <c r="AA2" s="4">
        <v>104</v>
      </c>
      <c r="AB2" s="4">
        <v>103.8</v>
      </c>
      <c r="AC2" s="4">
        <f>AVERAGE(X2:AB2)</f>
        <v>103.38</v>
      </c>
      <c r="AD2" s="4">
        <v>104.8</v>
      </c>
      <c r="AE2" s="4">
        <v>104.7</v>
      </c>
      <c r="AF2" s="51">
        <f>AVERAGE(AD2:AE2)</f>
        <v>104.75</v>
      </c>
      <c r="AG2" s="4">
        <v>103.4</v>
      </c>
      <c r="AH2" s="4">
        <v>104</v>
      </c>
      <c r="AI2" s="4">
        <f>AVERAGE(AG2:AH2)</f>
        <v>103.7</v>
      </c>
      <c r="AJ2" s="4">
        <v>105.1</v>
      </c>
      <c r="AK2" s="4"/>
      <c r="AM2" s="1" t="s">
        <v>30</v>
      </c>
      <c r="AN2" s="1">
        <v>2023</v>
      </c>
      <c r="AO2" s="1" t="s">
        <v>37</v>
      </c>
      <c r="AP2" s="4">
        <v>176.20769230769235</v>
      </c>
      <c r="AQ2" s="4">
        <v>199.9</v>
      </c>
      <c r="AR2" s="4">
        <v>189.9666666666667</v>
      </c>
      <c r="AS2" s="4">
        <v>178.71099805337971</v>
      </c>
      <c r="AT2" s="4">
        <v>182.35000000000002</v>
      </c>
      <c r="AU2" s="4">
        <v>176.65</v>
      </c>
      <c r="AV2" s="4">
        <v>179.8</v>
      </c>
    </row>
    <row r="3" spans="1:48" x14ac:dyDescent="0.25">
      <c r="A3" s="1" t="s">
        <v>32</v>
      </c>
      <c r="B3" s="1">
        <v>2013</v>
      </c>
      <c r="C3" s="1" t="s">
        <v>31</v>
      </c>
      <c r="D3" s="4">
        <v>110.5</v>
      </c>
      <c r="E3" s="4">
        <v>109.1</v>
      </c>
      <c r="F3" s="4">
        <v>113</v>
      </c>
      <c r="G3" s="4">
        <v>103.6</v>
      </c>
      <c r="H3" s="4">
        <v>103.4</v>
      </c>
      <c r="I3" s="4">
        <v>102.3</v>
      </c>
      <c r="J3" s="4">
        <v>102.9</v>
      </c>
      <c r="K3" s="4">
        <v>105.8</v>
      </c>
      <c r="L3" s="4">
        <v>105.1</v>
      </c>
      <c r="M3" s="4">
        <v>101.8</v>
      </c>
      <c r="N3" s="4">
        <v>105.1</v>
      </c>
      <c r="O3" s="4">
        <v>107.9</v>
      </c>
      <c r="P3" s="4">
        <v>105.9</v>
      </c>
      <c r="Q3" s="4">
        <f t="shared" ref="Q3:Q66" si="0">AVERAGE(D3:P3)</f>
        <v>105.87692307692308</v>
      </c>
      <c r="R3" s="4">
        <v>105.2</v>
      </c>
      <c r="S3" s="4">
        <f t="shared" ref="S3:S66" si="1">R3</f>
        <v>105.2</v>
      </c>
      <c r="T3" s="4">
        <v>105.9</v>
      </c>
      <c r="U3" s="4">
        <v>105</v>
      </c>
      <c r="V3" s="4">
        <v>105.8</v>
      </c>
      <c r="W3" s="51">
        <f t="shared" ref="W3:W66" si="2">AVERAGE(T3:V3)</f>
        <v>105.56666666666666</v>
      </c>
      <c r="X3" s="4">
        <v>100.3</v>
      </c>
      <c r="Y3" s="4">
        <v>105.4</v>
      </c>
      <c r="Z3" s="4">
        <v>103.2</v>
      </c>
      <c r="AA3" s="4">
        <v>104.1</v>
      </c>
      <c r="AB3" s="4">
        <v>103.5</v>
      </c>
      <c r="AC3" s="4">
        <f t="shared" ref="AC3:AC66" si="3">AVERAGE(X3:AB3)</f>
        <v>103.3</v>
      </c>
      <c r="AD3" s="4">
        <v>104.8</v>
      </c>
      <c r="AE3" s="4">
        <v>104.3</v>
      </c>
      <c r="AF3" s="51">
        <f t="shared" ref="AF3:AF66" si="4">AVERAGE(AD3:AE3)</f>
        <v>104.55</v>
      </c>
      <c r="AG3" s="4">
        <v>102.9</v>
      </c>
      <c r="AH3" s="4">
        <v>103.7</v>
      </c>
      <c r="AI3" s="4">
        <f t="shared" ref="AI3:AI66" si="5">AVERAGE(AG3:AH3)</f>
        <v>103.30000000000001</v>
      </c>
      <c r="AJ3" s="4">
        <v>104</v>
      </c>
      <c r="AK3" s="4"/>
      <c r="AM3" s="1" t="s">
        <v>32</v>
      </c>
      <c r="AN3" s="1">
        <v>2023</v>
      </c>
      <c r="AO3" s="1" t="s">
        <v>37</v>
      </c>
      <c r="AP3" s="4">
        <v>179.62307692307692</v>
      </c>
      <c r="AQ3" s="4">
        <v>204.2</v>
      </c>
      <c r="AR3" s="4">
        <v>176.23333333333335</v>
      </c>
      <c r="AS3" s="4">
        <v>175.27999999999997</v>
      </c>
      <c r="AT3" s="4">
        <v>177.85</v>
      </c>
      <c r="AU3" s="4">
        <v>170.39999999999998</v>
      </c>
      <c r="AV3" s="4">
        <v>178.2</v>
      </c>
    </row>
    <row r="4" spans="1:48" x14ac:dyDescent="0.25">
      <c r="A4" s="1" t="s">
        <v>33</v>
      </c>
      <c r="B4" s="1">
        <v>2013</v>
      </c>
      <c r="C4" s="1" t="s">
        <v>31</v>
      </c>
      <c r="D4" s="4">
        <v>108.4</v>
      </c>
      <c r="E4" s="4">
        <v>107.3</v>
      </c>
      <c r="F4" s="4">
        <v>110</v>
      </c>
      <c r="G4" s="4">
        <v>104.4</v>
      </c>
      <c r="H4" s="4">
        <v>105.1</v>
      </c>
      <c r="I4" s="4">
        <v>103.2</v>
      </c>
      <c r="J4" s="4">
        <v>102.2</v>
      </c>
      <c r="K4" s="4">
        <v>106</v>
      </c>
      <c r="L4" s="4">
        <v>106.2</v>
      </c>
      <c r="M4" s="4">
        <v>102.7</v>
      </c>
      <c r="N4" s="4">
        <v>104.9</v>
      </c>
      <c r="O4" s="4">
        <v>107.3</v>
      </c>
      <c r="P4" s="4">
        <v>105.6</v>
      </c>
      <c r="Q4" s="4">
        <f t="shared" si="0"/>
        <v>105.63846153846156</v>
      </c>
      <c r="R4" s="4">
        <v>105.1</v>
      </c>
      <c r="S4" s="4">
        <f t="shared" si="1"/>
        <v>105.1</v>
      </c>
      <c r="T4" s="4">
        <v>106.3</v>
      </c>
      <c r="U4" s="4">
        <v>105.5</v>
      </c>
      <c r="V4" s="4">
        <v>106.2</v>
      </c>
      <c r="W4" s="51">
        <f t="shared" si="2"/>
        <v>106</v>
      </c>
      <c r="X4" s="4">
        <v>100.3</v>
      </c>
      <c r="Y4" s="4">
        <v>105.5</v>
      </c>
      <c r="Z4" s="4">
        <v>103.2</v>
      </c>
      <c r="AA4" s="4">
        <v>104</v>
      </c>
      <c r="AB4" s="4">
        <v>103.6</v>
      </c>
      <c r="AC4" s="4">
        <f t="shared" si="3"/>
        <v>103.32000000000001</v>
      </c>
      <c r="AD4" s="4">
        <v>104.8</v>
      </c>
      <c r="AE4" s="4">
        <v>104.5</v>
      </c>
      <c r="AF4" s="51">
        <f t="shared" si="4"/>
        <v>104.65</v>
      </c>
      <c r="AG4" s="4">
        <v>103.1</v>
      </c>
      <c r="AH4" s="4">
        <v>103.9</v>
      </c>
      <c r="AI4" s="4">
        <f t="shared" si="5"/>
        <v>103.5</v>
      </c>
      <c r="AJ4" s="4">
        <v>104.6</v>
      </c>
      <c r="AK4" s="4"/>
      <c r="AM4" s="1" t="s">
        <v>33</v>
      </c>
      <c r="AN4" s="1">
        <v>2023</v>
      </c>
      <c r="AO4" s="1" t="s">
        <v>37</v>
      </c>
      <c r="AP4" s="4">
        <v>177.45384615384617</v>
      </c>
      <c r="AQ4" s="4">
        <v>201</v>
      </c>
      <c r="AR4" s="4">
        <v>184.4</v>
      </c>
      <c r="AS4" s="4">
        <v>177.20000000000002</v>
      </c>
      <c r="AT4" s="4">
        <v>180.2</v>
      </c>
      <c r="AU4" s="4">
        <v>173.45</v>
      </c>
      <c r="AV4" s="4">
        <v>179.1</v>
      </c>
    </row>
    <row r="5" spans="1:48" x14ac:dyDescent="0.25">
      <c r="A5" s="1" t="s">
        <v>30</v>
      </c>
      <c r="B5" s="1">
        <v>2013</v>
      </c>
      <c r="C5" s="1" t="s">
        <v>34</v>
      </c>
      <c r="D5" s="4">
        <v>109.2</v>
      </c>
      <c r="E5" s="4">
        <v>108.7</v>
      </c>
      <c r="F5" s="4">
        <v>110.2</v>
      </c>
      <c r="G5" s="4">
        <v>105.4</v>
      </c>
      <c r="H5" s="4">
        <v>106.7</v>
      </c>
      <c r="I5" s="4">
        <v>104</v>
      </c>
      <c r="J5" s="4">
        <v>102.4</v>
      </c>
      <c r="K5" s="4">
        <v>105.9</v>
      </c>
      <c r="L5" s="4">
        <v>105.7</v>
      </c>
      <c r="M5" s="4">
        <v>103.1</v>
      </c>
      <c r="N5" s="4">
        <v>105.1</v>
      </c>
      <c r="O5" s="4">
        <v>107.7</v>
      </c>
      <c r="P5" s="4">
        <v>106.3</v>
      </c>
      <c r="Q5" s="4">
        <f t="shared" si="0"/>
        <v>106.18461538461537</v>
      </c>
      <c r="R5" s="4">
        <v>105.6</v>
      </c>
      <c r="S5" s="4">
        <f t="shared" si="1"/>
        <v>105.6</v>
      </c>
      <c r="T5" s="4">
        <v>107.1</v>
      </c>
      <c r="U5" s="4">
        <v>106.3</v>
      </c>
      <c r="V5" s="4">
        <v>107</v>
      </c>
      <c r="W5" s="51">
        <f t="shared" si="2"/>
        <v>106.8</v>
      </c>
      <c r="X5" s="4">
        <v>100.4</v>
      </c>
      <c r="Y5" s="4">
        <v>106.2</v>
      </c>
      <c r="Z5" s="4">
        <v>103.9</v>
      </c>
      <c r="AA5" s="4">
        <v>104.4</v>
      </c>
      <c r="AB5" s="4">
        <v>104.1</v>
      </c>
      <c r="AC5" s="4">
        <f t="shared" si="3"/>
        <v>103.8</v>
      </c>
      <c r="AD5" s="4">
        <v>105.2</v>
      </c>
      <c r="AE5" s="4">
        <v>104.6</v>
      </c>
      <c r="AF5" s="51">
        <f t="shared" si="4"/>
        <v>104.9</v>
      </c>
      <c r="AG5" s="4">
        <v>104</v>
      </c>
      <c r="AH5" s="4">
        <v>104.4</v>
      </c>
      <c r="AI5" s="4">
        <f t="shared" si="5"/>
        <v>104.2</v>
      </c>
      <c r="AJ5" s="4">
        <v>105.8</v>
      </c>
      <c r="AK5" s="4"/>
    </row>
    <row r="6" spans="1:48" x14ac:dyDescent="0.25">
      <c r="A6" s="1" t="s">
        <v>32</v>
      </c>
      <c r="B6" s="1">
        <v>2013</v>
      </c>
      <c r="C6" s="1" t="s">
        <v>34</v>
      </c>
      <c r="D6" s="4">
        <v>112.9</v>
      </c>
      <c r="E6" s="4">
        <v>112.9</v>
      </c>
      <c r="F6" s="4">
        <v>116.9</v>
      </c>
      <c r="G6" s="4">
        <v>104</v>
      </c>
      <c r="H6" s="4">
        <v>103.5</v>
      </c>
      <c r="I6" s="4">
        <v>103.1</v>
      </c>
      <c r="J6" s="4">
        <v>104.9</v>
      </c>
      <c r="K6" s="4">
        <v>104.1</v>
      </c>
      <c r="L6" s="4">
        <v>103.8</v>
      </c>
      <c r="M6" s="4">
        <v>102.3</v>
      </c>
      <c r="N6" s="4">
        <v>106</v>
      </c>
      <c r="O6" s="4">
        <v>109</v>
      </c>
      <c r="P6" s="4">
        <v>107.2</v>
      </c>
      <c r="Q6" s="4">
        <f t="shared" si="0"/>
        <v>106.96923076923078</v>
      </c>
      <c r="R6" s="4">
        <v>106</v>
      </c>
      <c r="S6" s="4">
        <f t="shared" si="1"/>
        <v>106</v>
      </c>
      <c r="T6" s="4">
        <v>106.6</v>
      </c>
      <c r="U6" s="4">
        <v>105.5</v>
      </c>
      <c r="V6" s="4">
        <v>106.4</v>
      </c>
      <c r="W6" s="51">
        <f t="shared" si="2"/>
        <v>106.16666666666667</v>
      </c>
      <c r="X6" s="4">
        <v>100.4</v>
      </c>
      <c r="Y6" s="4">
        <v>105.7</v>
      </c>
      <c r="Z6" s="4">
        <v>104.4</v>
      </c>
      <c r="AA6" s="4">
        <v>104.7</v>
      </c>
      <c r="AB6" s="4">
        <v>103.7</v>
      </c>
      <c r="AC6" s="4">
        <f t="shared" si="3"/>
        <v>103.78</v>
      </c>
      <c r="AD6" s="4">
        <v>105.2</v>
      </c>
      <c r="AE6" s="4">
        <v>104.3</v>
      </c>
      <c r="AF6" s="51">
        <f t="shared" si="4"/>
        <v>104.75</v>
      </c>
      <c r="AG6" s="4">
        <v>103.3</v>
      </c>
      <c r="AH6" s="4">
        <v>104.3</v>
      </c>
      <c r="AI6" s="4">
        <f t="shared" si="5"/>
        <v>103.8</v>
      </c>
      <c r="AJ6" s="4">
        <v>104.7</v>
      </c>
      <c r="AK6" s="4"/>
    </row>
    <row r="7" spans="1:48" x14ac:dyDescent="0.25">
      <c r="A7" s="1" t="s">
        <v>33</v>
      </c>
      <c r="B7" s="1">
        <v>2013</v>
      </c>
      <c r="C7" s="1" t="s">
        <v>34</v>
      </c>
      <c r="D7" s="4">
        <v>110.4</v>
      </c>
      <c r="E7" s="4">
        <v>110.2</v>
      </c>
      <c r="F7" s="4">
        <v>112.8</v>
      </c>
      <c r="G7" s="4">
        <v>104.9</v>
      </c>
      <c r="H7" s="4">
        <v>105.5</v>
      </c>
      <c r="I7" s="4">
        <v>103.6</v>
      </c>
      <c r="J7" s="4">
        <v>103.2</v>
      </c>
      <c r="K7" s="4">
        <v>105.3</v>
      </c>
      <c r="L7" s="4">
        <v>105.1</v>
      </c>
      <c r="M7" s="4">
        <v>102.8</v>
      </c>
      <c r="N7" s="4">
        <v>105.5</v>
      </c>
      <c r="O7" s="4">
        <v>108.3</v>
      </c>
      <c r="P7" s="4">
        <v>106.6</v>
      </c>
      <c r="Q7" s="4">
        <f t="shared" si="0"/>
        <v>106.47692307692309</v>
      </c>
      <c r="R7" s="4">
        <v>105.7</v>
      </c>
      <c r="S7" s="4">
        <f t="shared" si="1"/>
        <v>105.7</v>
      </c>
      <c r="T7" s="4">
        <v>106.9</v>
      </c>
      <c r="U7" s="4">
        <v>106</v>
      </c>
      <c r="V7" s="4">
        <v>106.8</v>
      </c>
      <c r="W7" s="51">
        <f t="shared" si="2"/>
        <v>106.56666666666666</v>
      </c>
      <c r="X7" s="4">
        <v>100.4</v>
      </c>
      <c r="Y7" s="4">
        <v>106</v>
      </c>
      <c r="Z7" s="4">
        <v>104.2</v>
      </c>
      <c r="AA7" s="4">
        <v>104.5</v>
      </c>
      <c r="AB7" s="4">
        <v>103.9</v>
      </c>
      <c r="AC7" s="4">
        <f t="shared" si="3"/>
        <v>103.8</v>
      </c>
      <c r="AD7" s="4">
        <v>105.2</v>
      </c>
      <c r="AE7" s="4">
        <v>104.5</v>
      </c>
      <c r="AF7" s="51">
        <f t="shared" si="4"/>
        <v>104.85</v>
      </c>
      <c r="AG7" s="4">
        <v>103.6</v>
      </c>
      <c r="AH7" s="4">
        <v>104.4</v>
      </c>
      <c r="AI7" s="4">
        <f t="shared" si="5"/>
        <v>104</v>
      </c>
      <c r="AJ7" s="4">
        <v>105.3</v>
      </c>
      <c r="AK7" s="4"/>
    </row>
    <row r="8" spans="1:48" x14ac:dyDescent="0.25">
      <c r="A8" s="1" t="s">
        <v>30</v>
      </c>
      <c r="B8" s="1">
        <v>2013</v>
      </c>
      <c r="C8" s="1" t="s">
        <v>35</v>
      </c>
      <c r="D8" s="4">
        <v>110.2</v>
      </c>
      <c r="E8" s="4">
        <v>108.8</v>
      </c>
      <c r="F8" s="4">
        <v>109.9</v>
      </c>
      <c r="G8" s="4">
        <v>105.6</v>
      </c>
      <c r="H8" s="4">
        <v>106.2</v>
      </c>
      <c r="I8" s="4">
        <v>105.7</v>
      </c>
      <c r="J8" s="4">
        <v>101.4</v>
      </c>
      <c r="K8" s="4">
        <v>105.7</v>
      </c>
      <c r="L8" s="4">
        <v>105</v>
      </c>
      <c r="M8" s="4">
        <v>103.3</v>
      </c>
      <c r="N8" s="4">
        <v>105.6</v>
      </c>
      <c r="O8" s="4">
        <v>108.2</v>
      </c>
      <c r="P8" s="4">
        <v>106.6</v>
      </c>
      <c r="Q8" s="4">
        <f t="shared" si="0"/>
        <v>106.32307692307693</v>
      </c>
      <c r="R8" s="4">
        <v>106.5</v>
      </c>
      <c r="S8" s="4">
        <f t="shared" si="1"/>
        <v>106.5</v>
      </c>
      <c r="T8" s="4">
        <v>107.6</v>
      </c>
      <c r="U8" s="4">
        <v>106.8</v>
      </c>
      <c r="V8" s="4">
        <v>107.5</v>
      </c>
      <c r="W8" s="51">
        <f t="shared" si="2"/>
        <v>107.3</v>
      </c>
      <c r="X8" s="4">
        <v>100.4</v>
      </c>
      <c r="Y8" s="4">
        <v>106.1</v>
      </c>
      <c r="Z8" s="4">
        <v>104.6</v>
      </c>
      <c r="AA8" s="4">
        <v>104.7</v>
      </c>
      <c r="AB8" s="4">
        <v>104.3</v>
      </c>
      <c r="AC8" s="4">
        <f t="shared" si="3"/>
        <v>104.02000000000001</v>
      </c>
      <c r="AD8" s="4">
        <v>105.6</v>
      </c>
      <c r="AE8" s="4">
        <v>104.3</v>
      </c>
      <c r="AF8" s="51">
        <f t="shared" si="4"/>
        <v>104.94999999999999</v>
      </c>
      <c r="AG8" s="4">
        <v>104</v>
      </c>
      <c r="AH8" s="4">
        <v>104.6</v>
      </c>
      <c r="AI8" s="4">
        <f t="shared" si="5"/>
        <v>104.3</v>
      </c>
      <c r="AJ8" s="4">
        <v>106</v>
      </c>
      <c r="AK8" s="4"/>
      <c r="AM8" s="46" t="s">
        <v>1</v>
      </c>
      <c r="AN8" s="46" t="s">
        <v>2</v>
      </c>
      <c r="AO8" s="46" t="s">
        <v>175</v>
      </c>
      <c r="AP8" s="46" t="s">
        <v>30</v>
      </c>
      <c r="AQ8" s="46" t="s">
        <v>32</v>
      </c>
      <c r="AR8" s="46" t="s">
        <v>33</v>
      </c>
    </row>
    <row r="9" spans="1:48" x14ac:dyDescent="0.25">
      <c r="A9" s="1" t="s">
        <v>32</v>
      </c>
      <c r="B9" s="1">
        <v>2013</v>
      </c>
      <c r="C9" s="1" t="s">
        <v>35</v>
      </c>
      <c r="D9" s="4">
        <v>113.9</v>
      </c>
      <c r="E9" s="4">
        <v>111.4</v>
      </c>
      <c r="F9" s="4">
        <v>113.2</v>
      </c>
      <c r="G9" s="4">
        <v>104.3</v>
      </c>
      <c r="H9" s="4">
        <v>102.7</v>
      </c>
      <c r="I9" s="4">
        <v>104.9</v>
      </c>
      <c r="J9" s="4">
        <v>103.8</v>
      </c>
      <c r="K9" s="4">
        <v>103.5</v>
      </c>
      <c r="L9" s="4">
        <v>102.6</v>
      </c>
      <c r="M9" s="4">
        <v>102.4</v>
      </c>
      <c r="N9" s="4">
        <v>107</v>
      </c>
      <c r="O9" s="4">
        <v>109.8</v>
      </c>
      <c r="P9" s="4">
        <v>107.3</v>
      </c>
      <c r="Q9" s="4">
        <f t="shared" si="0"/>
        <v>106.67692307692307</v>
      </c>
      <c r="R9" s="4">
        <v>106.8</v>
      </c>
      <c r="S9" s="4">
        <f t="shared" si="1"/>
        <v>106.8</v>
      </c>
      <c r="T9" s="4">
        <v>107.2</v>
      </c>
      <c r="U9" s="4">
        <v>106</v>
      </c>
      <c r="V9" s="4">
        <v>107</v>
      </c>
      <c r="W9" s="51">
        <f t="shared" si="2"/>
        <v>106.73333333333333</v>
      </c>
      <c r="X9" s="4">
        <v>100.4</v>
      </c>
      <c r="Y9" s="4">
        <v>106</v>
      </c>
      <c r="Z9" s="4">
        <v>105.5</v>
      </c>
      <c r="AA9" s="4">
        <v>105.2</v>
      </c>
      <c r="AB9" s="4">
        <v>103.8</v>
      </c>
      <c r="AC9" s="4">
        <f t="shared" si="3"/>
        <v>104.17999999999999</v>
      </c>
      <c r="AD9" s="4">
        <v>105.7</v>
      </c>
      <c r="AE9" s="4">
        <v>104.2</v>
      </c>
      <c r="AF9" s="51">
        <f t="shared" si="4"/>
        <v>104.95</v>
      </c>
      <c r="AG9" s="4">
        <v>103.5</v>
      </c>
      <c r="AH9" s="4">
        <v>104.9</v>
      </c>
      <c r="AI9" s="4">
        <f t="shared" si="5"/>
        <v>104.2</v>
      </c>
      <c r="AJ9" s="4">
        <v>105</v>
      </c>
      <c r="AK9" s="4"/>
      <c r="AM9">
        <v>2023</v>
      </c>
      <c r="AN9" t="s">
        <v>37</v>
      </c>
      <c r="AO9" s="26" t="s">
        <v>184</v>
      </c>
      <c r="AP9" s="4">
        <v>176.20769230769235</v>
      </c>
      <c r="AQ9" s="4">
        <v>179.62307692307692</v>
      </c>
      <c r="AR9" s="4">
        <v>177.45384615384617</v>
      </c>
    </row>
    <row r="10" spans="1:48" x14ac:dyDescent="0.25">
      <c r="A10" s="27" t="s">
        <v>33</v>
      </c>
      <c r="B10" s="1">
        <v>2013</v>
      </c>
      <c r="C10" s="1" t="s">
        <v>35</v>
      </c>
      <c r="D10" s="4">
        <v>111.4</v>
      </c>
      <c r="E10" s="4">
        <v>109.7</v>
      </c>
      <c r="F10" s="4">
        <v>111.2</v>
      </c>
      <c r="G10" s="4">
        <v>105.1</v>
      </c>
      <c r="H10" s="4">
        <v>104.9</v>
      </c>
      <c r="I10" s="4">
        <v>105.3</v>
      </c>
      <c r="J10" s="4">
        <v>102.2</v>
      </c>
      <c r="K10" s="4">
        <v>105</v>
      </c>
      <c r="L10" s="4">
        <v>104.2</v>
      </c>
      <c r="M10" s="4">
        <v>103</v>
      </c>
      <c r="N10" s="4">
        <v>106.2</v>
      </c>
      <c r="O10" s="4">
        <v>108.9</v>
      </c>
      <c r="P10" s="4">
        <v>106.9</v>
      </c>
      <c r="Q10" s="4">
        <f t="shared" si="0"/>
        <v>106.46153846153848</v>
      </c>
      <c r="R10" s="4">
        <v>106.6</v>
      </c>
      <c r="S10" s="4">
        <f t="shared" si="1"/>
        <v>106.6</v>
      </c>
      <c r="T10" s="4">
        <v>107.4</v>
      </c>
      <c r="U10" s="4">
        <v>106.5</v>
      </c>
      <c r="V10" s="4">
        <v>107.3</v>
      </c>
      <c r="W10" s="51">
        <f t="shared" si="2"/>
        <v>107.06666666666666</v>
      </c>
      <c r="X10" s="4">
        <v>100.4</v>
      </c>
      <c r="Y10" s="4">
        <v>106.1</v>
      </c>
      <c r="Z10" s="4">
        <v>105.1</v>
      </c>
      <c r="AA10" s="4">
        <v>104.9</v>
      </c>
      <c r="AB10" s="4">
        <v>104</v>
      </c>
      <c r="AC10" s="4">
        <f t="shared" si="3"/>
        <v>104.1</v>
      </c>
      <c r="AD10" s="4">
        <v>105.6</v>
      </c>
      <c r="AE10" s="4">
        <v>104.3</v>
      </c>
      <c r="AF10" s="51">
        <f t="shared" si="4"/>
        <v>104.94999999999999</v>
      </c>
      <c r="AG10" s="4">
        <v>103.7</v>
      </c>
      <c r="AH10" s="4">
        <v>104.7</v>
      </c>
      <c r="AI10" s="4">
        <f t="shared" si="5"/>
        <v>104.2</v>
      </c>
      <c r="AJ10" s="4">
        <v>105.5</v>
      </c>
      <c r="AK10" s="4"/>
      <c r="AM10">
        <v>2023</v>
      </c>
      <c r="AN10" t="s">
        <v>37</v>
      </c>
      <c r="AO10" s="26" t="s">
        <v>179</v>
      </c>
      <c r="AP10" s="4">
        <v>199.9</v>
      </c>
      <c r="AQ10" s="4">
        <v>204.2</v>
      </c>
      <c r="AR10" s="4">
        <v>201</v>
      </c>
    </row>
    <row r="11" spans="1:48" x14ac:dyDescent="0.25">
      <c r="A11" s="1" t="s">
        <v>30</v>
      </c>
      <c r="B11" s="1">
        <v>2013</v>
      </c>
      <c r="C11" s="1" t="s">
        <v>36</v>
      </c>
      <c r="D11" s="4">
        <v>110.2</v>
      </c>
      <c r="E11" s="4">
        <v>109.5</v>
      </c>
      <c r="F11" s="4">
        <v>106.9</v>
      </c>
      <c r="G11" s="4">
        <v>106.3</v>
      </c>
      <c r="H11" s="4">
        <v>105.7</v>
      </c>
      <c r="I11" s="4">
        <v>108.3</v>
      </c>
      <c r="J11" s="4">
        <v>103.4</v>
      </c>
      <c r="K11" s="4">
        <v>105.7</v>
      </c>
      <c r="L11" s="4">
        <v>104.2</v>
      </c>
      <c r="M11" s="4">
        <v>103.2</v>
      </c>
      <c r="N11" s="4">
        <v>106.5</v>
      </c>
      <c r="O11" s="4">
        <v>108.8</v>
      </c>
      <c r="P11" s="4">
        <v>107.1</v>
      </c>
      <c r="Q11" s="4">
        <f t="shared" si="0"/>
        <v>106.6</v>
      </c>
      <c r="R11" s="4">
        <v>107.1</v>
      </c>
      <c r="S11" s="4">
        <f t="shared" si="1"/>
        <v>107.1</v>
      </c>
      <c r="T11" s="4">
        <v>108.1</v>
      </c>
      <c r="U11" s="4">
        <v>107.4</v>
      </c>
      <c r="V11" s="4">
        <v>108</v>
      </c>
      <c r="W11" s="51">
        <f t="shared" si="2"/>
        <v>107.83333333333333</v>
      </c>
      <c r="X11" s="4">
        <v>100.36666666666665</v>
      </c>
      <c r="Y11" s="4">
        <v>106.5</v>
      </c>
      <c r="Z11" s="4">
        <v>104.4</v>
      </c>
      <c r="AA11" s="4">
        <v>105.1</v>
      </c>
      <c r="AB11" s="4">
        <v>104.8</v>
      </c>
      <c r="AC11" s="4">
        <f t="shared" si="3"/>
        <v>104.23333333333332</v>
      </c>
      <c r="AD11" s="4">
        <v>106.1</v>
      </c>
      <c r="AE11" s="4">
        <v>102.7</v>
      </c>
      <c r="AF11" s="51">
        <f t="shared" si="4"/>
        <v>104.4</v>
      </c>
      <c r="AG11" s="4">
        <v>104.5</v>
      </c>
      <c r="AH11" s="4">
        <v>104.6</v>
      </c>
      <c r="AI11" s="4">
        <f t="shared" si="5"/>
        <v>104.55</v>
      </c>
      <c r="AJ11" s="4">
        <v>106.4</v>
      </c>
      <c r="AK11" s="4"/>
      <c r="AM11">
        <v>2023</v>
      </c>
      <c r="AN11" t="s">
        <v>37</v>
      </c>
      <c r="AO11" s="26" t="s">
        <v>180</v>
      </c>
      <c r="AP11" s="4">
        <v>189.9666666666667</v>
      </c>
      <c r="AQ11" s="4">
        <v>176.23333333333335</v>
      </c>
      <c r="AR11" s="4">
        <v>184.4</v>
      </c>
    </row>
    <row r="12" spans="1:48" x14ac:dyDescent="0.25">
      <c r="A12" s="1" t="s">
        <v>32</v>
      </c>
      <c r="B12" s="1">
        <v>2013</v>
      </c>
      <c r="C12" s="1" t="s">
        <v>36</v>
      </c>
      <c r="D12" s="4">
        <v>114.6</v>
      </c>
      <c r="E12" s="4">
        <v>113.4</v>
      </c>
      <c r="F12" s="4">
        <v>106</v>
      </c>
      <c r="G12" s="4">
        <v>104.7</v>
      </c>
      <c r="H12" s="4">
        <v>102.1</v>
      </c>
      <c r="I12" s="4">
        <v>109.5</v>
      </c>
      <c r="J12" s="4">
        <v>109.7</v>
      </c>
      <c r="K12" s="4">
        <v>104.6</v>
      </c>
      <c r="L12" s="4">
        <v>102</v>
      </c>
      <c r="M12" s="4">
        <v>103.5</v>
      </c>
      <c r="N12" s="4">
        <v>108.2</v>
      </c>
      <c r="O12" s="4">
        <v>110.6</v>
      </c>
      <c r="P12" s="4">
        <v>108.8</v>
      </c>
      <c r="Q12" s="4">
        <f t="shared" si="0"/>
        <v>107.5153846153846</v>
      </c>
      <c r="R12" s="4">
        <v>108.5</v>
      </c>
      <c r="S12" s="4">
        <f t="shared" si="1"/>
        <v>108.5</v>
      </c>
      <c r="T12" s="4">
        <v>107.9</v>
      </c>
      <c r="U12" s="4">
        <v>106.4</v>
      </c>
      <c r="V12" s="4">
        <v>107.7</v>
      </c>
      <c r="W12" s="51">
        <f t="shared" si="2"/>
        <v>107.33333333333333</v>
      </c>
      <c r="X12" s="4">
        <v>100.5</v>
      </c>
      <c r="Y12" s="4">
        <v>106.4</v>
      </c>
      <c r="Z12" s="4">
        <v>105</v>
      </c>
      <c r="AA12" s="4">
        <v>105.7</v>
      </c>
      <c r="AB12" s="4">
        <v>105.2</v>
      </c>
      <c r="AC12" s="4">
        <f t="shared" si="3"/>
        <v>104.55999999999999</v>
      </c>
      <c r="AD12" s="4">
        <v>106.5</v>
      </c>
      <c r="AE12" s="4">
        <v>103.2</v>
      </c>
      <c r="AF12" s="51">
        <f t="shared" si="4"/>
        <v>104.85</v>
      </c>
      <c r="AG12" s="4">
        <v>104</v>
      </c>
      <c r="AH12" s="4">
        <v>105.1</v>
      </c>
      <c r="AI12" s="4">
        <f t="shared" si="5"/>
        <v>104.55</v>
      </c>
      <c r="AJ12" s="4">
        <v>105.7</v>
      </c>
      <c r="AK12" s="4"/>
      <c r="AM12">
        <v>2023</v>
      </c>
      <c r="AN12" t="s">
        <v>37</v>
      </c>
      <c r="AO12" s="26" t="s">
        <v>182</v>
      </c>
      <c r="AP12" s="4">
        <v>178.71099805337971</v>
      </c>
      <c r="AQ12" s="4">
        <v>175.27999999999997</v>
      </c>
      <c r="AR12" s="4">
        <v>177.20000000000002</v>
      </c>
    </row>
    <row r="13" spans="1:48" x14ac:dyDescent="0.25">
      <c r="A13" s="1" t="s">
        <v>33</v>
      </c>
      <c r="B13" s="1">
        <v>2013</v>
      </c>
      <c r="C13" s="1" t="s">
        <v>36</v>
      </c>
      <c r="D13" s="4">
        <v>111.6</v>
      </c>
      <c r="E13" s="4">
        <v>110.9</v>
      </c>
      <c r="F13" s="4">
        <v>106.6</v>
      </c>
      <c r="G13" s="4">
        <v>105.7</v>
      </c>
      <c r="H13" s="4">
        <v>104.4</v>
      </c>
      <c r="I13" s="4">
        <v>108.9</v>
      </c>
      <c r="J13" s="4">
        <v>105.5</v>
      </c>
      <c r="K13" s="4">
        <v>105.3</v>
      </c>
      <c r="L13" s="4">
        <v>103.5</v>
      </c>
      <c r="M13" s="4">
        <v>103.3</v>
      </c>
      <c r="N13" s="4">
        <v>107.2</v>
      </c>
      <c r="O13" s="4">
        <v>109.6</v>
      </c>
      <c r="P13" s="4">
        <v>107.7</v>
      </c>
      <c r="Q13" s="4">
        <f t="shared" si="0"/>
        <v>106.93846153846154</v>
      </c>
      <c r="R13" s="4">
        <v>107.5</v>
      </c>
      <c r="S13" s="4">
        <f t="shared" si="1"/>
        <v>107.5</v>
      </c>
      <c r="T13" s="4">
        <v>108</v>
      </c>
      <c r="U13" s="4">
        <v>107</v>
      </c>
      <c r="V13" s="4">
        <v>107.9</v>
      </c>
      <c r="W13" s="51">
        <f t="shared" si="2"/>
        <v>107.63333333333333</v>
      </c>
      <c r="X13" s="4">
        <v>100.5</v>
      </c>
      <c r="Y13" s="4">
        <v>106.5</v>
      </c>
      <c r="Z13" s="4">
        <v>104.7</v>
      </c>
      <c r="AA13" s="4">
        <v>105.3</v>
      </c>
      <c r="AB13" s="4">
        <v>105</v>
      </c>
      <c r="AC13" s="4">
        <f t="shared" si="3"/>
        <v>104.4</v>
      </c>
      <c r="AD13" s="4">
        <v>106.3</v>
      </c>
      <c r="AE13" s="4">
        <v>102.9</v>
      </c>
      <c r="AF13" s="51">
        <f t="shared" si="4"/>
        <v>104.6</v>
      </c>
      <c r="AG13" s="4">
        <v>104.2</v>
      </c>
      <c r="AH13" s="4">
        <v>104.8</v>
      </c>
      <c r="AI13" s="4">
        <f t="shared" si="5"/>
        <v>104.5</v>
      </c>
      <c r="AJ13" s="4">
        <v>106.1</v>
      </c>
      <c r="AK13" s="4"/>
      <c r="AM13">
        <v>2023</v>
      </c>
      <c r="AN13" t="s">
        <v>37</v>
      </c>
      <c r="AO13" s="26" t="s">
        <v>181</v>
      </c>
      <c r="AP13" s="4">
        <v>182.35000000000002</v>
      </c>
      <c r="AQ13" s="4">
        <v>177.85</v>
      </c>
      <c r="AR13" s="4">
        <v>180.2</v>
      </c>
    </row>
    <row r="14" spans="1:48" x14ac:dyDescent="0.25">
      <c r="A14" s="1" t="s">
        <v>30</v>
      </c>
      <c r="B14" s="1">
        <v>2013</v>
      </c>
      <c r="C14" s="1" t="s">
        <v>37</v>
      </c>
      <c r="D14" s="4">
        <v>110.9</v>
      </c>
      <c r="E14" s="4">
        <v>109.8</v>
      </c>
      <c r="F14" s="4">
        <v>105.9</v>
      </c>
      <c r="G14" s="4">
        <v>107.5</v>
      </c>
      <c r="H14" s="4">
        <v>105.3</v>
      </c>
      <c r="I14" s="4">
        <v>108.1</v>
      </c>
      <c r="J14" s="4">
        <v>107.3</v>
      </c>
      <c r="K14" s="4">
        <v>106.1</v>
      </c>
      <c r="L14" s="4">
        <v>103.7</v>
      </c>
      <c r="M14" s="4">
        <v>104</v>
      </c>
      <c r="N14" s="4">
        <v>107.4</v>
      </c>
      <c r="O14" s="4">
        <v>109.9</v>
      </c>
      <c r="P14" s="4">
        <v>108.1</v>
      </c>
      <c r="Q14" s="4">
        <f t="shared" si="0"/>
        <v>107.23076923076923</v>
      </c>
      <c r="R14" s="4">
        <v>108.1</v>
      </c>
      <c r="S14" s="4">
        <f t="shared" si="1"/>
        <v>108.1</v>
      </c>
      <c r="T14" s="4">
        <v>108.8</v>
      </c>
      <c r="U14" s="4">
        <v>107.9</v>
      </c>
      <c r="V14" s="4">
        <v>108.6</v>
      </c>
      <c r="W14" s="51">
        <f t="shared" si="2"/>
        <v>108.43333333333332</v>
      </c>
      <c r="X14" s="4">
        <v>100.41851851851851</v>
      </c>
      <c r="Y14" s="4">
        <v>107.5</v>
      </c>
      <c r="Z14" s="4">
        <v>104.1</v>
      </c>
      <c r="AA14" s="4">
        <v>105.7</v>
      </c>
      <c r="AB14" s="4">
        <v>105.5</v>
      </c>
      <c r="AC14" s="4">
        <f t="shared" si="3"/>
        <v>104.64370370370371</v>
      </c>
      <c r="AD14" s="4">
        <v>106.8</v>
      </c>
      <c r="AE14" s="4">
        <v>102.1</v>
      </c>
      <c r="AF14" s="51">
        <f t="shared" si="4"/>
        <v>104.44999999999999</v>
      </c>
      <c r="AG14" s="4">
        <v>105</v>
      </c>
      <c r="AH14" s="4">
        <v>104.8</v>
      </c>
      <c r="AI14" s="4">
        <f t="shared" si="5"/>
        <v>104.9</v>
      </c>
      <c r="AJ14" s="4">
        <v>107.2</v>
      </c>
      <c r="AK14" s="4"/>
      <c r="AM14">
        <v>2023</v>
      </c>
      <c r="AN14" t="s">
        <v>37</v>
      </c>
      <c r="AO14" s="26" t="s">
        <v>28</v>
      </c>
      <c r="AP14" s="4">
        <v>176.65</v>
      </c>
      <c r="AQ14" s="4">
        <v>170.39999999999998</v>
      </c>
      <c r="AR14" s="4">
        <v>173.45</v>
      </c>
    </row>
    <row r="15" spans="1:48" x14ac:dyDescent="0.25">
      <c r="A15" s="1" t="s">
        <v>32</v>
      </c>
      <c r="B15" s="1">
        <v>2013</v>
      </c>
      <c r="C15" s="1" t="s">
        <v>37</v>
      </c>
      <c r="D15" s="4">
        <v>115.4</v>
      </c>
      <c r="E15" s="4">
        <v>114.2</v>
      </c>
      <c r="F15" s="4">
        <v>102.7</v>
      </c>
      <c r="G15" s="4">
        <v>105.5</v>
      </c>
      <c r="H15" s="4">
        <v>101.5</v>
      </c>
      <c r="I15" s="4">
        <v>110.6</v>
      </c>
      <c r="J15" s="4">
        <v>123.7</v>
      </c>
      <c r="K15" s="4">
        <v>105.2</v>
      </c>
      <c r="L15" s="4">
        <v>101.9</v>
      </c>
      <c r="M15" s="4">
        <v>105</v>
      </c>
      <c r="N15" s="4">
        <v>109.1</v>
      </c>
      <c r="O15" s="4">
        <v>111.3</v>
      </c>
      <c r="P15" s="4">
        <v>111.1</v>
      </c>
      <c r="Q15" s="4">
        <f t="shared" si="0"/>
        <v>109.0153846153846</v>
      </c>
      <c r="R15" s="4">
        <v>109.8</v>
      </c>
      <c r="S15" s="4">
        <f t="shared" si="1"/>
        <v>109.8</v>
      </c>
      <c r="T15" s="4">
        <v>108.5</v>
      </c>
      <c r="U15" s="4">
        <v>106.7</v>
      </c>
      <c r="V15" s="4">
        <v>108.3</v>
      </c>
      <c r="W15" s="51">
        <f t="shared" si="2"/>
        <v>107.83333333333333</v>
      </c>
      <c r="X15" s="4">
        <v>100.5</v>
      </c>
      <c r="Y15" s="4">
        <v>107.2</v>
      </c>
      <c r="Z15" s="4">
        <v>103.9</v>
      </c>
      <c r="AA15" s="4">
        <v>106.2</v>
      </c>
      <c r="AB15" s="4">
        <v>105.7</v>
      </c>
      <c r="AC15" s="4">
        <f t="shared" si="3"/>
        <v>104.7</v>
      </c>
      <c r="AD15" s="4">
        <v>107.1</v>
      </c>
      <c r="AE15" s="4">
        <v>102.6</v>
      </c>
      <c r="AF15" s="51">
        <f t="shared" si="4"/>
        <v>104.85</v>
      </c>
      <c r="AG15" s="4">
        <v>104.6</v>
      </c>
      <c r="AH15" s="4">
        <v>104.9</v>
      </c>
      <c r="AI15" s="4">
        <f t="shared" si="5"/>
        <v>104.75</v>
      </c>
      <c r="AJ15" s="4">
        <v>106.6</v>
      </c>
      <c r="AK15" s="4"/>
    </row>
    <row r="16" spans="1:48" x14ac:dyDescent="0.25">
      <c r="A16" s="1" t="s">
        <v>33</v>
      </c>
      <c r="B16" s="1">
        <v>2013</v>
      </c>
      <c r="C16" s="1" t="s">
        <v>37</v>
      </c>
      <c r="D16" s="4">
        <v>112.3</v>
      </c>
      <c r="E16" s="4">
        <v>111.3</v>
      </c>
      <c r="F16" s="4">
        <v>104.7</v>
      </c>
      <c r="G16" s="4">
        <v>106.8</v>
      </c>
      <c r="H16" s="4">
        <v>103.9</v>
      </c>
      <c r="I16" s="4">
        <v>109.3</v>
      </c>
      <c r="J16" s="4">
        <v>112.9</v>
      </c>
      <c r="K16" s="4">
        <v>105.8</v>
      </c>
      <c r="L16" s="4">
        <v>103.1</v>
      </c>
      <c r="M16" s="4">
        <v>104.3</v>
      </c>
      <c r="N16" s="4">
        <v>108.1</v>
      </c>
      <c r="O16" s="4">
        <v>110.5</v>
      </c>
      <c r="P16" s="4">
        <v>109.2</v>
      </c>
      <c r="Q16" s="4">
        <f t="shared" si="0"/>
        <v>107.86153846153844</v>
      </c>
      <c r="R16" s="4">
        <v>108.6</v>
      </c>
      <c r="S16" s="4">
        <f t="shared" si="1"/>
        <v>108.6</v>
      </c>
      <c r="T16" s="4">
        <v>108.7</v>
      </c>
      <c r="U16" s="4">
        <v>107.4</v>
      </c>
      <c r="V16" s="4">
        <v>108.5</v>
      </c>
      <c r="W16" s="51">
        <f t="shared" si="2"/>
        <v>108.2</v>
      </c>
      <c r="X16" s="4">
        <v>100.5</v>
      </c>
      <c r="Y16" s="4">
        <v>107.4</v>
      </c>
      <c r="Z16" s="4">
        <v>104</v>
      </c>
      <c r="AA16" s="4">
        <v>105.9</v>
      </c>
      <c r="AB16" s="4">
        <v>105.6</v>
      </c>
      <c r="AC16" s="4">
        <f t="shared" si="3"/>
        <v>104.67999999999999</v>
      </c>
      <c r="AD16" s="4">
        <v>106.9</v>
      </c>
      <c r="AE16" s="4">
        <v>102.3</v>
      </c>
      <c r="AF16" s="51">
        <f t="shared" si="4"/>
        <v>104.6</v>
      </c>
      <c r="AG16" s="4">
        <v>104.8</v>
      </c>
      <c r="AH16" s="4">
        <v>104.8</v>
      </c>
      <c r="AI16" s="4">
        <f t="shared" si="5"/>
        <v>104.8</v>
      </c>
      <c r="AJ16" s="4">
        <v>106.9</v>
      </c>
      <c r="AK16" s="4"/>
    </row>
    <row r="17" spans="1:37" x14ac:dyDescent="0.25">
      <c r="A17" s="1" t="s">
        <v>30</v>
      </c>
      <c r="B17" s="1">
        <v>2013</v>
      </c>
      <c r="C17" s="1" t="s">
        <v>38</v>
      </c>
      <c r="D17" s="4">
        <v>112.3</v>
      </c>
      <c r="E17" s="4">
        <v>112.1</v>
      </c>
      <c r="F17" s="4">
        <v>108.1</v>
      </c>
      <c r="G17" s="4">
        <v>108.3</v>
      </c>
      <c r="H17" s="4">
        <v>105.9</v>
      </c>
      <c r="I17" s="4">
        <v>109.2</v>
      </c>
      <c r="J17" s="4">
        <v>118</v>
      </c>
      <c r="K17" s="4">
        <v>106.8</v>
      </c>
      <c r="L17" s="4">
        <v>104.1</v>
      </c>
      <c r="M17" s="4">
        <v>105.4</v>
      </c>
      <c r="N17" s="4">
        <v>108.2</v>
      </c>
      <c r="O17" s="4">
        <v>111</v>
      </c>
      <c r="P17" s="4">
        <v>110.6</v>
      </c>
      <c r="Q17" s="4">
        <f t="shared" si="0"/>
        <v>109.23076923076923</v>
      </c>
      <c r="R17" s="4">
        <v>109</v>
      </c>
      <c r="S17" s="4">
        <f t="shared" si="1"/>
        <v>109</v>
      </c>
      <c r="T17" s="4">
        <v>109.7</v>
      </c>
      <c r="U17" s="4">
        <v>108.8</v>
      </c>
      <c r="V17" s="4">
        <v>109.5</v>
      </c>
      <c r="W17" s="51">
        <f t="shared" si="2"/>
        <v>109.33333333333333</v>
      </c>
      <c r="X17" s="4">
        <v>100.44279835390947</v>
      </c>
      <c r="Y17" s="4">
        <v>108.5</v>
      </c>
      <c r="Z17" s="4">
        <v>105</v>
      </c>
      <c r="AA17" s="4">
        <v>106.3</v>
      </c>
      <c r="AB17" s="4">
        <v>106.5</v>
      </c>
      <c r="AC17" s="4">
        <f t="shared" si="3"/>
        <v>105.34855967078188</v>
      </c>
      <c r="AD17" s="4">
        <v>107.5</v>
      </c>
      <c r="AE17" s="4">
        <v>102.5</v>
      </c>
      <c r="AF17" s="51">
        <f t="shared" si="4"/>
        <v>105</v>
      </c>
      <c r="AG17" s="4">
        <v>105.6</v>
      </c>
      <c r="AH17" s="4">
        <v>105.5</v>
      </c>
      <c r="AI17" s="4">
        <f t="shared" si="5"/>
        <v>105.55</v>
      </c>
      <c r="AJ17" s="4">
        <v>108.9</v>
      </c>
      <c r="AK17" s="4"/>
    </row>
    <row r="18" spans="1:37" x14ac:dyDescent="0.25">
      <c r="A18" s="1" t="s">
        <v>32</v>
      </c>
      <c r="B18" s="1">
        <v>2013</v>
      </c>
      <c r="C18" s="1" t="s">
        <v>38</v>
      </c>
      <c r="D18" s="4">
        <v>117</v>
      </c>
      <c r="E18" s="4">
        <v>120.1</v>
      </c>
      <c r="F18" s="4">
        <v>112.5</v>
      </c>
      <c r="G18" s="4">
        <v>107.3</v>
      </c>
      <c r="H18" s="4">
        <v>101.3</v>
      </c>
      <c r="I18" s="4">
        <v>112.4</v>
      </c>
      <c r="J18" s="4">
        <v>143.6</v>
      </c>
      <c r="K18" s="4">
        <v>105.4</v>
      </c>
      <c r="L18" s="4">
        <v>101.4</v>
      </c>
      <c r="M18" s="4">
        <v>106.4</v>
      </c>
      <c r="N18" s="4">
        <v>110</v>
      </c>
      <c r="O18" s="4">
        <v>112.2</v>
      </c>
      <c r="P18" s="4">
        <v>115</v>
      </c>
      <c r="Q18" s="4">
        <f t="shared" si="0"/>
        <v>112.66153846153847</v>
      </c>
      <c r="R18" s="4">
        <v>110.9</v>
      </c>
      <c r="S18" s="4">
        <f t="shared" si="1"/>
        <v>110.9</v>
      </c>
      <c r="T18" s="4">
        <v>109.2</v>
      </c>
      <c r="U18" s="4">
        <v>107.2</v>
      </c>
      <c r="V18" s="4">
        <v>108.9</v>
      </c>
      <c r="W18" s="51">
        <f t="shared" si="2"/>
        <v>108.43333333333334</v>
      </c>
      <c r="X18" s="4">
        <v>106.6</v>
      </c>
      <c r="Y18" s="4">
        <v>108</v>
      </c>
      <c r="Z18" s="4">
        <v>105.2</v>
      </c>
      <c r="AA18" s="4">
        <v>106.5</v>
      </c>
      <c r="AB18" s="4">
        <v>108.1</v>
      </c>
      <c r="AC18" s="4">
        <f t="shared" si="3"/>
        <v>106.88</v>
      </c>
      <c r="AD18" s="4">
        <v>107.7</v>
      </c>
      <c r="AE18" s="4">
        <v>103.3</v>
      </c>
      <c r="AF18" s="51">
        <f t="shared" si="4"/>
        <v>105.5</v>
      </c>
      <c r="AG18" s="4">
        <v>105.2</v>
      </c>
      <c r="AH18" s="4">
        <v>106.1</v>
      </c>
      <c r="AI18" s="4">
        <f t="shared" si="5"/>
        <v>105.65</v>
      </c>
      <c r="AJ18" s="4">
        <v>109.7</v>
      </c>
      <c r="AK18" s="4"/>
    </row>
    <row r="19" spans="1:37" x14ac:dyDescent="0.25">
      <c r="A19" s="1" t="s">
        <v>33</v>
      </c>
      <c r="B19" s="1">
        <v>2013</v>
      </c>
      <c r="C19" s="1" t="s">
        <v>38</v>
      </c>
      <c r="D19" s="4">
        <v>113.8</v>
      </c>
      <c r="E19" s="4">
        <v>114.9</v>
      </c>
      <c r="F19" s="4">
        <v>109.8</v>
      </c>
      <c r="G19" s="4">
        <v>107.9</v>
      </c>
      <c r="H19" s="4">
        <v>104.2</v>
      </c>
      <c r="I19" s="4">
        <v>110.7</v>
      </c>
      <c r="J19" s="4">
        <v>126.7</v>
      </c>
      <c r="K19" s="4">
        <v>106.3</v>
      </c>
      <c r="L19" s="4">
        <v>103.2</v>
      </c>
      <c r="M19" s="4">
        <v>105.7</v>
      </c>
      <c r="N19" s="4">
        <v>109</v>
      </c>
      <c r="O19" s="4">
        <v>111.6</v>
      </c>
      <c r="P19" s="4">
        <v>112.2</v>
      </c>
      <c r="Q19" s="4">
        <f t="shared" si="0"/>
        <v>110.46153846153847</v>
      </c>
      <c r="R19" s="4">
        <v>109.5</v>
      </c>
      <c r="S19" s="4">
        <f t="shared" si="1"/>
        <v>109.5</v>
      </c>
      <c r="T19" s="4">
        <v>109.5</v>
      </c>
      <c r="U19" s="4">
        <v>108.1</v>
      </c>
      <c r="V19" s="4">
        <v>109.3</v>
      </c>
      <c r="W19" s="51">
        <f t="shared" si="2"/>
        <v>108.96666666666665</v>
      </c>
      <c r="X19" s="4">
        <v>106.6</v>
      </c>
      <c r="Y19" s="4">
        <v>108.3</v>
      </c>
      <c r="Z19" s="4">
        <v>105.1</v>
      </c>
      <c r="AA19" s="4">
        <v>106.4</v>
      </c>
      <c r="AB19" s="4">
        <v>107.4</v>
      </c>
      <c r="AC19" s="4">
        <f t="shared" si="3"/>
        <v>106.75999999999999</v>
      </c>
      <c r="AD19" s="4">
        <v>107.6</v>
      </c>
      <c r="AE19" s="4">
        <v>102.8</v>
      </c>
      <c r="AF19" s="51">
        <f t="shared" si="4"/>
        <v>105.19999999999999</v>
      </c>
      <c r="AG19" s="4">
        <v>105.4</v>
      </c>
      <c r="AH19" s="4">
        <v>105.8</v>
      </c>
      <c r="AI19" s="4">
        <f t="shared" si="5"/>
        <v>105.6</v>
      </c>
      <c r="AJ19" s="4">
        <v>109.3</v>
      </c>
      <c r="AK19" s="4"/>
    </row>
    <row r="20" spans="1:37" x14ac:dyDescent="0.25">
      <c r="A20" s="1" t="s">
        <v>30</v>
      </c>
      <c r="B20" s="1">
        <v>2013</v>
      </c>
      <c r="C20" s="1" t="s">
        <v>39</v>
      </c>
      <c r="D20" s="4">
        <v>113.4</v>
      </c>
      <c r="E20" s="4">
        <v>114.9</v>
      </c>
      <c r="F20" s="4">
        <v>110.5</v>
      </c>
      <c r="G20" s="4">
        <v>109.3</v>
      </c>
      <c r="H20" s="4">
        <v>106.2</v>
      </c>
      <c r="I20" s="4">
        <v>110.3</v>
      </c>
      <c r="J20" s="4">
        <v>129.19999999999999</v>
      </c>
      <c r="K20" s="4">
        <v>107.1</v>
      </c>
      <c r="L20" s="4">
        <v>104.3</v>
      </c>
      <c r="M20" s="4">
        <v>106.4</v>
      </c>
      <c r="N20" s="4">
        <v>109.1</v>
      </c>
      <c r="O20" s="4">
        <v>112.1</v>
      </c>
      <c r="P20" s="4">
        <v>113.1</v>
      </c>
      <c r="Q20" s="4">
        <f t="shared" si="0"/>
        <v>111.22307692307689</v>
      </c>
      <c r="R20" s="4">
        <v>109.8</v>
      </c>
      <c r="S20" s="4">
        <f t="shared" si="1"/>
        <v>109.8</v>
      </c>
      <c r="T20" s="4">
        <v>110.5</v>
      </c>
      <c r="U20" s="4">
        <v>109.5</v>
      </c>
      <c r="V20" s="4">
        <v>110.3</v>
      </c>
      <c r="W20" s="51">
        <f t="shared" si="2"/>
        <v>110.10000000000001</v>
      </c>
      <c r="X20" s="4">
        <v>101.82533150434385</v>
      </c>
      <c r="Y20" s="4">
        <v>109.5</v>
      </c>
      <c r="Z20" s="4">
        <v>106.8</v>
      </c>
      <c r="AA20" s="4">
        <v>106.9</v>
      </c>
      <c r="AB20" s="4">
        <v>107.8</v>
      </c>
      <c r="AC20" s="4">
        <f t="shared" si="3"/>
        <v>106.56506630086876</v>
      </c>
      <c r="AD20" s="4">
        <v>108.3</v>
      </c>
      <c r="AE20" s="4">
        <v>102.5</v>
      </c>
      <c r="AF20" s="51">
        <f t="shared" si="4"/>
        <v>105.4</v>
      </c>
      <c r="AG20" s="4">
        <v>106.4</v>
      </c>
      <c r="AH20" s="4">
        <v>106.5</v>
      </c>
      <c r="AI20" s="4">
        <f t="shared" si="5"/>
        <v>106.45</v>
      </c>
      <c r="AJ20" s="4">
        <v>110.7</v>
      </c>
      <c r="AK20" s="4"/>
    </row>
    <row r="21" spans="1:37" x14ac:dyDescent="0.25">
      <c r="A21" s="1" t="s">
        <v>32</v>
      </c>
      <c r="B21" s="1">
        <v>2013</v>
      </c>
      <c r="C21" s="1" t="s">
        <v>39</v>
      </c>
      <c r="D21" s="4">
        <v>117.8</v>
      </c>
      <c r="E21" s="4">
        <v>119.2</v>
      </c>
      <c r="F21" s="4">
        <v>114</v>
      </c>
      <c r="G21" s="4">
        <v>108.3</v>
      </c>
      <c r="H21" s="4">
        <v>101.1</v>
      </c>
      <c r="I21" s="4">
        <v>113.2</v>
      </c>
      <c r="J21" s="4">
        <v>160.9</v>
      </c>
      <c r="K21" s="4">
        <v>105.1</v>
      </c>
      <c r="L21" s="4">
        <v>101.3</v>
      </c>
      <c r="M21" s="4">
        <v>107.5</v>
      </c>
      <c r="N21" s="4">
        <v>110.4</v>
      </c>
      <c r="O21" s="4">
        <v>113.1</v>
      </c>
      <c r="P21" s="4">
        <v>117.5</v>
      </c>
      <c r="Q21" s="4">
        <f t="shared" si="0"/>
        <v>114.56923076923077</v>
      </c>
      <c r="R21" s="4">
        <v>111.7</v>
      </c>
      <c r="S21" s="4">
        <f t="shared" si="1"/>
        <v>111.7</v>
      </c>
      <c r="T21" s="4">
        <v>109.8</v>
      </c>
      <c r="U21" s="4">
        <v>107.8</v>
      </c>
      <c r="V21" s="4">
        <v>109.5</v>
      </c>
      <c r="W21" s="51">
        <f t="shared" si="2"/>
        <v>109.03333333333335</v>
      </c>
      <c r="X21" s="4">
        <v>107.7</v>
      </c>
      <c r="Y21" s="4">
        <v>108.6</v>
      </c>
      <c r="Z21" s="4">
        <v>107.3</v>
      </c>
      <c r="AA21" s="4">
        <v>107.1</v>
      </c>
      <c r="AB21" s="4">
        <v>110.1</v>
      </c>
      <c r="AC21" s="4">
        <f t="shared" si="3"/>
        <v>108.16000000000001</v>
      </c>
      <c r="AD21" s="4">
        <v>108.1</v>
      </c>
      <c r="AE21" s="4">
        <v>103.2</v>
      </c>
      <c r="AF21" s="51">
        <f t="shared" si="4"/>
        <v>105.65</v>
      </c>
      <c r="AG21" s="4">
        <v>105.9</v>
      </c>
      <c r="AH21" s="4">
        <v>107.3</v>
      </c>
      <c r="AI21" s="4">
        <f t="shared" si="5"/>
        <v>106.6</v>
      </c>
      <c r="AJ21" s="4">
        <v>111.4</v>
      </c>
      <c r="AK21" s="4"/>
    </row>
    <row r="22" spans="1:37" x14ac:dyDescent="0.25">
      <c r="A22" s="1" t="s">
        <v>33</v>
      </c>
      <c r="B22" s="1">
        <v>2013</v>
      </c>
      <c r="C22" s="1" t="s">
        <v>39</v>
      </c>
      <c r="D22" s="4">
        <v>114.8</v>
      </c>
      <c r="E22" s="4">
        <v>116.4</v>
      </c>
      <c r="F22" s="4">
        <v>111.9</v>
      </c>
      <c r="G22" s="4">
        <v>108.9</v>
      </c>
      <c r="H22" s="4">
        <v>104.3</v>
      </c>
      <c r="I22" s="4">
        <v>111.7</v>
      </c>
      <c r="J22" s="4">
        <v>140</v>
      </c>
      <c r="K22" s="4">
        <v>106.4</v>
      </c>
      <c r="L22" s="4">
        <v>103.3</v>
      </c>
      <c r="M22" s="4">
        <v>106.8</v>
      </c>
      <c r="N22" s="4">
        <v>109.6</v>
      </c>
      <c r="O22" s="4">
        <v>112.6</v>
      </c>
      <c r="P22" s="4">
        <v>114.7</v>
      </c>
      <c r="Q22" s="4">
        <f t="shared" si="0"/>
        <v>112.41538461538461</v>
      </c>
      <c r="R22" s="4">
        <v>110.3</v>
      </c>
      <c r="S22" s="4">
        <f t="shared" si="1"/>
        <v>110.3</v>
      </c>
      <c r="T22" s="4">
        <v>110.2</v>
      </c>
      <c r="U22" s="4">
        <v>108.8</v>
      </c>
      <c r="V22" s="4">
        <v>110</v>
      </c>
      <c r="W22" s="51">
        <f t="shared" si="2"/>
        <v>109.66666666666667</v>
      </c>
      <c r="X22" s="4">
        <v>107.7</v>
      </c>
      <c r="Y22" s="4">
        <v>109.2</v>
      </c>
      <c r="Z22" s="4">
        <v>107.1</v>
      </c>
      <c r="AA22" s="4">
        <v>107</v>
      </c>
      <c r="AB22" s="4">
        <v>109.1</v>
      </c>
      <c r="AC22" s="4">
        <f t="shared" si="3"/>
        <v>108.02000000000001</v>
      </c>
      <c r="AD22" s="4">
        <v>108.2</v>
      </c>
      <c r="AE22" s="4">
        <v>102.8</v>
      </c>
      <c r="AF22" s="51">
        <f t="shared" si="4"/>
        <v>105.5</v>
      </c>
      <c r="AG22" s="4">
        <v>106.1</v>
      </c>
      <c r="AH22" s="4">
        <v>106.9</v>
      </c>
      <c r="AI22" s="4">
        <f t="shared" si="5"/>
        <v>106.5</v>
      </c>
      <c r="AJ22" s="4">
        <v>111</v>
      </c>
      <c r="AK22" s="4"/>
    </row>
    <row r="23" spans="1:37" x14ac:dyDescent="0.25">
      <c r="A23" s="1" t="s">
        <v>30</v>
      </c>
      <c r="B23" s="1">
        <v>2013</v>
      </c>
      <c r="C23" s="1" t="s">
        <v>40</v>
      </c>
      <c r="D23" s="4">
        <v>114.3</v>
      </c>
      <c r="E23" s="4">
        <v>115.4</v>
      </c>
      <c r="F23" s="4">
        <v>111.1</v>
      </c>
      <c r="G23" s="4">
        <v>110</v>
      </c>
      <c r="H23" s="4">
        <v>106.4</v>
      </c>
      <c r="I23" s="4">
        <v>110.8</v>
      </c>
      <c r="J23" s="4">
        <v>138.9</v>
      </c>
      <c r="K23" s="4">
        <v>107.4</v>
      </c>
      <c r="L23" s="4">
        <v>104.1</v>
      </c>
      <c r="M23" s="4">
        <v>106.9</v>
      </c>
      <c r="N23" s="4">
        <v>109.7</v>
      </c>
      <c r="O23" s="4">
        <v>112.6</v>
      </c>
      <c r="P23" s="4">
        <v>114.9</v>
      </c>
      <c r="Q23" s="4">
        <f t="shared" si="0"/>
        <v>112.5</v>
      </c>
      <c r="R23" s="4">
        <v>110.7</v>
      </c>
      <c r="S23" s="4">
        <f t="shared" si="1"/>
        <v>110.7</v>
      </c>
      <c r="T23" s="4">
        <v>111.3</v>
      </c>
      <c r="U23" s="4">
        <v>110.2</v>
      </c>
      <c r="V23" s="4">
        <v>111.1</v>
      </c>
      <c r="W23" s="51">
        <f t="shared" si="2"/>
        <v>110.86666666666667</v>
      </c>
      <c r="X23" s="4">
        <v>103.58740537519688</v>
      </c>
      <c r="Y23" s="4">
        <v>109.9</v>
      </c>
      <c r="Z23" s="4">
        <v>107.8</v>
      </c>
      <c r="AA23" s="4">
        <v>107.5</v>
      </c>
      <c r="AB23" s="4">
        <v>108.7</v>
      </c>
      <c r="AC23" s="4">
        <f t="shared" si="3"/>
        <v>107.49748107503937</v>
      </c>
      <c r="AD23" s="4">
        <v>108.7</v>
      </c>
      <c r="AE23" s="4">
        <v>105</v>
      </c>
      <c r="AF23" s="51">
        <f t="shared" si="4"/>
        <v>106.85</v>
      </c>
      <c r="AG23" s="4">
        <v>106.8</v>
      </c>
      <c r="AH23" s="4">
        <v>107.5</v>
      </c>
      <c r="AI23" s="4">
        <f t="shared" si="5"/>
        <v>107.15</v>
      </c>
      <c r="AJ23" s="4">
        <v>112.1</v>
      </c>
      <c r="AK23" s="4"/>
    </row>
    <row r="24" spans="1:37" x14ac:dyDescent="0.25">
      <c r="A24" s="1" t="s">
        <v>32</v>
      </c>
      <c r="B24" s="1">
        <v>2013</v>
      </c>
      <c r="C24" s="1" t="s">
        <v>40</v>
      </c>
      <c r="D24" s="4">
        <v>118.3</v>
      </c>
      <c r="E24" s="4">
        <v>120.4</v>
      </c>
      <c r="F24" s="4">
        <v>112.7</v>
      </c>
      <c r="G24" s="4">
        <v>108.9</v>
      </c>
      <c r="H24" s="4">
        <v>101.1</v>
      </c>
      <c r="I24" s="4">
        <v>108.7</v>
      </c>
      <c r="J24" s="4">
        <v>177</v>
      </c>
      <c r="K24" s="4">
        <v>104.7</v>
      </c>
      <c r="L24" s="4">
        <v>101</v>
      </c>
      <c r="M24" s="4">
        <v>108.5</v>
      </c>
      <c r="N24" s="4">
        <v>110.9</v>
      </c>
      <c r="O24" s="4">
        <v>114.3</v>
      </c>
      <c r="P24" s="4">
        <v>119.6</v>
      </c>
      <c r="Q24" s="4">
        <f t="shared" si="0"/>
        <v>115.85384615384616</v>
      </c>
      <c r="R24" s="4">
        <v>112.4</v>
      </c>
      <c r="S24" s="4">
        <f t="shared" si="1"/>
        <v>112.4</v>
      </c>
      <c r="T24" s="4">
        <v>110.6</v>
      </c>
      <c r="U24" s="4">
        <v>108.3</v>
      </c>
      <c r="V24" s="4">
        <v>110.2</v>
      </c>
      <c r="W24" s="51">
        <f t="shared" si="2"/>
        <v>109.69999999999999</v>
      </c>
      <c r="X24" s="4">
        <v>108.9</v>
      </c>
      <c r="Y24" s="4">
        <v>109.3</v>
      </c>
      <c r="Z24" s="4">
        <v>108.1</v>
      </c>
      <c r="AA24" s="4">
        <v>107.6</v>
      </c>
      <c r="AB24" s="4">
        <v>110.8</v>
      </c>
      <c r="AC24" s="4">
        <f t="shared" si="3"/>
        <v>108.93999999999998</v>
      </c>
      <c r="AD24" s="4">
        <v>108.7</v>
      </c>
      <c r="AE24" s="4">
        <v>106</v>
      </c>
      <c r="AF24" s="51">
        <f t="shared" si="4"/>
        <v>107.35</v>
      </c>
      <c r="AG24" s="4">
        <v>106.5</v>
      </c>
      <c r="AH24" s="4">
        <v>108.3</v>
      </c>
      <c r="AI24" s="4">
        <f t="shared" si="5"/>
        <v>107.4</v>
      </c>
      <c r="AJ24" s="4">
        <v>112.7</v>
      </c>
      <c r="AK24" s="4"/>
    </row>
    <row r="25" spans="1:37" x14ac:dyDescent="0.25">
      <c r="A25" s="1" t="s">
        <v>33</v>
      </c>
      <c r="B25" s="1">
        <v>2013</v>
      </c>
      <c r="C25" s="1" t="s">
        <v>40</v>
      </c>
      <c r="D25" s="4">
        <v>115.6</v>
      </c>
      <c r="E25" s="4">
        <v>117.2</v>
      </c>
      <c r="F25" s="4">
        <v>111.7</v>
      </c>
      <c r="G25" s="4">
        <v>109.6</v>
      </c>
      <c r="H25" s="4">
        <v>104.5</v>
      </c>
      <c r="I25" s="4">
        <v>109.8</v>
      </c>
      <c r="J25" s="4">
        <v>151.80000000000001</v>
      </c>
      <c r="K25" s="4">
        <v>106.5</v>
      </c>
      <c r="L25" s="4">
        <v>103.1</v>
      </c>
      <c r="M25" s="4">
        <v>107.4</v>
      </c>
      <c r="N25" s="4">
        <v>110.2</v>
      </c>
      <c r="O25" s="4">
        <v>113.4</v>
      </c>
      <c r="P25" s="4">
        <v>116.6</v>
      </c>
      <c r="Q25" s="4">
        <f t="shared" si="0"/>
        <v>113.64615384615385</v>
      </c>
      <c r="R25" s="4">
        <v>111.2</v>
      </c>
      <c r="S25" s="4">
        <f t="shared" si="1"/>
        <v>111.2</v>
      </c>
      <c r="T25" s="4">
        <v>111</v>
      </c>
      <c r="U25" s="4">
        <v>109.4</v>
      </c>
      <c r="V25" s="4">
        <v>110.7</v>
      </c>
      <c r="W25" s="51">
        <f t="shared" si="2"/>
        <v>110.36666666666667</v>
      </c>
      <c r="X25" s="4">
        <v>108.9</v>
      </c>
      <c r="Y25" s="4">
        <v>109.7</v>
      </c>
      <c r="Z25" s="4">
        <v>108</v>
      </c>
      <c r="AA25" s="4">
        <v>107.5</v>
      </c>
      <c r="AB25" s="4">
        <v>109.9</v>
      </c>
      <c r="AC25" s="4">
        <f t="shared" si="3"/>
        <v>108.8</v>
      </c>
      <c r="AD25" s="4">
        <v>108.7</v>
      </c>
      <c r="AE25" s="4">
        <v>105.4</v>
      </c>
      <c r="AF25" s="51">
        <f t="shared" si="4"/>
        <v>107.05000000000001</v>
      </c>
      <c r="AG25" s="4">
        <v>106.6</v>
      </c>
      <c r="AH25" s="4">
        <v>107.9</v>
      </c>
      <c r="AI25" s="4">
        <f t="shared" si="5"/>
        <v>107.25</v>
      </c>
      <c r="AJ25" s="4">
        <v>112.4</v>
      </c>
      <c r="AK25" s="4"/>
    </row>
    <row r="26" spans="1:37" x14ac:dyDescent="0.25">
      <c r="A26" s="1" t="s">
        <v>30</v>
      </c>
      <c r="B26" s="1">
        <v>2013</v>
      </c>
      <c r="C26" s="1" t="s">
        <v>41</v>
      </c>
      <c r="D26" s="4">
        <v>115.4</v>
      </c>
      <c r="E26" s="4">
        <v>115.7</v>
      </c>
      <c r="F26" s="4">
        <v>111.7</v>
      </c>
      <c r="G26" s="4">
        <v>111</v>
      </c>
      <c r="H26" s="4">
        <v>107.4</v>
      </c>
      <c r="I26" s="4">
        <v>110.9</v>
      </c>
      <c r="J26" s="4">
        <v>154</v>
      </c>
      <c r="K26" s="4">
        <v>108.1</v>
      </c>
      <c r="L26" s="4">
        <v>104.2</v>
      </c>
      <c r="M26" s="4">
        <v>107.9</v>
      </c>
      <c r="N26" s="4">
        <v>110.4</v>
      </c>
      <c r="O26" s="4">
        <v>114</v>
      </c>
      <c r="P26" s="4">
        <v>117.8</v>
      </c>
      <c r="Q26" s="4">
        <f t="shared" si="0"/>
        <v>114.50000000000001</v>
      </c>
      <c r="R26" s="4">
        <v>111.7</v>
      </c>
      <c r="S26" s="4">
        <f t="shared" si="1"/>
        <v>111.7</v>
      </c>
      <c r="T26" s="4">
        <v>112.7</v>
      </c>
      <c r="U26" s="4">
        <v>111.4</v>
      </c>
      <c r="V26" s="4">
        <v>112.5</v>
      </c>
      <c r="W26" s="51">
        <f t="shared" si="2"/>
        <v>112.2</v>
      </c>
      <c r="X26" s="4">
        <v>105.80617058149447</v>
      </c>
      <c r="Y26" s="4">
        <v>111.1</v>
      </c>
      <c r="Z26" s="4">
        <v>109.3</v>
      </c>
      <c r="AA26" s="4">
        <v>108.3</v>
      </c>
      <c r="AB26" s="4">
        <v>109.8</v>
      </c>
      <c r="AC26" s="4">
        <f t="shared" si="3"/>
        <v>108.8612341162989</v>
      </c>
      <c r="AD26" s="4">
        <v>109.6</v>
      </c>
      <c r="AE26" s="4">
        <v>106.7</v>
      </c>
      <c r="AF26" s="51">
        <f t="shared" si="4"/>
        <v>108.15</v>
      </c>
      <c r="AG26" s="4">
        <v>107.7</v>
      </c>
      <c r="AH26" s="4">
        <v>108.7</v>
      </c>
      <c r="AI26" s="4">
        <f t="shared" si="5"/>
        <v>108.2</v>
      </c>
      <c r="AJ26" s="4">
        <v>114.2</v>
      </c>
      <c r="AK26" s="4"/>
    </row>
    <row r="27" spans="1:37" x14ac:dyDescent="0.25">
      <c r="A27" s="1" t="s">
        <v>32</v>
      </c>
      <c r="B27" s="1">
        <v>2013</v>
      </c>
      <c r="C27" s="1" t="s">
        <v>41</v>
      </c>
      <c r="D27" s="4">
        <v>118.6</v>
      </c>
      <c r="E27" s="4">
        <v>119.1</v>
      </c>
      <c r="F27" s="4">
        <v>113.2</v>
      </c>
      <c r="G27" s="4">
        <v>109.6</v>
      </c>
      <c r="H27" s="4">
        <v>101.7</v>
      </c>
      <c r="I27" s="4">
        <v>103.2</v>
      </c>
      <c r="J27" s="4">
        <v>174.3</v>
      </c>
      <c r="K27" s="4">
        <v>105.1</v>
      </c>
      <c r="L27" s="4">
        <v>100.8</v>
      </c>
      <c r="M27" s="4">
        <v>109.1</v>
      </c>
      <c r="N27" s="4">
        <v>111.1</v>
      </c>
      <c r="O27" s="4">
        <v>115.4</v>
      </c>
      <c r="P27" s="4">
        <v>119.2</v>
      </c>
      <c r="Q27" s="4">
        <f t="shared" si="0"/>
        <v>115.41538461538462</v>
      </c>
      <c r="R27" s="4">
        <v>112.9</v>
      </c>
      <c r="S27" s="4">
        <f t="shared" si="1"/>
        <v>112.9</v>
      </c>
      <c r="T27" s="4">
        <v>111.4</v>
      </c>
      <c r="U27" s="4">
        <v>109</v>
      </c>
      <c r="V27" s="4">
        <v>111.1</v>
      </c>
      <c r="W27" s="51">
        <f t="shared" si="2"/>
        <v>110.5</v>
      </c>
      <c r="X27" s="4">
        <v>109.7</v>
      </c>
      <c r="Y27" s="4">
        <v>109.5</v>
      </c>
      <c r="Z27" s="4">
        <v>110.4</v>
      </c>
      <c r="AA27" s="4">
        <v>107.9</v>
      </c>
      <c r="AB27" s="4">
        <v>111.2</v>
      </c>
      <c r="AC27" s="4">
        <f t="shared" si="3"/>
        <v>109.74000000000001</v>
      </c>
      <c r="AD27" s="4">
        <v>109.6</v>
      </c>
      <c r="AE27" s="4">
        <v>106.9</v>
      </c>
      <c r="AF27" s="51">
        <f t="shared" si="4"/>
        <v>108.25</v>
      </c>
      <c r="AG27" s="4">
        <v>107.4</v>
      </c>
      <c r="AH27" s="4">
        <v>109.4</v>
      </c>
      <c r="AI27" s="4">
        <f t="shared" si="5"/>
        <v>108.4</v>
      </c>
      <c r="AJ27" s="4">
        <v>113.2</v>
      </c>
      <c r="AK27" s="4"/>
    </row>
    <row r="28" spans="1:37" x14ac:dyDescent="0.25">
      <c r="A28" s="1" t="s">
        <v>33</v>
      </c>
      <c r="B28" s="1">
        <v>2013</v>
      </c>
      <c r="C28" s="1" t="s">
        <v>41</v>
      </c>
      <c r="D28" s="4">
        <v>116.4</v>
      </c>
      <c r="E28" s="4">
        <v>116.9</v>
      </c>
      <c r="F28" s="4">
        <v>112.3</v>
      </c>
      <c r="G28" s="4">
        <v>110.5</v>
      </c>
      <c r="H28" s="4">
        <v>105.3</v>
      </c>
      <c r="I28" s="4">
        <v>107.3</v>
      </c>
      <c r="J28" s="4">
        <v>160.9</v>
      </c>
      <c r="K28" s="4">
        <v>107.1</v>
      </c>
      <c r="L28" s="4">
        <v>103.1</v>
      </c>
      <c r="M28" s="4">
        <v>108.3</v>
      </c>
      <c r="N28" s="4">
        <v>110.7</v>
      </c>
      <c r="O28" s="4">
        <v>114.6</v>
      </c>
      <c r="P28" s="4">
        <v>118.3</v>
      </c>
      <c r="Q28" s="4">
        <f t="shared" si="0"/>
        <v>114.74615384615383</v>
      </c>
      <c r="R28" s="4">
        <v>112</v>
      </c>
      <c r="S28" s="4">
        <f t="shared" si="1"/>
        <v>112</v>
      </c>
      <c r="T28" s="4">
        <v>112.2</v>
      </c>
      <c r="U28" s="4">
        <v>110.4</v>
      </c>
      <c r="V28" s="4">
        <v>111.9</v>
      </c>
      <c r="W28" s="51">
        <f t="shared" si="2"/>
        <v>111.5</v>
      </c>
      <c r="X28" s="4">
        <v>109.7</v>
      </c>
      <c r="Y28" s="4">
        <v>110.5</v>
      </c>
      <c r="Z28" s="4">
        <v>109.9</v>
      </c>
      <c r="AA28" s="4">
        <v>108.1</v>
      </c>
      <c r="AB28" s="4">
        <v>110.6</v>
      </c>
      <c r="AC28" s="4">
        <f t="shared" si="3"/>
        <v>109.76000000000002</v>
      </c>
      <c r="AD28" s="4">
        <v>109.6</v>
      </c>
      <c r="AE28" s="4">
        <v>106.8</v>
      </c>
      <c r="AF28" s="51">
        <f t="shared" si="4"/>
        <v>108.19999999999999</v>
      </c>
      <c r="AG28" s="4">
        <v>107.5</v>
      </c>
      <c r="AH28" s="4">
        <v>109</v>
      </c>
      <c r="AI28" s="4">
        <f t="shared" si="5"/>
        <v>108.25</v>
      </c>
      <c r="AJ28" s="4">
        <v>113.7</v>
      </c>
      <c r="AK28" s="4"/>
    </row>
    <row r="29" spans="1:37" x14ac:dyDescent="0.25">
      <c r="A29" s="1" t="s">
        <v>30</v>
      </c>
      <c r="B29" s="1">
        <v>2013</v>
      </c>
      <c r="C29" s="1" t="s">
        <v>42</v>
      </c>
      <c r="D29" s="4">
        <v>116.3</v>
      </c>
      <c r="E29" s="4">
        <v>115.4</v>
      </c>
      <c r="F29" s="4">
        <v>112.6</v>
      </c>
      <c r="G29" s="4">
        <v>111.7</v>
      </c>
      <c r="H29" s="4">
        <v>107.7</v>
      </c>
      <c r="I29" s="4">
        <v>113.2</v>
      </c>
      <c r="J29" s="4">
        <v>164.9</v>
      </c>
      <c r="K29" s="4">
        <v>108.3</v>
      </c>
      <c r="L29" s="4">
        <v>103.9</v>
      </c>
      <c r="M29" s="4">
        <v>108.2</v>
      </c>
      <c r="N29" s="4">
        <v>111.1</v>
      </c>
      <c r="O29" s="4">
        <v>114.9</v>
      </c>
      <c r="P29" s="4">
        <v>119.8</v>
      </c>
      <c r="Q29" s="4">
        <f t="shared" si="0"/>
        <v>116</v>
      </c>
      <c r="R29" s="4">
        <v>112.2</v>
      </c>
      <c r="S29" s="4">
        <f t="shared" si="1"/>
        <v>112.2</v>
      </c>
      <c r="T29" s="4">
        <v>113.6</v>
      </c>
      <c r="U29" s="4">
        <v>112.3</v>
      </c>
      <c r="V29" s="4">
        <v>113.4</v>
      </c>
      <c r="W29" s="51">
        <f t="shared" si="2"/>
        <v>113.09999999999998</v>
      </c>
      <c r="X29" s="4">
        <v>107.0909897178928</v>
      </c>
      <c r="Y29" s="4">
        <v>111.6</v>
      </c>
      <c r="Z29" s="4">
        <v>109.3</v>
      </c>
      <c r="AA29" s="4">
        <v>108.9</v>
      </c>
      <c r="AB29" s="4">
        <v>110.2</v>
      </c>
      <c r="AC29" s="4">
        <f t="shared" si="3"/>
        <v>109.41819794357858</v>
      </c>
      <c r="AD29" s="4">
        <v>110.4</v>
      </c>
      <c r="AE29" s="4">
        <v>107.5</v>
      </c>
      <c r="AF29" s="51">
        <f t="shared" si="4"/>
        <v>108.95</v>
      </c>
      <c r="AG29" s="4">
        <v>108.3</v>
      </c>
      <c r="AH29" s="4">
        <v>109.1</v>
      </c>
      <c r="AI29" s="4">
        <f t="shared" si="5"/>
        <v>108.69999999999999</v>
      </c>
      <c r="AJ29" s="4">
        <v>115.5</v>
      </c>
      <c r="AK29" s="4"/>
    </row>
    <row r="30" spans="1:37" x14ac:dyDescent="0.25">
      <c r="A30" s="1" t="s">
        <v>32</v>
      </c>
      <c r="B30" s="1">
        <v>2013</v>
      </c>
      <c r="C30" s="1" t="s">
        <v>42</v>
      </c>
      <c r="D30" s="4">
        <v>118.9</v>
      </c>
      <c r="E30" s="4">
        <v>118.1</v>
      </c>
      <c r="F30" s="4">
        <v>114.5</v>
      </c>
      <c r="G30" s="4">
        <v>110.4</v>
      </c>
      <c r="H30" s="4">
        <v>102.3</v>
      </c>
      <c r="I30" s="4">
        <v>106.2</v>
      </c>
      <c r="J30" s="4">
        <v>183.5</v>
      </c>
      <c r="K30" s="4">
        <v>105.3</v>
      </c>
      <c r="L30" s="4">
        <v>100.2</v>
      </c>
      <c r="M30" s="4">
        <v>109.6</v>
      </c>
      <c r="N30" s="4">
        <v>111.4</v>
      </c>
      <c r="O30" s="4">
        <v>116</v>
      </c>
      <c r="P30" s="4">
        <v>120.8</v>
      </c>
      <c r="Q30" s="4">
        <f t="shared" si="0"/>
        <v>116.7076923076923</v>
      </c>
      <c r="R30" s="4">
        <v>113.5</v>
      </c>
      <c r="S30" s="4">
        <f t="shared" si="1"/>
        <v>113.5</v>
      </c>
      <c r="T30" s="4">
        <v>112.5</v>
      </c>
      <c r="U30" s="4">
        <v>109.7</v>
      </c>
      <c r="V30" s="4">
        <v>112</v>
      </c>
      <c r="W30" s="51">
        <f t="shared" si="2"/>
        <v>111.39999999999999</v>
      </c>
      <c r="X30" s="4">
        <v>110.5</v>
      </c>
      <c r="Y30" s="4">
        <v>109.7</v>
      </c>
      <c r="Z30" s="4">
        <v>109.7</v>
      </c>
      <c r="AA30" s="4">
        <v>108.2</v>
      </c>
      <c r="AB30" s="4">
        <v>111.3</v>
      </c>
      <c r="AC30" s="4">
        <f t="shared" si="3"/>
        <v>109.88</v>
      </c>
      <c r="AD30" s="4">
        <v>110.2</v>
      </c>
      <c r="AE30" s="4">
        <v>107.3</v>
      </c>
      <c r="AF30" s="51">
        <f t="shared" si="4"/>
        <v>108.75</v>
      </c>
      <c r="AG30" s="4">
        <v>108</v>
      </c>
      <c r="AH30" s="4">
        <v>109.4</v>
      </c>
      <c r="AI30" s="4">
        <f t="shared" si="5"/>
        <v>108.7</v>
      </c>
      <c r="AJ30" s="4">
        <v>114</v>
      </c>
      <c r="AK30" s="4"/>
    </row>
    <row r="31" spans="1:37" x14ac:dyDescent="0.25">
      <c r="A31" s="1" t="s">
        <v>33</v>
      </c>
      <c r="B31" s="1">
        <v>2013</v>
      </c>
      <c r="C31" s="1" t="s">
        <v>42</v>
      </c>
      <c r="D31" s="4">
        <v>117.1</v>
      </c>
      <c r="E31" s="4">
        <v>116.3</v>
      </c>
      <c r="F31" s="4">
        <v>113.3</v>
      </c>
      <c r="G31" s="4">
        <v>111.2</v>
      </c>
      <c r="H31" s="4">
        <v>105.7</v>
      </c>
      <c r="I31" s="4">
        <v>109.9</v>
      </c>
      <c r="J31" s="4">
        <v>171.2</v>
      </c>
      <c r="K31" s="4">
        <v>107.3</v>
      </c>
      <c r="L31" s="4">
        <v>102.7</v>
      </c>
      <c r="M31" s="4">
        <v>108.7</v>
      </c>
      <c r="N31" s="4">
        <v>111.2</v>
      </c>
      <c r="O31" s="4">
        <v>115.4</v>
      </c>
      <c r="P31" s="4">
        <v>120.2</v>
      </c>
      <c r="Q31" s="4">
        <f t="shared" si="0"/>
        <v>116.16923076923079</v>
      </c>
      <c r="R31" s="4">
        <v>112.5</v>
      </c>
      <c r="S31" s="4">
        <f t="shared" si="1"/>
        <v>112.5</v>
      </c>
      <c r="T31" s="4">
        <v>113.2</v>
      </c>
      <c r="U31" s="4">
        <v>111.2</v>
      </c>
      <c r="V31" s="4">
        <v>112.8</v>
      </c>
      <c r="W31" s="51">
        <f t="shared" si="2"/>
        <v>112.39999999999999</v>
      </c>
      <c r="X31" s="4">
        <v>110.5</v>
      </c>
      <c r="Y31" s="4">
        <v>110.9</v>
      </c>
      <c r="Z31" s="4">
        <v>109.5</v>
      </c>
      <c r="AA31" s="4">
        <v>108.6</v>
      </c>
      <c r="AB31" s="4">
        <v>110.8</v>
      </c>
      <c r="AC31" s="4">
        <f t="shared" si="3"/>
        <v>110.05999999999999</v>
      </c>
      <c r="AD31" s="4">
        <v>110.3</v>
      </c>
      <c r="AE31" s="4">
        <v>107.4</v>
      </c>
      <c r="AF31" s="51">
        <f t="shared" si="4"/>
        <v>108.85</v>
      </c>
      <c r="AG31" s="4">
        <v>108.1</v>
      </c>
      <c r="AH31" s="4">
        <v>109.2</v>
      </c>
      <c r="AI31" s="4">
        <f t="shared" si="5"/>
        <v>108.65</v>
      </c>
      <c r="AJ31" s="4">
        <v>114.8</v>
      </c>
      <c r="AK31" s="4"/>
    </row>
    <row r="32" spans="1:37" x14ac:dyDescent="0.25">
      <c r="A32" s="1" t="s">
        <v>30</v>
      </c>
      <c r="B32" s="1">
        <v>2013</v>
      </c>
      <c r="C32" s="1" t="s">
        <v>43</v>
      </c>
      <c r="D32" s="4">
        <v>117.3</v>
      </c>
      <c r="E32" s="4">
        <v>114.9</v>
      </c>
      <c r="F32" s="4">
        <v>116.2</v>
      </c>
      <c r="G32" s="4">
        <v>112.8</v>
      </c>
      <c r="H32" s="4">
        <v>108.9</v>
      </c>
      <c r="I32" s="4">
        <v>116.6</v>
      </c>
      <c r="J32" s="4">
        <v>178.1</v>
      </c>
      <c r="K32" s="4">
        <v>109.1</v>
      </c>
      <c r="L32" s="4">
        <v>103.6</v>
      </c>
      <c r="M32" s="4">
        <v>109</v>
      </c>
      <c r="N32" s="4">
        <v>111.8</v>
      </c>
      <c r="O32" s="4">
        <v>116</v>
      </c>
      <c r="P32" s="4">
        <v>122.5</v>
      </c>
      <c r="Q32" s="4">
        <f t="shared" si="0"/>
        <v>118.21538461538461</v>
      </c>
      <c r="R32" s="4">
        <v>112.8</v>
      </c>
      <c r="S32" s="4">
        <f t="shared" si="1"/>
        <v>112.8</v>
      </c>
      <c r="T32" s="4">
        <v>114.6</v>
      </c>
      <c r="U32" s="4">
        <v>113.1</v>
      </c>
      <c r="V32" s="4">
        <v>114.4</v>
      </c>
      <c r="W32" s="51">
        <f t="shared" si="2"/>
        <v>114.03333333333335</v>
      </c>
      <c r="X32" s="4">
        <v>108.29828507495381</v>
      </c>
      <c r="Y32" s="4">
        <v>112.6</v>
      </c>
      <c r="Z32" s="4">
        <v>109.6</v>
      </c>
      <c r="AA32" s="4">
        <v>109.7</v>
      </c>
      <c r="AB32" s="4">
        <v>111</v>
      </c>
      <c r="AC32" s="4">
        <f t="shared" si="3"/>
        <v>110.23965701499075</v>
      </c>
      <c r="AD32" s="4">
        <v>111.3</v>
      </c>
      <c r="AE32" s="4">
        <v>108.2</v>
      </c>
      <c r="AF32" s="51">
        <f t="shared" si="4"/>
        <v>109.75</v>
      </c>
      <c r="AG32" s="4">
        <v>108.7</v>
      </c>
      <c r="AH32" s="4">
        <v>109.8</v>
      </c>
      <c r="AI32" s="4">
        <f t="shared" si="5"/>
        <v>109.25</v>
      </c>
      <c r="AJ32" s="4">
        <v>117.4</v>
      </c>
      <c r="AK32" s="4"/>
    </row>
    <row r="33" spans="1:37" x14ac:dyDescent="0.25">
      <c r="A33" s="1" t="s">
        <v>32</v>
      </c>
      <c r="B33" s="1">
        <v>2013</v>
      </c>
      <c r="C33" s="1" t="s">
        <v>43</v>
      </c>
      <c r="D33" s="4">
        <v>119.8</v>
      </c>
      <c r="E33" s="4">
        <v>116.3</v>
      </c>
      <c r="F33" s="4">
        <v>122.6</v>
      </c>
      <c r="G33" s="4">
        <v>112</v>
      </c>
      <c r="H33" s="4">
        <v>103.2</v>
      </c>
      <c r="I33" s="4">
        <v>110</v>
      </c>
      <c r="J33" s="4">
        <v>192.8</v>
      </c>
      <c r="K33" s="4">
        <v>106.3</v>
      </c>
      <c r="L33" s="4">
        <v>99.5</v>
      </c>
      <c r="M33" s="4">
        <v>110.3</v>
      </c>
      <c r="N33" s="4">
        <v>111.8</v>
      </c>
      <c r="O33" s="4">
        <v>117.1</v>
      </c>
      <c r="P33" s="4">
        <v>122.9</v>
      </c>
      <c r="Q33" s="4">
        <f t="shared" si="0"/>
        <v>118.8153846153846</v>
      </c>
      <c r="R33" s="4">
        <v>114.1</v>
      </c>
      <c r="S33" s="4">
        <f t="shared" si="1"/>
        <v>114.1</v>
      </c>
      <c r="T33" s="4">
        <v>113.5</v>
      </c>
      <c r="U33" s="4">
        <v>110.3</v>
      </c>
      <c r="V33" s="4">
        <v>113</v>
      </c>
      <c r="W33" s="51">
        <f t="shared" si="2"/>
        <v>112.26666666666667</v>
      </c>
      <c r="X33" s="4">
        <v>111.1</v>
      </c>
      <c r="Y33" s="4">
        <v>110</v>
      </c>
      <c r="Z33" s="4">
        <v>109.5</v>
      </c>
      <c r="AA33" s="4">
        <v>108.6</v>
      </c>
      <c r="AB33" s="4">
        <v>111.3</v>
      </c>
      <c r="AC33" s="4">
        <f t="shared" si="3"/>
        <v>110.1</v>
      </c>
      <c r="AD33" s="4">
        <v>110.9</v>
      </c>
      <c r="AE33" s="4">
        <v>107.9</v>
      </c>
      <c r="AF33" s="51">
        <f t="shared" si="4"/>
        <v>109.4</v>
      </c>
      <c r="AG33" s="4">
        <v>108.5</v>
      </c>
      <c r="AH33" s="4">
        <v>109.6</v>
      </c>
      <c r="AI33" s="4">
        <f t="shared" si="5"/>
        <v>109.05</v>
      </c>
      <c r="AJ33" s="4">
        <v>115</v>
      </c>
      <c r="AK33" s="4"/>
    </row>
    <row r="34" spans="1:37" x14ac:dyDescent="0.25">
      <c r="A34" s="1" t="s">
        <v>33</v>
      </c>
      <c r="B34" s="1">
        <v>2013</v>
      </c>
      <c r="C34" s="1" t="s">
        <v>43</v>
      </c>
      <c r="D34" s="4">
        <v>118.1</v>
      </c>
      <c r="E34" s="4">
        <v>115.4</v>
      </c>
      <c r="F34" s="4">
        <v>118.7</v>
      </c>
      <c r="G34" s="4">
        <v>112.5</v>
      </c>
      <c r="H34" s="4">
        <v>106.8</v>
      </c>
      <c r="I34" s="4">
        <v>113.5</v>
      </c>
      <c r="J34" s="4">
        <v>183.1</v>
      </c>
      <c r="K34" s="4">
        <v>108.2</v>
      </c>
      <c r="L34" s="4">
        <v>102.2</v>
      </c>
      <c r="M34" s="4">
        <v>109.4</v>
      </c>
      <c r="N34" s="4">
        <v>111.8</v>
      </c>
      <c r="O34" s="4">
        <v>116.5</v>
      </c>
      <c r="P34" s="4">
        <v>122.6</v>
      </c>
      <c r="Q34" s="4">
        <f t="shared" si="0"/>
        <v>118.36923076923077</v>
      </c>
      <c r="R34" s="4">
        <v>113.1</v>
      </c>
      <c r="S34" s="4">
        <f t="shared" si="1"/>
        <v>113.1</v>
      </c>
      <c r="T34" s="4">
        <v>114.2</v>
      </c>
      <c r="U34" s="4">
        <v>111.9</v>
      </c>
      <c r="V34" s="4">
        <v>113.8</v>
      </c>
      <c r="W34" s="51">
        <f t="shared" si="2"/>
        <v>113.30000000000001</v>
      </c>
      <c r="X34" s="4">
        <v>111.1</v>
      </c>
      <c r="Y34" s="4">
        <v>111.6</v>
      </c>
      <c r="Z34" s="4">
        <v>109.5</v>
      </c>
      <c r="AA34" s="4">
        <v>109.3</v>
      </c>
      <c r="AB34" s="4">
        <v>111.2</v>
      </c>
      <c r="AC34" s="4">
        <f t="shared" si="3"/>
        <v>110.54</v>
      </c>
      <c r="AD34" s="4">
        <v>111.1</v>
      </c>
      <c r="AE34" s="4">
        <v>108.1</v>
      </c>
      <c r="AF34" s="51">
        <f t="shared" si="4"/>
        <v>109.6</v>
      </c>
      <c r="AG34" s="4">
        <v>108.6</v>
      </c>
      <c r="AH34" s="4">
        <v>109.7</v>
      </c>
      <c r="AI34" s="4">
        <f t="shared" si="5"/>
        <v>109.15</v>
      </c>
      <c r="AJ34" s="4">
        <v>116.3</v>
      </c>
      <c r="AK34" s="4"/>
    </row>
    <row r="35" spans="1:37" x14ac:dyDescent="0.25">
      <c r="A35" s="1" t="s">
        <v>30</v>
      </c>
      <c r="B35" s="1">
        <v>2013</v>
      </c>
      <c r="C35" s="1" t="s">
        <v>44</v>
      </c>
      <c r="D35" s="4">
        <v>118.4</v>
      </c>
      <c r="E35" s="4">
        <v>115.9</v>
      </c>
      <c r="F35" s="4">
        <v>120.4</v>
      </c>
      <c r="G35" s="4">
        <v>113.8</v>
      </c>
      <c r="H35" s="4">
        <v>109.5</v>
      </c>
      <c r="I35" s="4">
        <v>115.5</v>
      </c>
      <c r="J35" s="4">
        <v>145.69999999999999</v>
      </c>
      <c r="K35" s="4">
        <v>109.5</v>
      </c>
      <c r="L35" s="4">
        <v>102.9</v>
      </c>
      <c r="M35" s="4">
        <v>109.8</v>
      </c>
      <c r="N35" s="4">
        <v>112.1</v>
      </c>
      <c r="O35" s="4">
        <v>116.8</v>
      </c>
      <c r="P35" s="4">
        <v>118.7</v>
      </c>
      <c r="Q35" s="4">
        <f t="shared" si="0"/>
        <v>116.07692307692308</v>
      </c>
      <c r="R35" s="4">
        <v>113.6</v>
      </c>
      <c r="S35" s="4">
        <f t="shared" si="1"/>
        <v>113.6</v>
      </c>
      <c r="T35" s="4">
        <v>115.8</v>
      </c>
      <c r="U35" s="4">
        <v>114</v>
      </c>
      <c r="V35" s="4">
        <v>115.5</v>
      </c>
      <c r="W35" s="51">
        <f t="shared" si="2"/>
        <v>115.10000000000001</v>
      </c>
      <c r="X35" s="4">
        <v>109.31060504159346</v>
      </c>
      <c r="Y35" s="4">
        <v>112.8</v>
      </c>
      <c r="Z35" s="4">
        <v>109.9</v>
      </c>
      <c r="AA35" s="4">
        <v>110.1</v>
      </c>
      <c r="AB35" s="4">
        <v>111.6</v>
      </c>
      <c r="AC35" s="4">
        <f t="shared" si="3"/>
        <v>110.74212100831869</v>
      </c>
      <c r="AD35" s="4">
        <v>112.1</v>
      </c>
      <c r="AE35" s="4">
        <v>108.1</v>
      </c>
      <c r="AF35" s="51">
        <f t="shared" si="4"/>
        <v>110.1</v>
      </c>
      <c r="AG35" s="4">
        <v>109.2</v>
      </c>
      <c r="AH35" s="4">
        <v>110.1</v>
      </c>
      <c r="AI35" s="4">
        <f t="shared" si="5"/>
        <v>109.65</v>
      </c>
      <c r="AJ35" s="4">
        <v>115.5</v>
      </c>
      <c r="AK35" s="4"/>
    </row>
    <row r="36" spans="1:37" x14ac:dyDescent="0.25">
      <c r="A36" s="1" t="s">
        <v>32</v>
      </c>
      <c r="B36" s="1">
        <v>2013</v>
      </c>
      <c r="C36" s="1" t="s">
        <v>44</v>
      </c>
      <c r="D36" s="4">
        <v>120.5</v>
      </c>
      <c r="E36" s="4">
        <v>118.1</v>
      </c>
      <c r="F36" s="4">
        <v>128.5</v>
      </c>
      <c r="G36" s="4">
        <v>112.8</v>
      </c>
      <c r="H36" s="4">
        <v>103.4</v>
      </c>
      <c r="I36" s="4">
        <v>110.7</v>
      </c>
      <c r="J36" s="4">
        <v>144.80000000000001</v>
      </c>
      <c r="K36" s="4">
        <v>107.1</v>
      </c>
      <c r="L36" s="4">
        <v>98.6</v>
      </c>
      <c r="M36" s="4">
        <v>111.9</v>
      </c>
      <c r="N36" s="4">
        <v>112.1</v>
      </c>
      <c r="O36" s="4">
        <v>118.1</v>
      </c>
      <c r="P36" s="4">
        <v>117.8</v>
      </c>
      <c r="Q36" s="4">
        <f t="shared" si="0"/>
        <v>115.72307692307693</v>
      </c>
      <c r="R36" s="4">
        <v>115</v>
      </c>
      <c r="S36" s="4">
        <f t="shared" si="1"/>
        <v>115</v>
      </c>
      <c r="T36" s="4">
        <v>114.2</v>
      </c>
      <c r="U36" s="4">
        <v>110.9</v>
      </c>
      <c r="V36" s="4">
        <v>113.7</v>
      </c>
      <c r="W36" s="51">
        <f t="shared" si="2"/>
        <v>112.93333333333334</v>
      </c>
      <c r="X36" s="4">
        <v>110.7</v>
      </c>
      <c r="Y36" s="4">
        <v>110.4</v>
      </c>
      <c r="Z36" s="4">
        <v>109.7</v>
      </c>
      <c r="AA36" s="4">
        <v>109</v>
      </c>
      <c r="AB36" s="4">
        <v>111.4</v>
      </c>
      <c r="AC36" s="4">
        <f t="shared" si="3"/>
        <v>110.24000000000001</v>
      </c>
      <c r="AD36" s="4">
        <v>111.3</v>
      </c>
      <c r="AE36" s="4">
        <v>107.7</v>
      </c>
      <c r="AF36" s="51">
        <f t="shared" si="4"/>
        <v>109.5</v>
      </c>
      <c r="AG36" s="4">
        <v>108.9</v>
      </c>
      <c r="AH36" s="4">
        <v>109.8</v>
      </c>
      <c r="AI36" s="4">
        <f t="shared" si="5"/>
        <v>109.35</v>
      </c>
      <c r="AJ36" s="4">
        <v>113.3</v>
      </c>
      <c r="AK36" s="4"/>
    </row>
    <row r="37" spans="1:37" x14ac:dyDescent="0.25">
      <c r="A37" s="1" t="s">
        <v>33</v>
      </c>
      <c r="B37" s="1">
        <v>2013</v>
      </c>
      <c r="C37" s="1" t="s">
        <v>44</v>
      </c>
      <c r="D37" s="4">
        <v>119.1</v>
      </c>
      <c r="E37" s="4">
        <v>116.7</v>
      </c>
      <c r="F37" s="4">
        <v>123.5</v>
      </c>
      <c r="G37" s="4">
        <v>113.4</v>
      </c>
      <c r="H37" s="4">
        <v>107.3</v>
      </c>
      <c r="I37" s="4">
        <v>113.3</v>
      </c>
      <c r="J37" s="4">
        <v>145.4</v>
      </c>
      <c r="K37" s="4">
        <v>108.7</v>
      </c>
      <c r="L37" s="4">
        <v>101.5</v>
      </c>
      <c r="M37" s="4">
        <v>110.5</v>
      </c>
      <c r="N37" s="4">
        <v>112.1</v>
      </c>
      <c r="O37" s="4">
        <v>117.4</v>
      </c>
      <c r="P37" s="4">
        <v>118.4</v>
      </c>
      <c r="Q37" s="4">
        <f t="shared" si="0"/>
        <v>115.94615384615386</v>
      </c>
      <c r="R37" s="4">
        <v>114</v>
      </c>
      <c r="S37" s="4">
        <f t="shared" si="1"/>
        <v>114</v>
      </c>
      <c r="T37" s="4">
        <v>115.2</v>
      </c>
      <c r="U37" s="4">
        <v>112.7</v>
      </c>
      <c r="V37" s="4">
        <v>114.8</v>
      </c>
      <c r="W37" s="51">
        <f t="shared" si="2"/>
        <v>114.23333333333333</v>
      </c>
      <c r="X37" s="4">
        <v>110.7</v>
      </c>
      <c r="Y37" s="4">
        <v>111.9</v>
      </c>
      <c r="Z37" s="4">
        <v>109.8</v>
      </c>
      <c r="AA37" s="4">
        <v>109.7</v>
      </c>
      <c r="AB37" s="4">
        <v>111.5</v>
      </c>
      <c r="AC37" s="4">
        <f t="shared" si="3"/>
        <v>110.72</v>
      </c>
      <c r="AD37" s="4">
        <v>111.7</v>
      </c>
      <c r="AE37" s="4">
        <v>107.9</v>
      </c>
      <c r="AF37" s="51">
        <f t="shared" si="4"/>
        <v>109.80000000000001</v>
      </c>
      <c r="AG37" s="4">
        <v>109</v>
      </c>
      <c r="AH37" s="4">
        <v>110</v>
      </c>
      <c r="AI37" s="4">
        <f t="shared" si="5"/>
        <v>109.5</v>
      </c>
      <c r="AJ37" s="4">
        <v>114.5</v>
      </c>
      <c r="AK37" s="4"/>
    </row>
    <row r="38" spans="1:37" x14ac:dyDescent="0.25">
      <c r="A38" s="1" t="s">
        <v>30</v>
      </c>
      <c r="B38" s="1">
        <v>2014</v>
      </c>
      <c r="C38" s="1" t="s">
        <v>31</v>
      </c>
      <c r="D38" s="4">
        <v>118.9</v>
      </c>
      <c r="E38" s="4">
        <v>117.1</v>
      </c>
      <c r="F38" s="4">
        <v>120.5</v>
      </c>
      <c r="G38" s="4">
        <v>114.4</v>
      </c>
      <c r="H38" s="4">
        <v>109</v>
      </c>
      <c r="I38" s="4">
        <v>115.5</v>
      </c>
      <c r="J38" s="4">
        <v>123.9</v>
      </c>
      <c r="K38" s="4">
        <v>109.6</v>
      </c>
      <c r="L38" s="4">
        <v>101.8</v>
      </c>
      <c r="M38" s="4">
        <v>110.2</v>
      </c>
      <c r="N38" s="4">
        <v>112.4</v>
      </c>
      <c r="O38" s="4">
        <v>117.3</v>
      </c>
      <c r="P38" s="4">
        <v>116</v>
      </c>
      <c r="Q38" s="4">
        <f t="shared" si="0"/>
        <v>114.35384615384616</v>
      </c>
      <c r="R38" s="4">
        <v>114</v>
      </c>
      <c r="S38" s="4">
        <f t="shared" si="1"/>
        <v>114</v>
      </c>
      <c r="T38" s="4">
        <v>116.5</v>
      </c>
      <c r="U38" s="4">
        <v>114.5</v>
      </c>
      <c r="V38" s="4">
        <v>116.2</v>
      </c>
      <c r="W38" s="51">
        <f t="shared" si="2"/>
        <v>115.73333333333333</v>
      </c>
      <c r="X38" s="4">
        <v>109.92220887049335</v>
      </c>
      <c r="Y38" s="4">
        <v>113</v>
      </c>
      <c r="Z38" s="4">
        <v>110.5</v>
      </c>
      <c r="AA38" s="4">
        <v>110.6</v>
      </c>
      <c r="AB38" s="4">
        <v>111.8</v>
      </c>
      <c r="AC38" s="4">
        <f t="shared" si="3"/>
        <v>111.16444177409866</v>
      </c>
      <c r="AD38" s="4">
        <v>112.6</v>
      </c>
      <c r="AE38" s="4">
        <v>108.3</v>
      </c>
      <c r="AF38" s="51">
        <f t="shared" si="4"/>
        <v>110.44999999999999</v>
      </c>
      <c r="AG38" s="4">
        <v>109.6</v>
      </c>
      <c r="AH38" s="4">
        <v>110.6</v>
      </c>
      <c r="AI38" s="4">
        <f t="shared" si="5"/>
        <v>110.1</v>
      </c>
      <c r="AJ38" s="4">
        <v>114.2</v>
      </c>
      <c r="AK38" s="4"/>
    </row>
    <row r="39" spans="1:37" x14ac:dyDescent="0.25">
      <c r="A39" s="1" t="s">
        <v>32</v>
      </c>
      <c r="B39" s="1">
        <v>2014</v>
      </c>
      <c r="C39" s="1" t="s">
        <v>31</v>
      </c>
      <c r="D39" s="4">
        <v>121.2</v>
      </c>
      <c r="E39" s="4">
        <v>122</v>
      </c>
      <c r="F39" s="4">
        <v>129.9</v>
      </c>
      <c r="G39" s="4">
        <v>113.6</v>
      </c>
      <c r="H39" s="4">
        <v>102.9</v>
      </c>
      <c r="I39" s="4">
        <v>112.1</v>
      </c>
      <c r="J39" s="4">
        <v>118.9</v>
      </c>
      <c r="K39" s="4">
        <v>107.5</v>
      </c>
      <c r="L39" s="4">
        <v>96.9</v>
      </c>
      <c r="M39" s="4">
        <v>112.7</v>
      </c>
      <c r="N39" s="4">
        <v>112.1</v>
      </c>
      <c r="O39" s="4">
        <v>119</v>
      </c>
      <c r="P39" s="4">
        <v>115.5</v>
      </c>
      <c r="Q39" s="4">
        <f t="shared" si="0"/>
        <v>114.17692307692307</v>
      </c>
      <c r="R39" s="4">
        <v>115.7</v>
      </c>
      <c r="S39" s="4">
        <f t="shared" si="1"/>
        <v>115.7</v>
      </c>
      <c r="T39" s="4">
        <v>114.8</v>
      </c>
      <c r="U39" s="4">
        <v>111.3</v>
      </c>
      <c r="V39" s="4">
        <v>114.3</v>
      </c>
      <c r="W39" s="51">
        <f t="shared" si="2"/>
        <v>113.46666666666665</v>
      </c>
      <c r="X39" s="4">
        <v>111.6</v>
      </c>
      <c r="Y39" s="4">
        <v>111</v>
      </c>
      <c r="Z39" s="4">
        <v>110.8</v>
      </c>
      <c r="AA39" s="4">
        <v>109.7</v>
      </c>
      <c r="AB39" s="4">
        <v>111.5</v>
      </c>
      <c r="AC39" s="4">
        <f t="shared" si="3"/>
        <v>110.91999999999999</v>
      </c>
      <c r="AD39" s="4">
        <v>111.9</v>
      </c>
      <c r="AE39" s="4">
        <v>108</v>
      </c>
      <c r="AF39" s="51">
        <f t="shared" si="4"/>
        <v>109.95</v>
      </c>
      <c r="AG39" s="4">
        <v>109.8</v>
      </c>
      <c r="AH39" s="4">
        <v>110.5</v>
      </c>
      <c r="AI39" s="4">
        <f t="shared" si="5"/>
        <v>110.15</v>
      </c>
      <c r="AJ39" s="4">
        <v>112.9</v>
      </c>
      <c r="AK39" s="4"/>
    </row>
    <row r="40" spans="1:37" x14ac:dyDescent="0.25">
      <c r="A40" s="1" t="s">
        <v>33</v>
      </c>
      <c r="B40" s="1">
        <v>2014</v>
      </c>
      <c r="C40" s="1" t="s">
        <v>31</v>
      </c>
      <c r="D40" s="4">
        <v>119.6</v>
      </c>
      <c r="E40" s="4">
        <v>118.8</v>
      </c>
      <c r="F40" s="4">
        <v>124.1</v>
      </c>
      <c r="G40" s="4">
        <v>114.1</v>
      </c>
      <c r="H40" s="4">
        <v>106.8</v>
      </c>
      <c r="I40" s="4">
        <v>113.9</v>
      </c>
      <c r="J40" s="4">
        <v>122.2</v>
      </c>
      <c r="K40" s="4">
        <v>108.9</v>
      </c>
      <c r="L40" s="4">
        <v>100.2</v>
      </c>
      <c r="M40" s="4">
        <v>111</v>
      </c>
      <c r="N40" s="4">
        <v>112.3</v>
      </c>
      <c r="O40" s="4">
        <v>118.1</v>
      </c>
      <c r="P40" s="4">
        <v>115.8</v>
      </c>
      <c r="Q40" s="4">
        <f t="shared" si="0"/>
        <v>114.29230769230767</v>
      </c>
      <c r="R40" s="4">
        <v>114.5</v>
      </c>
      <c r="S40" s="4">
        <f t="shared" si="1"/>
        <v>114.5</v>
      </c>
      <c r="T40" s="4">
        <v>115.8</v>
      </c>
      <c r="U40" s="4">
        <v>113.2</v>
      </c>
      <c r="V40" s="4">
        <v>115.4</v>
      </c>
      <c r="W40" s="51">
        <f t="shared" si="2"/>
        <v>114.8</v>
      </c>
      <c r="X40" s="4">
        <v>111.6</v>
      </c>
      <c r="Y40" s="4">
        <v>112.2</v>
      </c>
      <c r="Z40" s="4">
        <v>110.7</v>
      </c>
      <c r="AA40" s="4">
        <v>110.3</v>
      </c>
      <c r="AB40" s="4">
        <v>111.6</v>
      </c>
      <c r="AC40" s="4">
        <f t="shared" si="3"/>
        <v>111.28</v>
      </c>
      <c r="AD40" s="4">
        <v>112.3</v>
      </c>
      <c r="AE40" s="4">
        <v>108.2</v>
      </c>
      <c r="AF40" s="51">
        <f t="shared" si="4"/>
        <v>110.25</v>
      </c>
      <c r="AG40" s="4">
        <v>109.7</v>
      </c>
      <c r="AH40" s="4">
        <v>110.6</v>
      </c>
      <c r="AI40" s="4">
        <f t="shared" si="5"/>
        <v>110.15</v>
      </c>
      <c r="AJ40" s="4">
        <v>113.6</v>
      </c>
      <c r="AK40" s="4"/>
    </row>
    <row r="41" spans="1:37" x14ac:dyDescent="0.25">
      <c r="A41" s="1" t="s">
        <v>30</v>
      </c>
      <c r="B41" s="1">
        <v>2014</v>
      </c>
      <c r="C41" s="1" t="s">
        <v>34</v>
      </c>
      <c r="D41" s="4">
        <v>119.4</v>
      </c>
      <c r="E41" s="4">
        <v>117.7</v>
      </c>
      <c r="F41" s="4">
        <v>121.2</v>
      </c>
      <c r="G41" s="4">
        <v>115</v>
      </c>
      <c r="H41" s="4">
        <v>109</v>
      </c>
      <c r="I41" s="4">
        <v>116.6</v>
      </c>
      <c r="J41" s="4">
        <v>116</v>
      </c>
      <c r="K41" s="4">
        <v>109.8</v>
      </c>
      <c r="L41" s="4">
        <v>101.1</v>
      </c>
      <c r="M41" s="4">
        <v>110.4</v>
      </c>
      <c r="N41" s="4">
        <v>112.9</v>
      </c>
      <c r="O41" s="4">
        <v>117.8</v>
      </c>
      <c r="P41" s="4">
        <v>115.3</v>
      </c>
      <c r="Q41" s="4">
        <f t="shared" si="0"/>
        <v>114.01538461538462</v>
      </c>
      <c r="R41" s="4">
        <v>114.2</v>
      </c>
      <c r="S41" s="4">
        <f t="shared" si="1"/>
        <v>114.2</v>
      </c>
      <c r="T41" s="4">
        <v>117.1</v>
      </c>
      <c r="U41" s="4">
        <v>114.5</v>
      </c>
      <c r="V41" s="4">
        <v>116.7</v>
      </c>
      <c r="W41" s="51">
        <f t="shared" si="2"/>
        <v>116.10000000000001</v>
      </c>
      <c r="X41" s="4">
        <v>110.4812332207823</v>
      </c>
      <c r="Y41" s="4">
        <v>113.2</v>
      </c>
      <c r="Z41" s="4">
        <v>110.8</v>
      </c>
      <c r="AA41" s="4">
        <v>110.9</v>
      </c>
      <c r="AB41" s="4">
        <v>112</v>
      </c>
      <c r="AC41" s="4">
        <f t="shared" si="3"/>
        <v>111.47624664415646</v>
      </c>
      <c r="AD41" s="4">
        <v>112.9</v>
      </c>
      <c r="AE41" s="4">
        <v>108.7</v>
      </c>
      <c r="AF41" s="51">
        <f t="shared" si="4"/>
        <v>110.80000000000001</v>
      </c>
      <c r="AG41" s="4">
        <v>109.9</v>
      </c>
      <c r="AH41" s="4">
        <v>110.9</v>
      </c>
      <c r="AI41" s="4">
        <f t="shared" si="5"/>
        <v>110.4</v>
      </c>
      <c r="AJ41" s="4">
        <v>114</v>
      </c>
      <c r="AK41" s="4"/>
    </row>
    <row r="42" spans="1:37" x14ac:dyDescent="0.25">
      <c r="A42" s="1" t="s">
        <v>32</v>
      </c>
      <c r="B42" s="1">
        <v>2014</v>
      </c>
      <c r="C42" s="1" t="s">
        <v>34</v>
      </c>
      <c r="D42" s="4">
        <v>121.9</v>
      </c>
      <c r="E42" s="4">
        <v>122</v>
      </c>
      <c r="F42" s="4">
        <v>124.5</v>
      </c>
      <c r="G42" s="4">
        <v>115.2</v>
      </c>
      <c r="H42" s="4">
        <v>102.5</v>
      </c>
      <c r="I42" s="4">
        <v>114.1</v>
      </c>
      <c r="J42" s="4">
        <v>111.5</v>
      </c>
      <c r="K42" s="4">
        <v>108.2</v>
      </c>
      <c r="L42" s="4">
        <v>95.4</v>
      </c>
      <c r="M42" s="4">
        <v>113.5</v>
      </c>
      <c r="N42" s="4">
        <v>112.1</v>
      </c>
      <c r="O42" s="4">
        <v>119.9</v>
      </c>
      <c r="P42" s="4">
        <v>115.2</v>
      </c>
      <c r="Q42" s="4">
        <f t="shared" si="0"/>
        <v>113.53846153846153</v>
      </c>
      <c r="R42" s="4">
        <v>116.2</v>
      </c>
      <c r="S42" s="4">
        <f t="shared" si="1"/>
        <v>116.2</v>
      </c>
      <c r="T42" s="4">
        <v>115.3</v>
      </c>
      <c r="U42" s="4">
        <v>111.7</v>
      </c>
      <c r="V42" s="4">
        <v>114.7</v>
      </c>
      <c r="W42" s="51">
        <f t="shared" si="2"/>
        <v>113.89999999999999</v>
      </c>
      <c r="X42" s="4">
        <v>112.5</v>
      </c>
      <c r="Y42" s="4">
        <v>111.1</v>
      </c>
      <c r="Z42" s="4">
        <v>111.3</v>
      </c>
      <c r="AA42" s="4">
        <v>110.4</v>
      </c>
      <c r="AB42" s="4">
        <v>111.6</v>
      </c>
      <c r="AC42" s="4">
        <f t="shared" si="3"/>
        <v>111.38</v>
      </c>
      <c r="AD42" s="4">
        <v>112.6</v>
      </c>
      <c r="AE42" s="4">
        <v>108.7</v>
      </c>
      <c r="AF42" s="51">
        <f t="shared" si="4"/>
        <v>110.65</v>
      </c>
      <c r="AG42" s="4">
        <v>110.3</v>
      </c>
      <c r="AH42" s="4">
        <v>111</v>
      </c>
      <c r="AI42" s="4">
        <f t="shared" si="5"/>
        <v>110.65</v>
      </c>
      <c r="AJ42" s="4">
        <v>113.1</v>
      </c>
      <c r="AK42" s="4"/>
    </row>
    <row r="43" spans="1:37" x14ac:dyDescent="0.25">
      <c r="A43" s="1" t="s">
        <v>33</v>
      </c>
      <c r="B43" s="1">
        <v>2014</v>
      </c>
      <c r="C43" s="1" t="s">
        <v>34</v>
      </c>
      <c r="D43" s="4">
        <v>120.2</v>
      </c>
      <c r="E43" s="4">
        <v>119.2</v>
      </c>
      <c r="F43" s="4">
        <v>122.5</v>
      </c>
      <c r="G43" s="4">
        <v>115.1</v>
      </c>
      <c r="H43" s="4">
        <v>106.6</v>
      </c>
      <c r="I43" s="4">
        <v>115.4</v>
      </c>
      <c r="J43" s="4">
        <v>114.5</v>
      </c>
      <c r="K43" s="4">
        <v>109.3</v>
      </c>
      <c r="L43" s="4">
        <v>99.2</v>
      </c>
      <c r="M43" s="4">
        <v>111.4</v>
      </c>
      <c r="N43" s="4">
        <v>112.6</v>
      </c>
      <c r="O43" s="4">
        <v>118.8</v>
      </c>
      <c r="P43" s="4">
        <v>115.3</v>
      </c>
      <c r="Q43" s="4">
        <f t="shared" si="0"/>
        <v>113.85384615384615</v>
      </c>
      <c r="R43" s="4">
        <v>114.7</v>
      </c>
      <c r="S43" s="4">
        <f t="shared" si="1"/>
        <v>114.7</v>
      </c>
      <c r="T43" s="4">
        <v>116.4</v>
      </c>
      <c r="U43" s="4">
        <v>113.3</v>
      </c>
      <c r="V43" s="4">
        <v>115.9</v>
      </c>
      <c r="W43" s="51">
        <f t="shared" si="2"/>
        <v>115.2</v>
      </c>
      <c r="X43" s="4">
        <v>112.5</v>
      </c>
      <c r="Y43" s="4">
        <v>112.4</v>
      </c>
      <c r="Z43" s="4">
        <v>111.1</v>
      </c>
      <c r="AA43" s="4">
        <v>110.7</v>
      </c>
      <c r="AB43" s="4">
        <v>111.8</v>
      </c>
      <c r="AC43" s="4">
        <f t="shared" si="3"/>
        <v>111.7</v>
      </c>
      <c r="AD43" s="4">
        <v>112.8</v>
      </c>
      <c r="AE43" s="4">
        <v>108.7</v>
      </c>
      <c r="AF43" s="51">
        <f t="shared" si="4"/>
        <v>110.75</v>
      </c>
      <c r="AG43" s="4">
        <v>110.1</v>
      </c>
      <c r="AH43" s="4">
        <v>110.9</v>
      </c>
      <c r="AI43" s="4">
        <f t="shared" si="5"/>
        <v>110.5</v>
      </c>
      <c r="AJ43" s="4">
        <v>113.6</v>
      </c>
      <c r="AK43" s="4"/>
    </row>
    <row r="44" spans="1:37" x14ac:dyDescent="0.25">
      <c r="A44" s="1" t="s">
        <v>30</v>
      </c>
      <c r="B44" s="1">
        <v>2014</v>
      </c>
      <c r="C44" s="1" t="s">
        <v>35</v>
      </c>
      <c r="D44" s="4">
        <v>120.1</v>
      </c>
      <c r="E44" s="4">
        <v>118.1</v>
      </c>
      <c r="F44" s="4">
        <v>120.7</v>
      </c>
      <c r="G44" s="4">
        <v>116.1</v>
      </c>
      <c r="H44" s="4">
        <v>109.3</v>
      </c>
      <c r="I44" s="4">
        <v>119.6</v>
      </c>
      <c r="J44" s="4">
        <v>117.9</v>
      </c>
      <c r="K44" s="4">
        <v>110.2</v>
      </c>
      <c r="L44" s="4">
        <v>101.2</v>
      </c>
      <c r="M44" s="4">
        <v>110.7</v>
      </c>
      <c r="N44" s="4">
        <v>113</v>
      </c>
      <c r="O44" s="4">
        <v>118.3</v>
      </c>
      <c r="P44" s="4">
        <v>116.2</v>
      </c>
      <c r="Q44" s="4">
        <f t="shared" si="0"/>
        <v>114.72307692307693</v>
      </c>
      <c r="R44" s="4">
        <v>114.6</v>
      </c>
      <c r="S44" s="4">
        <f t="shared" si="1"/>
        <v>114.6</v>
      </c>
      <c r="T44" s="4">
        <v>117.5</v>
      </c>
      <c r="U44" s="4">
        <v>114.9</v>
      </c>
      <c r="V44" s="4">
        <v>117.2</v>
      </c>
      <c r="W44" s="51">
        <f t="shared" si="2"/>
        <v>116.53333333333335</v>
      </c>
      <c r="X44" s="4">
        <v>111.03489412587436</v>
      </c>
      <c r="Y44" s="4">
        <v>113.4</v>
      </c>
      <c r="Z44" s="4">
        <v>111.2</v>
      </c>
      <c r="AA44" s="4">
        <v>111.4</v>
      </c>
      <c r="AB44" s="4">
        <v>112.4</v>
      </c>
      <c r="AC44" s="4">
        <f t="shared" si="3"/>
        <v>111.88697882517488</v>
      </c>
      <c r="AD44" s="4">
        <v>113.4</v>
      </c>
      <c r="AE44" s="4">
        <v>108.9</v>
      </c>
      <c r="AF44" s="51">
        <f t="shared" si="4"/>
        <v>111.15</v>
      </c>
      <c r="AG44" s="4">
        <v>110.2</v>
      </c>
      <c r="AH44" s="4">
        <v>111.3</v>
      </c>
      <c r="AI44" s="4">
        <f t="shared" si="5"/>
        <v>110.75</v>
      </c>
      <c r="AJ44" s="4">
        <v>114.6</v>
      </c>
      <c r="AK44" s="4"/>
    </row>
    <row r="45" spans="1:37" x14ac:dyDescent="0.25">
      <c r="A45" s="1" t="s">
        <v>32</v>
      </c>
      <c r="B45" s="1">
        <v>2014</v>
      </c>
      <c r="C45" s="1" t="s">
        <v>35</v>
      </c>
      <c r="D45" s="4">
        <v>122.1</v>
      </c>
      <c r="E45" s="4">
        <v>121.4</v>
      </c>
      <c r="F45" s="4">
        <v>121.5</v>
      </c>
      <c r="G45" s="4">
        <v>116.2</v>
      </c>
      <c r="H45" s="4">
        <v>102.8</v>
      </c>
      <c r="I45" s="4">
        <v>117.7</v>
      </c>
      <c r="J45" s="4">
        <v>113.3</v>
      </c>
      <c r="K45" s="4">
        <v>108.9</v>
      </c>
      <c r="L45" s="4">
        <v>96.3</v>
      </c>
      <c r="M45" s="4">
        <v>114.1</v>
      </c>
      <c r="N45" s="4">
        <v>112.2</v>
      </c>
      <c r="O45" s="4">
        <v>120.5</v>
      </c>
      <c r="P45" s="4">
        <v>116</v>
      </c>
      <c r="Q45" s="4">
        <f t="shared" si="0"/>
        <v>114.07692307692308</v>
      </c>
      <c r="R45" s="4">
        <v>116.7</v>
      </c>
      <c r="S45" s="4">
        <f t="shared" si="1"/>
        <v>116.7</v>
      </c>
      <c r="T45" s="4">
        <v>115.8</v>
      </c>
      <c r="U45" s="4">
        <v>112.1</v>
      </c>
      <c r="V45" s="4">
        <v>115.2</v>
      </c>
      <c r="W45" s="51">
        <f t="shared" si="2"/>
        <v>114.36666666666666</v>
      </c>
      <c r="X45" s="4">
        <v>113.2</v>
      </c>
      <c r="Y45" s="4">
        <v>110.9</v>
      </c>
      <c r="Z45" s="4">
        <v>111.6</v>
      </c>
      <c r="AA45" s="4">
        <v>110.8</v>
      </c>
      <c r="AB45" s="4">
        <v>111.8</v>
      </c>
      <c r="AC45" s="4">
        <f t="shared" si="3"/>
        <v>111.66000000000001</v>
      </c>
      <c r="AD45" s="4">
        <v>113</v>
      </c>
      <c r="AE45" s="4">
        <v>109.2</v>
      </c>
      <c r="AF45" s="51">
        <f t="shared" si="4"/>
        <v>111.1</v>
      </c>
      <c r="AG45" s="4">
        <v>110.9</v>
      </c>
      <c r="AH45" s="4">
        <v>111.4</v>
      </c>
      <c r="AI45" s="4">
        <f t="shared" si="5"/>
        <v>111.15</v>
      </c>
      <c r="AJ45" s="4">
        <v>113.7</v>
      </c>
      <c r="AK45" s="4"/>
    </row>
    <row r="46" spans="1:37" x14ac:dyDescent="0.25">
      <c r="A46" s="1" t="s">
        <v>33</v>
      </c>
      <c r="B46" s="1">
        <v>2014</v>
      </c>
      <c r="C46" s="27" t="s">
        <v>35</v>
      </c>
      <c r="D46" s="4">
        <v>120.7</v>
      </c>
      <c r="E46" s="4">
        <v>119.3</v>
      </c>
      <c r="F46" s="4">
        <v>121</v>
      </c>
      <c r="G46" s="4">
        <v>116.1</v>
      </c>
      <c r="H46" s="4">
        <v>106.9</v>
      </c>
      <c r="I46" s="4">
        <v>118.7</v>
      </c>
      <c r="J46" s="4">
        <v>116.3</v>
      </c>
      <c r="K46" s="4">
        <v>109.8</v>
      </c>
      <c r="L46" s="4">
        <v>99.6</v>
      </c>
      <c r="M46" s="4">
        <v>111.8</v>
      </c>
      <c r="N46" s="4">
        <v>112.7</v>
      </c>
      <c r="O46" s="4">
        <v>119.3</v>
      </c>
      <c r="P46" s="4">
        <v>116.1</v>
      </c>
      <c r="Q46" s="4">
        <f t="shared" si="0"/>
        <v>114.48461538461537</v>
      </c>
      <c r="R46" s="4">
        <v>115.2</v>
      </c>
      <c r="S46" s="4">
        <f t="shared" si="1"/>
        <v>115.2</v>
      </c>
      <c r="T46" s="4">
        <v>116.8</v>
      </c>
      <c r="U46" s="4">
        <v>113.7</v>
      </c>
      <c r="V46" s="4">
        <v>116.4</v>
      </c>
      <c r="W46" s="51">
        <f t="shared" si="2"/>
        <v>115.63333333333333</v>
      </c>
      <c r="X46" s="4">
        <v>113.2</v>
      </c>
      <c r="Y46" s="4">
        <v>112.5</v>
      </c>
      <c r="Z46" s="4">
        <v>111.4</v>
      </c>
      <c r="AA46" s="4">
        <v>111.2</v>
      </c>
      <c r="AB46" s="4">
        <v>112</v>
      </c>
      <c r="AC46" s="4">
        <f t="shared" si="3"/>
        <v>112.05999999999999</v>
      </c>
      <c r="AD46" s="4">
        <v>113.2</v>
      </c>
      <c r="AE46" s="4">
        <v>109</v>
      </c>
      <c r="AF46" s="51">
        <f t="shared" si="4"/>
        <v>111.1</v>
      </c>
      <c r="AG46" s="4">
        <v>110.6</v>
      </c>
      <c r="AH46" s="4">
        <v>111.3</v>
      </c>
      <c r="AI46" s="4">
        <f t="shared" si="5"/>
        <v>110.94999999999999</v>
      </c>
      <c r="AJ46" s="4">
        <v>114.2</v>
      </c>
      <c r="AK46" s="4"/>
    </row>
    <row r="47" spans="1:37" x14ac:dyDescent="0.25">
      <c r="A47" s="1" t="s">
        <v>30</v>
      </c>
      <c r="B47" s="1">
        <v>2014</v>
      </c>
      <c r="C47" s="1" t="s">
        <v>36</v>
      </c>
      <c r="D47" s="4">
        <v>120.2</v>
      </c>
      <c r="E47" s="4">
        <v>118.9</v>
      </c>
      <c r="F47" s="4">
        <v>118.1</v>
      </c>
      <c r="G47" s="4">
        <v>117</v>
      </c>
      <c r="H47" s="4">
        <v>109.7</v>
      </c>
      <c r="I47" s="4">
        <v>125.5</v>
      </c>
      <c r="J47" s="4">
        <v>120.5</v>
      </c>
      <c r="K47" s="4">
        <v>111</v>
      </c>
      <c r="L47" s="4">
        <v>102.6</v>
      </c>
      <c r="M47" s="4">
        <v>111.2</v>
      </c>
      <c r="N47" s="4">
        <v>113.5</v>
      </c>
      <c r="O47" s="4">
        <v>118.7</v>
      </c>
      <c r="P47" s="4">
        <v>117.2</v>
      </c>
      <c r="Q47" s="4">
        <f t="shared" si="0"/>
        <v>115.70000000000002</v>
      </c>
      <c r="R47" s="4">
        <v>115.4</v>
      </c>
      <c r="S47" s="4">
        <f t="shared" si="1"/>
        <v>115.4</v>
      </c>
      <c r="T47" s="4">
        <v>118.1</v>
      </c>
      <c r="U47" s="4">
        <v>116.1</v>
      </c>
      <c r="V47" s="4">
        <v>117.8</v>
      </c>
      <c r="W47" s="51">
        <f t="shared" si="2"/>
        <v>117.33333333333333</v>
      </c>
      <c r="X47" s="4">
        <v>111.78203735746112</v>
      </c>
      <c r="Y47" s="4">
        <v>113.4</v>
      </c>
      <c r="Z47" s="4">
        <v>111.2</v>
      </c>
      <c r="AA47" s="4">
        <v>111.8</v>
      </c>
      <c r="AB47" s="4">
        <v>113</v>
      </c>
      <c r="AC47" s="4">
        <f t="shared" si="3"/>
        <v>112.23640747149223</v>
      </c>
      <c r="AD47" s="4">
        <v>113.7</v>
      </c>
      <c r="AE47" s="4">
        <v>108.9</v>
      </c>
      <c r="AF47" s="51">
        <f t="shared" si="4"/>
        <v>111.30000000000001</v>
      </c>
      <c r="AG47" s="4">
        <v>110.5</v>
      </c>
      <c r="AH47" s="4">
        <v>111.5</v>
      </c>
      <c r="AI47" s="4">
        <f t="shared" si="5"/>
        <v>111</v>
      </c>
      <c r="AJ47" s="4">
        <v>115.4</v>
      </c>
      <c r="AK47" s="4"/>
    </row>
    <row r="48" spans="1:37" x14ac:dyDescent="0.25">
      <c r="A48" s="1" t="s">
        <v>32</v>
      </c>
      <c r="B48" s="1">
        <v>2014</v>
      </c>
      <c r="C48" s="1" t="s">
        <v>36</v>
      </c>
      <c r="D48" s="4">
        <v>122.5</v>
      </c>
      <c r="E48" s="4">
        <v>121.7</v>
      </c>
      <c r="F48" s="4">
        <v>113.3</v>
      </c>
      <c r="G48" s="4">
        <v>117</v>
      </c>
      <c r="H48" s="4">
        <v>103.1</v>
      </c>
      <c r="I48" s="4">
        <v>126.7</v>
      </c>
      <c r="J48" s="4">
        <v>121.2</v>
      </c>
      <c r="K48" s="4">
        <v>111</v>
      </c>
      <c r="L48" s="4">
        <v>100.3</v>
      </c>
      <c r="M48" s="4">
        <v>115.3</v>
      </c>
      <c r="N48" s="4">
        <v>112.7</v>
      </c>
      <c r="O48" s="4">
        <v>121</v>
      </c>
      <c r="P48" s="4">
        <v>118.2</v>
      </c>
      <c r="Q48" s="4">
        <f t="shared" si="0"/>
        <v>115.69230769230771</v>
      </c>
      <c r="R48" s="4">
        <v>117.6</v>
      </c>
      <c r="S48" s="4">
        <f t="shared" si="1"/>
        <v>117.6</v>
      </c>
      <c r="T48" s="4">
        <v>116.3</v>
      </c>
      <c r="U48" s="4">
        <v>112.5</v>
      </c>
      <c r="V48" s="4">
        <v>115.7</v>
      </c>
      <c r="W48" s="51">
        <f t="shared" si="2"/>
        <v>114.83333333333333</v>
      </c>
      <c r="X48" s="4">
        <v>113.9</v>
      </c>
      <c r="Y48" s="4">
        <v>110.9</v>
      </c>
      <c r="Z48" s="4">
        <v>111.2</v>
      </c>
      <c r="AA48" s="4">
        <v>111</v>
      </c>
      <c r="AB48" s="4">
        <v>112.5</v>
      </c>
      <c r="AC48" s="4">
        <f t="shared" si="3"/>
        <v>111.9</v>
      </c>
      <c r="AD48" s="4">
        <v>113.4</v>
      </c>
      <c r="AE48" s="4">
        <v>109.1</v>
      </c>
      <c r="AF48" s="51">
        <f t="shared" si="4"/>
        <v>111.25</v>
      </c>
      <c r="AG48" s="4">
        <v>111.2</v>
      </c>
      <c r="AH48" s="4">
        <v>111.4</v>
      </c>
      <c r="AI48" s="4">
        <f t="shared" si="5"/>
        <v>111.30000000000001</v>
      </c>
      <c r="AJ48" s="4">
        <v>114.7</v>
      </c>
      <c r="AK48" s="4"/>
    </row>
    <row r="49" spans="1:37" x14ac:dyDescent="0.25">
      <c r="A49" s="1" t="s">
        <v>33</v>
      </c>
      <c r="B49" s="1">
        <v>2014</v>
      </c>
      <c r="C49" s="1" t="s">
        <v>36</v>
      </c>
      <c r="D49" s="4">
        <v>120.9</v>
      </c>
      <c r="E49" s="4">
        <v>119.9</v>
      </c>
      <c r="F49" s="4">
        <v>116.2</v>
      </c>
      <c r="G49" s="4">
        <v>117</v>
      </c>
      <c r="H49" s="4">
        <v>107.3</v>
      </c>
      <c r="I49" s="4">
        <v>126.1</v>
      </c>
      <c r="J49" s="4">
        <v>120.7</v>
      </c>
      <c r="K49" s="4">
        <v>111</v>
      </c>
      <c r="L49" s="4">
        <v>101.8</v>
      </c>
      <c r="M49" s="4">
        <v>112.6</v>
      </c>
      <c r="N49" s="4">
        <v>113.2</v>
      </c>
      <c r="O49" s="4">
        <v>119.8</v>
      </c>
      <c r="P49" s="4">
        <v>117.6</v>
      </c>
      <c r="Q49" s="4">
        <f t="shared" si="0"/>
        <v>115.69999999999999</v>
      </c>
      <c r="R49" s="4">
        <v>116</v>
      </c>
      <c r="S49" s="4">
        <f t="shared" si="1"/>
        <v>116</v>
      </c>
      <c r="T49" s="4">
        <v>117.4</v>
      </c>
      <c r="U49" s="4">
        <v>114.6</v>
      </c>
      <c r="V49" s="4">
        <v>117</v>
      </c>
      <c r="W49" s="51">
        <f t="shared" si="2"/>
        <v>116.33333333333333</v>
      </c>
      <c r="X49" s="4">
        <v>113.9</v>
      </c>
      <c r="Y49" s="4">
        <v>112.5</v>
      </c>
      <c r="Z49" s="4">
        <v>111.2</v>
      </c>
      <c r="AA49" s="4">
        <v>111.5</v>
      </c>
      <c r="AB49" s="4">
        <v>112.7</v>
      </c>
      <c r="AC49" s="4">
        <f t="shared" si="3"/>
        <v>112.36000000000001</v>
      </c>
      <c r="AD49" s="4">
        <v>113.6</v>
      </c>
      <c r="AE49" s="4">
        <v>109</v>
      </c>
      <c r="AF49" s="51">
        <f t="shared" si="4"/>
        <v>111.3</v>
      </c>
      <c r="AG49" s="4">
        <v>110.9</v>
      </c>
      <c r="AH49" s="4">
        <v>111.5</v>
      </c>
      <c r="AI49" s="4">
        <f t="shared" si="5"/>
        <v>111.2</v>
      </c>
      <c r="AJ49" s="4">
        <v>115.1</v>
      </c>
      <c r="AK49" s="4"/>
    </row>
    <row r="50" spans="1:37" x14ac:dyDescent="0.25">
      <c r="A50" s="1" t="s">
        <v>30</v>
      </c>
      <c r="B50" s="1">
        <v>2014</v>
      </c>
      <c r="C50" s="1" t="s">
        <v>37</v>
      </c>
      <c r="D50" s="4">
        <v>120.3</v>
      </c>
      <c r="E50" s="4">
        <v>120.2</v>
      </c>
      <c r="F50" s="4">
        <v>116.9</v>
      </c>
      <c r="G50" s="4">
        <v>118</v>
      </c>
      <c r="H50" s="4">
        <v>110.1</v>
      </c>
      <c r="I50" s="4">
        <v>126.3</v>
      </c>
      <c r="J50" s="4">
        <v>123.9</v>
      </c>
      <c r="K50" s="4">
        <v>111.5</v>
      </c>
      <c r="L50" s="4">
        <v>103.5</v>
      </c>
      <c r="M50" s="4">
        <v>111.6</v>
      </c>
      <c r="N50" s="4">
        <v>114.2</v>
      </c>
      <c r="O50" s="4">
        <v>119.2</v>
      </c>
      <c r="P50" s="4">
        <v>118.2</v>
      </c>
      <c r="Q50" s="4">
        <f t="shared" si="0"/>
        <v>116.45384615384614</v>
      </c>
      <c r="R50" s="4">
        <v>116.3</v>
      </c>
      <c r="S50" s="4">
        <f t="shared" si="1"/>
        <v>116.3</v>
      </c>
      <c r="T50" s="4">
        <v>118.7</v>
      </c>
      <c r="U50" s="4">
        <v>116.8</v>
      </c>
      <c r="V50" s="4">
        <v>118.5</v>
      </c>
      <c r="W50" s="51">
        <f t="shared" si="2"/>
        <v>118</v>
      </c>
      <c r="X50" s="4">
        <v>112.49979607823531</v>
      </c>
      <c r="Y50" s="4">
        <v>113.4</v>
      </c>
      <c r="Z50" s="4">
        <v>111.4</v>
      </c>
      <c r="AA50" s="4">
        <v>112.1</v>
      </c>
      <c r="AB50" s="4">
        <v>113.1</v>
      </c>
      <c r="AC50" s="4">
        <f t="shared" si="3"/>
        <v>112.49995921564707</v>
      </c>
      <c r="AD50" s="4">
        <v>114.1</v>
      </c>
      <c r="AE50" s="4">
        <v>108.9</v>
      </c>
      <c r="AF50" s="51">
        <f t="shared" si="4"/>
        <v>111.5</v>
      </c>
      <c r="AG50" s="4">
        <v>110.9</v>
      </c>
      <c r="AH50" s="4">
        <v>111.8</v>
      </c>
      <c r="AI50" s="4">
        <f t="shared" si="5"/>
        <v>111.35</v>
      </c>
      <c r="AJ50" s="4">
        <v>116</v>
      </c>
      <c r="AK50" s="4"/>
    </row>
    <row r="51" spans="1:37" x14ac:dyDescent="0.25">
      <c r="A51" s="1" t="s">
        <v>32</v>
      </c>
      <c r="B51" s="1">
        <v>2014</v>
      </c>
      <c r="C51" s="1" t="s">
        <v>37</v>
      </c>
      <c r="D51" s="4">
        <v>122.7</v>
      </c>
      <c r="E51" s="4">
        <v>124.1</v>
      </c>
      <c r="F51" s="4">
        <v>114.2</v>
      </c>
      <c r="G51" s="4">
        <v>119.1</v>
      </c>
      <c r="H51" s="4">
        <v>103.5</v>
      </c>
      <c r="I51" s="4">
        <v>129.19999999999999</v>
      </c>
      <c r="J51" s="4">
        <v>127</v>
      </c>
      <c r="K51" s="4">
        <v>112.6</v>
      </c>
      <c r="L51" s="4">
        <v>101.3</v>
      </c>
      <c r="M51" s="4">
        <v>117</v>
      </c>
      <c r="N51" s="4">
        <v>112.9</v>
      </c>
      <c r="O51" s="4">
        <v>121.7</v>
      </c>
      <c r="P51" s="4">
        <v>120</v>
      </c>
      <c r="Q51" s="4">
        <f t="shared" si="0"/>
        <v>117.33076923076925</v>
      </c>
      <c r="R51" s="4">
        <v>118.3</v>
      </c>
      <c r="S51" s="4">
        <f t="shared" si="1"/>
        <v>118.3</v>
      </c>
      <c r="T51" s="4">
        <v>116.8</v>
      </c>
      <c r="U51" s="4">
        <v>112.9</v>
      </c>
      <c r="V51" s="4">
        <v>116.2</v>
      </c>
      <c r="W51" s="51">
        <f t="shared" si="2"/>
        <v>115.3</v>
      </c>
      <c r="X51" s="4">
        <v>114.3</v>
      </c>
      <c r="Y51" s="4">
        <v>111.1</v>
      </c>
      <c r="Z51" s="4">
        <v>111.3</v>
      </c>
      <c r="AA51" s="4">
        <v>111.2</v>
      </c>
      <c r="AB51" s="4">
        <v>112.9</v>
      </c>
      <c r="AC51" s="4">
        <f t="shared" si="3"/>
        <v>112.16</v>
      </c>
      <c r="AD51" s="4">
        <v>114.1</v>
      </c>
      <c r="AE51" s="4">
        <v>109.3</v>
      </c>
      <c r="AF51" s="51">
        <f t="shared" si="4"/>
        <v>111.69999999999999</v>
      </c>
      <c r="AG51" s="4">
        <v>111.5</v>
      </c>
      <c r="AH51" s="4">
        <v>111.7</v>
      </c>
      <c r="AI51" s="4">
        <f t="shared" si="5"/>
        <v>111.6</v>
      </c>
      <c r="AJ51" s="4">
        <v>115.6</v>
      </c>
      <c r="AK51" s="4"/>
    </row>
    <row r="52" spans="1:37" x14ac:dyDescent="0.25">
      <c r="A52" s="1" t="s">
        <v>33</v>
      </c>
      <c r="B52" s="1">
        <v>2014</v>
      </c>
      <c r="C52" s="1" t="s">
        <v>37</v>
      </c>
      <c r="D52" s="4">
        <v>121.1</v>
      </c>
      <c r="E52" s="4">
        <v>121.6</v>
      </c>
      <c r="F52" s="4">
        <v>115.9</v>
      </c>
      <c r="G52" s="4">
        <v>118.4</v>
      </c>
      <c r="H52" s="4">
        <v>107.7</v>
      </c>
      <c r="I52" s="4">
        <v>127.7</v>
      </c>
      <c r="J52" s="4">
        <v>125</v>
      </c>
      <c r="K52" s="4">
        <v>111.9</v>
      </c>
      <c r="L52" s="4">
        <v>102.8</v>
      </c>
      <c r="M52" s="4">
        <v>113.4</v>
      </c>
      <c r="N52" s="4">
        <v>113.7</v>
      </c>
      <c r="O52" s="4">
        <v>120.4</v>
      </c>
      <c r="P52" s="4">
        <v>118.9</v>
      </c>
      <c r="Q52" s="4">
        <f t="shared" si="0"/>
        <v>116.80769230769235</v>
      </c>
      <c r="R52" s="4">
        <v>116.8</v>
      </c>
      <c r="S52" s="4">
        <f t="shared" si="1"/>
        <v>116.8</v>
      </c>
      <c r="T52" s="4">
        <v>118</v>
      </c>
      <c r="U52" s="4">
        <v>115.2</v>
      </c>
      <c r="V52" s="4">
        <v>117.6</v>
      </c>
      <c r="W52" s="51">
        <f t="shared" si="2"/>
        <v>116.93333333333332</v>
      </c>
      <c r="X52" s="4">
        <v>114.3</v>
      </c>
      <c r="Y52" s="4">
        <v>112.5</v>
      </c>
      <c r="Z52" s="4">
        <v>111.3</v>
      </c>
      <c r="AA52" s="4">
        <v>111.8</v>
      </c>
      <c r="AB52" s="4">
        <v>113</v>
      </c>
      <c r="AC52" s="4">
        <f t="shared" si="3"/>
        <v>112.58000000000001</v>
      </c>
      <c r="AD52" s="4">
        <v>114.1</v>
      </c>
      <c r="AE52" s="4">
        <v>109.1</v>
      </c>
      <c r="AF52" s="51">
        <f t="shared" si="4"/>
        <v>111.6</v>
      </c>
      <c r="AG52" s="4">
        <v>111.2</v>
      </c>
      <c r="AH52" s="4">
        <v>111.8</v>
      </c>
      <c r="AI52" s="4">
        <f t="shared" si="5"/>
        <v>111.5</v>
      </c>
      <c r="AJ52" s="4">
        <v>115.8</v>
      </c>
      <c r="AK52" s="4"/>
    </row>
    <row r="53" spans="1:37" x14ac:dyDescent="0.25">
      <c r="A53" s="1" t="s">
        <v>30</v>
      </c>
      <c r="B53" s="1">
        <v>2014</v>
      </c>
      <c r="C53" s="27" t="s">
        <v>38</v>
      </c>
      <c r="D53" s="4">
        <v>120.7</v>
      </c>
      <c r="E53" s="4">
        <v>121.6</v>
      </c>
      <c r="F53" s="4">
        <v>116.1</v>
      </c>
      <c r="G53" s="4">
        <v>119.3</v>
      </c>
      <c r="H53" s="4">
        <v>110.3</v>
      </c>
      <c r="I53" s="4">
        <v>125.8</v>
      </c>
      <c r="J53" s="4">
        <v>129.30000000000001</v>
      </c>
      <c r="K53" s="4">
        <v>112.2</v>
      </c>
      <c r="L53" s="4">
        <v>103.6</v>
      </c>
      <c r="M53" s="4">
        <v>112.3</v>
      </c>
      <c r="N53" s="4">
        <v>114.9</v>
      </c>
      <c r="O53" s="4">
        <v>120.1</v>
      </c>
      <c r="P53" s="4">
        <v>119.5</v>
      </c>
      <c r="Q53" s="4">
        <f t="shared" si="0"/>
        <v>117.36153846153844</v>
      </c>
      <c r="R53" s="4">
        <v>117.3</v>
      </c>
      <c r="S53" s="4">
        <f t="shared" si="1"/>
        <v>117.3</v>
      </c>
      <c r="T53" s="4">
        <v>119.7</v>
      </c>
      <c r="U53" s="4">
        <v>117.3</v>
      </c>
      <c r="V53" s="4">
        <v>119.3</v>
      </c>
      <c r="W53" s="51">
        <f t="shared" si="2"/>
        <v>118.76666666666667</v>
      </c>
      <c r="X53" s="4">
        <v>113.1240808401745</v>
      </c>
      <c r="Y53" s="4">
        <v>114.4</v>
      </c>
      <c r="Z53" s="4">
        <v>112.2</v>
      </c>
      <c r="AA53" s="4">
        <v>112.8</v>
      </c>
      <c r="AB53" s="4">
        <v>114.3</v>
      </c>
      <c r="AC53" s="4">
        <f t="shared" si="3"/>
        <v>113.36481616803489</v>
      </c>
      <c r="AD53" s="4">
        <v>114.9</v>
      </c>
      <c r="AE53" s="4">
        <v>108</v>
      </c>
      <c r="AF53" s="51">
        <f t="shared" si="4"/>
        <v>111.45</v>
      </c>
      <c r="AG53" s="4">
        <v>111.4</v>
      </c>
      <c r="AH53" s="4">
        <v>112.3</v>
      </c>
      <c r="AI53" s="4">
        <f t="shared" si="5"/>
        <v>111.85</v>
      </c>
      <c r="AJ53" s="4">
        <v>117</v>
      </c>
      <c r="AK53" s="4"/>
    </row>
    <row r="54" spans="1:37" x14ac:dyDescent="0.25">
      <c r="A54" s="1" t="s">
        <v>32</v>
      </c>
      <c r="B54" s="1">
        <v>2014</v>
      </c>
      <c r="C54" s="1" t="s">
        <v>38</v>
      </c>
      <c r="D54" s="4">
        <v>123.1</v>
      </c>
      <c r="E54" s="4">
        <v>125.9</v>
      </c>
      <c r="F54" s="4">
        <v>115.4</v>
      </c>
      <c r="G54" s="4">
        <v>120.4</v>
      </c>
      <c r="H54" s="4">
        <v>103.4</v>
      </c>
      <c r="I54" s="4">
        <v>131.19999999999999</v>
      </c>
      <c r="J54" s="4">
        <v>137.5</v>
      </c>
      <c r="K54" s="4">
        <v>112.8</v>
      </c>
      <c r="L54" s="4">
        <v>101.4</v>
      </c>
      <c r="M54" s="4">
        <v>118.3</v>
      </c>
      <c r="N54" s="4">
        <v>113.2</v>
      </c>
      <c r="O54" s="4">
        <v>122.4</v>
      </c>
      <c r="P54" s="4">
        <v>122</v>
      </c>
      <c r="Q54" s="4">
        <f t="shared" si="0"/>
        <v>119</v>
      </c>
      <c r="R54" s="4">
        <v>119</v>
      </c>
      <c r="S54" s="4">
        <f t="shared" si="1"/>
        <v>119</v>
      </c>
      <c r="T54" s="4">
        <v>117.4</v>
      </c>
      <c r="U54" s="4">
        <v>113.2</v>
      </c>
      <c r="V54" s="4">
        <v>116.7</v>
      </c>
      <c r="W54" s="51">
        <f t="shared" si="2"/>
        <v>115.76666666666667</v>
      </c>
      <c r="X54" s="4">
        <v>113.9</v>
      </c>
      <c r="Y54" s="4">
        <v>111.2</v>
      </c>
      <c r="Z54" s="4">
        <v>111.5</v>
      </c>
      <c r="AA54" s="4">
        <v>111.4</v>
      </c>
      <c r="AB54" s="4">
        <v>115.1</v>
      </c>
      <c r="AC54" s="4">
        <f t="shared" si="3"/>
        <v>112.62</v>
      </c>
      <c r="AD54" s="4">
        <v>114.3</v>
      </c>
      <c r="AE54" s="4">
        <v>108.7</v>
      </c>
      <c r="AF54" s="51">
        <f t="shared" si="4"/>
        <v>111.5</v>
      </c>
      <c r="AG54" s="4">
        <v>111.8</v>
      </c>
      <c r="AH54" s="4">
        <v>112.2</v>
      </c>
      <c r="AI54" s="4">
        <f t="shared" si="5"/>
        <v>112</v>
      </c>
      <c r="AJ54" s="4">
        <v>116.4</v>
      </c>
      <c r="AK54" s="4"/>
    </row>
    <row r="55" spans="1:37" x14ac:dyDescent="0.25">
      <c r="A55" s="1" t="s">
        <v>33</v>
      </c>
      <c r="B55" s="1">
        <v>2014</v>
      </c>
      <c r="C55" s="1" t="s">
        <v>38</v>
      </c>
      <c r="D55" s="4">
        <v>121.5</v>
      </c>
      <c r="E55" s="4">
        <v>123.1</v>
      </c>
      <c r="F55" s="4">
        <v>115.8</v>
      </c>
      <c r="G55" s="4">
        <v>119.7</v>
      </c>
      <c r="H55" s="4">
        <v>107.8</v>
      </c>
      <c r="I55" s="4">
        <v>128.30000000000001</v>
      </c>
      <c r="J55" s="4">
        <v>132.1</v>
      </c>
      <c r="K55" s="4">
        <v>112.4</v>
      </c>
      <c r="L55" s="4">
        <v>102.9</v>
      </c>
      <c r="M55" s="4">
        <v>114.3</v>
      </c>
      <c r="N55" s="4">
        <v>114.2</v>
      </c>
      <c r="O55" s="4">
        <v>121.2</v>
      </c>
      <c r="P55" s="4">
        <v>120.4</v>
      </c>
      <c r="Q55" s="4">
        <f t="shared" si="0"/>
        <v>117.9769230769231</v>
      </c>
      <c r="R55" s="4">
        <v>117.8</v>
      </c>
      <c r="S55" s="4">
        <f t="shared" si="1"/>
        <v>117.8</v>
      </c>
      <c r="T55" s="4">
        <v>118.8</v>
      </c>
      <c r="U55" s="4">
        <v>115.6</v>
      </c>
      <c r="V55" s="4">
        <v>118.3</v>
      </c>
      <c r="W55" s="51">
        <f t="shared" si="2"/>
        <v>117.56666666666666</v>
      </c>
      <c r="X55" s="4">
        <v>113.9</v>
      </c>
      <c r="Y55" s="4">
        <v>113.2</v>
      </c>
      <c r="Z55" s="4">
        <v>111.8</v>
      </c>
      <c r="AA55" s="4">
        <v>112.3</v>
      </c>
      <c r="AB55" s="4">
        <v>114.8</v>
      </c>
      <c r="AC55" s="4">
        <f t="shared" si="3"/>
        <v>113.2</v>
      </c>
      <c r="AD55" s="4">
        <v>114.6</v>
      </c>
      <c r="AE55" s="4">
        <v>108.3</v>
      </c>
      <c r="AF55" s="51">
        <f t="shared" si="4"/>
        <v>111.44999999999999</v>
      </c>
      <c r="AG55" s="4">
        <v>111.6</v>
      </c>
      <c r="AH55" s="4">
        <v>112.3</v>
      </c>
      <c r="AI55" s="4">
        <f t="shared" si="5"/>
        <v>111.94999999999999</v>
      </c>
      <c r="AJ55" s="4">
        <v>116.7</v>
      </c>
      <c r="AK55" s="4"/>
    </row>
    <row r="56" spans="1:37" x14ac:dyDescent="0.25">
      <c r="A56" s="1" t="s">
        <v>30</v>
      </c>
      <c r="B56" s="1">
        <v>2014</v>
      </c>
      <c r="C56" s="1" t="s">
        <v>39</v>
      </c>
      <c r="D56" s="4">
        <v>121.7</v>
      </c>
      <c r="E56" s="4">
        <v>122.5</v>
      </c>
      <c r="F56" s="4">
        <v>117.7</v>
      </c>
      <c r="G56" s="4">
        <v>120.6</v>
      </c>
      <c r="H56" s="4">
        <v>110.4</v>
      </c>
      <c r="I56" s="4">
        <v>129.1</v>
      </c>
      <c r="J56" s="4">
        <v>150.1</v>
      </c>
      <c r="K56" s="4">
        <v>113.2</v>
      </c>
      <c r="L56" s="4">
        <v>104.8</v>
      </c>
      <c r="M56" s="4">
        <v>113.3</v>
      </c>
      <c r="N56" s="4">
        <v>115.6</v>
      </c>
      <c r="O56" s="4">
        <v>120.9</v>
      </c>
      <c r="P56" s="4">
        <v>123.3</v>
      </c>
      <c r="Q56" s="4">
        <f t="shared" si="0"/>
        <v>120.24615384615385</v>
      </c>
      <c r="R56" s="4">
        <v>118</v>
      </c>
      <c r="S56" s="4">
        <f t="shared" si="1"/>
        <v>118</v>
      </c>
      <c r="T56" s="4">
        <v>120.7</v>
      </c>
      <c r="U56" s="4">
        <v>118.3</v>
      </c>
      <c r="V56" s="4">
        <v>120.3</v>
      </c>
      <c r="W56" s="51">
        <f t="shared" si="2"/>
        <v>119.76666666666667</v>
      </c>
      <c r="X56" s="4">
        <v>113.51176825287455</v>
      </c>
      <c r="Y56" s="4">
        <v>115.3</v>
      </c>
      <c r="Z56" s="4">
        <v>113.2</v>
      </c>
      <c r="AA56" s="4">
        <v>113.4</v>
      </c>
      <c r="AB56" s="4">
        <v>115.5</v>
      </c>
      <c r="AC56" s="4">
        <f t="shared" si="3"/>
        <v>114.18235365057492</v>
      </c>
      <c r="AD56" s="4">
        <v>115.4</v>
      </c>
      <c r="AE56" s="4">
        <v>108.8</v>
      </c>
      <c r="AF56" s="51">
        <f t="shared" si="4"/>
        <v>112.1</v>
      </c>
      <c r="AG56" s="4">
        <v>111.8</v>
      </c>
      <c r="AH56" s="4">
        <v>113.1</v>
      </c>
      <c r="AI56" s="4">
        <f t="shared" si="5"/>
        <v>112.44999999999999</v>
      </c>
      <c r="AJ56" s="4">
        <v>119.5</v>
      </c>
      <c r="AK56" s="4"/>
    </row>
    <row r="57" spans="1:37" x14ac:dyDescent="0.25">
      <c r="A57" s="1" t="s">
        <v>32</v>
      </c>
      <c r="B57" s="1">
        <v>2014</v>
      </c>
      <c r="C57" s="1" t="s">
        <v>39</v>
      </c>
      <c r="D57" s="4">
        <v>123.8</v>
      </c>
      <c r="E57" s="4">
        <v>126.4</v>
      </c>
      <c r="F57" s="4">
        <v>118</v>
      </c>
      <c r="G57" s="4">
        <v>121.6</v>
      </c>
      <c r="H57" s="4">
        <v>103.5</v>
      </c>
      <c r="I57" s="4">
        <v>133.69999999999999</v>
      </c>
      <c r="J57" s="4">
        <v>172.4</v>
      </c>
      <c r="K57" s="4">
        <v>113.1</v>
      </c>
      <c r="L57" s="4">
        <v>102.7</v>
      </c>
      <c r="M57" s="4">
        <v>120</v>
      </c>
      <c r="N57" s="4">
        <v>113.8</v>
      </c>
      <c r="O57" s="4">
        <v>123.4</v>
      </c>
      <c r="P57" s="4">
        <v>127.1</v>
      </c>
      <c r="Q57" s="4">
        <f t="shared" si="0"/>
        <v>123.03846153846153</v>
      </c>
      <c r="R57" s="4">
        <v>121</v>
      </c>
      <c r="S57" s="4">
        <f t="shared" si="1"/>
        <v>121</v>
      </c>
      <c r="T57" s="4">
        <v>118</v>
      </c>
      <c r="U57" s="4">
        <v>113.6</v>
      </c>
      <c r="V57" s="4">
        <v>117.4</v>
      </c>
      <c r="W57" s="51">
        <f t="shared" si="2"/>
        <v>116.33333333333333</v>
      </c>
      <c r="X57" s="4">
        <v>114.8</v>
      </c>
      <c r="Y57" s="4">
        <v>111.6</v>
      </c>
      <c r="Z57" s="4">
        <v>113</v>
      </c>
      <c r="AA57" s="4">
        <v>111.5</v>
      </c>
      <c r="AB57" s="4">
        <v>117.8</v>
      </c>
      <c r="AC57" s="4">
        <f t="shared" si="3"/>
        <v>113.73999999999998</v>
      </c>
      <c r="AD57" s="4">
        <v>114.9</v>
      </c>
      <c r="AE57" s="4">
        <v>109.7</v>
      </c>
      <c r="AF57" s="51">
        <f t="shared" si="4"/>
        <v>112.30000000000001</v>
      </c>
      <c r="AG57" s="4">
        <v>112.4</v>
      </c>
      <c r="AH57" s="4">
        <v>113.5</v>
      </c>
      <c r="AI57" s="4">
        <f t="shared" si="5"/>
        <v>112.95</v>
      </c>
      <c r="AJ57" s="4">
        <v>118.9</v>
      </c>
      <c r="AK57" s="4"/>
    </row>
    <row r="58" spans="1:37" x14ac:dyDescent="0.25">
      <c r="A58" s="1" t="s">
        <v>33</v>
      </c>
      <c r="B58" s="1">
        <v>2014</v>
      </c>
      <c r="C58" s="1" t="s">
        <v>39</v>
      </c>
      <c r="D58" s="4">
        <v>122.4</v>
      </c>
      <c r="E58" s="4">
        <v>123.9</v>
      </c>
      <c r="F58" s="4">
        <v>117.8</v>
      </c>
      <c r="G58" s="4">
        <v>121</v>
      </c>
      <c r="H58" s="4">
        <v>107.9</v>
      </c>
      <c r="I58" s="4">
        <v>131.19999999999999</v>
      </c>
      <c r="J58" s="4">
        <v>157.69999999999999</v>
      </c>
      <c r="K58" s="4">
        <v>113.2</v>
      </c>
      <c r="L58" s="4">
        <v>104.1</v>
      </c>
      <c r="M58" s="4">
        <v>115.5</v>
      </c>
      <c r="N58" s="4">
        <v>114.8</v>
      </c>
      <c r="O58" s="4">
        <v>122.1</v>
      </c>
      <c r="P58" s="4">
        <v>124.7</v>
      </c>
      <c r="Q58" s="4">
        <f t="shared" si="0"/>
        <v>121.25384615384615</v>
      </c>
      <c r="R58" s="4">
        <v>118.8</v>
      </c>
      <c r="S58" s="4">
        <f t="shared" si="1"/>
        <v>118.8</v>
      </c>
      <c r="T58" s="4">
        <v>119.6</v>
      </c>
      <c r="U58" s="4">
        <v>116.3</v>
      </c>
      <c r="V58" s="4">
        <v>119.1</v>
      </c>
      <c r="W58" s="51">
        <f t="shared" si="2"/>
        <v>118.33333333333333</v>
      </c>
      <c r="X58" s="4">
        <v>114.8</v>
      </c>
      <c r="Y58" s="4">
        <v>113.9</v>
      </c>
      <c r="Z58" s="4">
        <v>113.1</v>
      </c>
      <c r="AA58" s="4">
        <v>112.7</v>
      </c>
      <c r="AB58" s="4">
        <v>116.8</v>
      </c>
      <c r="AC58" s="4">
        <f t="shared" si="3"/>
        <v>114.25999999999999</v>
      </c>
      <c r="AD58" s="4">
        <v>115.2</v>
      </c>
      <c r="AE58" s="4">
        <v>109.2</v>
      </c>
      <c r="AF58" s="51">
        <f t="shared" si="4"/>
        <v>112.2</v>
      </c>
      <c r="AG58" s="4">
        <v>112.1</v>
      </c>
      <c r="AH58" s="4">
        <v>113.3</v>
      </c>
      <c r="AI58" s="4">
        <f t="shared" si="5"/>
        <v>112.69999999999999</v>
      </c>
      <c r="AJ58" s="4">
        <v>119.2</v>
      </c>
      <c r="AK58" s="4"/>
    </row>
    <row r="59" spans="1:37" x14ac:dyDescent="0.25">
      <c r="A59" s="1" t="s">
        <v>30</v>
      </c>
      <c r="B59" s="1">
        <v>2014</v>
      </c>
      <c r="C59" s="1" t="s">
        <v>40</v>
      </c>
      <c r="D59" s="4">
        <v>121.8</v>
      </c>
      <c r="E59" s="4">
        <v>122.8</v>
      </c>
      <c r="F59" s="4">
        <v>117.8</v>
      </c>
      <c r="G59" s="4">
        <v>121.9</v>
      </c>
      <c r="H59" s="4">
        <v>110.6</v>
      </c>
      <c r="I59" s="4">
        <v>129.69999999999999</v>
      </c>
      <c r="J59" s="4">
        <v>161.1</v>
      </c>
      <c r="K59" s="4">
        <v>114.1</v>
      </c>
      <c r="L59" s="4">
        <v>105.1</v>
      </c>
      <c r="M59" s="4">
        <v>114.6</v>
      </c>
      <c r="N59" s="4">
        <v>115.8</v>
      </c>
      <c r="O59" s="4">
        <v>121.7</v>
      </c>
      <c r="P59" s="4">
        <v>125.3</v>
      </c>
      <c r="Q59" s="4">
        <f t="shared" si="0"/>
        <v>121.71538461538459</v>
      </c>
      <c r="R59" s="4">
        <v>118.8</v>
      </c>
      <c r="S59" s="4">
        <f t="shared" si="1"/>
        <v>118.8</v>
      </c>
      <c r="T59" s="4">
        <v>120.9</v>
      </c>
      <c r="U59" s="4">
        <v>118.8</v>
      </c>
      <c r="V59" s="4">
        <v>120.7</v>
      </c>
      <c r="W59" s="51">
        <f t="shared" si="2"/>
        <v>120.13333333333333</v>
      </c>
      <c r="X59" s="4">
        <v>113.90396057458715</v>
      </c>
      <c r="Y59" s="4">
        <v>115.4</v>
      </c>
      <c r="Z59" s="4">
        <v>113.2</v>
      </c>
      <c r="AA59" s="4">
        <v>114</v>
      </c>
      <c r="AB59" s="4">
        <v>116.2</v>
      </c>
      <c r="AC59" s="4">
        <f t="shared" si="3"/>
        <v>114.54079211491744</v>
      </c>
      <c r="AD59" s="4">
        <v>115.9</v>
      </c>
      <c r="AE59" s="4">
        <v>109.4</v>
      </c>
      <c r="AF59" s="51">
        <f t="shared" si="4"/>
        <v>112.65</v>
      </c>
      <c r="AG59" s="4">
        <v>112.2</v>
      </c>
      <c r="AH59" s="4">
        <v>113.5</v>
      </c>
      <c r="AI59" s="4">
        <f t="shared" si="5"/>
        <v>112.85</v>
      </c>
      <c r="AJ59" s="4">
        <v>120.7</v>
      </c>
      <c r="AK59" s="4"/>
    </row>
    <row r="60" spans="1:37" x14ac:dyDescent="0.25">
      <c r="A60" s="1" t="s">
        <v>32</v>
      </c>
      <c r="B60" s="1">
        <v>2014</v>
      </c>
      <c r="C60" s="1" t="s">
        <v>40</v>
      </c>
      <c r="D60" s="4">
        <v>124.8</v>
      </c>
      <c r="E60" s="4">
        <v>127.3</v>
      </c>
      <c r="F60" s="4">
        <v>116.5</v>
      </c>
      <c r="G60" s="4">
        <v>122.2</v>
      </c>
      <c r="H60" s="4">
        <v>103.6</v>
      </c>
      <c r="I60" s="4">
        <v>132.69999999999999</v>
      </c>
      <c r="J60" s="4">
        <v>181.9</v>
      </c>
      <c r="K60" s="4">
        <v>115.2</v>
      </c>
      <c r="L60" s="4">
        <v>102.7</v>
      </c>
      <c r="M60" s="4">
        <v>122.1</v>
      </c>
      <c r="N60" s="4">
        <v>114.4</v>
      </c>
      <c r="O60" s="4">
        <v>124.7</v>
      </c>
      <c r="P60" s="4">
        <v>128.9</v>
      </c>
      <c r="Q60" s="4">
        <f t="shared" si="0"/>
        <v>124.38461538461539</v>
      </c>
      <c r="R60" s="4">
        <v>123</v>
      </c>
      <c r="S60" s="4">
        <f t="shared" si="1"/>
        <v>123</v>
      </c>
      <c r="T60" s="4">
        <v>118.6</v>
      </c>
      <c r="U60" s="4">
        <v>114.1</v>
      </c>
      <c r="V60" s="4">
        <v>117.9</v>
      </c>
      <c r="W60" s="51">
        <f t="shared" si="2"/>
        <v>116.86666666666667</v>
      </c>
      <c r="X60" s="4">
        <v>115.5</v>
      </c>
      <c r="Y60" s="4">
        <v>111.8</v>
      </c>
      <c r="Z60" s="4">
        <v>112.5</v>
      </c>
      <c r="AA60" s="4">
        <v>112.2</v>
      </c>
      <c r="AB60" s="4">
        <v>119.2</v>
      </c>
      <c r="AC60" s="4">
        <f t="shared" si="3"/>
        <v>114.24000000000001</v>
      </c>
      <c r="AD60" s="4">
        <v>115.3</v>
      </c>
      <c r="AE60" s="4">
        <v>110.5</v>
      </c>
      <c r="AF60" s="51">
        <f t="shared" si="4"/>
        <v>112.9</v>
      </c>
      <c r="AG60" s="4">
        <v>112.9</v>
      </c>
      <c r="AH60" s="4">
        <v>113.9</v>
      </c>
      <c r="AI60" s="4">
        <f t="shared" si="5"/>
        <v>113.4</v>
      </c>
      <c r="AJ60" s="4">
        <v>119.9</v>
      </c>
      <c r="AK60" s="4"/>
    </row>
    <row r="61" spans="1:37" x14ac:dyDescent="0.25">
      <c r="A61" s="1" t="s">
        <v>33</v>
      </c>
      <c r="B61" s="1">
        <v>2014</v>
      </c>
      <c r="C61" s="1" t="s">
        <v>40</v>
      </c>
      <c r="D61" s="4">
        <v>122.7</v>
      </c>
      <c r="E61" s="4">
        <v>124.4</v>
      </c>
      <c r="F61" s="4">
        <v>117.3</v>
      </c>
      <c r="G61" s="4">
        <v>122</v>
      </c>
      <c r="H61" s="4">
        <v>108</v>
      </c>
      <c r="I61" s="4">
        <v>131.1</v>
      </c>
      <c r="J61" s="4">
        <v>168.2</v>
      </c>
      <c r="K61" s="4">
        <v>114.5</v>
      </c>
      <c r="L61" s="4">
        <v>104.3</v>
      </c>
      <c r="M61" s="4">
        <v>117.1</v>
      </c>
      <c r="N61" s="4">
        <v>115.2</v>
      </c>
      <c r="O61" s="4">
        <v>123.1</v>
      </c>
      <c r="P61" s="4">
        <v>126.6</v>
      </c>
      <c r="Q61" s="4">
        <f t="shared" si="0"/>
        <v>122.65384615384613</v>
      </c>
      <c r="R61" s="4">
        <v>119.9</v>
      </c>
      <c r="S61" s="4">
        <f t="shared" si="1"/>
        <v>119.9</v>
      </c>
      <c r="T61" s="4">
        <v>120</v>
      </c>
      <c r="U61" s="4">
        <v>116.8</v>
      </c>
      <c r="V61" s="4">
        <v>119.6</v>
      </c>
      <c r="W61" s="51">
        <f t="shared" si="2"/>
        <v>118.8</v>
      </c>
      <c r="X61" s="4">
        <v>115.5</v>
      </c>
      <c r="Y61" s="4">
        <v>114</v>
      </c>
      <c r="Z61" s="4">
        <v>112.8</v>
      </c>
      <c r="AA61" s="4">
        <v>113.3</v>
      </c>
      <c r="AB61" s="4">
        <v>118</v>
      </c>
      <c r="AC61" s="4">
        <f t="shared" si="3"/>
        <v>114.72</v>
      </c>
      <c r="AD61" s="4">
        <v>115.6</v>
      </c>
      <c r="AE61" s="4">
        <v>109.9</v>
      </c>
      <c r="AF61" s="51">
        <f t="shared" si="4"/>
        <v>112.75</v>
      </c>
      <c r="AG61" s="4">
        <v>112.6</v>
      </c>
      <c r="AH61" s="4">
        <v>113.7</v>
      </c>
      <c r="AI61" s="4">
        <f t="shared" si="5"/>
        <v>113.15</v>
      </c>
      <c r="AJ61" s="4">
        <v>120.3</v>
      </c>
      <c r="AK61" s="4"/>
    </row>
    <row r="62" spans="1:37" x14ac:dyDescent="0.25">
      <c r="A62" s="1" t="s">
        <v>30</v>
      </c>
      <c r="B62" s="1">
        <v>2014</v>
      </c>
      <c r="C62" s="1" t="s">
        <v>41</v>
      </c>
      <c r="D62" s="4">
        <v>122.3</v>
      </c>
      <c r="E62" s="4">
        <v>122.4</v>
      </c>
      <c r="F62" s="4">
        <v>117.8</v>
      </c>
      <c r="G62" s="4">
        <v>122.7</v>
      </c>
      <c r="H62" s="4">
        <v>110.4</v>
      </c>
      <c r="I62" s="4">
        <v>129.80000000000001</v>
      </c>
      <c r="J62" s="4">
        <v>158.80000000000001</v>
      </c>
      <c r="K62" s="4">
        <v>115</v>
      </c>
      <c r="L62" s="4">
        <v>104.7</v>
      </c>
      <c r="M62" s="4">
        <v>114.9</v>
      </c>
      <c r="N62" s="4">
        <v>116.5</v>
      </c>
      <c r="O62" s="4">
        <v>122.6</v>
      </c>
      <c r="P62" s="4">
        <v>125.3</v>
      </c>
      <c r="Q62" s="4">
        <f t="shared" si="0"/>
        <v>121.78461538461539</v>
      </c>
      <c r="R62" s="4">
        <v>119.5</v>
      </c>
      <c r="S62" s="4">
        <f t="shared" si="1"/>
        <v>119.5</v>
      </c>
      <c r="T62" s="4">
        <v>121.7</v>
      </c>
      <c r="U62" s="4">
        <v>119.2</v>
      </c>
      <c r="V62" s="4">
        <v>121.3</v>
      </c>
      <c r="W62" s="51">
        <f t="shared" si="2"/>
        <v>120.73333333333333</v>
      </c>
      <c r="X62" s="4">
        <v>114.32664551862624</v>
      </c>
      <c r="Y62" s="4">
        <v>115.8</v>
      </c>
      <c r="Z62" s="4">
        <v>112.8</v>
      </c>
      <c r="AA62" s="4">
        <v>114.5</v>
      </c>
      <c r="AB62" s="4">
        <v>116.6</v>
      </c>
      <c r="AC62" s="4">
        <f t="shared" si="3"/>
        <v>114.80532910372524</v>
      </c>
      <c r="AD62" s="4">
        <v>116.7</v>
      </c>
      <c r="AE62" s="4">
        <v>109.1</v>
      </c>
      <c r="AF62" s="51">
        <f t="shared" si="4"/>
        <v>112.9</v>
      </c>
      <c r="AG62" s="4">
        <v>112.6</v>
      </c>
      <c r="AH62" s="4">
        <v>113.7</v>
      </c>
      <c r="AI62" s="4">
        <f t="shared" si="5"/>
        <v>113.15</v>
      </c>
      <c r="AJ62" s="4">
        <v>120.9</v>
      </c>
      <c r="AK62" s="4"/>
    </row>
    <row r="63" spans="1:37" x14ac:dyDescent="0.25">
      <c r="A63" s="1" t="s">
        <v>32</v>
      </c>
      <c r="B63" s="1">
        <v>2014</v>
      </c>
      <c r="C63" s="1" t="s">
        <v>41</v>
      </c>
      <c r="D63" s="4">
        <v>124.2</v>
      </c>
      <c r="E63" s="4">
        <v>125.4</v>
      </c>
      <c r="F63" s="4">
        <v>116.4</v>
      </c>
      <c r="G63" s="4">
        <v>122.7</v>
      </c>
      <c r="H63" s="4">
        <v>103.5</v>
      </c>
      <c r="I63" s="4">
        <v>124.5</v>
      </c>
      <c r="J63" s="4">
        <v>168.6</v>
      </c>
      <c r="K63" s="4">
        <v>116.9</v>
      </c>
      <c r="L63" s="4">
        <v>101.9</v>
      </c>
      <c r="M63" s="4">
        <v>122.9</v>
      </c>
      <c r="N63" s="4">
        <v>114.8</v>
      </c>
      <c r="O63" s="4">
        <v>125.2</v>
      </c>
      <c r="P63" s="4">
        <v>126.7</v>
      </c>
      <c r="Q63" s="4">
        <f t="shared" si="0"/>
        <v>122.59230769230771</v>
      </c>
      <c r="R63" s="4">
        <v>124.3</v>
      </c>
      <c r="S63" s="4">
        <f t="shared" si="1"/>
        <v>124.3</v>
      </c>
      <c r="T63" s="4">
        <v>119.2</v>
      </c>
      <c r="U63" s="4">
        <v>114.5</v>
      </c>
      <c r="V63" s="4">
        <v>118.4</v>
      </c>
      <c r="W63" s="51">
        <f t="shared" si="2"/>
        <v>117.36666666666667</v>
      </c>
      <c r="X63" s="4">
        <v>116.1</v>
      </c>
      <c r="Y63" s="4">
        <v>111.8</v>
      </c>
      <c r="Z63" s="4">
        <v>111.2</v>
      </c>
      <c r="AA63" s="4">
        <v>112.3</v>
      </c>
      <c r="AB63" s="4">
        <v>120</v>
      </c>
      <c r="AC63" s="4">
        <f t="shared" si="3"/>
        <v>114.28</v>
      </c>
      <c r="AD63" s="4">
        <v>115.5</v>
      </c>
      <c r="AE63" s="4">
        <v>110</v>
      </c>
      <c r="AF63" s="51">
        <f t="shared" si="4"/>
        <v>112.75</v>
      </c>
      <c r="AG63" s="4">
        <v>113.4</v>
      </c>
      <c r="AH63" s="4">
        <v>113.6</v>
      </c>
      <c r="AI63" s="4">
        <f t="shared" si="5"/>
        <v>113.5</v>
      </c>
      <c r="AJ63" s="4">
        <v>119.2</v>
      </c>
      <c r="AK63" s="4"/>
    </row>
    <row r="64" spans="1:37" x14ac:dyDescent="0.25">
      <c r="A64" s="1" t="s">
        <v>33</v>
      </c>
      <c r="B64" s="1">
        <v>2014</v>
      </c>
      <c r="C64" s="1" t="s">
        <v>41</v>
      </c>
      <c r="D64" s="4">
        <v>122.9</v>
      </c>
      <c r="E64" s="4">
        <v>123.5</v>
      </c>
      <c r="F64" s="4">
        <v>117.3</v>
      </c>
      <c r="G64" s="4">
        <v>122.7</v>
      </c>
      <c r="H64" s="4">
        <v>107.9</v>
      </c>
      <c r="I64" s="4">
        <v>127.3</v>
      </c>
      <c r="J64" s="4">
        <v>162.1</v>
      </c>
      <c r="K64" s="4">
        <v>115.6</v>
      </c>
      <c r="L64" s="4">
        <v>103.8</v>
      </c>
      <c r="M64" s="4">
        <v>117.6</v>
      </c>
      <c r="N64" s="4">
        <v>115.8</v>
      </c>
      <c r="O64" s="4">
        <v>123.8</v>
      </c>
      <c r="P64" s="4">
        <v>125.8</v>
      </c>
      <c r="Q64" s="4">
        <f t="shared" si="0"/>
        <v>122.00769230769228</v>
      </c>
      <c r="R64" s="4">
        <v>120.8</v>
      </c>
      <c r="S64" s="4">
        <f t="shared" si="1"/>
        <v>120.8</v>
      </c>
      <c r="T64" s="4">
        <v>120.7</v>
      </c>
      <c r="U64" s="4">
        <v>117.2</v>
      </c>
      <c r="V64" s="4">
        <v>120.1</v>
      </c>
      <c r="W64" s="51">
        <f t="shared" si="2"/>
        <v>119.33333333333333</v>
      </c>
      <c r="X64" s="4">
        <v>116.1</v>
      </c>
      <c r="Y64" s="4">
        <v>114.3</v>
      </c>
      <c r="Z64" s="4">
        <v>112</v>
      </c>
      <c r="AA64" s="4">
        <v>113.7</v>
      </c>
      <c r="AB64" s="4">
        <v>118.6</v>
      </c>
      <c r="AC64" s="4">
        <f t="shared" si="3"/>
        <v>114.93999999999998</v>
      </c>
      <c r="AD64" s="4">
        <v>116.1</v>
      </c>
      <c r="AE64" s="4">
        <v>109.5</v>
      </c>
      <c r="AF64" s="51">
        <f t="shared" si="4"/>
        <v>112.8</v>
      </c>
      <c r="AG64" s="4">
        <v>113.1</v>
      </c>
      <c r="AH64" s="4">
        <v>113.7</v>
      </c>
      <c r="AI64" s="4">
        <f t="shared" si="5"/>
        <v>113.4</v>
      </c>
      <c r="AJ64" s="4">
        <v>120.1</v>
      </c>
      <c r="AK64" s="4"/>
    </row>
    <row r="65" spans="1:37" x14ac:dyDescent="0.25">
      <c r="A65" s="1" t="s">
        <v>30</v>
      </c>
      <c r="B65" s="1">
        <v>2014</v>
      </c>
      <c r="C65" s="1" t="s">
        <v>42</v>
      </c>
      <c r="D65" s="4">
        <v>122.6</v>
      </c>
      <c r="E65" s="4">
        <v>122.5</v>
      </c>
      <c r="F65" s="4">
        <v>118.3</v>
      </c>
      <c r="G65" s="4">
        <v>123.2</v>
      </c>
      <c r="H65" s="4">
        <v>110.5</v>
      </c>
      <c r="I65" s="4">
        <v>128.9</v>
      </c>
      <c r="J65" s="4">
        <v>155.30000000000001</v>
      </c>
      <c r="K65" s="4">
        <v>115.5</v>
      </c>
      <c r="L65" s="4">
        <v>104</v>
      </c>
      <c r="M65" s="4">
        <v>115.3</v>
      </c>
      <c r="N65" s="4">
        <v>116.8</v>
      </c>
      <c r="O65" s="4">
        <v>123.2</v>
      </c>
      <c r="P65" s="4">
        <v>125.1</v>
      </c>
      <c r="Q65" s="4">
        <f t="shared" si="0"/>
        <v>121.63076923076922</v>
      </c>
      <c r="R65" s="4">
        <v>120</v>
      </c>
      <c r="S65" s="4">
        <f t="shared" si="1"/>
        <v>120</v>
      </c>
      <c r="T65" s="4">
        <v>122.7</v>
      </c>
      <c r="U65" s="4">
        <v>120.3</v>
      </c>
      <c r="V65" s="4">
        <v>122.3</v>
      </c>
      <c r="W65" s="51">
        <f t="shared" si="2"/>
        <v>121.76666666666667</v>
      </c>
      <c r="X65" s="4">
        <v>114.94915270512087</v>
      </c>
      <c r="Y65" s="4">
        <v>116.4</v>
      </c>
      <c r="Z65" s="4">
        <v>112.6</v>
      </c>
      <c r="AA65" s="4">
        <v>115.3</v>
      </c>
      <c r="AB65" s="4">
        <v>116.9</v>
      </c>
      <c r="AC65" s="4">
        <f t="shared" si="3"/>
        <v>115.22983054102417</v>
      </c>
      <c r="AD65" s="4">
        <v>117.5</v>
      </c>
      <c r="AE65" s="4">
        <v>109.3</v>
      </c>
      <c r="AF65" s="51">
        <f t="shared" si="4"/>
        <v>113.4</v>
      </c>
      <c r="AG65" s="4">
        <v>113</v>
      </c>
      <c r="AH65" s="4">
        <v>114</v>
      </c>
      <c r="AI65" s="4">
        <f t="shared" si="5"/>
        <v>113.5</v>
      </c>
      <c r="AJ65" s="4">
        <v>121</v>
      </c>
      <c r="AK65" s="4"/>
    </row>
    <row r="66" spans="1:37" x14ac:dyDescent="0.25">
      <c r="A66" s="1" t="s">
        <v>32</v>
      </c>
      <c r="B66" s="1">
        <v>2014</v>
      </c>
      <c r="C66" s="1" t="s">
        <v>42</v>
      </c>
      <c r="D66" s="4">
        <v>124.6</v>
      </c>
      <c r="E66" s="4">
        <v>126.1</v>
      </c>
      <c r="F66" s="4">
        <v>117.8</v>
      </c>
      <c r="G66" s="4">
        <v>123.1</v>
      </c>
      <c r="H66" s="4">
        <v>103.5</v>
      </c>
      <c r="I66" s="4">
        <v>123.5</v>
      </c>
      <c r="J66" s="4">
        <v>159.6</v>
      </c>
      <c r="K66" s="4">
        <v>117.4</v>
      </c>
      <c r="L66" s="4">
        <v>101.2</v>
      </c>
      <c r="M66" s="4">
        <v>123.8</v>
      </c>
      <c r="N66" s="4">
        <v>115.2</v>
      </c>
      <c r="O66" s="4">
        <v>125.9</v>
      </c>
      <c r="P66" s="4">
        <v>125.8</v>
      </c>
      <c r="Q66" s="4">
        <f t="shared" si="0"/>
        <v>122.11538461538461</v>
      </c>
      <c r="R66" s="4">
        <v>124.3</v>
      </c>
      <c r="S66" s="4">
        <f t="shared" si="1"/>
        <v>124.3</v>
      </c>
      <c r="T66" s="4">
        <v>119.6</v>
      </c>
      <c r="U66" s="4">
        <v>114.9</v>
      </c>
      <c r="V66" s="4">
        <v>118.9</v>
      </c>
      <c r="W66" s="51">
        <f t="shared" si="2"/>
        <v>117.8</v>
      </c>
      <c r="X66" s="4">
        <v>116.7</v>
      </c>
      <c r="Y66" s="4">
        <v>112</v>
      </c>
      <c r="Z66" s="4">
        <v>111</v>
      </c>
      <c r="AA66" s="4">
        <v>112.6</v>
      </c>
      <c r="AB66" s="4">
        <v>120.2</v>
      </c>
      <c r="AC66" s="4">
        <f t="shared" si="3"/>
        <v>114.5</v>
      </c>
      <c r="AD66" s="4">
        <v>115.8</v>
      </c>
      <c r="AE66" s="4">
        <v>110.1</v>
      </c>
      <c r="AF66" s="51">
        <f t="shared" si="4"/>
        <v>112.94999999999999</v>
      </c>
      <c r="AG66" s="4">
        <v>113.6</v>
      </c>
      <c r="AH66" s="4">
        <v>113.7</v>
      </c>
      <c r="AI66" s="4">
        <f t="shared" si="5"/>
        <v>113.65</v>
      </c>
      <c r="AJ66" s="4">
        <v>119.1</v>
      </c>
      <c r="AK66" s="4"/>
    </row>
    <row r="67" spans="1:37" x14ac:dyDescent="0.25">
      <c r="A67" s="1" t="s">
        <v>33</v>
      </c>
      <c r="B67" s="1">
        <v>2014</v>
      </c>
      <c r="C67" s="1" t="s">
        <v>42</v>
      </c>
      <c r="D67" s="4">
        <v>123.2</v>
      </c>
      <c r="E67" s="4">
        <v>123.8</v>
      </c>
      <c r="F67" s="4">
        <v>118.1</v>
      </c>
      <c r="G67" s="4">
        <v>123.2</v>
      </c>
      <c r="H67" s="4">
        <v>107.9</v>
      </c>
      <c r="I67" s="4">
        <v>126.4</v>
      </c>
      <c r="J67" s="4">
        <v>156.80000000000001</v>
      </c>
      <c r="K67" s="4">
        <v>116.1</v>
      </c>
      <c r="L67" s="4">
        <v>103.1</v>
      </c>
      <c r="M67" s="4">
        <v>118.1</v>
      </c>
      <c r="N67" s="4">
        <v>116.1</v>
      </c>
      <c r="O67" s="4">
        <v>124.5</v>
      </c>
      <c r="P67" s="4">
        <v>125.4</v>
      </c>
      <c r="Q67" s="4">
        <f t="shared" ref="Q67:Q130" si="6">AVERAGE(D67:P67)</f>
        <v>121.74615384615385</v>
      </c>
      <c r="R67" s="4">
        <v>121.1</v>
      </c>
      <c r="S67" s="4">
        <f t="shared" ref="S67:S130" si="7">R67</f>
        <v>121.1</v>
      </c>
      <c r="T67" s="4">
        <v>121.5</v>
      </c>
      <c r="U67" s="4">
        <v>118.1</v>
      </c>
      <c r="V67" s="4">
        <v>121</v>
      </c>
      <c r="W67" s="51">
        <f t="shared" ref="W67:W130" si="8">AVERAGE(T67:V67)</f>
        <v>120.2</v>
      </c>
      <c r="X67" s="4">
        <v>116.7</v>
      </c>
      <c r="Y67" s="4">
        <v>114.7</v>
      </c>
      <c r="Z67" s="4">
        <v>111.8</v>
      </c>
      <c r="AA67" s="4">
        <v>114.3</v>
      </c>
      <c r="AB67" s="4">
        <v>118.8</v>
      </c>
      <c r="AC67" s="4">
        <f t="shared" ref="AC67:AC130" si="9">AVERAGE(X67:AB67)</f>
        <v>115.25999999999999</v>
      </c>
      <c r="AD67" s="4">
        <v>116.7</v>
      </c>
      <c r="AE67" s="4">
        <v>109.6</v>
      </c>
      <c r="AF67" s="51">
        <f t="shared" ref="AF67:AF130" si="10">AVERAGE(AD67:AE67)</f>
        <v>113.15</v>
      </c>
      <c r="AG67" s="4">
        <v>113.3</v>
      </c>
      <c r="AH67" s="4">
        <v>113.9</v>
      </c>
      <c r="AI67" s="4">
        <f t="shared" ref="AI67:AI130" si="11">AVERAGE(AG67:AH67)</f>
        <v>113.6</v>
      </c>
      <c r="AJ67" s="4">
        <v>120.1</v>
      </c>
      <c r="AK67" s="4"/>
    </row>
    <row r="68" spans="1:37" x14ac:dyDescent="0.25">
      <c r="A68" s="1" t="s">
        <v>30</v>
      </c>
      <c r="B68" s="1">
        <v>2014</v>
      </c>
      <c r="C68" s="1" t="s">
        <v>43</v>
      </c>
      <c r="D68" s="4">
        <v>122.7</v>
      </c>
      <c r="E68" s="4">
        <v>122.6</v>
      </c>
      <c r="F68" s="4">
        <v>119.9</v>
      </c>
      <c r="G68" s="4">
        <v>124</v>
      </c>
      <c r="H68" s="4">
        <v>110.5</v>
      </c>
      <c r="I68" s="4">
        <v>128.80000000000001</v>
      </c>
      <c r="J68" s="4">
        <v>152</v>
      </c>
      <c r="K68" s="4">
        <v>116.2</v>
      </c>
      <c r="L68" s="4">
        <v>103.3</v>
      </c>
      <c r="M68" s="4">
        <v>115.8</v>
      </c>
      <c r="N68" s="4">
        <v>116.8</v>
      </c>
      <c r="O68" s="4">
        <v>124.5</v>
      </c>
      <c r="P68" s="4">
        <v>124.9</v>
      </c>
      <c r="Q68" s="4">
        <f t="shared" si="6"/>
        <v>121.69230769230769</v>
      </c>
      <c r="R68" s="4">
        <v>120.8</v>
      </c>
      <c r="S68" s="4">
        <f t="shared" si="7"/>
        <v>120.8</v>
      </c>
      <c r="T68" s="4">
        <v>123.3</v>
      </c>
      <c r="U68" s="4">
        <v>120.5</v>
      </c>
      <c r="V68" s="4">
        <v>122.9</v>
      </c>
      <c r="W68" s="51">
        <f t="shared" si="8"/>
        <v>122.23333333333335</v>
      </c>
      <c r="X68" s="4">
        <v>115.53108431092603</v>
      </c>
      <c r="Y68" s="4">
        <v>117.3</v>
      </c>
      <c r="Z68" s="4">
        <v>112</v>
      </c>
      <c r="AA68" s="4">
        <v>115.9</v>
      </c>
      <c r="AB68" s="4">
        <v>117.2</v>
      </c>
      <c r="AC68" s="4">
        <f t="shared" si="9"/>
        <v>115.58621686218521</v>
      </c>
      <c r="AD68" s="4">
        <v>118.1</v>
      </c>
      <c r="AE68" s="4">
        <v>108.8</v>
      </c>
      <c r="AF68" s="51">
        <f t="shared" si="10"/>
        <v>113.44999999999999</v>
      </c>
      <c r="AG68" s="4">
        <v>113.3</v>
      </c>
      <c r="AH68" s="4">
        <v>114.1</v>
      </c>
      <c r="AI68" s="4">
        <f t="shared" si="11"/>
        <v>113.69999999999999</v>
      </c>
      <c r="AJ68" s="4">
        <v>121.1</v>
      </c>
      <c r="AK68" s="4"/>
    </row>
    <row r="69" spans="1:37" x14ac:dyDescent="0.25">
      <c r="A69" s="1" t="s">
        <v>32</v>
      </c>
      <c r="B69" s="1">
        <v>2014</v>
      </c>
      <c r="C69" s="1" t="s">
        <v>43</v>
      </c>
      <c r="D69" s="4">
        <v>124.5</v>
      </c>
      <c r="E69" s="4">
        <v>125.6</v>
      </c>
      <c r="F69" s="4">
        <v>122.7</v>
      </c>
      <c r="G69" s="4">
        <v>124.6</v>
      </c>
      <c r="H69" s="4">
        <v>103.2</v>
      </c>
      <c r="I69" s="4">
        <v>122.2</v>
      </c>
      <c r="J69" s="4">
        <v>153.19999999999999</v>
      </c>
      <c r="K69" s="4">
        <v>119.3</v>
      </c>
      <c r="L69" s="4">
        <v>99.8</v>
      </c>
      <c r="M69" s="4">
        <v>124.6</v>
      </c>
      <c r="N69" s="4">
        <v>115.8</v>
      </c>
      <c r="O69" s="4">
        <v>126.9</v>
      </c>
      <c r="P69" s="4">
        <v>125.4</v>
      </c>
      <c r="Q69" s="4">
        <f t="shared" si="6"/>
        <v>122.13846153846154</v>
      </c>
      <c r="R69" s="4">
        <v>125.8</v>
      </c>
      <c r="S69" s="4">
        <f t="shared" si="7"/>
        <v>125.8</v>
      </c>
      <c r="T69" s="4">
        <v>120.3</v>
      </c>
      <c r="U69" s="4">
        <v>115.4</v>
      </c>
      <c r="V69" s="4">
        <v>119.5</v>
      </c>
      <c r="W69" s="51">
        <f t="shared" si="8"/>
        <v>118.39999999999999</v>
      </c>
      <c r="X69" s="4">
        <v>117.1</v>
      </c>
      <c r="Y69" s="4">
        <v>112.6</v>
      </c>
      <c r="Z69" s="4">
        <v>109.7</v>
      </c>
      <c r="AA69" s="4">
        <v>113</v>
      </c>
      <c r="AB69" s="4">
        <v>120.3</v>
      </c>
      <c r="AC69" s="4">
        <f t="shared" si="9"/>
        <v>114.53999999999999</v>
      </c>
      <c r="AD69" s="4">
        <v>116.4</v>
      </c>
      <c r="AE69" s="4">
        <v>109.6</v>
      </c>
      <c r="AF69" s="51">
        <f t="shared" si="10"/>
        <v>113</v>
      </c>
      <c r="AG69" s="4">
        <v>114</v>
      </c>
      <c r="AH69" s="4">
        <v>113.4</v>
      </c>
      <c r="AI69" s="4">
        <f t="shared" si="11"/>
        <v>113.7</v>
      </c>
      <c r="AJ69" s="4">
        <v>119</v>
      </c>
      <c r="AK69" s="4"/>
    </row>
    <row r="70" spans="1:37" x14ac:dyDescent="0.25">
      <c r="A70" s="1" t="s">
        <v>33</v>
      </c>
      <c r="B70" s="1">
        <v>2014</v>
      </c>
      <c r="C70" s="1" t="s">
        <v>43</v>
      </c>
      <c r="D70" s="4">
        <v>123.3</v>
      </c>
      <c r="E70" s="4">
        <v>123.7</v>
      </c>
      <c r="F70" s="4">
        <v>121</v>
      </c>
      <c r="G70" s="4">
        <v>124.2</v>
      </c>
      <c r="H70" s="4">
        <v>107.8</v>
      </c>
      <c r="I70" s="4">
        <v>125.7</v>
      </c>
      <c r="J70" s="4">
        <v>152.4</v>
      </c>
      <c r="K70" s="4">
        <v>117.2</v>
      </c>
      <c r="L70" s="4">
        <v>102.1</v>
      </c>
      <c r="M70" s="4">
        <v>118.7</v>
      </c>
      <c r="N70" s="4">
        <v>116.4</v>
      </c>
      <c r="O70" s="4">
        <v>125.6</v>
      </c>
      <c r="P70" s="4">
        <v>125.1</v>
      </c>
      <c r="Q70" s="4">
        <f t="shared" si="6"/>
        <v>121.78461538461539</v>
      </c>
      <c r="R70" s="4">
        <v>122.1</v>
      </c>
      <c r="S70" s="4">
        <f t="shared" si="7"/>
        <v>122.1</v>
      </c>
      <c r="T70" s="4">
        <v>122.1</v>
      </c>
      <c r="U70" s="4">
        <v>118.4</v>
      </c>
      <c r="V70" s="4">
        <v>121.6</v>
      </c>
      <c r="W70" s="51">
        <f t="shared" si="8"/>
        <v>120.7</v>
      </c>
      <c r="X70" s="4">
        <v>117.1</v>
      </c>
      <c r="Y70" s="4">
        <v>115.5</v>
      </c>
      <c r="Z70" s="4">
        <v>110.8</v>
      </c>
      <c r="AA70" s="4">
        <v>114.8</v>
      </c>
      <c r="AB70" s="4">
        <v>119</v>
      </c>
      <c r="AC70" s="4">
        <f t="shared" si="9"/>
        <v>115.44000000000001</v>
      </c>
      <c r="AD70" s="4">
        <v>117.3</v>
      </c>
      <c r="AE70" s="4">
        <v>109.1</v>
      </c>
      <c r="AF70" s="51">
        <f t="shared" si="10"/>
        <v>113.19999999999999</v>
      </c>
      <c r="AG70" s="4">
        <v>113.7</v>
      </c>
      <c r="AH70" s="4">
        <v>113.8</v>
      </c>
      <c r="AI70" s="4">
        <f t="shared" si="11"/>
        <v>113.75</v>
      </c>
      <c r="AJ70" s="4">
        <v>120.1</v>
      </c>
      <c r="AK70" s="4"/>
    </row>
    <row r="71" spans="1:37" x14ac:dyDescent="0.25">
      <c r="A71" s="1" t="s">
        <v>30</v>
      </c>
      <c r="B71" s="1">
        <v>2014</v>
      </c>
      <c r="C71" s="1" t="s">
        <v>44</v>
      </c>
      <c r="D71" s="4">
        <v>122.4</v>
      </c>
      <c r="E71" s="4">
        <v>122.4</v>
      </c>
      <c r="F71" s="4">
        <v>121.8</v>
      </c>
      <c r="G71" s="4">
        <v>124.2</v>
      </c>
      <c r="H71" s="4">
        <v>110.2</v>
      </c>
      <c r="I71" s="4">
        <v>128.6</v>
      </c>
      <c r="J71" s="4">
        <v>140.30000000000001</v>
      </c>
      <c r="K71" s="4">
        <v>116.3</v>
      </c>
      <c r="L71" s="4">
        <v>102</v>
      </c>
      <c r="M71" s="4">
        <v>116</v>
      </c>
      <c r="N71" s="4">
        <v>117.3</v>
      </c>
      <c r="O71" s="4">
        <v>124.8</v>
      </c>
      <c r="P71" s="4">
        <v>123.3</v>
      </c>
      <c r="Q71" s="4">
        <f t="shared" si="6"/>
        <v>120.73846153846154</v>
      </c>
      <c r="R71" s="4">
        <v>121.7</v>
      </c>
      <c r="S71" s="4">
        <f t="shared" si="7"/>
        <v>121.7</v>
      </c>
      <c r="T71" s="4">
        <v>123.8</v>
      </c>
      <c r="U71" s="4">
        <v>120.6</v>
      </c>
      <c r="V71" s="4">
        <v>123.3</v>
      </c>
      <c r="W71" s="51">
        <f t="shared" si="8"/>
        <v>122.56666666666666</v>
      </c>
      <c r="X71" s="4">
        <v>116.06743139274145</v>
      </c>
      <c r="Y71" s="4">
        <v>117.4</v>
      </c>
      <c r="Z71" s="4">
        <v>111.5</v>
      </c>
      <c r="AA71" s="4">
        <v>116.2</v>
      </c>
      <c r="AB71" s="4">
        <v>117.7</v>
      </c>
      <c r="AC71" s="4">
        <f t="shared" si="9"/>
        <v>115.77348627854829</v>
      </c>
      <c r="AD71" s="4">
        <v>118.2</v>
      </c>
      <c r="AE71" s="4">
        <v>109.4</v>
      </c>
      <c r="AF71" s="51">
        <f t="shared" si="10"/>
        <v>113.80000000000001</v>
      </c>
      <c r="AG71" s="4">
        <v>113.3</v>
      </c>
      <c r="AH71" s="4">
        <v>114.2</v>
      </c>
      <c r="AI71" s="4">
        <f t="shared" si="11"/>
        <v>113.75</v>
      </c>
      <c r="AJ71" s="4">
        <v>120.3</v>
      </c>
      <c r="AK71" s="4"/>
    </row>
    <row r="72" spans="1:37" x14ac:dyDescent="0.25">
      <c r="A72" s="1" t="s">
        <v>32</v>
      </c>
      <c r="B72" s="1">
        <v>2014</v>
      </c>
      <c r="C72" s="1" t="s">
        <v>44</v>
      </c>
      <c r="D72" s="4">
        <v>124</v>
      </c>
      <c r="E72" s="4">
        <v>124.7</v>
      </c>
      <c r="F72" s="4">
        <v>126.3</v>
      </c>
      <c r="G72" s="4">
        <v>124.9</v>
      </c>
      <c r="H72" s="4">
        <v>103</v>
      </c>
      <c r="I72" s="4">
        <v>122.3</v>
      </c>
      <c r="J72" s="4">
        <v>141</v>
      </c>
      <c r="K72" s="4">
        <v>120.1</v>
      </c>
      <c r="L72" s="4">
        <v>97.8</v>
      </c>
      <c r="M72" s="4">
        <v>125.4</v>
      </c>
      <c r="N72" s="4">
        <v>116.1</v>
      </c>
      <c r="O72" s="4">
        <v>127.6</v>
      </c>
      <c r="P72" s="4">
        <v>124</v>
      </c>
      <c r="Q72" s="4">
        <f t="shared" si="6"/>
        <v>121.32307692307691</v>
      </c>
      <c r="R72" s="4">
        <v>126.4</v>
      </c>
      <c r="S72" s="4">
        <f t="shared" si="7"/>
        <v>126.4</v>
      </c>
      <c r="T72" s="4">
        <v>120.7</v>
      </c>
      <c r="U72" s="4">
        <v>115.8</v>
      </c>
      <c r="V72" s="4">
        <v>120</v>
      </c>
      <c r="W72" s="51">
        <f t="shared" si="8"/>
        <v>118.83333333333333</v>
      </c>
      <c r="X72" s="4">
        <v>116.5</v>
      </c>
      <c r="Y72" s="4">
        <v>113</v>
      </c>
      <c r="Z72" s="4">
        <v>108.8</v>
      </c>
      <c r="AA72" s="4">
        <v>113.2</v>
      </c>
      <c r="AB72" s="4">
        <v>120.7</v>
      </c>
      <c r="AC72" s="4">
        <f t="shared" si="9"/>
        <v>114.44000000000001</v>
      </c>
      <c r="AD72" s="4">
        <v>116.8</v>
      </c>
      <c r="AE72" s="4">
        <v>110.4</v>
      </c>
      <c r="AF72" s="51">
        <f t="shared" si="10"/>
        <v>113.6</v>
      </c>
      <c r="AG72" s="4">
        <v>114.3</v>
      </c>
      <c r="AH72" s="4">
        <v>113.4</v>
      </c>
      <c r="AI72" s="4">
        <f t="shared" si="11"/>
        <v>113.85</v>
      </c>
      <c r="AJ72" s="4">
        <v>118.4</v>
      </c>
      <c r="AK72" s="4"/>
    </row>
    <row r="73" spans="1:37" x14ac:dyDescent="0.25">
      <c r="A73" s="1" t="s">
        <v>33</v>
      </c>
      <c r="B73" s="1">
        <v>2014</v>
      </c>
      <c r="C73" s="1" t="s">
        <v>44</v>
      </c>
      <c r="D73" s="4">
        <v>122.9</v>
      </c>
      <c r="E73" s="4">
        <v>123.2</v>
      </c>
      <c r="F73" s="4">
        <v>123.5</v>
      </c>
      <c r="G73" s="4">
        <v>124.5</v>
      </c>
      <c r="H73" s="4">
        <v>107.6</v>
      </c>
      <c r="I73" s="4">
        <v>125.7</v>
      </c>
      <c r="J73" s="4">
        <v>140.5</v>
      </c>
      <c r="K73" s="4">
        <v>117.6</v>
      </c>
      <c r="L73" s="4">
        <v>100.6</v>
      </c>
      <c r="M73" s="4">
        <v>119.1</v>
      </c>
      <c r="N73" s="4">
        <v>116.8</v>
      </c>
      <c r="O73" s="4">
        <v>126.1</v>
      </c>
      <c r="P73" s="4">
        <v>123.6</v>
      </c>
      <c r="Q73" s="4">
        <f t="shared" si="6"/>
        <v>120.89999999999999</v>
      </c>
      <c r="R73" s="4">
        <v>123</v>
      </c>
      <c r="S73" s="4">
        <f t="shared" si="7"/>
        <v>123</v>
      </c>
      <c r="T73" s="4">
        <v>122.6</v>
      </c>
      <c r="U73" s="4">
        <v>118.6</v>
      </c>
      <c r="V73" s="4">
        <v>122</v>
      </c>
      <c r="W73" s="51">
        <f t="shared" si="8"/>
        <v>121.06666666666666</v>
      </c>
      <c r="X73" s="4">
        <v>116.5</v>
      </c>
      <c r="Y73" s="4">
        <v>115.7</v>
      </c>
      <c r="Z73" s="4">
        <v>110.1</v>
      </c>
      <c r="AA73" s="4">
        <v>115.1</v>
      </c>
      <c r="AB73" s="4">
        <v>119.5</v>
      </c>
      <c r="AC73" s="4">
        <f t="shared" si="9"/>
        <v>115.38</v>
      </c>
      <c r="AD73" s="4">
        <v>117.5</v>
      </c>
      <c r="AE73" s="4">
        <v>109.8</v>
      </c>
      <c r="AF73" s="51">
        <f t="shared" si="10"/>
        <v>113.65</v>
      </c>
      <c r="AG73" s="4">
        <v>113.9</v>
      </c>
      <c r="AH73" s="4">
        <v>113.8</v>
      </c>
      <c r="AI73" s="4">
        <f t="shared" si="11"/>
        <v>113.85</v>
      </c>
      <c r="AJ73" s="4">
        <v>119.4</v>
      </c>
      <c r="AK73" s="4"/>
    </row>
    <row r="74" spans="1:37" x14ac:dyDescent="0.25">
      <c r="A74" s="1" t="s">
        <v>30</v>
      </c>
      <c r="B74" s="1">
        <v>2015</v>
      </c>
      <c r="C74" s="1" t="s">
        <v>31</v>
      </c>
      <c r="D74" s="4">
        <v>123.1</v>
      </c>
      <c r="E74" s="4">
        <v>123.1</v>
      </c>
      <c r="F74" s="4">
        <v>122.1</v>
      </c>
      <c r="G74" s="4">
        <v>124.9</v>
      </c>
      <c r="H74" s="4">
        <v>111</v>
      </c>
      <c r="I74" s="4">
        <v>130.4</v>
      </c>
      <c r="J74" s="4">
        <v>132.30000000000001</v>
      </c>
      <c r="K74" s="4">
        <v>117.2</v>
      </c>
      <c r="L74" s="4">
        <v>100.5</v>
      </c>
      <c r="M74" s="4">
        <v>117.2</v>
      </c>
      <c r="N74" s="4">
        <v>117.9</v>
      </c>
      <c r="O74" s="4">
        <v>125.6</v>
      </c>
      <c r="P74" s="4">
        <v>122.8</v>
      </c>
      <c r="Q74" s="4">
        <f t="shared" si="6"/>
        <v>120.62307692307692</v>
      </c>
      <c r="R74" s="4">
        <v>122.7</v>
      </c>
      <c r="S74" s="4">
        <f t="shared" si="7"/>
        <v>122.7</v>
      </c>
      <c r="T74" s="4">
        <v>124.4</v>
      </c>
      <c r="U74" s="4">
        <v>121.6</v>
      </c>
      <c r="V74" s="4">
        <v>124</v>
      </c>
      <c r="W74" s="51">
        <f t="shared" si="8"/>
        <v>123.33333333333333</v>
      </c>
      <c r="X74" s="4">
        <v>116.34974093430982</v>
      </c>
      <c r="Y74" s="4">
        <v>118.4</v>
      </c>
      <c r="Z74" s="4">
        <v>111</v>
      </c>
      <c r="AA74" s="4">
        <v>116.6</v>
      </c>
      <c r="AB74" s="4">
        <v>118.2</v>
      </c>
      <c r="AC74" s="4">
        <f t="shared" si="9"/>
        <v>116.10994818686197</v>
      </c>
      <c r="AD74" s="4">
        <v>118.9</v>
      </c>
      <c r="AE74" s="4">
        <v>110.2</v>
      </c>
      <c r="AF74" s="51">
        <f t="shared" si="10"/>
        <v>114.55000000000001</v>
      </c>
      <c r="AG74" s="4">
        <v>114</v>
      </c>
      <c r="AH74" s="4">
        <v>114.5</v>
      </c>
      <c r="AI74" s="4">
        <f t="shared" si="11"/>
        <v>114.25</v>
      </c>
      <c r="AJ74" s="4">
        <v>120.3</v>
      </c>
      <c r="AK74" s="4"/>
    </row>
    <row r="75" spans="1:37" x14ac:dyDescent="0.25">
      <c r="A75" s="1" t="s">
        <v>32</v>
      </c>
      <c r="B75" s="1">
        <v>2015</v>
      </c>
      <c r="C75" s="1" t="s">
        <v>31</v>
      </c>
      <c r="D75" s="4">
        <v>124</v>
      </c>
      <c r="E75" s="4">
        <v>125.5</v>
      </c>
      <c r="F75" s="4">
        <v>126.6</v>
      </c>
      <c r="G75" s="4">
        <v>125.2</v>
      </c>
      <c r="H75" s="4">
        <v>104.3</v>
      </c>
      <c r="I75" s="4">
        <v>121.3</v>
      </c>
      <c r="J75" s="4">
        <v>134.4</v>
      </c>
      <c r="K75" s="4">
        <v>122.9</v>
      </c>
      <c r="L75" s="4">
        <v>96.1</v>
      </c>
      <c r="M75" s="4">
        <v>126.6</v>
      </c>
      <c r="N75" s="4">
        <v>116.5</v>
      </c>
      <c r="O75" s="4">
        <v>128</v>
      </c>
      <c r="P75" s="4">
        <v>123.5</v>
      </c>
      <c r="Q75" s="4">
        <f t="shared" si="6"/>
        <v>121.14615384615384</v>
      </c>
      <c r="R75" s="4">
        <v>127.4</v>
      </c>
      <c r="S75" s="4">
        <f t="shared" si="7"/>
        <v>127.4</v>
      </c>
      <c r="T75" s="4">
        <v>121</v>
      </c>
      <c r="U75" s="4">
        <v>116.1</v>
      </c>
      <c r="V75" s="4">
        <v>120.2</v>
      </c>
      <c r="W75" s="51">
        <f t="shared" si="8"/>
        <v>119.10000000000001</v>
      </c>
      <c r="X75" s="4">
        <v>117.3</v>
      </c>
      <c r="Y75" s="4">
        <v>113.4</v>
      </c>
      <c r="Z75" s="4">
        <v>107.9</v>
      </c>
      <c r="AA75" s="4">
        <v>113.7</v>
      </c>
      <c r="AB75" s="4">
        <v>120.8</v>
      </c>
      <c r="AC75" s="4">
        <f t="shared" si="9"/>
        <v>114.62</v>
      </c>
      <c r="AD75" s="4">
        <v>117.2</v>
      </c>
      <c r="AE75" s="4">
        <v>111.4</v>
      </c>
      <c r="AF75" s="51">
        <f t="shared" si="10"/>
        <v>114.30000000000001</v>
      </c>
      <c r="AG75" s="4">
        <v>114.6</v>
      </c>
      <c r="AH75" s="4">
        <v>113.4</v>
      </c>
      <c r="AI75" s="4">
        <f t="shared" si="11"/>
        <v>114</v>
      </c>
      <c r="AJ75" s="4">
        <v>118.5</v>
      </c>
      <c r="AK75" s="4"/>
    </row>
    <row r="76" spans="1:37" x14ac:dyDescent="0.25">
      <c r="A76" s="1" t="s">
        <v>33</v>
      </c>
      <c r="B76" s="1">
        <v>2015</v>
      </c>
      <c r="C76" s="1" t="s">
        <v>31</v>
      </c>
      <c r="D76" s="4">
        <v>123.4</v>
      </c>
      <c r="E76" s="4">
        <v>123.9</v>
      </c>
      <c r="F76" s="4">
        <v>123.8</v>
      </c>
      <c r="G76" s="4">
        <v>125</v>
      </c>
      <c r="H76" s="4">
        <v>108.5</v>
      </c>
      <c r="I76" s="4">
        <v>126.2</v>
      </c>
      <c r="J76" s="4">
        <v>133</v>
      </c>
      <c r="K76" s="4">
        <v>119.1</v>
      </c>
      <c r="L76" s="4">
        <v>99</v>
      </c>
      <c r="M76" s="4">
        <v>120.3</v>
      </c>
      <c r="N76" s="4">
        <v>117.3</v>
      </c>
      <c r="O76" s="4">
        <v>126.7</v>
      </c>
      <c r="P76" s="4">
        <v>123.1</v>
      </c>
      <c r="Q76" s="4">
        <f t="shared" si="6"/>
        <v>120.71538461538461</v>
      </c>
      <c r="R76" s="4">
        <v>124</v>
      </c>
      <c r="S76" s="4">
        <f t="shared" si="7"/>
        <v>124</v>
      </c>
      <c r="T76" s="4">
        <v>123.1</v>
      </c>
      <c r="U76" s="4">
        <v>119.3</v>
      </c>
      <c r="V76" s="4">
        <v>122.5</v>
      </c>
      <c r="W76" s="51">
        <f t="shared" si="8"/>
        <v>121.63333333333333</v>
      </c>
      <c r="X76" s="4">
        <v>117.3</v>
      </c>
      <c r="Y76" s="4">
        <v>116.5</v>
      </c>
      <c r="Z76" s="4">
        <v>109.4</v>
      </c>
      <c r="AA76" s="4">
        <v>115.5</v>
      </c>
      <c r="AB76" s="4">
        <v>119.7</v>
      </c>
      <c r="AC76" s="4">
        <f t="shared" si="9"/>
        <v>115.68000000000002</v>
      </c>
      <c r="AD76" s="4">
        <v>118.1</v>
      </c>
      <c r="AE76" s="4">
        <v>110.7</v>
      </c>
      <c r="AF76" s="51">
        <f t="shared" si="10"/>
        <v>114.4</v>
      </c>
      <c r="AG76" s="4">
        <v>114.3</v>
      </c>
      <c r="AH76" s="4">
        <v>114</v>
      </c>
      <c r="AI76" s="4">
        <f t="shared" si="11"/>
        <v>114.15</v>
      </c>
      <c r="AJ76" s="4">
        <v>119.5</v>
      </c>
      <c r="AK76" s="4"/>
    </row>
    <row r="77" spans="1:37" x14ac:dyDescent="0.25">
      <c r="A77" s="1" t="s">
        <v>30</v>
      </c>
      <c r="B77" s="1">
        <v>2015</v>
      </c>
      <c r="C77" s="1" t="s">
        <v>34</v>
      </c>
      <c r="D77" s="4">
        <v>123.4</v>
      </c>
      <c r="E77" s="4">
        <v>124.4</v>
      </c>
      <c r="F77" s="4">
        <v>122.1</v>
      </c>
      <c r="G77" s="4">
        <v>125.8</v>
      </c>
      <c r="H77" s="4">
        <v>111.5</v>
      </c>
      <c r="I77" s="4">
        <v>129.4</v>
      </c>
      <c r="J77" s="4">
        <v>128.19999999999999</v>
      </c>
      <c r="K77" s="4">
        <v>118.8</v>
      </c>
      <c r="L77" s="4">
        <v>100</v>
      </c>
      <c r="M77" s="4">
        <v>118.6</v>
      </c>
      <c r="N77" s="4">
        <v>118.8</v>
      </c>
      <c r="O77" s="4">
        <v>126.8</v>
      </c>
      <c r="P77" s="4">
        <v>122.8</v>
      </c>
      <c r="Q77" s="4">
        <f t="shared" si="6"/>
        <v>120.81538461538459</v>
      </c>
      <c r="R77" s="4">
        <v>124.2</v>
      </c>
      <c r="S77" s="4">
        <f t="shared" si="7"/>
        <v>124.2</v>
      </c>
      <c r="T77" s="4">
        <v>125.4</v>
      </c>
      <c r="U77" s="4">
        <v>122.7</v>
      </c>
      <c r="V77" s="4">
        <v>125</v>
      </c>
      <c r="W77" s="51">
        <f t="shared" si="8"/>
        <v>124.36666666666667</v>
      </c>
      <c r="X77" s="4">
        <v>116.63869518199746</v>
      </c>
      <c r="Y77" s="4">
        <v>120</v>
      </c>
      <c r="Z77" s="4">
        <v>110.9</v>
      </c>
      <c r="AA77" s="4">
        <v>117.7</v>
      </c>
      <c r="AB77" s="4">
        <v>118.7</v>
      </c>
      <c r="AC77" s="4">
        <f t="shared" si="9"/>
        <v>116.78773903639949</v>
      </c>
      <c r="AD77" s="4">
        <v>119.6</v>
      </c>
      <c r="AE77" s="4">
        <v>110.8</v>
      </c>
      <c r="AF77" s="51">
        <f t="shared" si="10"/>
        <v>115.19999999999999</v>
      </c>
      <c r="AG77" s="4">
        <v>114.8</v>
      </c>
      <c r="AH77" s="4">
        <v>115</v>
      </c>
      <c r="AI77" s="4">
        <f t="shared" si="11"/>
        <v>114.9</v>
      </c>
      <c r="AJ77" s="4">
        <v>120.6</v>
      </c>
      <c r="AK77" s="4"/>
    </row>
    <row r="78" spans="1:37" x14ac:dyDescent="0.25">
      <c r="A78" s="1" t="s">
        <v>32</v>
      </c>
      <c r="B78" s="1">
        <v>2015</v>
      </c>
      <c r="C78" s="1" t="s">
        <v>34</v>
      </c>
      <c r="D78" s="4">
        <v>124.3</v>
      </c>
      <c r="E78" s="4">
        <v>126.5</v>
      </c>
      <c r="F78" s="4">
        <v>119.5</v>
      </c>
      <c r="G78" s="4">
        <v>125.6</v>
      </c>
      <c r="H78" s="4">
        <v>104.9</v>
      </c>
      <c r="I78" s="4">
        <v>121.6</v>
      </c>
      <c r="J78" s="4">
        <v>131.80000000000001</v>
      </c>
      <c r="K78" s="4">
        <v>125.1</v>
      </c>
      <c r="L78" s="4">
        <v>95</v>
      </c>
      <c r="M78" s="4">
        <v>127.7</v>
      </c>
      <c r="N78" s="4">
        <v>116.8</v>
      </c>
      <c r="O78" s="4">
        <v>128.6</v>
      </c>
      <c r="P78" s="4">
        <v>123.7</v>
      </c>
      <c r="Q78" s="4">
        <f t="shared" si="6"/>
        <v>120.85384615384616</v>
      </c>
      <c r="R78" s="4">
        <v>128.1</v>
      </c>
      <c r="S78" s="4">
        <f t="shared" si="7"/>
        <v>128.1</v>
      </c>
      <c r="T78" s="4">
        <v>121.3</v>
      </c>
      <c r="U78" s="4">
        <v>116.5</v>
      </c>
      <c r="V78" s="4">
        <v>120.6</v>
      </c>
      <c r="W78" s="51">
        <f t="shared" si="8"/>
        <v>119.46666666666665</v>
      </c>
      <c r="X78" s="4">
        <v>118.1</v>
      </c>
      <c r="Y78" s="4">
        <v>114</v>
      </c>
      <c r="Z78" s="4">
        <v>106.8</v>
      </c>
      <c r="AA78" s="4">
        <v>114.1</v>
      </c>
      <c r="AB78" s="4">
        <v>120.4</v>
      </c>
      <c r="AC78" s="4">
        <f t="shared" si="9"/>
        <v>114.67999999999999</v>
      </c>
      <c r="AD78" s="4">
        <v>117.7</v>
      </c>
      <c r="AE78" s="4">
        <v>111.7</v>
      </c>
      <c r="AF78" s="51">
        <f t="shared" si="10"/>
        <v>114.7</v>
      </c>
      <c r="AG78" s="4">
        <v>114.9</v>
      </c>
      <c r="AH78" s="4">
        <v>113.2</v>
      </c>
      <c r="AI78" s="4">
        <f t="shared" si="11"/>
        <v>114.05000000000001</v>
      </c>
      <c r="AJ78" s="4">
        <v>118.7</v>
      </c>
      <c r="AK78" s="4"/>
    </row>
    <row r="79" spans="1:37" x14ac:dyDescent="0.25">
      <c r="A79" s="1" t="s">
        <v>33</v>
      </c>
      <c r="B79" s="1">
        <v>2015</v>
      </c>
      <c r="C79" s="1" t="s">
        <v>34</v>
      </c>
      <c r="D79" s="4">
        <v>123.7</v>
      </c>
      <c r="E79" s="4">
        <v>125.1</v>
      </c>
      <c r="F79" s="4">
        <v>121.1</v>
      </c>
      <c r="G79" s="4">
        <v>125.7</v>
      </c>
      <c r="H79" s="4">
        <v>109.1</v>
      </c>
      <c r="I79" s="4">
        <v>125.8</v>
      </c>
      <c r="J79" s="4">
        <v>129.4</v>
      </c>
      <c r="K79" s="4">
        <v>120.9</v>
      </c>
      <c r="L79" s="4">
        <v>98.3</v>
      </c>
      <c r="M79" s="4">
        <v>121.6</v>
      </c>
      <c r="N79" s="4">
        <v>118</v>
      </c>
      <c r="O79" s="4">
        <v>127.6</v>
      </c>
      <c r="P79" s="4">
        <v>123.1</v>
      </c>
      <c r="Q79" s="4">
        <f t="shared" si="6"/>
        <v>120.72307692307689</v>
      </c>
      <c r="R79" s="4">
        <v>125.2</v>
      </c>
      <c r="S79" s="4">
        <f t="shared" si="7"/>
        <v>125.2</v>
      </c>
      <c r="T79" s="4">
        <v>123.8</v>
      </c>
      <c r="U79" s="4">
        <v>120.1</v>
      </c>
      <c r="V79" s="4">
        <v>123.3</v>
      </c>
      <c r="W79" s="51">
        <f t="shared" si="8"/>
        <v>122.39999999999999</v>
      </c>
      <c r="X79" s="4">
        <v>118.1</v>
      </c>
      <c r="Y79" s="4">
        <v>117.7</v>
      </c>
      <c r="Z79" s="4">
        <v>108.7</v>
      </c>
      <c r="AA79" s="4">
        <v>116.3</v>
      </c>
      <c r="AB79" s="4">
        <v>119.7</v>
      </c>
      <c r="AC79" s="4">
        <f t="shared" si="9"/>
        <v>116.1</v>
      </c>
      <c r="AD79" s="4">
        <v>118.7</v>
      </c>
      <c r="AE79" s="4">
        <v>111.2</v>
      </c>
      <c r="AF79" s="51">
        <f t="shared" si="10"/>
        <v>114.95</v>
      </c>
      <c r="AG79" s="4">
        <v>114.9</v>
      </c>
      <c r="AH79" s="4">
        <v>114.1</v>
      </c>
      <c r="AI79" s="4">
        <f t="shared" si="11"/>
        <v>114.5</v>
      </c>
      <c r="AJ79" s="4">
        <v>119.7</v>
      </c>
      <c r="AK79" s="4"/>
    </row>
    <row r="80" spans="1:37" x14ac:dyDescent="0.25">
      <c r="A80" s="1" t="s">
        <v>30</v>
      </c>
      <c r="B80" s="1">
        <v>2015</v>
      </c>
      <c r="C80" s="1" t="s">
        <v>35</v>
      </c>
      <c r="D80" s="4">
        <v>123.3</v>
      </c>
      <c r="E80" s="4">
        <v>124.7</v>
      </c>
      <c r="F80" s="4">
        <v>118.9</v>
      </c>
      <c r="G80" s="4">
        <v>126</v>
      </c>
      <c r="H80" s="4">
        <v>111.8</v>
      </c>
      <c r="I80" s="4">
        <v>130.9</v>
      </c>
      <c r="J80" s="4">
        <v>128</v>
      </c>
      <c r="K80" s="4">
        <v>119.9</v>
      </c>
      <c r="L80" s="4">
        <v>98.9</v>
      </c>
      <c r="M80" s="4">
        <v>119.4</v>
      </c>
      <c r="N80" s="4">
        <v>118.9</v>
      </c>
      <c r="O80" s="4">
        <v>127.7</v>
      </c>
      <c r="P80" s="4">
        <v>123.1</v>
      </c>
      <c r="Q80" s="4">
        <f t="shared" si="6"/>
        <v>120.88461538461539</v>
      </c>
      <c r="R80" s="4">
        <v>124.7</v>
      </c>
      <c r="S80" s="4">
        <f t="shared" si="7"/>
        <v>124.7</v>
      </c>
      <c r="T80" s="4">
        <v>126</v>
      </c>
      <c r="U80" s="4">
        <v>122.9</v>
      </c>
      <c r="V80" s="4">
        <v>125.5</v>
      </c>
      <c r="W80" s="51">
        <f t="shared" si="8"/>
        <v>124.8</v>
      </c>
      <c r="X80" s="4">
        <v>116.98398527878319</v>
      </c>
      <c r="Y80" s="4">
        <v>120.6</v>
      </c>
      <c r="Z80" s="4">
        <v>111.6</v>
      </c>
      <c r="AA80" s="4">
        <v>118.2</v>
      </c>
      <c r="AB80" s="4">
        <v>119.4</v>
      </c>
      <c r="AC80" s="4">
        <f t="shared" si="9"/>
        <v>117.35679705575664</v>
      </c>
      <c r="AD80" s="4">
        <v>120.2</v>
      </c>
      <c r="AE80" s="4">
        <v>110.8</v>
      </c>
      <c r="AF80" s="51">
        <f t="shared" si="10"/>
        <v>115.5</v>
      </c>
      <c r="AG80" s="4">
        <v>115.5</v>
      </c>
      <c r="AH80" s="4">
        <v>115.5</v>
      </c>
      <c r="AI80" s="4">
        <f t="shared" si="11"/>
        <v>115.5</v>
      </c>
      <c r="AJ80" s="4">
        <v>121.1</v>
      </c>
      <c r="AK80" s="4"/>
    </row>
    <row r="81" spans="1:37" x14ac:dyDescent="0.25">
      <c r="A81" s="1" t="s">
        <v>32</v>
      </c>
      <c r="B81" s="1">
        <v>2015</v>
      </c>
      <c r="C81" s="1" t="s">
        <v>35</v>
      </c>
      <c r="D81" s="4">
        <v>124</v>
      </c>
      <c r="E81" s="4">
        <v>126.7</v>
      </c>
      <c r="F81" s="4">
        <v>113.5</v>
      </c>
      <c r="G81" s="4">
        <v>125.9</v>
      </c>
      <c r="H81" s="4">
        <v>104.8</v>
      </c>
      <c r="I81" s="4">
        <v>123.8</v>
      </c>
      <c r="J81" s="4">
        <v>131.4</v>
      </c>
      <c r="K81" s="4">
        <v>127.2</v>
      </c>
      <c r="L81" s="4">
        <v>93.2</v>
      </c>
      <c r="M81" s="4">
        <v>127.4</v>
      </c>
      <c r="N81" s="4">
        <v>117</v>
      </c>
      <c r="O81" s="4">
        <v>129.19999999999999</v>
      </c>
      <c r="P81" s="4">
        <v>123.9</v>
      </c>
      <c r="Q81" s="4">
        <f t="shared" si="6"/>
        <v>120.61538461538463</v>
      </c>
      <c r="R81" s="4">
        <v>128.80000000000001</v>
      </c>
      <c r="S81" s="4">
        <f t="shared" si="7"/>
        <v>128.80000000000001</v>
      </c>
      <c r="T81" s="4">
        <v>121.7</v>
      </c>
      <c r="U81" s="4">
        <v>116.9</v>
      </c>
      <c r="V81" s="4">
        <v>120.9</v>
      </c>
      <c r="W81" s="51">
        <f t="shared" si="8"/>
        <v>119.83333333333333</v>
      </c>
      <c r="X81" s="4">
        <v>118.6</v>
      </c>
      <c r="Y81" s="4">
        <v>114.4</v>
      </c>
      <c r="Z81" s="4">
        <v>108.4</v>
      </c>
      <c r="AA81" s="4">
        <v>114.3</v>
      </c>
      <c r="AB81" s="4">
        <v>120.6</v>
      </c>
      <c r="AC81" s="4">
        <f t="shared" si="9"/>
        <v>115.25999999999999</v>
      </c>
      <c r="AD81" s="4">
        <v>118</v>
      </c>
      <c r="AE81" s="4">
        <v>111.3</v>
      </c>
      <c r="AF81" s="51">
        <f t="shared" si="10"/>
        <v>114.65</v>
      </c>
      <c r="AG81" s="4">
        <v>115.4</v>
      </c>
      <c r="AH81" s="4">
        <v>113.8</v>
      </c>
      <c r="AI81" s="4">
        <f t="shared" si="11"/>
        <v>114.6</v>
      </c>
      <c r="AJ81" s="4">
        <v>119.1</v>
      </c>
      <c r="AK81" s="4"/>
    </row>
    <row r="82" spans="1:37" x14ac:dyDescent="0.25">
      <c r="A82" s="1" t="s">
        <v>33</v>
      </c>
      <c r="B82" s="1">
        <v>2015</v>
      </c>
      <c r="C82" s="1" t="s">
        <v>35</v>
      </c>
      <c r="D82" s="4">
        <v>123.5</v>
      </c>
      <c r="E82" s="4">
        <v>125.4</v>
      </c>
      <c r="F82" s="4">
        <v>116.8</v>
      </c>
      <c r="G82" s="4">
        <v>126</v>
      </c>
      <c r="H82" s="4">
        <v>109.2</v>
      </c>
      <c r="I82" s="4">
        <v>127.6</v>
      </c>
      <c r="J82" s="4">
        <v>129.19999999999999</v>
      </c>
      <c r="K82" s="4">
        <v>122.4</v>
      </c>
      <c r="L82" s="4">
        <v>97</v>
      </c>
      <c r="M82" s="4">
        <v>122.1</v>
      </c>
      <c r="N82" s="4">
        <v>118.1</v>
      </c>
      <c r="O82" s="4">
        <v>128.4</v>
      </c>
      <c r="P82" s="4">
        <v>123.4</v>
      </c>
      <c r="Q82" s="4">
        <f t="shared" si="6"/>
        <v>120.69999999999999</v>
      </c>
      <c r="R82" s="4">
        <v>125.8</v>
      </c>
      <c r="S82" s="4">
        <f t="shared" si="7"/>
        <v>125.8</v>
      </c>
      <c r="T82" s="4">
        <v>124.3</v>
      </c>
      <c r="U82" s="4">
        <v>120.4</v>
      </c>
      <c r="V82" s="4">
        <v>123.7</v>
      </c>
      <c r="W82" s="51">
        <f t="shared" si="8"/>
        <v>122.8</v>
      </c>
      <c r="X82" s="4">
        <v>118.6</v>
      </c>
      <c r="Y82" s="4">
        <v>118.3</v>
      </c>
      <c r="Z82" s="4">
        <v>109.9</v>
      </c>
      <c r="AA82" s="4">
        <v>116.7</v>
      </c>
      <c r="AB82" s="4">
        <v>120.1</v>
      </c>
      <c r="AC82" s="4">
        <f t="shared" si="9"/>
        <v>116.71999999999998</v>
      </c>
      <c r="AD82" s="4">
        <v>119.2</v>
      </c>
      <c r="AE82" s="4">
        <v>111</v>
      </c>
      <c r="AF82" s="51">
        <f t="shared" si="10"/>
        <v>115.1</v>
      </c>
      <c r="AG82" s="4">
        <v>115.4</v>
      </c>
      <c r="AH82" s="4">
        <v>114.7</v>
      </c>
      <c r="AI82" s="4">
        <f t="shared" si="11"/>
        <v>115.05000000000001</v>
      </c>
      <c r="AJ82" s="4">
        <v>120.2</v>
      </c>
      <c r="AK82" s="4"/>
    </row>
    <row r="83" spans="1:37" x14ac:dyDescent="0.25">
      <c r="A83" s="1" t="s">
        <v>30</v>
      </c>
      <c r="B83" s="1">
        <v>2015</v>
      </c>
      <c r="C83" s="1" t="s">
        <v>36</v>
      </c>
      <c r="D83" s="4">
        <v>123.3</v>
      </c>
      <c r="E83" s="4">
        <v>125.5</v>
      </c>
      <c r="F83" s="4">
        <v>117.2</v>
      </c>
      <c r="G83" s="4">
        <v>126.8</v>
      </c>
      <c r="H83" s="4">
        <v>111.9</v>
      </c>
      <c r="I83" s="4">
        <v>134.19999999999999</v>
      </c>
      <c r="J83" s="4">
        <v>127.5</v>
      </c>
      <c r="K83" s="4">
        <v>121.5</v>
      </c>
      <c r="L83" s="4">
        <v>97.8</v>
      </c>
      <c r="M83" s="4">
        <v>119.8</v>
      </c>
      <c r="N83" s="4">
        <v>119.4</v>
      </c>
      <c r="O83" s="4">
        <v>128.69999999999999</v>
      </c>
      <c r="P83" s="4">
        <v>123.6</v>
      </c>
      <c r="Q83" s="4">
        <f t="shared" si="6"/>
        <v>121.32307692307693</v>
      </c>
      <c r="R83" s="4">
        <v>125.7</v>
      </c>
      <c r="S83" s="4">
        <f t="shared" si="7"/>
        <v>125.7</v>
      </c>
      <c r="T83" s="4">
        <v>126.4</v>
      </c>
      <c r="U83" s="4">
        <v>123.3</v>
      </c>
      <c r="V83" s="4">
        <v>126</v>
      </c>
      <c r="W83" s="51">
        <f t="shared" si="8"/>
        <v>125.23333333333333</v>
      </c>
      <c r="X83" s="4">
        <v>117.55249126612118</v>
      </c>
      <c r="Y83" s="4">
        <v>121.2</v>
      </c>
      <c r="Z83" s="4">
        <v>111.9</v>
      </c>
      <c r="AA83" s="4">
        <v>118.6</v>
      </c>
      <c r="AB83" s="4">
        <v>119.9</v>
      </c>
      <c r="AC83" s="4">
        <f t="shared" si="9"/>
        <v>117.83049825322423</v>
      </c>
      <c r="AD83" s="4">
        <v>120.9</v>
      </c>
      <c r="AE83" s="4">
        <v>111.6</v>
      </c>
      <c r="AF83" s="51">
        <f t="shared" si="10"/>
        <v>116.25</v>
      </c>
      <c r="AG83" s="4">
        <v>116.2</v>
      </c>
      <c r="AH83" s="4">
        <v>116</v>
      </c>
      <c r="AI83" s="4">
        <f t="shared" si="11"/>
        <v>116.1</v>
      </c>
      <c r="AJ83" s="4">
        <v>121.5</v>
      </c>
      <c r="AK83" s="4"/>
    </row>
    <row r="84" spans="1:37" x14ac:dyDescent="0.25">
      <c r="A84" s="1" t="s">
        <v>32</v>
      </c>
      <c r="B84" s="1">
        <v>2015</v>
      </c>
      <c r="C84" s="1" t="s">
        <v>36</v>
      </c>
      <c r="D84" s="4">
        <v>123.8</v>
      </c>
      <c r="E84" s="4">
        <v>128.19999999999999</v>
      </c>
      <c r="F84" s="4">
        <v>110</v>
      </c>
      <c r="G84" s="4">
        <v>126.3</v>
      </c>
      <c r="H84" s="4">
        <v>104.5</v>
      </c>
      <c r="I84" s="4">
        <v>130.6</v>
      </c>
      <c r="J84" s="4">
        <v>130.80000000000001</v>
      </c>
      <c r="K84" s="4">
        <v>131.30000000000001</v>
      </c>
      <c r="L84" s="4">
        <v>91.6</v>
      </c>
      <c r="M84" s="4">
        <v>127.7</v>
      </c>
      <c r="N84" s="4">
        <v>117.2</v>
      </c>
      <c r="O84" s="4">
        <v>129.5</v>
      </c>
      <c r="P84" s="4">
        <v>124.6</v>
      </c>
      <c r="Q84" s="4">
        <f t="shared" si="6"/>
        <v>121.23846153846154</v>
      </c>
      <c r="R84" s="4">
        <v>130.1</v>
      </c>
      <c r="S84" s="4">
        <f t="shared" si="7"/>
        <v>130.1</v>
      </c>
      <c r="T84" s="4">
        <v>122.1</v>
      </c>
      <c r="U84" s="4">
        <v>117.2</v>
      </c>
      <c r="V84" s="4">
        <v>121.3</v>
      </c>
      <c r="W84" s="51">
        <f t="shared" si="8"/>
        <v>120.2</v>
      </c>
      <c r="X84" s="4">
        <v>119.2</v>
      </c>
      <c r="Y84" s="4">
        <v>114.7</v>
      </c>
      <c r="Z84" s="4">
        <v>108.4</v>
      </c>
      <c r="AA84" s="4">
        <v>114.6</v>
      </c>
      <c r="AB84" s="4">
        <v>121.7</v>
      </c>
      <c r="AC84" s="4">
        <f t="shared" si="9"/>
        <v>115.72</v>
      </c>
      <c r="AD84" s="4">
        <v>118.4</v>
      </c>
      <c r="AE84" s="4">
        <v>111.8</v>
      </c>
      <c r="AF84" s="51">
        <f t="shared" si="10"/>
        <v>115.1</v>
      </c>
      <c r="AG84" s="4">
        <v>115.6</v>
      </c>
      <c r="AH84" s="4">
        <v>114.2</v>
      </c>
      <c r="AI84" s="4">
        <f t="shared" si="11"/>
        <v>114.9</v>
      </c>
      <c r="AJ84" s="4">
        <v>119.7</v>
      </c>
      <c r="AK84" s="4"/>
    </row>
    <row r="85" spans="1:37" x14ac:dyDescent="0.25">
      <c r="A85" s="1" t="s">
        <v>33</v>
      </c>
      <c r="B85" s="1">
        <v>2015</v>
      </c>
      <c r="C85" s="1" t="s">
        <v>36</v>
      </c>
      <c r="D85" s="4">
        <v>123.5</v>
      </c>
      <c r="E85" s="4">
        <v>126.4</v>
      </c>
      <c r="F85" s="4">
        <v>114.4</v>
      </c>
      <c r="G85" s="4">
        <v>126.6</v>
      </c>
      <c r="H85" s="4">
        <v>109.2</v>
      </c>
      <c r="I85" s="4">
        <v>132.5</v>
      </c>
      <c r="J85" s="4">
        <v>128.6</v>
      </c>
      <c r="K85" s="4">
        <v>124.8</v>
      </c>
      <c r="L85" s="4">
        <v>95.7</v>
      </c>
      <c r="M85" s="4">
        <v>122.4</v>
      </c>
      <c r="N85" s="4">
        <v>118.5</v>
      </c>
      <c r="O85" s="4">
        <v>129.1</v>
      </c>
      <c r="P85" s="4">
        <v>124</v>
      </c>
      <c r="Q85" s="4">
        <f t="shared" si="6"/>
        <v>121.20769230769231</v>
      </c>
      <c r="R85" s="4">
        <v>126.9</v>
      </c>
      <c r="S85" s="4">
        <f t="shared" si="7"/>
        <v>126.9</v>
      </c>
      <c r="T85" s="4">
        <v>124.7</v>
      </c>
      <c r="U85" s="4">
        <v>120.8</v>
      </c>
      <c r="V85" s="4">
        <v>124.1</v>
      </c>
      <c r="W85" s="51">
        <f t="shared" si="8"/>
        <v>123.2</v>
      </c>
      <c r="X85" s="4">
        <v>119.2</v>
      </c>
      <c r="Y85" s="4">
        <v>118.7</v>
      </c>
      <c r="Z85" s="4">
        <v>110.1</v>
      </c>
      <c r="AA85" s="4">
        <v>117.1</v>
      </c>
      <c r="AB85" s="4">
        <v>121</v>
      </c>
      <c r="AC85" s="4">
        <f t="shared" si="9"/>
        <v>117.22</v>
      </c>
      <c r="AD85" s="4">
        <v>119.7</v>
      </c>
      <c r="AE85" s="4">
        <v>111.7</v>
      </c>
      <c r="AF85" s="51">
        <f t="shared" si="10"/>
        <v>115.7</v>
      </c>
      <c r="AG85" s="4">
        <v>115.9</v>
      </c>
      <c r="AH85" s="4">
        <v>115.1</v>
      </c>
      <c r="AI85" s="4">
        <f t="shared" si="11"/>
        <v>115.5</v>
      </c>
      <c r="AJ85" s="4">
        <v>120.7</v>
      </c>
      <c r="AK85" s="4"/>
    </row>
    <row r="86" spans="1:37" x14ac:dyDescent="0.25">
      <c r="A86" s="1" t="s">
        <v>30</v>
      </c>
      <c r="B86" s="1">
        <v>2015</v>
      </c>
      <c r="C86" s="1" t="s">
        <v>37</v>
      </c>
      <c r="D86" s="4">
        <v>123.5</v>
      </c>
      <c r="E86" s="4">
        <v>127.1</v>
      </c>
      <c r="F86" s="4">
        <v>117.3</v>
      </c>
      <c r="G86" s="4">
        <v>127.7</v>
      </c>
      <c r="H86" s="4">
        <v>112.5</v>
      </c>
      <c r="I86" s="4">
        <v>134.1</v>
      </c>
      <c r="J86" s="4">
        <v>128.5</v>
      </c>
      <c r="K86" s="4">
        <v>124.3</v>
      </c>
      <c r="L86" s="4">
        <v>97.6</v>
      </c>
      <c r="M86" s="4">
        <v>120.7</v>
      </c>
      <c r="N86" s="4">
        <v>120.2</v>
      </c>
      <c r="O86" s="4">
        <v>129.80000000000001</v>
      </c>
      <c r="P86" s="4">
        <v>124.4</v>
      </c>
      <c r="Q86" s="4">
        <f t="shared" si="6"/>
        <v>122.13076923076923</v>
      </c>
      <c r="R86" s="4">
        <v>126.7</v>
      </c>
      <c r="S86" s="4">
        <f t="shared" si="7"/>
        <v>126.7</v>
      </c>
      <c r="T86" s="4">
        <v>127.3</v>
      </c>
      <c r="U86" s="4">
        <v>124.1</v>
      </c>
      <c r="V86" s="4">
        <v>126.8</v>
      </c>
      <c r="W86" s="51">
        <f t="shared" si="8"/>
        <v>126.06666666666666</v>
      </c>
      <c r="X86" s="4">
        <v>118.10835241410021</v>
      </c>
      <c r="Y86" s="4">
        <v>121.9</v>
      </c>
      <c r="Z86" s="4">
        <v>113.3</v>
      </c>
      <c r="AA86" s="4">
        <v>119.4</v>
      </c>
      <c r="AB86" s="4">
        <v>120.5</v>
      </c>
      <c r="AC86" s="4">
        <f t="shared" si="9"/>
        <v>118.64167048282005</v>
      </c>
      <c r="AD86" s="4">
        <v>121.5</v>
      </c>
      <c r="AE86" s="4">
        <v>112.3</v>
      </c>
      <c r="AF86" s="51">
        <f t="shared" si="10"/>
        <v>116.9</v>
      </c>
      <c r="AG86" s="4">
        <v>116.7</v>
      </c>
      <c r="AH86" s="4">
        <v>116.9</v>
      </c>
      <c r="AI86" s="4">
        <f t="shared" si="11"/>
        <v>116.80000000000001</v>
      </c>
      <c r="AJ86" s="4">
        <v>122.4</v>
      </c>
      <c r="AK86" s="4"/>
    </row>
    <row r="87" spans="1:37" x14ac:dyDescent="0.25">
      <c r="A87" s="1" t="s">
        <v>32</v>
      </c>
      <c r="B87" s="1">
        <v>2015</v>
      </c>
      <c r="C87" s="1" t="s">
        <v>37</v>
      </c>
      <c r="D87" s="4">
        <v>123.8</v>
      </c>
      <c r="E87" s="4">
        <v>129.69999999999999</v>
      </c>
      <c r="F87" s="4">
        <v>111.3</v>
      </c>
      <c r="G87" s="4">
        <v>126.6</v>
      </c>
      <c r="H87" s="4">
        <v>105.2</v>
      </c>
      <c r="I87" s="4">
        <v>130.80000000000001</v>
      </c>
      <c r="J87" s="4">
        <v>135.6</v>
      </c>
      <c r="K87" s="4">
        <v>142.6</v>
      </c>
      <c r="L87" s="4">
        <v>90.8</v>
      </c>
      <c r="M87" s="4">
        <v>128.80000000000001</v>
      </c>
      <c r="N87" s="4">
        <v>117.7</v>
      </c>
      <c r="O87" s="4">
        <v>129.9</v>
      </c>
      <c r="P87" s="4">
        <v>126.1</v>
      </c>
      <c r="Q87" s="4">
        <f t="shared" si="6"/>
        <v>122.9923076923077</v>
      </c>
      <c r="R87" s="4">
        <v>131.30000000000001</v>
      </c>
      <c r="S87" s="4">
        <f t="shared" si="7"/>
        <v>131.30000000000001</v>
      </c>
      <c r="T87" s="4">
        <v>122.4</v>
      </c>
      <c r="U87" s="4">
        <v>117.4</v>
      </c>
      <c r="V87" s="4">
        <v>121.6</v>
      </c>
      <c r="W87" s="51">
        <f t="shared" si="8"/>
        <v>120.46666666666665</v>
      </c>
      <c r="X87" s="4">
        <v>119.6</v>
      </c>
      <c r="Y87" s="4">
        <v>114.9</v>
      </c>
      <c r="Z87" s="4">
        <v>110.8</v>
      </c>
      <c r="AA87" s="4">
        <v>114.9</v>
      </c>
      <c r="AB87" s="4">
        <v>122</v>
      </c>
      <c r="AC87" s="4">
        <f t="shared" si="9"/>
        <v>116.44000000000001</v>
      </c>
      <c r="AD87" s="4">
        <v>118.7</v>
      </c>
      <c r="AE87" s="4">
        <v>112.4</v>
      </c>
      <c r="AF87" s="51">
        <f t="shared" si="10"/>
        <v>115.55000000000001</v>
      </c>
      <c r="AG87" s="4">
        <v>116</v>
      </c>
      <c r="AH87" s="4">
        <v>115.2</v>
      </c>
      <c r="AI87" s="4">
        <f t="shared" si="11"/>
        <v>115.6</v>
      </c>
      <c r="AJ87" s="4">
        <v>120.7</v>
      </c>
      <c r="AK87" s="4"/>
    </row>
    <row r="88" spans="1:37" x14ac:dyDescent="0.25">
      <c r="A88" s="1" t="s">
        <v>33</v>
      </c>
      <c r="B88" s="1">
        <v>2015</v>
      </c>
      <c r="C88" s="1" t="s">
        <v>37</v>
      </c>
      <c r="D88" s="4">
        <v>123.6</v>
      </c>
      <c r="E88" s="4">
        <v>128</v>
      </c>
      <c r="F88" s="4">
        <v>115</v>
      </c>
      <c r="G88" s="4">
        <v>127.3</v>
      </c>
      <c r="H88" s="4">
        <v>109.8</v>
      </c>
      <c r="I88" s="4">
        <v>132.6</v>
      </c>
      <c r="J88" s="4">
        <v>130.9</v>
      </c>
      <c r="K88" s="4">
        <v>130.5</v>
      </c>
      <c r="L88" s="4">
        <v>95.3</v>
      </c>
      <c r="M88" s="4">
        <v>123.4</v>
      </c>
      <c r="N88" s="4">
        <v>119.2</v>
      </c>
      <c r="O88" s="4">
        <v>129.80000000000001</v>
      </c>
      <c r="P88" s="4">
        <v>125</v>
      </c>
      <c r="Q88" s="4">
        <f t="shared" si="6"/>
        <v>122.33846153846154</v>
      </c>
      <c r="R88" s="4">
        <v>127.9</v>
      </c>
      <c r="S88" s="4">
        <f t="shared" si="7"/>
        <v>127.9</v>
      </c>
      <c r="T88" s="4">
        <v>125.4</v>
      </c>
      <c r="U88" s="4">
        <v>121.3</v>
      </c>
      <c r="V88" s="4">
        <v>124.7</v>
      </c>
      <c r="W88" s="51">
        <f t="shared" si="8"/>
        <v>123.8</v>
      </c>
      <c r="X88" s="4">
        <v>119.6</v>
      </c>
      <c r="Y88" s="4">
        <v>119.2</v>
      </c>
      <c r="Z88" s="4">
        <v>112</v>
      </c>
      <c r="AA88" s="4">
        <v>117.7</v>
      </c>
      <c r="AB88" s="4">
        <v>121.4</v>
      </c>
      <c r="AC88" s="4">
        <f t="shared" si="9"/>
        <v>117.97999999999999</v>
      </c>
      <c r="AD88" s="4">
        <v>120.2</v>
      </c>
      <c r="AE88" s="4">
        <v>112.3</v>
      </c>
      <c r="AF88" s="51">
        <f t="shared" si="10"/>
        <v>116.25</v>
      </c>
      <c r="AG88" s="4">
        <v>116.3</v>
      </c>
      <c r="AH88" s="4">
        <v>116.1</v>
      </c>
      <c r="AI88" s="4">
        <f t="shared" si="11"/>
        <v>116.19999999999999</v>
      </c>
      <c r="AJ88" s="4">
        <v>121.6</v>
      </c>
      <c r="AK88" s="4"/>
    </row>
    <row r="89" spans="1:37" x14ac:dyDescent="0.25">
      <c r="A89" s="1" t="s">
        <v>30</v>
      </c>
      <c r="B89" s="1">
        <v>2015</v>
      </c>
      <c r="C89" s="1" t="s">
        <v>38</v>
      </c>
      <c r="D89" s="4">
        <v>124.1</v>
      </c>
      <c r="E89" s="4">
        <v>130.4</v>
      </c>
      <c r="F89" s="4">
        <v>122.1</v>
      </c>
      <c r="G89" s="4">
        <v>128.69999999999999</v>
      </c>
      <c r="H89" s="4">
        <v>114.1</v>
      </c>
      <c r="I89" s="4">
        <v>133.19999999999999</v>
      </c>
      <c r="J89" s="4">
        <v>135.19999999999999</v>
      </c>
      <c r="K89" s="4">
        <v>131.9</v>
      </c>
      <c r="L89" s="4">
        <v>96.3</v>
      </c>
      <c r="M89" s="4">
        <v>123</v>
      </c>
      <c r="N89" s="4">
        <v>121.1</v>
      </c>
      <c r="O89" s="4">
        <v>131.19999999999999</v>
      </c>
      <c r="P89" s="4">
        <v>126.6</v>
      </c>
      <c r="Q89" s="4">
        <f t="shared" si="6"/>
        <v>124.45384615384614</v>
      </c>
      <c r="R89" s="4">
        <v>128.19999999999999</v>
      </c>
      <c r="S89" s="4">
        <f t="shared" si="7"/>
        <v>128.19999999999999</v>
      </c>
      <c r="T89" s="4">
        <v>128.4</v>
      </c>
      <c r="U89" s="4">
        <v>125.1</v>
      </c>
      <c r="V89" s="4">
        <v>128</v>
      </c>
      <c r="W89" s="51">
        <f t="shared" si="8"/>
        <v>127.16666666666667</v>
      </c>
      <c r="X89" s="4">
        <v>118.60498099544495</v>
      </c>
      <c r="Y89" s="4">
        <v>122.6</v>
      </c>
      <c r="Z89" s="4">
        <v>114.2</v>
      </c>
      <c r="AA89" s="4">
        <v>120.4</v>
      </c>
      <c r="AB89" s="4">
        <v>122</v>
      </c>
      <c r="AC89" s="4">
        <f t="shared" si="9"/>
        <v>119.56099619908898</v>
      </c>
      <c r="AD89" s="4">
        <v>122.8</v>
      </c>
      <c r="AE89" s="4">
        <v>113</v>
      </c>
      <c r="AF89" s="51">
        <f t="shared" si="10"/>
        <v>117.9</v>
      </c>
      <c r="AG89" s="4">
        <v>117.9</v>
      </c>
      <c r="AH89" s="4">
        <v>117.9</v>
      </c>
      <c r="AI89" s="4">
        <f t="shared" si="11"/>
        <v>117.9</v>
      </c>
      <c r="AJ89" s="4">
        <v>124.1</v>
      </c>
      <c r="AK89" s="4"/>
    </row>
    <row r="90" spans="1:37" x14ac:dyDescent="0.25">
      <c r="A90" s="1" t="s">
        <v>32</v>
      </c>
      <c r="B90" s="1">
        <v>2015</v>
      </c>
      <c r="C90" s="1" t="s">
        <v>38</v>
      </c>
      <c r="D90" s="4">
        <v>123.6</v>
      </c>
      <c r="E90" s="4">
        <v>134.4</v>
      </c>
      <c r="F90" s="4">
        <v>120.9</v>
      </c>
      <c r="G90" s="4">
        <v>127.3</v>
      </c>
      <c r="H90" s="4">
        <v>106</v>
      </c>
      <c r="I90" s="4">
        <v>132.30000000000001</v>
      </c>
      <c r="J90" s="4">
        <v>146.69999999999999</v>
      </c>
      <c r="K90" s="4">
        <v>148.1</v>
      </c>
      <c r="L90" s="4">
        <v>89.8</v>
      </c>
      <c r="M90" s="4">
        <v>130.5</v>
      </c>
      <c r="N90" s="4">
        <v>118</v>
      </c>
      <c r="O90" s="4">
        <v>130.5</v>
      </c>
      <c r="P90" s="4">
        <v>128.5</v>
      </c>
      <c r="Q90" s="4">
        <f t="shared" si="6"/>
        <v>125.89230769230768</v>
      </c>
      <c r="R90" s="4">
        <v>132.1</v>
      </c>
      <c r="S90" s="4">
        <f t="shared" si="7"/>
        <v>132.1</v>
      </c>
      <c r="T90" s="4">
        <v>123.2</v>
      </c>
      <c r="U90" s="4">
        <v>117.6</v>
      </c>
      <c r="V90" s="4">
        <v>122.3</v>
      </c>
      <c r="W90" s="51">
        <f t="shared" si="8"/>
        <v>121.03333333333335</v>
      </c>
      <c r="X90" s="4">
        <v>119</v>
      </c>
      <c r="Y90" s="4">
        <v>115.1</v>
      </c>
      <c r="Z90" s="4">
        <v>111.7</v>
      </c>
      <c r="AA90" s="4">
        <v>115.4</v>
      </c>
      <c r="AB90" s="4">
        <v>123.8</v>
      </c>
      <c r="AC90" s="4">
        <f t="shared" si="9"/>
        <v>117</v>
      </c>
      <c r="AD90" s="4">
        <v>119.2</v>
      </c>
      <c r="AE90" s="4">
        <v>112.5</v>
      </c>
      <c r="AF90" s="51">
        <f t="shared" si="10"/>
        <v>115.85</v>
      </c>
      <c r="AG90" s="4">
        <v>116.2</v>
      </c>
      <c r="AH90" s="4">
        <v>116</v>
      </c>
      <c r="AI90" s="4">
        <f t="shared" si="11"/>
        <v>116.1</v>
      </c>
      <c r="AJ90" s="4">
        <v>121.7</v>
      </c>
      <c r="AK90" s="4"/>
    </row>
    <row r="91" spans="1:37" x14ac:dyDescent="0.25">
      <c r="A91" s="1" t="s">
        <v>33</v>
      </c>
      <c r="B91" s="1">
        <v>2015</v>
      </c>
      <c r="C91" s="1" t="s">
        <v>38</v>
      </c>
      <c r="D91" s="4">
        <v>123.9</v>
      </c>
      <c r="E91" s="4">
        <v>131.80000000000001</v>
      </c>
      <c r="F91" s="4">
        <v>121.6</v>
      </c>
      <c r="G91" s="4">
        <v>128.19999999999999</v>
      </c>
      <c r="H91" s="4">
        <v>111.1</v>
      </c>
      <c r="I91" s="4">
        <v>132.80000000000001</v>
      </c>
      <c r="J91" s="4">
        <v>139.1</v>
      </c>
      <c r="K91" s="4">
        <v>137.4</v>
      </c>
      <c r="L91" s="4">
        <v>94.1</v>
      </c>
      <c r="M91" s="4">
        <v>125.5</v>
      </c>
      <c r="N91" s="4">
        <v>119.8</v>
      </c>
      <c r="O91" s="4">
        <v>130.9</v>
      </c>
      <c r="P91" s="4">
        <v>127.3</v>
      </c>
      <c r="Q91" s="4">
        <f t="shared" si="6"/>
        <v>124.88461538461539</v>
      </c>
      <c r="R91" s="4">
        <v>129.19999999999999</v>
      </c>
      <c r="S91" s="4">
        <f t="shared" si="7"/>
        <v>129.19999999999999</v>
      </c>
      <c r="T91" s="4">
        <v>126.4</v>
      </c>
      <c r="U91" s="4">
        <v>122</v>
      </c>
      <c r="V91" s="4">
        <v>125.7</v>
      </c>
      <c r="W91" s="51">
        <f t="shared" si="8"/>
        <v>124.7</v>
      </c>
      <c r="X91" s="4">
        <v>119</v>
      </c>
      <c r="Y91" s="4">
        <v>119.8</v>
      </c>
      <c r="Z91" s="4">
        <v>112.9</v>
      </c>
      <c r="AA91" s="4">
        <v>118.5</v>
      </c>
      <c r="AB91" s="4">
        <v>123.1</v>
      </c>
      <c r="AC91" s="4">
        <f t="shared" si="9"/>
        <v>118.66000000000001</v>
      </c>
      <c r="AD91" s="4">
        <v>121.1</v>
      </c>
      <c r="AE91" s="4">
        <v>112.8</v>
      </c>
      <c r="AF91" s="51">
        <f t="shared" si="10"/>
        <v>116.94999999999999</v>
      </c>
      <c r="AG91" s="4">
        <v>116.9</v>
      </c>
      <c r="AH91" s="4">
        <v>117</v>
      </c>
      <c r="AI91" s="4">
        <f t="shared" si="11"/>
        <v>116.95</v>
      </c>
      <c r="AJ91" s="4">
        <v>123</v>
      </c>
      <c r="AK91" s="4"/>
    </row>
    <row r="92" spans="1:37" x14ac:dyDescent="0.25">
      <c r="A92" s="1" t="s">
        <v>30</v>
      </c>
      <c r="B92" s="1">
        <v>2015</v>
      </c>
      <c r="C92" s="1" t="s">
        <v>39</v>
      </c>
      <c r="D92" s="4">
        <v>124</v>
      </c>
      <c r="E92" s="4">
        <v>131.5</v>
      </c>
      <c r="F92" s="4">
        <v>122</v>
      </c>
      <c r="G92" s="4">
        <v>128.69999999999999</v>
      </c>
      <c r="H92" s="4">
        <v>113.5</v>
      </c>
      <c r="I92" s="4">
        <v>133.30000000000001</v>
      </c>
      <c r="J92" s="4">
        <v>140.80000000000001</v>
      </c>
      <c r="K92" s="4">
        <v>133.80000000000001</v>
      </c>
      <c r="L92" s="4">
        <v>94.1</v>
      </c>
      <c r="M92" s="4">
        <v>123.4</v>
      </c>
      <c r="N92" s="4">
        <v>121</v>
      </c>
      <c r="O92" s="4">
        <v>131.69999999999999</v>
      </c>
      <c r="P92" s="4">
        <v>127.5</v>
      </c>
      <c r="Q92" s="4">
        <f t="shared" si="6"/>
        <v>125.02307692307691</v>
      </c>
      <c r="R92" s="4">
        <v>129.4</v>
      </c>
      <c r="S92" s="4">
        <f t="shared" si="7"/>
        <v>129.4</v>
      </c>
      <c r="T92" s="4">
        <v>128.80000000000001</v>
      </c>
      <c r="U92" s="4">
        <v>125.5</v>
      </c>
      <c r="V92" s="4">
        <v>128.30000000000001</v>
      </c>
      <c r="W92" s="51">
        <f t="shared" si="8"/>
        <v>127.53333333333335</v>
      </c>
      <c r="X92" s="4">
        <v>118.87398051951848</v>
      </c>
      <c r="Y92" s="4">
        <v>123</v>
      </c>
      <c r="Z92" s="4">
        <v>114.1</v>
      </c>
      <c r="AA92" s="4">
        <v>120.8</v>
      </c>
      <c r="AB92" s="4">
        <v>122.9</v>
      </c>
      <c r="AC92" s="4">
        <f t="shared" si="9"/>
        <v>119.93479610390371</v>
      </c>
      <c r="AD92" s="4">
        <v>123</v>
      </c>
      <c r="AE92" s="4">
        <v>112.7</v>
      </c>
      <c r="AF92" s="51">
        <f t="shared" si="10"/>
        <v>117.85</v>
      </c>
      <c r="AG92" s="4">
        <v>118</v>
      </c>
      <c r="AH92" s="4">
        <v>118.1</v>
      </c>
      <c r="AI92" s="4">
        <f t="shared" si="11"/>
        <v>118.05</v>
      </c>
      <c r="AJ92" s="4">
        <v>124.7</v>
      </c>
      <c r="AK92" s="4"/>
    </row>
    <row r="93" spans="1:37" x14ac:dyDescent="0.25">
      <c r="A93" s="1" t="s">
        <v>32</v>
      </c>
      <c r="B93" s="1">
        <v>2015</v>
      </c>
      <c r="C93" s="1" t="s">
        <v>39</v>
      </c>
      <c r="D93" s="4">
        <v>123.2</v>
      </c>
      <c r="E93" s="4">
        <v>134.30000000000001</v>
      </c>
      <c r="F93" s="4">
        <v>119.5</v>
      </c>
      <c r="G93" s="4">
        <v>127.7</v>
      </c>
      <c r="H93" s="4">
        <v>106.3</v>
      </c>
      <c r="I93" s="4">
        <v>132.80000000000001</v>
      </c>
      <c r="J93" s="4">
        <v>153.5</v>
      </c>
      <c r="K93" s="4">
        <v>149.5</v>
      </c>
      <c r="L93" s="4">
        <v>85.7</v>
      </c>
      <c r="M93" s="4">
        <v>131.5</v>
      </c>
      <c r="N93" s="4">
        <v>118.3</v>
      </c>
      <c r="O93" s="4">
        <v>131.1</v>
      </c>
      <c r="P93" s="4">
        <v>129.5</v>
      </c>
      <c r="Q93" s="4">
        <f t="shared" si="6"/>
        <v>126.37692307692306</v>
      </c>
      <c r="R93" s="4">
        <v>133.1</v>
      </c>
      <c r="S93" s="4">
        <f t="shared" si="7"/>
        <v>133.1</v>
      </c>
      <c r="T93" s="4">
        <v>123.5</v>
      </c>
      <c r="U93" s="4">
        <v>117.9</v>
      </c>
      <c r="V93" s="4">
        <v>122.7</v>
      </c>
      <c r="W93" s="51">
        <f t="shared" si="8"/>
        <v>121.36666666666667</v>
      </c>
      <c r="X93" s="4">
        <v>119.9</v>
      </c>
      <c r="Y93" s="4">
        <v>115.3</v>
      </c>
      <c r="Z93" s="4">
        <v>111.5</v>
      </c>
      <c r="AA93" s="4">
        <v>116</v>
      </c>
      <c r="AB93" s="4">
        <v>125.4</v>
      </c>
      <c r="AC93" s="4">
        <f t="shared" si="9"/>
        <v>117.62</v>
      </c>
      <c r="AD93" s="4">
        <v>119.5</v>
      </c>
      <c r="AE93" s="4">
        <v>111.7</v>
      </c>
      <c r="AF93" s="51">
        <f t="shared" si="10"/>
        <v>115.6</v>
      </c>
      <c r="AG93" s="4">
        <v>116.6</v>
      </c>
      <c r="AH93" s="4">
        <v>116.3</v>
      </c>
      <c r="AI93" s="4">
        <f t="shared" si="11"/>
        <v>116.44999999999999</v>
      </c>
      <c r="AJ93" s="4">
        <v>122.4</v>
      </c>
      <c r="AK93" s="4"/>
    </row>
    <row r="94" spans="1:37" x14ac:dyDescent="0.25">
      <c r="A94" s="1" t="s">
        <v>33</v>
      </c>
      <c r="B94" s="1">
        <v>2015</v>
      </c>
      <c r="C94" s="1" t="s">
        <v>39</v>
      </c>
      <c r="D94" s="4">
        <v>123.7</v>
      </c>
      <c r="E94" s="4">
        <v>132.5</v>
      </c>
      <c r="F94" s="4">
        <v>121</v>
      </c>
      <c r="G94" s="4">
        <v>128.30000000000001</v>
      </c>
      <c r="H94" s="4">
        <v>110.9</v>
      </c>
      <c r="I94" s="4">
        <v>133.1</v>
      </c>
      <c r="J94" s="4">
        <v>145.1</v>
      </c>
      <c r="K94" s="4">
        <v>139.1</v>
      </c>
      <c r="L94" s="4">
        <v>91.3</v>
      </c>
      <c r="M94" s="4">
        <v>126.1</v>
      </c>
      <c r="N94" s="4">
        <v>119.9</v>
      </c>
      <c r="O94" s="4">
        <v>131.4</v>
      </c>
      <c r="P94" s="4">
        <v>128.19999999999999</v>
      </c>
      <c r="Q94" s="4">
        <f t="shared" si="6"/>
        <v>125.43076923076924</v>
      </c>
      <c r="R94" s="4">
        <v>130.4</v>
      </c>
      <c r="S94" s="4">
        <f t="shared" si="7"/>
        <v>130.4</v>
      </c>
      <c r="T94" s="4">
        <v>126.7</v>
      </c>
      <c r="U94" s="4">
        <v>122.3</v>
      </c>
      <c r="V94" s="4">
        <v>126.1</v>
      </c>
      <c r="W94" s="51">
        <f t="shared" si="8"/>
        <v>125.03333333333335</v>
      </c>
      <c r="X94" s="4">
        <v>119.9</v>
      </c>
      <c r="Y94" s="4">
        <v>120.1</v>
      </c>
      <c r="Z94" s="4">
        <v>112.7</v>
      </c>
      <c r="AA94" s="4">
        <v>119</v>
      </c>
      <c r="AB94" s="4">
        <v>124.4</v>
      </c>
      <c r="AC94" s="4">
        <f t="shared" si="9"/>
        <v>119.22</v>
      </c>
      <c r="AD94" s="4">
        <v>121.3</v>
      </c>
      <c r="AE94" s="4">
        <v>112.3</v>
      </c>
      <c r="AF94" s="51">
        <f t="shared" si="10"/>
        <v>116.8</v>
      </c>
      <c r="AG94" s="4">
        <v>117.2</v>
      </c>
      <c r="AH94" s="4">
        <v>117.2</v>
      </c>
      <c r="AI94" s="4">
        <f t="shared" si="11"/>
        <v>117.2</v>
      </c>
      <c r="AJ94" s="4">
        <v>123.6</v>
      </c>
      <c r="AK94" s="4"/>
    </row>
    <row r="95" spans="1:37" x14ac:dyDescent="0.25">
      <c r="A95" s="1" t="s">
        <v>30</v>
      </c>
      <c r="B95" s="1">
        <v>2015</v>
      </c>
      <c r="C95" s="1" t="s">
        <v>40</v>
      </c>
      <c r="D95" s="4">
        <v>124.7</v>
      </c>
      <c r="E95" s="4">
        <v>131.30000000000001</v>
      </c>
      <c r="F95" s="4">
        <v>121.3</v>
      </c>
      <c r="G95" s="4">
        <v>128.80000000000001</v>
      </c>
      <c r="H95" s="4">
        <v>114</v>
      </c>
      <c r="I95" s="4">
        <v>134.19999999999999</v>
      </c>
      <c r="J95" s="4">
        <v>153.6</v>
      </c>
      <c r="K95" s="4">
        <v>137.9</v>
      </c>
      <c r="L95" s="4">
        <v>93.1</v>
      </c>
      <c r="M95" s="4">
        <v>123.9</v>
      </c>
      <c r="N95" s="4">
        <v>121.5</v>
      </c>
      <c r="O95" s="4">
        <v>132.5</v>
      </c>
      <c r="P95" s="4">
        <v>129.80000000000001</v>
      </c>
      <c r="Q95" s="4">
        <f t="shared" si="6"/>
        <v>126.66153846153846</v>
      </c>
      <c r="R95" s="4">
        <v>130.1</v>
      </c>
      <c r="S95" s="4">
        <f t="shared" si="7"/>
        <v>130.1</v>
      </c>
      <c r="T95" s="4">
        <v>129.5</v>
      </c>
      <c r="U95" s="4">
        <v>126.3</v>
      </c>
      <c r="V95" s="4">
        <v>129</v>
      </c>
      <c r="W95" s="51">
        <f t="shared" si="8"/>
        <v>128.26666666666668</v>
      </c>
      <c r="X95" s="4">
        <v>119.1763682143404</v>
      </c>
      <c r="Y95" s="4">
        <v>123.8</v>
      </c>
      <c r="Z95" s="4">
        <v>113.6</v>
      </c>
      <c r="AA95" s="4">
        <v>121.1</v>
      </c>
      <c r="AB95" s="4">
        <v>123.6</v>
      </c>
      <c r="AC95" s="4">
        <f t="shared" si="9"/>
        <v>120.25527364286809</v>
      </c>
      <c r="AD95" s="4">
        <v>123.7</v>
      </c>
      <c r="AE95" s="4">
        <v>112.5</v>
      </c>
      <c r="AF95" s="51">
        <f t="shared" si="10"/>
        <v>118.1</v>
      </c>
      <c r="AG95" s="4">
        <v>118.5</v>
      </c>
      <c r="AH95" s="4">
        <v>118.2</v>
      </c>
      <c r="AI95" s="4">
        <f t="shared" si="11"/>
        <v>118.35</v>
      </c>
      <c r="AJ95" s="4">
        <v>126.1</v>
      </c>
      <c r="AK95" s="4"/>
    </row>
    <row r="96" spans="1:37" x14ac:dyDescent="0.25">
      <c r="A96" s="1" t="s">
        <v>32</v>
      </c>
      <c r="B96" s="1">
        <v>2015</v>
      </c>
      <c r="C96" s="1" t="s">
        <v>40</v>
      </c>
      <c r="D96" s="4">
        <v>123.1</v>
      </c>
      <c r="E96" s="4">
        <v>131.69999999999999</v>
      </c>
      <c r="F96" s="4">
        <v>118.1</v>
      </c>
      <c r="G96" s="4">
        <v>128</v>
      </c>
      <c r="H96" s="4">
        <v>106.8</v>
      </c>
      <c r="I96" s="4">
        <v>130.1</v>
      </c>
      <c r="J96" s="4">
        <v>165.5</v>
      </c>
      <c r="K96" s="4">
        <v>156</v>
      </c>
      <c r="L96" s="4">
        <v>85.3</v>
      </c>
      <c r="M96" s="4">
        <v>132.69999999999999</v>
      </c>
      <c r="N96" s="4">
        <v>118.8</v>
      </c>
      <c r="O96" s="4">
        <v>131.69999999999999</v>
      </c>
      <c r="P96" s="4">
        <v>131.1</v>
      </c>
      <c r="Q96" s="4">
        <f t="shared" si="6"/>
        <v>127.6076923076923</v>
      </c>
      <c r="R96" s="4">
        <v>134.19999999999999</v>
      </c>
      <c r="S96" s="4">
        <f t="shared" si="7"/>
        <v>134.19999999999999</v>
      </c>
      <c r="T96" s="4">
        <v>123.7</v>
      </c>
      <c r="U96" s="4">
        <v>118.2</v>
      </c>
      <c r="V96" s="4">
        <v>122.9</v>
      </c>
      <c r="W96" s="51">
        <f t="shared" si="8"/>
        <v>121.60000000000001</v>
      </c>
      <c r="X96" s="4">
        <v>120.9</v>
      </c>
      <c r="Y96" s="4">
        <v>115.3</v>
      </c>
      <c r="Z96" s="4">
        <v>109.9</v>
      </c>
      <c r="AA96" s="4">
        <v>116.6</v>
      </c>
      <c r="AB96" s="4">
        <v>126.2</v>
      </c>
      <c r="AC96" s="4">
        <f t="shared" si="9"/>
        <v>117.78000000000002</v>
      </c>
      <c r="AD96" s="4">
        <v>120</v>
      </c>
      <c r="AE96" s="4">
        <v>112</v>
      </c>
      <c r="AF96" s="51">
        <f t="shared" si="10"/>
        <v>116</v>
      </c>
      <c r="AG96" s="4">
        <v>117.2</v>
      </c>
      <c r="AH96" s="4">
        <v>116.2</v>
      </c>
      <c r="AI96" s="4">
        <f t="shared" si="11"/>
        <v>116.7</v>
      </c>
      <c r="AJ96" s="4">
        <v>123.2</v>
      </c>
      <c r="AK96" s="4"/>
    </row>
    <row r="97" spans="1:37" x14ac:dyDescent="0.25">
      <c r="A97" s="1" t="s">
        <v>33</v>
      </c>
      <c r="B97" s="1">
        <v>2015</v>
      </c>
      <c r="C97" s="1" t="s">
        <v>40</v>
      </c>
      <c r="D97" s="4">
        <v>124.2</v>
      </c>
      <c r="E97" s="4">
        <v>131.4</v>
      </c>
      <c r="F97" s="4">
        <v>120.1</v>
      </c>
      <c r="G97" s="4">
        <v>128.5</v>
      </c>
      <c r="H97" s="4">
        <v>111.4</v>
      </c>
      <c r="I97" s="4">
        <v>132.30000000000001</v>
      </c>
      <c r="J97" s="4">
        <v>157.6</v>
      </c>
      <c r="K97" s="4">
        <v>144</v>
      </c>
      <c r="L97" s="4">
        <v>90.5</v>
      </c>
      <c r="M97" s="4">
        <v>126.8</v>
      </c>
      <c r="N97" s="4">
        <v>120.4</v>
      </c>
      <c r="O97" s="4">
        <v>132.1</v>
      </c>
      <c r="P97" s="4">
        <v>130.30000000000001</v>
      </c>
      <c r="Q97" s="4">
        <f t="shared" si="6"/>
        <v>126.89230769230768</v>
      </c>
      <c r="R97" s="4">
        <v>131.19999999999999</v>
      </c>
      <c r="S97" s="4">
        <f t="shared" si="7"/>
        <v>131.19999999999999</v>
      </c>
      <c r="T97" s="4">
        <v>127.2</v>
      </c>
      <c r="U97" s="4">
        <v>122.9</v>
      </c>
      <c r="V97" s="4">
        <v>126.6</v>
      </c>
      <c r="W97" s="51">
        <f t="shared" si="8"/>
        <v>125.56666666666668</v>
      </c>
      <c r="X97" s="4">
        <v>120.9</v>
      </c>
      <c r="Y97" s="4">
        <v>120.6</v>
      </c>
      <c r="Z97" s="4">
        <v>111.7</v>
      </c>
      <c r="AA97" s="4">
        <v>119.4</v>
      </c>
      <c r="AB97" s="4">
        <v>125.1</v>
      </c>
      <c r="AC97" s="4">
        <f t="shared" si="9"/>
        <v>119.54</v>
      </c>
      <c r="AD97" s="4">
        <v>122</v>
      </c>
      <c r="AE97" s="4">
        <v>112.3</v>
      </c>
      <c r="AF97" s="51">
        <f t="shared" si="10"/>
        <v>117.15</v>
      </c>
      <c r="AG97" s="4">
        <v>117.8</v>
      </c>
      <c r="AH97" s="4">
        <v>117.2</v>
      </c>
      <c r="AI97" s="4">
        <f t="shared" si="11"/>
        <v>117.5</v>
      </c>
      <c r="AJ97" s="4">
        <v>124.8</v>
      </c>
      <c r="AK97" s="4"/>
    </row>
    <row r="98" spans="1:37" x14ac:dyDescent="0.25">
      <c r="A98" s="1" t="s">
        <v>30</v>
      </c>
      <c r="B98" s="1">
        <v>2015</v>
      </c>
      <c r="C98" s="1" t="s">
        <v>41</v>
      </c>
      <c r="D98" s="4">
        <v>125.1</v>
      </c>
      <c r="E98" s="4">
        <v>131.1</v>
      </c>
      <c r="F98" s="4">
        <v>120.7</v>
      </c>
      <c r="G98" s="4">
        <v>129.19999999999999</v>
      </c>
      <c r="H98" s="4">
        <v>114.7</v>
      </c>
      <c r="I98" s="4">
        <v>132.30000000000001</v>
      </c>
      <c r="J98" s="4">
        <v>158.9</v>
      </c>
      <c r="K98" s="4">
        <v>142.1</v>
      </c>
      <c r="L98" s="4">
        <v>92.5</v>
      </c>
      <c r="M98" s="4">
        <v>125.4</v>
      </c>
      <c r="N98" s="4">
        <v>121.9</v>
      </c>
      <c r="O98" s="4">
        <v>132.69999999999999</v>
      </c>
      <c r="P98" s="4">
        <v>131</v>
      </c>
      <c r="Q98" s="4">
        <f t="shared" si="6"/>
        <v>127.50769230769232</v>
      </c>
      <c r="R98" s="4">
        <v>131</v>
      </c>
      <c r="S98" s="4">
        <f t="shared" si="7"/>
        <v>131</v>
      </c>
      <c r="T98" s="4">
        <v>130.4</v>
      </c>
      <c r="U98" s="4">
        <v>126.8</v>
      </c>
      <c r="V98" s="4">
        <v>129.9</v>
      </c>
      <c r="W98" s="51">
        <f t="shared" si="8"/>
        <v>129.03333333333333</v>
      </c>
      <c r="X98" s="4">
        <v>119.58392552547821</v>
      </c>
      <c r="Y98" s="4">
        <v>123.7</v>
      </c>
      <c r="Z98" s="4">
        <v>113.8</v>
      </c>
      <c r="AA98" s="4">
        <v>121.4</v>
      </c>
      <c r="AB98" s="4">
        <v>124.5</v>
      </c>
      <c r="AC98" s="4">
        <f t="shared" si="9"/>
        <v>120.59678510509563</v>
      </c>
      <c r="AD98" s="4">
        <v>124.5</v>
      </c>
      <c r="AE98" s="4">
        <v>113.7</v>
      </c>
      <c r="AF98" s="51">
        <f t="shared" si="10"/>
        <v>119.1</v>
      </c>
      <c r="AG98" s="4">
        <v>119.6</v>
      </c>
      <c r="AH98" s="4">
        <v>118.8</v>
      </c>
      <c r="AI98" s="4">
        <f t="shared" si="11"/>
        <v>119.19999999999999</v>
      </c>
      <c r="AJ98" s="4">
        <v>127</v>
      </c>
      <c r="AK98" s="4"/>
    </row>
    <row r="99" spans="1:37" x14ac:dyDescent="0.25">
      <c r="A99" s="1" t="s">
        <v>32</v>
      </c>
      <c r="B99" s="1">
        <v>2015</v>
      </c>
      <c r="C99" s="1" t="s">
        <v>41</v>
      </c>
      <c r="D99" s="4">
        <v>123.4</v>
      </c>
      <c r="E99" s="4">
        <v>129</v>
      </c>
      <c r="F99" s="4">
        <v>115.6</v>
      </c>
      <c r="G99" s="4">
        <v>128.30000000000001</v>
      </c>
      <c r="H99" s="4">
        <v>107</v>
      </c>
      <c r="I99" s="4">
        <v>124</v>
      </c>
      <c r="J99" s="4">
        <v>168.5</v>
      </c>
      <c r="K99" s="4">
        <v>165.4</v>
      </c>
      <c r="L99" s="4">
        <v>86.3</v>
      </c>
      <c r="M99" s="4">
        <v>134.4</v>
      </c>
      <c r="N99" s="4">
        <v>119.1</v>
      </c>
      <c r="O99" s="4">
        <v>132.30000000000001</v>
      </c>
      <c r="P99" s="4">
        <v>131.5</v>
      </c>
      <c r="Q99" s="4">
        <f t="shared" si="6"/>
        <v>128.06153846153845</v>
      </c>
      <c r="R99" s="4">
        <v>134.69999999999999</v>
      </c>
      <c r="S99" s="4">
        <f t="shared" si="7"/>
        <v>134.69999999999999</v>
      </c>
      <c r="T99" s="4">
        <v>124</v>
      </c>
      <c r="U99" s="4">
        <v>118.6</v>
      </c>
      <c r="V99" s="4">
        <v>123.2</v>
      </c>
      <c r="W99" s="51">
        <f t="shared" si="8"/>
        <v>121.93333333333334</v>
      </c>
      <c r="X99" s="4">
        <v>121.6</v>
      </c>
      <c r="Y99" s="4">
        <v>115.1</v>
      </c>
      <c r="Z99" s="4">
        <v>109.1</v>
      </c>
      <c r="AA99" s="4">
        <v>117.1</v>
      </c>
      <c r="AB99" s="4">
        <v>126.5</v>
      </c>
      <c r="AC99" s="4">
        <f t="shared" si="9"/>
        <v>117.88</v>
      </c>
      <c r="AD99" s="4">
        <v>120.4</v>
      </c>
      <c r="AE99" s="4">
        <v>112.9</v>
      </c>
      <c r="AF99" s="51">
        <f t="shared" si="10"/>
        <v>116.65</v>
      </c>
      <c r="AG99" s="4">
        <v>117.3</v>
      </c>
      <c r="AH99" s="4">
        <v>116.2</v>
      </c>
      <c r="AI99" s="4">
        <f t="shared" si="11"/>
        <v>116.75</v>
      </c>
      <c r="AJ99" s="4">
        <v>123.5</v>
      </c>
      <c r="AK99" s="4"/>
    </row>
    <row r="100" spans="1:37" x14ac:dyDescent="0.25">
      <c r="A100" s="1" t="s">
        <v>33</v>
      </c>
      <c r="B100" s="1">
        <v>2015</v>
      </c>
      <c r="C100" s="1" t="s">
        <v>41</v>
      </c>
      <c r="D100" s="4">
        <v>124.6</v>
      </c>
      <c r="E100" s="4">
        <v>130.4</v>
      </c>
      <c r="F100" s="4">
        <v>118.7</v>
      </c>
      <c r="G100" s="4">
        <v>128.9</v>
      </c>
      <c r="H100" s="4">
        <v>111.9</v>
      </c>
      <c r="I100" s="4">
        <v>128.4</v>
      </c>
      <c r="J100" s="4">
        <v>162.19999999999999</v>
      </c>
      <c r="K100" s="4">
        <v>150</v>
      </c>
      <c r="L100" s="4">
        <v>90.4</v>
      </c>
      <c r="M100" s="4">
        <v>128.4</v>
      </c>
      <c r="N100" s="4">
        <v>120.7</v>
      </c>
      <c r="O100" s="4">
        <v>132.5</v>
      </c>
      <c r="P100" s="4">
        <v>131.19999999999999</v>
      </c>
      <c r="Q100" s="4">
        <f t="shared" si="6"/>
        <v>127.56153846153848</v>
      </c>
      <c r="R100" s="4">
        <v>132</v>
      </c>
      <c r="S100" s="4">
        <f t="shared" si="7"/>
        <v>132</v>
      </c>
      <c r="T100" s="4">
        <v>127.9</v>
      </c>
      <c r="U100" s="4">
        <v>123.4</v>
      </c>
      <c r="V100" s="4">
        <v>127.2</v>
      </c>
      <c r="W100" s="51">
        <f t="shared" si="8"/>
        <v>126.16666666666667</v>
      </c>
      <c r="X100" s="4">
        <v>121.6</v>
      </c>
      <c r="Y100" s="4">
        <v>120.4</v>
      </c>
      <c r="Z100" s="4">
        <v>111.3</v>
      </c>
      <c r="AA100" s="4">
        <v>119.8</v>
      </c>
      <c r="AB100" s="4">
        <v>125.7</v>
      </c>
      <c r="AC100" s="4">
        <f t="shared" si="9"/>
        <v>119.76000000000002</v>
      </c>
      <c r="AD100" s="4">
        <v>122.6</v>
      </c>
      <c r="AE100" s="4">
        <v>113.4</v>
      </c>
      <c r="AF100" s="51">
        <f t="shared" si="10"/>
        <v>118</v>
      </c>
      <c r="AG100" s="4">
        <v>118.3</v>
      </c>
      <c r="AH100" s="4">
        <v>117.5</v>
      </c>
      <c r="AI100" s="4">
        <f t="shared" si="11"/>
        <v>117.9</v>
      </c>
      <c r="AJ100" s="4">
        <v>125.4</v>
      </c>
      <c r="AK100" s="4"/>
    </row>
    <row r="101" spans="1:37" x14ac:dyDescent="0.25">
      <c r="A101" s="1" t="s">
        <v>30</v>
      </c>
      <c r="B101" s="1">
        <v>2015</v>
      </c>
      <c r="C101" s="1" t="s">
        <v>42</v>
      </c>
      <c r="D101" s="4">
        <v>125.6</v>
      </c>
      <c r="E101" s="4">
        <v>130.4</v>
      </c>
      <c r="F101" s="4">
        <v>120.8</v>
      </c>
      <c r="G101" s="4">
        <v>129.4</v>
      </c>
      <c r="H101" s="4">
        <v>115.8</v>
      </c>
      <c r="I101" s="4">
        <v>133.19999999999999</v>
      </c>
      <c r="J101" s="4">
        <v>157.69999999999999</v>
      </c>
      <c r="K101" s="4">
        <v>154.19999999999999</v>
      </c>
      <c r="L101" s="4">
        <v>93.7</v>
      </c>
      <c r="M101" s="4">
        <v>126.6</v>
      </c>
      <c r="N101" s="4">
        <v>122.3</v>
      </c>
      <c r="O101" s="4">
        <v>133.1</v>
      </c>
      <c r="P101" s="4">
        <v>131.80000000000001</v>
      </c>
      <c r="Q101" s="4">
        <f t="shared" si="6"/>
        <v>128.8153846153846</v>
      </c>
      <c r="R101" s="4">
        <v>131.5</v>
      </c>
      <c r="S101" s="4">
        <f t="shared" si="7"/>
        <v>131.5</v>
      </c>
      <c r="T101" s="4">
        <v>131.1</v>
      </c>
      <c r="U101" s="4">
        <v>127.3</v>
      </c>
      <c r="V101" s="4">
        <v>130.6</v>
      </c>
      <c r="W101" s="51">
        <f t="shared" si="8"/>
        <v>129.66666666666666</v>
      </c>
      <c r="X101" s="4">
        <v>120.27047491770412</v>
      </c>
      <c r="Y101" s="4">
        <v>124.4</v>
      </c>
      <c r="Z101" s="4">
        <v>113.8</v>
      </c>
      <c r="AA101" s="4">
        <v>122</v>
      </c>
      <c r="AB101" s="4">
        <v>125.1</v>
      </c>
      <c r="AC101" s="4">
        <f t="shared" si="9"/>
        <v>121.11409498354082</v>
      </c>
      <c r="AD101" s="4">
        <v>125.1</v>
      </c>
      <c r="AE101" s="4">
        <v>114.2</v>
      </c>
      <c r="AF101" s="51">
        <f t="shared" si="10"/>
        <v>119.65</v>
      </c>
      <c r="AG101" s="4">
        <v>120.1</v>
      </c>
      <c r="AH101" s="4">
        <v>119.2</v>
      </c>
      <c r="AI101" s="4">
        <f t="shared" si="11"/>
        <v>119.65</v>
      </c>
      <c r="AJ101" s="4">
        <v>127.7</v>
      </c>
      <c r="AK101" s="4"/>
    </row>
    <row r="102" spans="1:37" x14ac:dyDescent="0.25">
      <c r="A102" s="1" t="s">
        <v>32</v>
      </c>
      <c r="B102" s="1">
        <v>2015</v>
      </c>
      <c r="C102" s="1" t="s">
        <v>42</v>
      </c>
      <c r="D102" s="4">
        <v>123.6</v>
      </c>
      <c r="E102" s="4">
        <v>128.6</v>
      </c>
      <c r="F102" s="4">
        <v>115.9</v>
      </c>
      <c r="G102" s="4">
        <v>128.5</v>
      </c>
      <c r="H102" s="4">
        <v>109</v>
      </c>
      <c r="I102" s="4">
        <v>124.1</v>
      </c>
      <c r="J102" s="4">
        <v>165.8</v>
      </c>
      <c r="K102" s="4">
        <v>187.2</v>
      </c>
      <c r="L102" s="4">
        <v>89.4</v>
      </c>
      <c r="M102" s="4">
        <v>135.80000000000001</v>
      </c>
      <c r="N102" s="4">
        <v>119.4</v>
      </c>
      <c r="O102" s="4">
        <v>132.9</v>
      </c>
      <c r="P102" s="4">
        <v>132.6</v>
      </c>
      <c r="Q102" s="4">
        <f t="shared" si="6"/>
        <v>130.21538461538464</v>
      </c>
      <c r="R102" s="4">
        <v>135.30000000000001</v>
      </c>
      <c r="S102" s="4">
        <f t="shared" si="7"/>
        <v>135.30000000000001</v>
      </c>
      <c r="T102" s="4">
        <v>124.4</v>
      </c>
      <c r="U102" s="4">
        <v>118.8</v>
      </c>
      <c r="V102" s="4">
        <v>123.6</v>
      </c>
      <c r="W102" s="51">
        <f t="shared" si="8"/>
        <v>122.26666666666665</v>
      </c>
      <c r="X102" s="4">
        <v>122.4</v>
      </c>
      <c r="Y102" s="4">
        <v>114.9</v>
      </c>
      <c r="Z102" s="4">
        <v>109.3</v>
      </c>
      <c r="AA102" s="4">
        <v>117.7</v>
      </c>
      <c r="AB102" s="4">
        <v>126.5</v>
      </c>
      <c r="AC102" s="4">
        <f t="shared" si="9"/>
        <v>118.16</v>
      </c>
      <c r="AD102" s="4">
        <v>120.7</v>
      </c>
      <c r="AE102" s="4">
        <v>113.5</v>
      </c>
      <c r="AF102" s="51">
        <f t="shared" si="10"/>
        <v>117.1</v>
      </c>
      <c r="AG102" s="4">
        <v>117.7</v>
      </c>
      <c r="AH102" s="4">
        <v>116.5</v>
      </c>
      <c r="AI102" s="4">
        <f t="shared" si="11"/>
        <v>117.1</v>
      </c>
      <c r="AJ102" s="4">
        <v>124.2</v>
      </c>
      <c r="AK102" s="4"/>
    </row>
    <row r="103" spans="1:37" x14ac:dyDescent="0.25">
      <c r="A103" s="1" t="s">
        <v>33</v>
      </c>
      <c r="B103" s="1">
        <v>2015</v>
      </c>
      <c r="C103" s="1" t="s">
        <v>42</v>
      </c>
      <c r="D103" s="4">
        <v>125</v>
      </c>
      <c r="E103" s="4">
        <v>129.80000000000001</v>
      </c>
      <c r="F103" s="4">
        <v>118.9</v>
      </c>
      <c r="G103" s="4">
        <v>129.1</v>
      </c>
      <c r="H103" s="4">
        <v>113.3</v>
      </c>
      <c r="I103" s="4">
        <v>129</v>
      </c>
      <c r="J103" s="4">
        <v>160.4</v>
      </c>
      <c r="K103" s="4">
        <v>165.3</v>
      </c>
      <c r="L103" s="4">
        <v>92.3</v>
      </c>
      <c r="M103" s="4">
        <v>129.69999999999999</v>
      </c>
      <c r="N103" s="4">
        <v>121.1</v>
      </c>
      <c r="O103" s="4">
        <v>133</v>
      </c>
      <c r="P103" s="4">
        <v>132.1</v>
      </c>
      <c r="Q103" s="4">
        <f t="shared" si="6"/>
        <v>129.15384615384613</v>
      </c>
      <c r="R103" s="4">
        <v>132.5</v>
      </c>
      <c r="S103" s="4">
        <f t="shared" si="7"/>
        <v>132.5</v>
      </c>
      <c r="T103" s="4">
        <v>128.5</v>
      </c>
      <c r="U103" s="4">
        <v>123.8</v>
      </c>
      <c r="V103" s="4">
        <v>127.8</v>
      </c>
      <c r="W103" s="51">
        <f t="shared" si="8"/>
        <v>126.7</v>
      </c>
      <c r="X103" s="4">
        <v>122.4</v>
      </c>
      <c r="Y103" s="4">
        <v>120.8</v>
      </c>
      <c r="Z103" s="4">
        <v>111.4</v>
      </c>
      <c r="AA103" s="4">
        <v>120.4</v>
      </c>
      <c r="AB103" s="4">
        <v>125.9</v>
      </c>
      <c r="AC103" s="4">
        <f t="shared" si="9"/>
        <v>120.17999999999999</v>
      </c>
      <c r="AD103" s="4">
        <v>123</v>
      </c>
      <c r="AE103" s="4">
        <v>113.9</v>
      </c>
      <c r="AF103" s="51">
        <f t="shared" si="10"/>
        <v>118.45</v>
      </c>
      <c r="AG103" s="4">
        <v>118.7</v>
      </c>
      <c r="AH103" s="4">
        <v>117.9</v>
      </c>
      <c r="AI103" s="4">
        <f t="shared" si="11"/>
        <v>118.30000000000001</v>
      </c>
      <c r="AJ103" s="4">
        <v>126.1</v>
      </c>
      <c r="AK103" s="4"/>
    </row>
    <row r="104" spans="1:37" x14ac:dyDescent="0.25">
      <c r="A104" s="1" t="s">
        <v>30</v>
      </c>
      <c r="B104" s="1">
        <v>2015</v>
      </c>
      <c r="C104" s="1" t="s">
        <v>43</v>
      </c>
      <c r="D104" s="4">
        <v>126.1</v>
      </c>
      <c r="E104" s="4">
        <v>130.6</v>
      </c>
      <c r="F104" s="4">
        <v>121.7</v>
      </c>
      <c r="G104" s="4">
        <v>129.5</v>
      </c>
      <c r="H104" s="4">
        <v>117.8</v>
      </c>
      <c r="I104" s="4">
        <v>132.1</v>
      </c>
      <c r="J104" s="4">
        <v>155.19999999999999</v>
      </c>
      <c r="K104" s="4">
        <v>160.80000000000001</v>
      </c>
      <c r="L104" s="4">
        <v>94.5</v>
      </c>
      <c r="M104" s="4">
        <v>128.30000000000001</v>
      </c>
      <c r="N104" s="4">
        <v>123.1</v>
      </c>
      <c r="O104" s="4">
        <v>134.19999999999999</v>
      </c>
      <c r="P104" s="4">
        <v>132.4</v>
      </c>
      <c r="Q104" s="4">
        <f t="shared" si="6"/>
        <v>129.71538461538461</v>
      </c>
      <c r="R104" s="4">
        <v>132.19999999999999</v>
      </c>
      <c r="S104" s="4">
        <f t="shared" si="7"/>
        <v>132.19999999999999</v>
      </c>
      <c r="T104" s="4">
        <v>132.1</v>
      </c>
      <c r="U104" s="4">
        <v>128.19999999999999</v>
      </c>
      <c r="V104" s="4">
        <v>131.5</v>
      </c>
      <c r="W104" s="51">
        <f t="shared" si="8"/>
        <v>130.6</v>
      </c>
      <c r="X104" s="4">
        <v>120.98119651750251</v>
      </c>
      <c r="Y104" s="4">
        <v>125.6</v>
      </c>
      <c r="Z104" s="4">
        <v>114</v>
      </c>
      <c r="AA104" s="4">
        <v>122.6</v>
      </c>
      <c r="AB104" s="4">
        <v>125.8</v>
      </c>
      <c r="AC104" s="4">
        <f t="shared" si="9"/>
        <v>121.79623930350049</v>
      </c>
      <c r="AD104" s="4">
        <v>125.6</v>
      </c>
      <c r="AE104" s="4">
        <v>114.2</v>
      </c>
      <c r="AF104" s="51">
        <f t="shared" si="10"/>
        <v>119.9</v>
      </c>
      <c r="AG104" s="4">
        <v>120.9</v>
      </c>
      <c r="AH104" s="4">
        <v>119.6</v>
      </c>
      <c r="AI104" s="4">
        <f t="shared" si="11"/>
        <v>120.25</v>
      </c>
      <c r="AJ104" s="4">
        <v>128.30000000000001</v>
      </c>
      <c r="AK104" s="4"/>
    </row>
    <row r="105" spans="1:37" x14ac:dyDescent="0.25">
      <c r="A105" s="1" t="s">
        <v>32</v>
      </c>
      <c r="B105" s="1">
        <v>2015</v>
      </c>
      <c r="C105" s="1" t="s">
        <v>43</v>
      </c>
      <c r="D105" s="4">
        <v>124</v>
      </c>
      <c r="E105" s="4">
        <v>129.80000000000001</v>
      </c>
      <c r="F105" s="4">
        <v>121.5</v>
      </c>
      <c r="G105" s="4">
        <v>128.6</v>
      </c>
      <c r="H105" s="4">
        <v>110</v>
      </c>
      <c r="I105" s="4">
        <v>123.7</v>
      </c>
      <c r="J105" s="4">
        <v>164.6</v>
      </c>
      <c r="K105" s="4">
        <v>191.6</v>
      </c>
      <c r="L105" s="4">
        <v>90.8</v>
      </c>
      <c r="M105" s="4">
        <v>137.1</v>
      </c>
      <c r="N105" s="4">
        <v>119.8</v>
      </c>
      <c r="O105" s="4">
        <v>133.69999999999999</v>
      </c>
      <c r="P105" s="4">
        <v>133.30000000000001</v>
      </c>
      <c r="Q105" s="4">
        <f t="shared" si="6"/>
        <v>131.42307692307691</v>
      </c>
      <c r="R105" s="4">
        <v>137.6</v>
      </c>
      <c r="S105" s="4">
        <f t="shared" si="7"/>
        <v>137.6</v>
      </c>
      <c r="T105" s="4">
        <v>125</v>
      </c>
      <c r="U105" s="4">
        <v>119.3</v>
      </c>
      <c r="V105" s="4">
        <v>124.2</v>
      </c>
      <c r="W105" s="51">
        <f t="shared" si="8"/>
        <v>122.83333333333333</v>
      </c>
      <c r="X105" s="4">
        <v>122.9</v>
      </c>
      <c r="Y105" s="4">
        <v>115.1</v>
      </c>
      <c r="Z105" s="4">
        <v>109.3</v>
      </c>
      <c r="AA105" s="4">
        <v>118.1</v>
      </c>
      <c r="AB105" s="4">
        <v>126.6</v>
      </c>
      <c r="AC105" s="4">
        <f t="shared" si="9"/>
        <v>118.4</v>
      </c>
      <c r="AD105" s="4">
        <v>121</v>
      </c>
      <c r="AE105" s="4">
        <v>113.3</v>
      </c>
      <c r="AF105" s="51">
        <f t="shared" si="10"/>
        <v>117.15</v>
      </c>
      <c r="AG105" s="4">
        <v>117.9</v>
      </c>
      <c r="AH105" s="4">
        <v>116.6</v>
      </c>
      <c r="AI105" s="4">
        <f t="shared" si="11"/>
        <v>117.25</v>
      </c>
      <c r="AJ105" s="4">
        <v>124.6</v>
      </c>
      <c r="AK105" s="4"/>
    </row>
    <row r="106" spans="1:37" x14ac:dyDescent="0.25">
      <c r="A106" s="1" t="s">
        <v>33</v>
      </c>
      <c r="B106" s="1">
        <v>2015</v>
      </c>
      <c r="C106" s="1" t="s">
        <v>43</v>
      </c>
      <c r="D106" s="4">
        <v>125.4</v>
      </c>
      <c r="E106" s="4">
        <v>130.30000000000001</v>
      </c>
      <c r="F106" s="4">
        <v>121.6</v>
      </c>
      <c r="G106" s="4">
        <v>129.19999999999999</v>
      </c>
      <c r="H106" s="4">
        <v>114.9</v>
      </c>
      <c r="I106" s="4">
        <v>128.19999999999999</v>
      </c>
      <c r="J106" s="4">
        <v>158.4</v>
      </c>
      <c r="K106" s="4">
        <v>171.2</v>
      </c>
      <c r="L106" s="4">
        <v>93.3</v>
      </c>
      <c r="M106" s="4">
        <v>131.19999999999999</v>
      </c>
      <c r="N106" s="4">
        <v>121.7</v>
      </c>
      <c r="O106" s="4">
        <v>134</v>
      </c>
      <c r="P106" s="4">
        <v>132.69999999999999</v>
      </c>
      <c r="Q106" s="4">
        <f t="shared" si="6"/>
        <v>130.16153846153844</v>
      </c>
      <c r="R106" s="4">
        <v>133.6</v>
      </c>
      <c r="S106" s="4">
        <f t="shared" si="7"/>
        <v>133.6</v>
      </c>
      <c r="T106" s="4">
        <v>129.30000000000001</v>
      </c>
      <c r="U106" s="4">
        <v>124.5</v>
      </c>
      <c r="V106" s="4">
        <v>128.6</v>
      </c>
      <c r="W106" s="51">
        <f t="shared" si="8"/>
        <v>127.46666666666665</v>
      </c>
      <c r="X106" s="4">
        <v>122.9</v>
      </c>
      <c r="Y106" s="4">
        <v>121.6</v>
      </c>
      <c r="Z106" s="4">
        <v>111.5</v>
      </c>
      <c r="AA106" s="4">
        <v>120.9</v>
      </c>
      <c r="AB106" s="4">
        <v>126.3</v>
      </c>
      <c r="AC106" s="4">
        <f t="shared" si="9"/>
        <v>120.63999999999999</v>
      </c>
      <c r="AD106" s="4">
        <v>123.4</v>
      </c>
      <c r="AE106" s="4">
        <v>113.8</v>
      </c>
      <c r="AF106" s="51">
        <f t="shared" si="10"/>
        <v>118.6</v>
      </c>
      <c r="AG106" s="4">
        <v>119.2</v>
      </c>
      <c r="AH106" s="4">
        <v>118.1</v>
      </c>
      <c r="AI106" s="4">
        <f t="shared" si="11"/>
        <v>118.65</v>
      </c>
      <c r="AJ106" s="4">
        <v>126.6</v>
      </c>
      <c r="AK106" s="4"/>
    </row>
    <row r="107" spans="1:37" x14ac:dyDescent="0.25">
      <c r="A107" s="1" t="s">
        <v>30</v>
      </c>
      <c r="B107" s="1">
        <v>2015</v>
      </c>
      <c r="C107" s="1" t="s">
        <v>44</v>
      </c>
      <c r="D107" s="4">
        <v>126.3</v>
      </c>
      <c r="E107" s="4">
        <v>131.30000000000001</v>
      </c>
      <c r="F107" s="4">
        <v>123.3</v>
      </c>
      <c r="G107" s="4">
        <v>129.80000000000001</v>
      </c>
      <c r="H107" s="4">
        <v>118.3</v>
      </c>
      <c r="I107" s="4">
        <v>131.6</v>
      </c>
      <c r="J107" s="4">
        <v>145.5</v>
      </c>
      <c r="K107" s="4">
        <v>162.1</v>
      </c>
      <c r="L107" s="4">
        <v>95.4</v>
      </c>
      <c r="M107" s="4">
        <v>128.9</v>
      </c>
      <c r="N107" s="4">
        <v>123.3</v>
      </c>
      <c r="O107" s="4">
        <v>135.1</v>
      </c>
      <c r="P107" s="4">
        <v>131.4</v>
      </c>
      <c r="Q107" s="4">
        <f t="shared" si="6"/>
        <v>129.40769230769232</v>
      </c>
      <c r="R107" s="4">
        <v>133.1</v>
      </c>
      <c r="S107" s="4">
        <f t="shared" si="7"/>
        <v>133.1</v>
      </c>
      <c r="T107" s="4">
        <v>132.5</v>
      </c>
      <c r="U107" s="4">
        <v>128.5</v>
      </c>
      <c r="V107" s="4">
        <v>131.9</v>
      </c>
      <c r="W107" s="51">
        <f t="shared" si="8"/>
        <v>130.96666666666667</v>
      </c>
      <c r="X107" s="4">
        <v>121.62617744007609</v>
      </c>
      <c r="Y107" s="4">
        <v>125.7</v>
      </c>
      <c r="Z107" s="4">
        <v>114</v>
      </c>
      <c r="AA107" s="4">
        <v>123.1</v>
      </c>
      <c r="AB107" s="4">
        <v>125.6</v>
      </c>
      <c r="AC107" s="4">
        <f t="shared" si="9"/>
        <v>122.00523548801523</v>
      </c>
      <c r="AD107" s="4">
        <v>126</v>
      </c>
      <c r="AE107" s="4">
        <v>114.1</v>
      </c>
      <c r="AF107" s="51">
        <f t="shared" si="10"/>
        <v>120.05</v>
      </c>
      <c r="AG107" s="4">
        <v>121.6</v>
      </c>
      <c r="AH107" s="4">
        <v>119.8</v>
      </c>
      <c r="AI107" s="4">
        <f t="shared" si="11"/>
        <v>120.69999999999999</v>
      </c>
      <c r="AJ107" s="4">
        <v>127.9</v>
      </c>
      <c r="AK107" s="4"/>
    </row>
    <row r="108" spans="1:37" x14ac:dyDescent="0.25">
      <c r="A108" s="1" t="s">
        <v>32</v>
      </c>
      <c r="B108" s="1">
        <v>2015</v>
      </c>
      <c r="C108" s="1" t="s">
        <v>44</v>
      </c>
      <c r="D108" s="4">
        <v>124.3</v>
      </c>
      <c r="E108" s="4">
        <v>131.69999999999999</v>
      </c>
      <c r="F108" s="4">
        <v>127.1</v>
      </c>
      <c r="G108" s="4">
        <v>128.6</v>
      </c>
      <c r="H108" s="4">
        <v>110</v>
      </c>
      <c r="I108" s="4">
        <v>120.8</v>
      </c>
      <c r="J108" s="4">
        <v>149</v>
      </c>
      <c r="K108" s="4">
        <v>190.1</v>
      </c>
      <c r="L108" s="4">
        <v>92.7</v>
      </c>
      <c r="M108" s="4">
        <v>138.6</v>
      </c>
      <c r="N108" s="4">
        <v>120.2</v>
      </c>
      <c r="O108" s="4">
        <v>134.19999999999999</v>
      </c>
      <c r="P108" s="4">
        <v>131.5</v>
      </c>
      <c r="Q108" s="4">
        <f t="shared" si="6"/>
        <v>130.67692307692306</v>
      </c>
      <c r="R108" s="4">
        <v>138.19999999999999</v>
      </c>
      <c r="S108" s="4">
        <f t="shared" si="7"/>
        <v>138.19999999999999</v>
      </c>
      <c r="T108" s="4">
        <v>125.4</v>
      </c>
      <c r="U108" s="4">
        <v>119.5</v>
      </c>
      <c r="V108" s="4">
        <v>124.5</v>
      </c>
      <c r="W108" s="51">
        <f t="shared" si="8"/>
        <v>123.13333333333333</v>
      </c>
      <c r="X108" s="4">
        <v>122.4</v>
      </c>
      <c r="Y108" s="4">
        <v>116</v>
      </c>
      <c r="Z108" s="4">
        <v>109.3</v>
      </c>
      <c r="AA108" s="4">
        <v>118.6</v>
      </c>
      <c r="AB108" s="4">
        <v>126.6</v>
      </c>
      <c r="AC108" s="4">
        <f t="shared" si="9"/>
        <v>118.58</v>
      </c>
      <c r="AD108" s="4">
        <v>121</v>
      </c>
      <c r="AE108" s="4">
        <v>113.2</v>
      </c>
      <c r="AF108" s="51">
        <f t="shared" si="10"/>
        <v>117.1</v>
      </c>
      <c r="AG108" s="4">
        <v>118.1</v>
      </c>
      <c r="AH108" s="4">
        <v>116.7</v>
      </c>
      <c r="AI108" s="4">
        <f t="shared" si="11"/>
        <v>117.4</v>
      </c>
      <c r="AJ108" s="4">
        <v>124</v>
      </c>
      <c r="AK108" s="4"/>
    </row>
    <row r="109" spans="1:37" x14ac:dyDescent="0.25">
      <c r="A109" s="1" t="s">
        <v>33</v>
      </c>
      <c r="B109" s="1">
        <v>2015</v>
      </c>
      <c r="C109" s="1" t="s">
        <v>44</v>
      </c>
      <c r="D109" s="4">
        <v>125.7</v>
      </c>
      <c r="E109" s="4">
        <v>131.4</v>
      </c>
      <c r="F109" s="4">
        <v>124.8</v>
      </c>
      <c r="G109" s="4">
        <v>129.4</v>
      </c>
      <c r="H109" s="4">
        <v>115.3</v>
      </c>
      <c r="I109" s="4">
        <v>126.6</v>
      </c>
      <c r="J109" s="4">
        <v>146.69999999999999</v>
      </c>
      <c r="K109" s="4">
        <v>171.5</v>
      </c>
      <c r="L109" s="4">
        <v>94.5</v>
      </c>
      <c r="M109" s="4">
        <v>132.1</v>
      </c>
      <c r="N109" s="4">
        <v>122</v>
      </c>
      <c r="O109" s="4">
        <v>134.69999999999999</v>
      </c>
      <c r="P109" s="4">
        <v>131.4</v>
      </c>
      <c r="Q109" s="4">
        <f t="shared" si="6"/>
        <v>129.70000000000002</v>
      </c>
      <c r="R109" s="4">
        <v>134.5</v>
      </c>
      <c r="S109" s="4">
        <f t="shared" si="7"/>
        <v>134.5</v>
      </c>
      <c r="T109" s="4">
        <v>129.69999999999999</v>
      </c>
      <c r="U109" s="4">
        <v>124.8</v>
      </c>
      <c r="V109" s="4">
        <v>129</v>
      </c>
      <c r="W109" s="51">
        <f t="shared" si="8"/>
        <v>127.83333333333333</v>
      </c>
      <c r="X109" s="4">
        <v>122.4</v>
      </c>
      <c r="Y109" s="4">
        <v>122</v>
      </c>
      <c r="Z109" s="4">
        <v>111.5</v>
      </c>
      <c r="AA109" s="4">
        <v>121.4</v>
      </c>
      <c r="AB109" s="4">
        <v>126.2</v>
      </c>
      <c r="AC109" s="4">
        <f t="shared" si="9"/>
        <v>120.7</v>
      </c>
      <c r="AD109" s="4">
        <v>123.6</v>
      </c>
      <c r="AE109" s="4">
        <v>113.7</v>
      </c>
      <c r="AF109" s="51">
        <f t="shared" si="10"/>
        <v>118.65</v>
      </c>
      <c r="AG109" s="4">
        <v>119.6</v>
      </c>
      <c r="AH109" s="4">
        <v>118.3</v>
      </c>
      <c r="AI109" s="4">
        <f t="shared" si="11"/>
        <v>118.94999999999999</v>
      </c>
      <c r="AJ109" s="4">
        <v>126.1</v>
      </c>
      <c r="AK109" s="4"/>
    </row>
    <row r="110" spans="1:37" x14ac:dyDescent="0.25">
      <c r="A110" s="1" t="s">
        <v>30</v>
      </c>
      <c r="B110" s="1">
        <v>2016</v>
      </c>
      <c r="C110" s="1" t="s">
        <v>31</v>
      </c>
      <c r="D110" s="4">
        <v>126.8</v>
      </c>
      <c r="E110" s="4">
        <v>133.19999999999999</v>
      </c>
      <c r="F110" s="4">
        <v>126.5</v>
      </c>
      <c r="G110" s="4">
        <v>130.30000000000001</v>
      </c>
      <c r="H110" s="4">
        <v>118.9</v>
      </c>
      <c r="I110" s="4">
        <v>131.6</v>
      </c>
      <c r="J110" s="4">
        <v>140.1</v>
      </c>
      <c r="K110" s="4">
        <v>163.80000000000001</v>
      </c>
      <c r="L110" s="4">
        <v>97.7</v>
      </c>
      <c r="M110" s="4">
        <v>129.6</v>
      </c>
      <c r="N110" s="4">
        <v>124.3</v>
      </c>
      <c r="O110" s="4">
        <v>135.9</v>
      </c>
      <c r="P110" s="4">
        <v>131.4</v>
      </c>
      <c r="Q110" s="4">
        <f t="shared" si="6"/>
        <v>130.00769230769231</v>
      </c>
      <c r="R110" s="4">
        <v>133.6</v>
      </c>
      <c r="S110" s="4">
        <f t="shared" si="7"/>
        <v>133.6</v>
      </c>
      <c r="T110" s="4">
        <v>133.19999999999999</v>
      </c>
      <c r="U110" s="4">
        <v>128.9</v>
      </c>
      <c r="V110" s="4">
        <v>132.6</v>
      </c>
      <c r="W110" s="51">
        <f t="shared" si="8"/>
        <v>131.56666666666669</v>
      </c>
      <c r="X110" s="4">
        <v>122.03087209725362</v>
      </c>
      <c r="Y110" s="4">
        <v>126.2</v>
      </c>
      <c r="Z110" s="4">
        <v>113.6</v>
      </c>
      <c r="AA110" s="4">
        <v>123.7</v>
      </c>
      <c r="AB110" s="4">
        <v>126.2</v>
      </c>
      <c r="AC110" s="4">
        <f t="shared" si="9"/>
        <v>122.34617441945072</v>
      </c>
      <c r="AD110" s="4">
        <v>126.6</v>
      </c>
      <c r="AE110" s="4">
        <v>114.9</v>
      </c>
      <c r="AF110" s="51">
        <f t="shared" si="10"/>
        <v>120.75</v>
      </c>
      <c r="AG110" s="4">
        <v>121.4</v>
      </c>
      <c r="AH110" s="4">
        <v>120.1</v>
      </c>
      <c r="AI110" s="4">
        <f t="shared" si="11"/>
        <v>120.75</v>
      </c>
      <c r="AJ110" s="4">
        <v>128.1</v>
      </c>
      <c r="AK110" s="4"/>
    </row>
    <row r="111" spans="1:37" x14ac:dyDescent="0.25">
      <c r="A111" s="1" t="s">
        <v>32</v>
      </c>
      <c r="B111" s="1">
        <v>2016</v>
      </c>
      <c r="C111" s="1" t="s">
        <v>31</v>
      </c>
      <c r="D111" s="4">
        <v>124.7</v>
      </c>
      <c r="E111" s="4">
        <v>135.9</v>
      </c>
      <c r="F111" s="4">
        <v>132</v>
      </c>
      <c r="G111" s="4">
        <v>129.19999999999999</v>
      </c>
      <c r="H111" s="4">
        <v>109.7</v>
      </c>
      <c r="I111" s="4">
        <v>119</v>
      </c>
      <c r="J111" s="4">
        <v>144.1</v>
      </c>
      <c r="K111" s="4">
        <v>184.2</v>
      </c>
      <c r="L111" s="4">
        <v>96.7</v>
      </c>
      <c r="M111" s="4">
        <v>139.5</v>
      </c>
      <c r="N111" s="4">
        <v>120.5</v>
      </c>
      <c r="O111" s="4">
        <v>134.69999999999999</v>
      </c>
      <c r="P111" s="4">
        <v>131.19999999999999</v>
      </c>
      <c r="Q111" s="4">
        <f t="shared" si="6"/>
        <v>130.87692307692308</v>
      </c>
      <c r="R111" s="4">
        <v>139.5</v>
      </c>
      <c r="S111" s="4">
        <f t="shared" si="7"/>
        <v>139.5</v>
      </c>
      <c r="T111" s="4">
        <v>125.8</v>
      </c>
      <c r="U111" s="4">
        <v>119.8</v>
      </c>
      <c r="V111" s="4">
        <v>124.9</v>
      </c>
      <c r="W111" s="51">
        <f t="shared" si="8"/>
        <v>123.5</v>
      </c>
      <c r="X111" s="4">
        <v>123.4</v>
      </c>
      <c r="Y111" s="4">
        <v>116.9</v>
      </c>
      <c r="Z111" s="4">
        <v>108.9</v>
      </c>
      <c r="AA111" s="4">
        <v>119.1</v>
      </c>
      <c r="AB111" s="4">
        <v>126.4</v>
      </c>
      <c r="AC111" s="4">
        <f t="shared" si="9"/>
        <v>118.94000000000001</v>
      </c>
      <c r="AD111" s="4">
        <v>121.6</v>
      </c>
      <c r="AE111" s="4">
        <v>114</v>
      </c>
      <c r="AF111" s="51">
        <f t="shared" si="10"/>
        <v>117.8</v>
      </c>
      <c r="AG111" s="4">
        <v>118.5</v>
      </c>
      <c r="AH111" s="4">
        <v>116.8</v>
      </c>
      <c r="AI111" s="4">
        <f t="shared" si="11"/>
        <v>117.65</v>
      </c>
      <c r="AJ111" s="4">
        <v>124.2</v>
      </c>
      <c r="AK111" s="4"/>
    </row>
    <row r="112" spans="1:37" x14ac:dyDescent="0.25">
      <c r="A112" s="1" t="s">
        <v>33</v>
      </c>
      <c r="B112" s="1">
        <v>2016</v>
      </c>
      <c r="C112" s="1" t="s">
        <v>31</v>
      </c>
      <c r="D112" s="4">
        <v>126.1</v>
      </c>
      <c r="E112" s="4">
        <v>134.1</v>
      </c>
      <c r="F112" s="4">
        <v>128.6</v>
      </c>
      <c r="G112" s="4">
        <v>129.9</v>
      </c>
      <c r="H112" s="4">
        <v>115.5</v>
      </c>
      <c r="I112" s="4">
        <v>125.7</v>
      </c>
      <c r="J112" s="4">
        <v>141.5</v>
      </c>
      <c r="K112" s="4">
        <v>170.7</v>
      </c>
      <c r="L112" s="4">
        <v>97.4</v>
      </c>
      <c r="M112" s="4">
        <v>132.9</v>
      </c>
      <c r="N112" s="4">
        <v>122.7</v>
      </c>
      <c r="O112" s="4">
        <v>135.30000000000001</v>
      </c>
      <c r="P112" s="4">
        <v>131.30000000000001</v>
      </c>
      <c r="Q112" s="4">
        <f t="shared" si="6"/>
        <v>130.13076923076923</v>
      </c>
      <c r="R112" s="4">
        <v>135.19999999999999</v>
      </c>
      <c r="S112" s="4">
        <f t="shared" si="7"/>
        <v>135.19999999999999</v>
      </c>
      <c r="T112" s="4">
        <v>130.30000000000001</v>
      </c>
      <c r="U112" s="4">
        <v>125.1</v>
      </c>
      <c r="V112" s="4">
        <v>129.5</v>
      </c>
      <c r="W112" s="51">
        <f t="shared" si="8"/>
        <v>128.29999999999998</v>
      </c>
      <c r="X112" s="4">
        <v>123.4</v>
      </c>
      <c r="Y112" s="4">
        <v>122.7</v>
      </c>
      <c r="Z112" s="4">
        <v>111.1</v>
      </c>
      <c r="AA112" s="4">
        <v>122</v>
      </c>
      <c r="AB112" s="4">
        <v>126.3</v>
      </c>
      <c r="AC112" s="4">
        <f t="shared" si="9"/>
        <v>121.1</v>
      </c>
      <c r="AD112" s="4">
        <v>124.2</v>
      </c>
      <c r="AE112" s="4">
        <v>114.5</v>
      </c>
      <c r="AF112" s="51">
        <f t="shared" si="10"/>
        <v>119.35</v>
      </c>
      <c r="AG112" s="4">
        <v>119.8</v>
      </c>
      <c r="AH112" s="4">
        <v>118.5</v>
      </c>
      <c r="AI112" s="4">
        <f t="shared" si="11"/>
        <v>119.15</v>
      </c>
      <c r="AJ112" s="4">
        <v>126.3</v>
      </c>
      <c r="AK112" s="4"/>
    </row>
    <row r="113" spans="1:37" x14ac:dyDescent="0.25">
      <c r="A113" s="1" t="s">
        <v>30</v>
      </c>
      <c r="B113" s="1">
        <v>2016</v>
      </c>
      <c r="C113" s="1" t="s">
        <v>34</v>
      </c>
      <c r="D113" s="4">
        <v>127.1</v>
      </c>
      <c r="E113" s="4">
        <v>133.69999999999999</v>
      </c>
      <c r="F113" s="4">
        <v>127.7</v>
      </c>
      <c r="G113" s="4">
        <v>130.69999999999999</v>
      </c>
      <c r="H113" s="4">
        <v>118.5</v>
      </c>
      <c r="I113" s="4">
        <v>130.4</v>
      </c>
      <c r="J113" s="4">
        <v>130.9</v>
      </c>
      <c r="K113" s="4">
        <v>162.80000000000001</v>
      </c>
      <c r="L113" s="4">
        <v>98.7</v>
      </c>
      <c r="M113" s="4">
        <v>130.6</v>
      </c>
      <c r="N113" s="4">
        <v>124.8</v>
      </c>
      <c r="O113" s="4">
        <v>136.4</v>
      </c>
      <c r="P113" s="4">
        <v>130.30000000000001</v>
      </c>
      <c r="Q113" s="4">
        <f t="shared" si="6"/>
        <v>129.43076923076922</v>
      </c>
      <c r="R113" s="4">
        <v>134.4</v>
      </c>
      <c r="S113" s="4">
        <f t="shared" si="7"/>
        <v>134.4</v>
      </c>
      <c r="T113" s="4">
        <v>133.9</v>
      </c>
      <c r="U113" s="4">
        <v>129.80000000000001</v>
      </c>
      <c r="V113" s="4">
        <v>133.4</v>
      </c>
      <c r="W113" s="51">
        <f t="shared" si="8"/>
        <v>132.36666666666667</v>
      </c>
      <c r="X113" s="4">
        <v>122.44869400609247</v>
      </c>
      <c r="Y113" s="4">
        <v>127.5</v>
      </c>
      <c r="Z113" s="4">
        <v>113.9</v>
      </c>
      <c r="AA113" s="4">
        <v>124.3</v>
      </c>
      <c r="AB113" s="4">
        <v>127.1</v>
      </c>
      <c r="AC113" s="4">
        <f t="shared" si="9"/>
        <v>123.0497388012185</v>
      </c>
      <c r="AD113" s="4">
        <v>127.1</v>
      </c>
      <c r="AE113" s="4">
        <v>116.8</v>
      </c>
      <c r="AF113" s="51">
        <f t="shared" si="10"/>
        <v>121.94999999999999</v>
      </c>
      <c r="AG113" s="4">
        <v>122.3</v>
      </c>
      <c r="AH113" s="4">
        <v>120.9</v>
      </c>
      <c r="AI113" s="4">
        <f t="shared" si="11"/>
        <v>121.6</v>
      </c>
      <c r="AJ113" s="4">
        <v>127.9</v>
      </c>
      <c r="AK113" s="4"/>
    </row>
    <row r="114" spans="1:37" x14ac:dyDescent="0.25">
      <c r="A114" s="1" t="s">
        <v>32</v>
      </c>
      <c r="B114" s="1">
        <v>2016</v>
      </c>
      <c r="C114" s="1" t="s">
        <v>34</v>
      </c>
      <c r="D114" s="4">
        <v>124.8</v>
      </c>
      <c r="E114" s="4">
        <v>135.1</v>
      </c>
      <c r="F114" s="4">
        <v>130.30000000000001</v>
      </c>
      <c r="G114" s="4">
        <v>129.6</v>
      </c>
      <c r="H114" s="4">
        <v>108.4</v>
      </c>
      <c r="I114" s="4">
        <v>118.6</v>
      </c>
      <c r="J114" s="4">
        <v>129.19999999999999</v>
      </c>
      <c r="K114" s="4">
        <v>176.4</v>
      </c>
      <c r="L114" s="4">
        <v>99.1</v>
      </c>
      <c r="M114" s="4">
        <v>139.69999999999999</v>
      </c>
      <c r="N114" s="4">
        <v>120.6</v>
      </c>
      <c r="O114" s="4">
        <v>135.19999999999999</v>
      </c>
      <c r="P114" s="4">
        <v>129.1</v>
      </c>
      <c r="Q114" s="4">
        <f t="shared" si="6"/>
        <v>128.93076923076922</v>
      </c>
      <c r="R114" s="4">
        <v>140</v>
      </c>
      <c r="S114" s="4">
        <f t="shared" si="7"/>
        <v>140</v>
      </c>
      <c r="T114" s="4">
        <v>126.2</v>
      </c>
      <c r="U114" s="4">
        <v>120.1</v>
      </c>
      <c r="V114" s="4">
        <v>125.3</v>
      </c>
      <c r="W114" s="51">
        <f t="shared" si="8"/>
        <v>123.86666666666667</v>
      </c>
      <c r="X114" s="4">
        <v>124.4</v>
      </c>
      <c r="Y114" s="4">
        <v>116</v>
      </c>
      <c r="Z114" s="4">
        <v>109.1</v>
      </c>
      <c r="AA114" s="4">
        <v>119.5</v>
      </c>
      <c r="AB114" s="4">
        <v>126.3</v>
      </c>
      <c r="AC114" s="4">
        <f t="shared" si="9"/>
        <v>119.05999999999999</v>
      </c>
      <c r="AD114" s="4">
        <v>121.8</v>
      </c>
      <c r="AE114" s="4">
        <v>116.2</v>
      </c>
      <c r="AF114" s="51">
        <f t="shared" si="10"/>
        <v>119</v>
      </c>
      <c r="AG114" s="4">
        <v>118.8</v>
      </c>
      <c r="AH114" s="4">
        <v>117.2</v>
      </c>
      <c r="AI114" s="4">
        <f t="shared" si="11"/>
        <v>118</v>
      </c>
      <c r="AJ114" s="4">
        <v>123.8</v>
      </c>
      <c r="AK114" s="4"/>
    </row>
    <row r="115" spans="1:37" x14ac:dyDescent="0.25">
      <c r="A115" s="1" t="s">
        <v>33</v>
      </c>
      <c r="B115" s="1">
        <v>2016</v>
      </c>
      <c r="C115" s="1" t="s">
        <v>34</v>
      </c>
      <c r="D115" s="4">
        <v>126.4</v>
      </c>
      <c r="E115" s="4">
        <v>134.19999999999999</v>
      </c>
      <c r="F115" s="4">
        <v>128.69999999999999</v>
      </c>
      <c r="G115" s="4">
        <v>130.30000000000001</v>
      </c>
      <c r="H115" s="4">
        <v>114.8</v>
      </c>
      <c r="I115" s="4">
        <v>124.9</v>
      </c>
      <c r="J115" s="4">
        <v>130.30000000000001</v>
      </c>
      <c r="K115" s="4">
        <v>167.4</v>
      </c>
      <c r="L115" s="4">
        <v>98.8</v>
      </c>
      <c r="M115" s="4">
        <v>133.6</v>
      </c>
      <c r="N115" s="4">
        <v>123</v>
      </c>
      <c r="O115" s="4">
        <v>135.80000000000001</v>
      </c>
      <c r="P115" s="4">
        <v>129.9</v>
      </c>
      <c r="Q115" s="4">
        <f t="shared" si="6"/>
        <v>129.08461538461538</v>
      </c>
      <c r="R115" s="4">
        <v>135.9</v>
      </c>
      <c r="S115" s="4">
        <f t="shared" si="7"/>
        <v>135.9</v>
      </c>
      <c r="T115" s="4">
        <v>130.9</v>
      </c>
      <c r="U115" s="4">
        <v>125.8</v>
      </c>
      <c r="V115" s="4">
        <v>130.19999999999999</v>
      </c>
      <c r="W115" s="51">
        <f t="shared" si="8"/>
        <v>128.96666666666667</v>
      </c>
      <c r="X115" s="4">
        <v>124.4</v>
      </c>
      <c r="Y115" s="4">
        <v>123.1</v>
      </c>
      <c r="Z115" s="4">
        <v>111.4</v>
      </c>
      <c r="AA115" s="4">
        <v>122.5</v>
      </c>
      <c r="AB115" s="4">
        <v>126.6</v>
      </c>
      <c r="AC115" s="4">
        <f t="shared" si="9"/>
        <v>121.6</v>
      </c>
      <c r="AD115" s="4">
        <v>124.6</v>
      </c>
      <c r="AE115" s="4">
        <v>116.6</v>
      </c>
      <c r="AF115" s="51">
        <f t="shared" si="10"/>
        <v>120.6</v>
      </c>
      <c r="AG115" s="4">
        <v>120.3</v>
      </c>
      <c r="AH115" s="4">
        <v>119.1</v>
      </c>
      <c r="AI115" s="4">
        <f t="shared" si="11"/>
        <v>119.69999999999999</v>
      </c>
      <c r="AJ115" s="4">
        <v>126</v>
      </c>
      <c r="AK115" s="4"/>
    </row>
    <row r="116" spans="1:37" x14ac:dyDescent="0.25">
      <c r="A116" s="1" t="s">
        <v>30</v>
      </c>
      <c r="B116" s="1">
        <v>2016</v>
      </c>
      <c r="C116" s="1" t="s">
        <v>35</v>
      </c>
      <c r="D116" s="4">
        <v>127.3</v>
      </c>
      <c r="E116" s="4">
        <v>134.4</v>
      </c>
      <c r="F116" s="4">
        <v>125.1</v>
      </c>
      <c r="G116" s="4">
        <v>130.5</v>
      </c>
      <c r="H116" s="4">
        <v>118.3</v>
      </c>
      <c r="I116" s="4">
        <v>131.69999999999999</v>
      </c>
      <c r="J116" s="4">
        <v>130.69999999999999</v>
      </c>
      <c r="K116" s="4">
        <v>161.19999999999999</v>
      </c>
      <c r="L116" s="4">
        <v>100.4</v>
      </c>
      <c r="M116" s="4">
        <v>130.80000000000001</v>
      </c>
      <c r="N116" s="4">
        <v>124.9</v>
      </c>
      <c r="O116" s="4">
        <v>137</v>
      </c>
      <c r="P116" s="4">
        <v>130.4</v>
      </c>
      <c r="Q116" s="4">
        <f t="shared" si="6"/>
        <v>129.43846153846155</v>
      </c>
      <c r="R116" s="4">
        <v>135</v>
      </c>
      <c r="S116" s="4">
        <f t="shared" si="7"/>
        <v>135</v>
      </c>
      <c r="T116" s="4">
        <v>134.4</v>
      </c>
      <c r="U116" s="4">
        <v>130.19999999999999</v>
      </c>
      <c r="V116" s="4">
        <v>133.80000000000001</v>
      </c>
      <c r="W116" s="51">
        <f t="shared" si="8"/>
        <v>132.80000000000001</v>
      </c>
      <c r="X116" s="4">
        <v>122.94508261593579</v>
      </c>
      <c r="Y116" s="4">
        <v>127</v>
      </c>
      <c r="Z116" s="4">
        <v>113.6</v>
      </c>
      <c r="AA116" s="4">
        <v>124.8</v>
      </c>
      <c r="AB116" s="4">
        <v>127.5</v>
      </c>
      <c r="AC116" s="4">
        <f t="shared" si="9"/>
        <v>123.16901652318715</v>
      </c>
      <c r="AD116" s="4">
        <v>127.7</v>
      </c>
      <c r="AE116" s="4">
        <v>117.4</v>
      </c>
      <c r="AF116" s="51">
        <f t="shared" si="10"/>
        <v>122.55000000000001</v>
      </c>
      <c r="AG116" s="4">
        <v>122.5</v>
      </c>
      <c r="AH116" s="4">
        <v>121.1</v>
      </c>
      <c r="AI116" s="4">
        <f t="shared" si="11"/>
        <v>121.8</v>
      </c>
      <c r="AJ116" s="4">
        <v>128</v>
      </c>
      <c r="AK116" s="4"/>
    </row>
    <row r="117" spans="1:37" x14ac:dyDescent="0.25">
      <c r="A117" s="1" t="s">
        <v>32</v>
      </c>
      <c r="B117" s="1">
        <v>2016</v>
      </c>
      <c r="C117" s="1" t="s">
        <v>35</v>
      </c>
      <c r="D117" s="4">
        <v>124.8</v>
      </c>
      <c r="E117" s="4">
        <v>136.30000000000001</v>
      </c>
      <c r="F117" s="4">
        <v>123.7</v>
      </c>
      <c r="G117" s="4">
        <v>129.69999999999999</v>
      </c>
      <c r="H117" s="4">
        <v>107.9</v>
      </c>
      <c r="I117" s="4">
        <v>119.9</v>
      </c>
      <c r="J117" s="4">
        <v>128.1</v>
      </c>
      <c r="K117" s="4">
        <v>170.3</v>
      </c>
      <c r="L117" s="4">
        <v>101.8</v>
      </c>
      <c r="M117" s="4">
        <v>140.1</v>
      </c>
      <c r="N117" s="4">
        <v>120.7</v>
      </c>
      <c r="O117" s="4">
        <v>135.4</v>
      </c>
      <c r="P117" s="4">
        <v>128.9</v>
      </c>
      <c r="Q117" s="4">
        <f t="shared" si="6"/>
        <v>128.27692307692308</v>
      </c>
      <c r="R117" s="4">
        <v>140.6</v>
      </c>
      <c r="S117" s="4">
        <f t="shared" si="7"/>
        <v>140.6</v>
      </c>
      <c r="T117" s="4">
        <v>126.4</v>
      </c>
      <c r="U117" s="4">
        <v>120.3</v>
      </c>
      <c r="V117" s="4">
        <v>125.5</v>
      </c>
      <c r="W117" s="51">
        <f t="shared" si="8"/>
        <v>124.06666666666666</v>
      </c>
      <c r="X117" s="4">
        <v>124.9</v>
      </c>
      <c r="Y117" s="4">
        <v>114.8</v>
      </c>
      <c r="Z117" s="4">
        <v>108.5</v>
      </c>
      <c r="AA117" s="4">
        <v>119.7</v>
      </c>
      <c r="AB117" s="4">
        <v>126.4</v>
      </c>
      <c r="AC117" s="4">
        <f t="shared" si="9"/>
        <v>118.85999999999999</v>
      </c>
      <c r="AD117" s="4">
        <v>122.3</v>
      </c>
      <c r="AE117" s="4">
        <v>117.1</v>
      </c>
      <c r="AF117" s="51">
        <f t="shared" si="10"/>
        <v>119.69999999999999</v>
      </c>
      <c r="AG117" s="4">
        <v>119.1</v>
      </c>
      <c r="AH117" s="4">
        <v>117.3</v>
      </c>
      <c r="AI117" s="4">
        <f t="shared" si="11"/>
        <v>118.19999999999999</v>
      </c>
      <c r="AJ117" s="4">
        <v>123.8</v>
      </c>
      <c r="AK117" s="4"/>
    </row>
    <row r="118" spans="1:37" x14ac:dyDescent="0.25">
      <c r="A118" s="1" t="s">
        <v>33</v>
      </c>
      <c r="B118" s="1">
        <v>2016</v>
      </c>
      <c r="C118" s="1" t="s">
        <v>35</v>
      </c>
      <c r="D118" s="4">
        <v>126.5</v>
      </c>
      <c r="E118" s="4">
        <v>135.1</v>
      </c>
      <c r="F118" s="4">
        <v>124.6</v>
      </c>
      <c r="G118" s="4">
        <v>130.19999999999999</v>
      </c>
      <c r="H118" s="4">
        <v>114.5</v>
      </c>
      <c r="I118" s="4">
        <v>126.2</v>
      </c>
      <c r="J118" s="4">
        <v>129.80000000000001</v>
      </c>
      <c r="K118" s="4">
        <v>164.3</v>
      </c>
      <c r="L118" s="4">
        <v>100.9</v>
      </c>
      <c r="M118" s="4">
        <v>133.9</v>
      </c>
      <c r="N118" s="4">
        <v>123.1</v>
      </c>
      <c r="O118" s="4">
        <v>136.30000000000001</v>
      </c>
      <c r="P118" s="4">
        <v>129.80000000000001</v>
      </c>
      <c r="Q118" s="4">
        <f t="shared" si="6"/>
        <v>128.86153846153846</v>
      </c>
      <c r="R118" s="4">
        <v>136.5</v>
      </c>
      <c r="S118" s="4">
        <f t="shared" si="7"/>
        <v>136.5</v>
      </c>
      <c r="T118" s="4">
        <v>131.30000000000001</v>
      </c>
      <c r="U118" s="4">
        <v>126.1</v>
      </c>
      <c r="V118" s="4">
        <v>130.5</v>
      </c>
      <c r="W118" s="51">
        <f t="shared" si="8"/>
        <v>129.29999999999998</v>
      </c>
      <c r="X118" s="4">
        <v>124.9</v>
      </c>
      <c r="Y118" s="4">
        <v>122.4</v>
      </c>
      <c r="Z118" s="4">
        <v>110.9</v>
      </c>
      <c r="AA118" s="4">
        <v>122.9</v>
      </c>
      <c r="AB118" s="4">
        <v>126.9</v>
      </c>
      <c r="AC118" s="4">
        <f t="shared" si="9"/>
        <v>121.6</v>
      </c>
      <c r="AD118" s="4">
        <v>125.1</v>
      </c>
      <c r="AE118" s="4">
        <v>117.3</v>
      </c>
      <c r="AF118" s="51">
        <f t="shared" si="10"/>
        <v>121.19999999999999</v>
      </c>
      <c r="AG118" s="4">
        <v>120.6</v>
      </c>
      <c r="AH118" s="4">
        <v>119.3</v>
      </c>
      <c r="AI118" s="4">
        <f t="shared" si="11"/>
        <v>119.94999999999999</v>
      </c>
      <c r="AJ118" s="4">
        <v>126</v>
      </c>
      <c r="AK118" s="4"/>
    </row>
    <row r="119" spans="1:37" x14ac:dyDescent="0.25">
      <c r="A119" s="1" t="s">
        <v>30</v>
      </c>
      <c r="B119" s="1">
        <v>2016</v>
      </c>
      <c r="C119" s="1" t="s">
        <v>36</v>
      </c>
      <c r="D119" s="4">
        <v>127.4</v>
      </c>
      <c r="E119" s="4">
        <v>135.4</v>
      </c>
      <c r="F119" s="4">
        <v>123.4</v>
      </c>
      <c r="G119" s="4">
        <v>131.30000000000001</v>
      </c>
      <c r="H119" s="4">
        <v>118.2</v>
      </c>
      <c r="I119" s="4">
        <v>138.1</v>
      </c>
      <c r="J119" s="4">
        <v>134.1</v>
      </c>
      <c r="K119" s="4">
        <v>162.69999999999999</v>
      </c>
      <c r="L119" s="4">
        <v>105</v>
      </c>
      <c r="M119" s="4">
        <v>131.4</v>
      </c>
      <c r="N119" s="4">
        <v>125.4</v>
      </c>
      <c r="O119" s="4">
        <v>137.4</v>
      </c>
      <c r="P119" s="4">
        <v>131.80000000000001</v>
      </c>
      <c r="Q119" s="4">
        <f t="shared" si="6"/>
        <v>130.89230769230772</v>
      </c>
      <c r="R119" s="4">
        <v>135.5</v>
      </c>
      <c r="S119" s="4">
        <f t="shared" si="7"/>
        <v>135.5</v>
      </c>
      <c r="T119" s="4">
        <v>135</v>
      </c>
      <c r="U119" s="4">
        <v>130.6</v>
      </c>
      <c r="V119" s="4">
        <v>134.4</v>
      </c>
      <c r="W119" s="51">
        <f t="shared" si="8"/>
        <v>133.33333333333334</v>
      </c>
      <c r="X119" s="4">
        <v>123.64718319103132</v>
      </c>
      <c r="Y119" s="4">
        <v>127</v>
      </c>
      <c r="Z119" s="4">
        <v>114.4</v>
      </c>
      <c r="AA119" s="4">
        <v>125.2</v>
      </c>
      <c r="AB119" s="4">
        <v>127.9</v>
      </c>
      <c r="AC119" s="4">
        <f t="shared" si="9"/>
        <v>123.62943663820627</v>
      </c>
      <c r="AD119" s="4">
        <v>128</v>
      </c>
      <c r="AE119" s="4">
        <v>118.4</v>
      </c>
      <c r="AF119" s="51">
        <f t="shared" si="10"/>
        <v>123.2</v>
      </c>
      <c r="AG119" s="4">
        <v>123.2</v>
      </c>
      <c r="AH119" s="4">
        <v>121.7</v>
      </c>
      <c r="AI119" s="4">
        <f t="shared" si="11"/>
        <v>122.45</v>
      </c>
      <c r="AJ119" s="4">
        <v>129</v>
      </c>
      <c r="AK119" s="4"/>
    </row>
    <row r="120" spans="1:37" x14ac:dyDescent="0.25">
      <c r="A120" s="1" t="s">
        <v>32</v>
      </c>
      <c r="B120" s="1">
        <v>2016</v>
      </c>
      <c r="C120" s="1" t="s">
        <v>36</v>
      </c>
      <c r="D120" s="4">
        <v>124.9</v>
      </c>
      <c r="E120" s="4">
        <v>139.30000000000001</v>
      </c>
      <c r="F120" s="4">
        <v>119.9</v>
      </c>
      <c r="G120" s="4">
        <v>130.19999999999999</v>
      </c>
      <c r="H120" s="4">
        <v>108.9</v>
      </c>
      <c r="I120" s="4">
        <v>131.1</v>
      </c>
      <c r="J120" s="4">
        <v>136.80000000000001</v>
      </c>
      <c r="K120" s="4">
        <v>176.9</v>
      </c>
      <c r="L120" s="4">
        <v>109.1</v>
      </c>
      <c r="M120" s="4">
        <v>140.4</v>
      </c>
      <c r="N120" s="4">
        <v>121.1</v>
      </c>
      <c r="O120" s="4">
        <v>135.9</v>
      </c>
      <c r="P120" s="4">
        <v>131.80000000000001</v>
      </c>
      <c r="Q120" s="4">
        <f t="shared" si="6"/>
        <v>131.25384615384615</v>
      </c>
      <c r="R120" s="4">
        <v>141.5</v>
      </c>
      <c r="S120" s="4">
        <f t="shared" si="7"/>
        <v>141.5</v>
      </c>
      <c r="T120" s="4">
        <v>126.8</v>
      </c>
      <c r="U120" s="4">
        <v>120.5</v>
      </c>
      <c r="V120" s="4">
        <v>125.8</v>
      </c>
      <c r="W120" s="51">
        <f t="shared" si="8"/>
        <v>124.36666666666667</v>
      </c>
      <c r="X120" s="4">
        <v>125.6</v>
      </c>
      <c r="Y120" s="4">
        <v>114.6</v>
      </c>
      <c r="Z120" s="4">
        <v>110</v>
      </c>
      <c r="AA120" s="4">
        <v>120</v>
      </c>
      <c r="AB120" s="4">
        <v>127.6</v>
      </c>
      <c r="AC120" s="4">
        <f t="shared" si="9"/>
        <v>119.55999999999999</v>
      </c>
      <c r="AD120" s="4">
        <v>122.8</v>
      </c>
      <c r="AE120" s="4">
        <v>117.6</v>
      </c>
      <c r="AF120" s="51">
        <f t="shared" si="10"/>
        <v>120.19999999999999</v>
      </c>
      <c r="AG120" s="4">
        <v>119.5</v>
      </c>
      <c r="AH120" s="4">
        <v>118.2</v>
      </c>
      <c r="AI120" s="4">
        <f t="shared" si="11"/>
        <v>118.85</v>
      </c>
      <c r="AJ120" s="4">
        <v>125.3</v>
      </c>
      <c r="AK120" s="4"/>
    </row>
    <row r="121" spans="1:37" x14ac:dyDescent="0.25">
      <c r="A121" s="1" t="s">
        <v>33</v>
      </c>
      <c r="B121" s="1">
        <v>2016</v>
      </c>
      <c r="C121" s="1" t="s">
        <v>36</v>
      </c>
      <c r="D121" s="4">
        <v>126.6</v>
      </c>
      <c r="E121" s="4">
        <v>136.80000000000001</v>
      </c>
      <c r="F121" s="4">
        <v>122</v>
      </c>
      <c r="G121" s="4">
        <v>130.9</v>
      </c>
      <c r="H121" s="4">
        <v>114.8</v>
      </c>
      <c r="I121" s="4">
        <v>134.80000000000001</v>
      </c>
      <c r="J121" s="4">
        <v>135</v>
      </c>
      <c r="K121" s="4">
        <v>167.5</v>
      </c>
      <c r="L121" s="4">
        <v>106.4</v>
      </c>
      <c r="M121" s="4">
        <v>134.4</v>
      </c>
      <c r="N121" s="4">
        <v>123.6</v>
      </c>
      <c r="O121" s="4">
        <v>136.69999999999999</v>
      </c>
      <c r="P121" s="4">
        <v>131.80000000000001</v>
      </c>
      <c r="Q121" s="4">
        <f t="shared" si="6"/>
        <v>130.86923076923077</v>
      </c>
      <c r="R121" s="4">
        <v>137.1</v>
      </c>
      <c r="S121" s="4">
        <f t="shared" si="7"/>
        <v>137.1</v>
      </c>
      <c r="T121" s="4">
        <v>131.80000000000001</v>
      </c>
      <c r="U121" s="4">
        <v>126.4</v>
      </c>
      <c r="V121" s="4">
        <v>131</v>
      </c>
      <c r="W121" s="51">
        <f t="shared" si="8"/>
        <v>129.73333333333335</v>
      </c>
      <c r="X121" s="4">
        <v>125.6</v>
      </c>
      <c r="Y121" s="4">
        <v>122.3</v>
      </c>
      <c r="Z121" s="4">
        <v>112.1</v>
      </c>
      <c r="AA121" s="4">
        <v>123.2</v>
      </c>
      <c r="AB121" s="4">
        <v>127.7</v>
      </c>
      <c r="AC121" s="4">
        <f t="shared" si="9"/>
        <v>122.17999999999999</v>
      </c>
      <c r="AD121" s="4">
        <v>125.5</v>
      </c>
      <c r="AE121" s="4">
        <v>118.1</v>
      </c>
      <c r="AF121" s="51">
        <f t="shared" si="10"/>
        <v>121.8</v>
      </c>
      <c r="AG121" s="4">
        <v>121.1</v>
      </c>
      <c r="AH121" s="4">
        <v>120</v>
      </c>
      <c r="AI121" s="4">
        <f t="shared" si="11"/>
        <v>120.55</v>
      </c>
      <c r="AJ121" s="4">
        <v>127.3</v>
      </c>
      <c r="AK121" s="4"/>
    </row>
    <row r="122" spans="1:37" x14ac:dyDescent="0.25">
      <c r="A122" s="1" t="s">
        <v>30</v>
      </c>
      <c r="B122" s="1">
        <v>2016</v>
      </c>
      <c r="C122" s="1" t="s">
        <v>37</v>
      </c>
      <c r="D122" s="4">
        <v>127.6</v>
      </c>
      <c r="E122" s="4">
        <v>137.5</v>
      </c>
      <c r="F122" s="4">
        <v>124.4</v>
      </c>
      <c r="G122" s="4">
        <v>132.4</v>
      </c>
      <c r="H122" s="4">
        <v>118.2</v>
      </c>
      <c r="I122" s="4">
        <v>138.1</v>
      </c>
      <c r="J122" s="4">
        <v>141.80000000000001</v>
      </c>
      <c r="K122" s="4">
        <v>166</v>
      </c>
      <c r="L122" s="4">
        <v>107.5</v>
      </c>
      <c r="M122" s="4">
        <v>132.19999999999999</v>
      </c>
      <c r="N122" s="4">
        <v>126.1</v>
      </c>
      <c r="O122" s="4">
        <v>138.30000000000001</v>
      </c>
      <c r="P122" s="4">
        <v>133.6</v>
      </c>
      <c r="Q122" s="4">
        <f t="shared" si="6"/>
        <v>132.59230769230768</v>
      </c>
      <c r="R122" s="4">
        <v>136</v>
      </c>
      <c r="S122" s="4">
        <f t="shared" si="7"/>
        <v>136</v>
      </c>
      <c r="T122" s="4">
        <v>135.4</v>
      </c>
      <c r="U122" s="4">
        <v>131.1</v>
      </c>
      <c r="V122" s="4">
        <v>134.80000000000001</v>
      </c>
      <c r="W122" s="51">
        <f t="shared" si="8"/>
        <v>133.76666666666668</v>
      </c>
      <c r="X122" s="4">
        <v>124.31566220145106</v>
      </c>
      <c r="Y122" s="4">
        <v>127.4</v>
      </c>
      <c r="Z122" s="4">
        <v>115.1</v>
      </c>
      <c r="AA122" s="4">
        <v>125.8</v>
      </c>
      <c r="AB122" s="4">
        <v>129.1</v>
      </c>
      <c r="AC122" s="4">
        <f t="shared" si="9"/>
        <v>124.34313244029022</v>
      </c>
      <c r="AD122" s="4">
        <v>128.5</v>
      </c>
      <c r="AE122" s="4">
        <v>119.7</v>
      </c>
      <c r="AF122" s="51">
        <f t="shared" si="10"/>
        <v>124.1</v>
      </c>
      <c r="AG122" s="4">
        <v>123.6</v>
      </c>
      <c r="AH122" s="4">
        <v>122.5</v>
      </c>
      <c r="AI122" s="4">
        <f t="shared" si="11"/>
        <v>123.05</v>
      </c>
      <c r="AJ122" s="4">
        <v>130.30000000000001</v>
      </c>
      <c r="AK122" s="4"/>
    </row>
    <row r="123" spans="1:37" x14ac:dyDescent="0.25">
      <c r="A123" s="1" t="s">
        <v>32</v>
      </c>
      <c r="B123" s="1">
        <v>2016</v>
      </c>
      <c r="C123" s="1" t="s">
        <v>37</v>
      </c>
      <c r="D123" s="4">
        <v>125</v>
      </c>
      <c r="E123" s="4">
        <v>142.1</v>
      </c>
      <c r="F123" s="4">
        <v>127</v>
      </c>
      <c r="G123" s="4">
        <v>130.4</v>
      </c>
      <c r="H123" s="4">
        <v>109.6</v>
      </c>
      <c r="I123" s="4">
        <v>133.5</v>
      </c>
      <c r="J123" s="4">
        <v>151.4</v>
      </c>
      <c r="K123" s="4">
        <v>182.8</v>
      </c>
      <c r="L123" s="4">
        <v>111.1</v>
      </c>
      <c r="M123" s="4">
        <v>141.5</v>
      </c>
      <c r="N123" s="4">
        <v>121.5</v>
      </c>
      <c r="O123" s="4">
        <v>136.30000000000001</v>
      </c>
      <c r="P123" s="4">
        <v>134.6</v>
      </c>
      <c r="Q123" s="4">
        <f t="shared" si="6"/>
        <v>134.36923076923074</v>
      </c>
      <c r="R123" s="4">
        <v>142.19999999999999</v>
      </c>
      <c r="S123" s="4">
        <f t="shared" si="7"/>
        <v>142.19999999999999</v>
      </c>
      <c r="T123" s="4">
        <v>127.2</v>
      </c>
      <c r="U123" s="4">
        <v>120.7</v>
      </c>
      <c r="V123" s="4">
        <v>126.2</v>
      </c>
      <c r="W123" s="51">
        <f t="shared" si="8"/>
        <v>124.7</v>
      </c>
      <c r="X123" s="4">
        <v>126</v>
      </c>
      <c r="Y123" s="4">
        <v>115</v>
      </c>
      <c r="Z123" s="4">
        <v>110.7</v>
      </c>
      <c r="AA123" s="4">
        <v>120.3</v>
      </c>
      <c r="AB123" s="4">
        <v>128</v>
      </c>
      <c r="AC123" s="4">
        <f t="shared" si="9"/>
        <v>120</v>
      </c>
      <c r="AD123" s="4">
        <v>123.2</v>
      </c>
      <c r="AE123" s="4">
        <v>118.5</v>
      </c>
      <c r="AF123" s="51">
        <f t="shared" si="10"/>
        <v>120.85</v>
      </c>
      <c r="AG123" s="4">
        <v>119.8</v>
      </c>
      <c r="AH123" s="4">
        <v>118.7</v>
      </c>
      <c r="AI123" s="4">
        <f t="shared" si="11"/>
        <v>119.25</v>
      </c>
      <c r="AJ123" s="4">
        <v>126.6</v>
      </c>
      <c r="AK123" s="4"/>
    </row>
    <row r="124" spans="1:37" x14ac:dyDescent="0.25">
      <c r="A124" s="1" t="s">
        <v>33</v>
      </c>
      <c r="B124" s="1">
        <v>2016</v>
      </c>
      <c r="C124" s="1" t="s">
        <v>37</v>
      </c>
      <c r="D124" s="4">
        <v>126.8</v>
      </c>
      <c r="E124" s="4">
        <v>139.1</v>
      </c>
      <c r="F124" s="4">
        <v>125.4</v>
      </c>
      <c r="G124" s="4">
        <v>131.69999999999999</v>
      </c>
      <c r="H124" s="4">
        <v>115</v>
      </c>
      <c r="I124" s="4">
        <v>136</v>
      </c>
      <c r="J124" s="4">
        <v>145.1</v>
      </c>
      <c r="K124" s="4">
        <v>171.7</v>
      </c>
      <c r="L124" s="4">
        <v>108.7</v>
      </c>
      <c r="M124" s="4">
        <v>135.30000000000001</v>
      </c>
      <c r="N124" s="4">
        <v>124.2</v>
      </c>
      <c r="O124" s="4">
        <v>137.4</v>
      </c>
      <c r="P124" s="4">
        <v>134</v>
      </c>
      <c r="Q124" s="4">
        <f t="shared" si="6"/>
        <v>133.1076923076923</v>
      </c>
      <c r="R124" s="4">
        <v>137.69999999999999</v>
      </c>
      <c r="S124" s="4">
        <f t="shared" si="7"/>
        <v>137.69999999999999</v>
      </c>
      <c r="T124" s="4">
        <v>132.19999999999999</v>
      </c>
      <c r="U124" s="4">
        <v>126.8</v>
      </c>
      <c r="V124" s="4">
        <v>131.4</v>
      </c>
      <c r="W124" s="51">
        <f t="shared" si="8"/>
        <v>130.13333333333333</v>
      </c>
      <c r="X124" s="4">
        <v>126</v>
      </c>
      <c r="Y124" s="4">
        <v>122.7</v>
      </c>
      <c r="Z124" s="4">
        <v>112.8</v>
      </c>
      <c r="AA124" s="4">
        <v>123.7</v>
      </c>
      <c r="AB124" s="4">
        <v>128.5</v>
      </c>
      <c r="AC124" s="4">
        <f t="shared" si="9"/>
        <v>122.74000000000001</v>
      </c>
      <c r="AD124" s="4">
        <v>126</v>
      </c>
      <c r="AE124" s="4">
        <v>119.2</v>
      </c>
      <c r="AF124" s="51">
        <f t="shared" si="10"/>
        <v>122.6</v>
      </c>
      <c r="AG124" s="4">
        <v>121.5</v>
      </c>
      <c r="AH124" s="4">
        <v>120.7</v>
      </c>
      <c r="AI124" s="4">
        <f t="shared" si="11"/>
        <v>121.1</v>
      </c>
      <c r="AJ124" s="4">
        <v>128.6</v>
      </c>
      <c r="AK124" s="4"/>
    </row>
    <row r="125" spans="1:37" x14ac:dyDescent="0.25">
      <c r="A125" s="1" t="s">
        <v>30</v>
      </c>
      <c r="B125" s="1">
        <v>2016</v>
      </c>
      <c r="C125" s="1" t="s">
        <v>38</v>
      </c>
      <c r="D125" s="4">
        <v>128.6</v>
      </c>
      <c r="E125" s="4">
        <v>138.6</v>
      </c>
      <c r="F125" s="4">
        <v>126.6</v>
      </c>
      <c r="G125" s="4">
        <v>133.6</v>
      </c>
      <c r="H125" s="4">
        <v>118.6</v>
      </c>
      <c r="I125" s="4">
        <v>137.4</v>
      </c>
      <c r="J125" s="4">
        <v>152.5</v>
      </c>
      <c r="K125" s="4">
        <v>169.2</v>
      </c>
      <c r="L125" s="4">
        <v>108.8</v>
      </c>
      <c r="M125" s="4">
        <v>133.1</v>
      </c>
      <c r="N125" s="4">
        <v>126.4</v>
      </c>
      <c r="O125" s="4">
        <v>139.19999999999999</v>
      </c>
      <c r="P125" s="4">
        <v>136</v>
      </c>
      <c r="Q125" s="4">
        <f t="shared" si="6"/>
        <v>134.50769230769231</v>
      </c>
      <c r="R125" s="4">
        <v>137.19999999999999</v>
      </c>
      <c r="S125" s="4">
        <f t="shared" si="7"/>
        <v>137.19999999999999</v>
      </c>
      <c r="T125" s="4">
        <v>136.30000000000001</v>
      </c>
      <c r="U125" s="4">
        <v>131.6</v>
      </c>
      <c r="V125" s="4">
        <v>135.6</v>
      </c>
      <c r="W125" s="51">
        <f t="shared" si="8"/>
        <v>134.5</v>
      </c>
      <c r="X125" s="4">
        <v>124.87865866760201</v>
      </c>
      <c r="Y125" s="4">
        <v>128</v>
      </c>
      <c r="Z125" s="4">
        <v>116.3</v>
      </c>
      <c r="AA125" s="4">
        <v>126.2</v>
      </c>
      <c r="AB125" s="4">
        <v>130.19999999999999</v>
      </c>
      <c r="AC125" s="4">
        <f t="shared" si="9"/>
        <v>125.11573173352039</v>
      </c>
      <c r="AD125" s="4">
        <v>129.30000000000001</v>
      </c>
      <c r="AE125" s="4">
        <v>119.9</v>
      </c>
      <c r="AF125" s="51">
        <f t="shared" si="10"/>
        <v>124.60000000000001</v>
      </c>
      <c r="AG125" s="4">
        <v>124.1</v>
      </c>
      <c r="AH125" s="4">
        <v>123.3</v>
      </c>
      <c r="AI125" s="4">
        <f t="shared" si="11"/>
        <v>123.69999999999999</v>
      </c>
      <c r="AJ125" s="4">
        <v>131.9</v>
      </c>
      <c r="AK125" s="4"/>
    </row>
    <row r="126" spans="1:37" x14ac:dyDescent="0.25">
      <c r="A126" s="1" t="s">
        <v>32</v>
      </c>
      <c r="B126" s="1">
        <v>2016</v>
      </c>
      <c r="C126" s="1" t="s">
        <v>38</v>
      </c>
      <c r="D126" s="4">
        <v>125.9</v>
      </c>
      <c r="E126" s="4">
        <v>143.9</v>
      </c>
      <c r="F126" s="4">
        <v>130.9</v>
      </c>
      <c r="G126" s="4">
        <v>131</v>
      </c>
      <c r="H126" s="4">
        <v>110.2</v>
      </c>
      <c r="I126" s="4">
        <v>135.5</v>
      </c>
      <c r="J126" s="4">
        <v>173.7</v>
      </c>
      <c r="K126" s="4">
        <v>184.4</v>
      </c>
      <c r="L126" s="4">
        <v>112</v>
      </c>
      <c r="M126" s="4">
        <v>142.80000000000001</v>
      </c>
      <c r="N126" s="4">
        <v>121.6</v>
      </c>
      <c r="O126" s="4">
        <v>136.9</v>
      </c>
      <c r="P126" s="4">
        <v>138.19999999999999</v>
      </c>
      <c r="Q126" s="4">
        <f t="shared" si="6"/>
        <v>137.46153846153848</v>
      </c>
      <c r="R126" s="4">
        <v>142.69999999999999</v>
      </c>
      <c r="S126" s="4">
        <f t="shared" si="7"/>
        <v>142.69999999999999</v>
      </c>
      <c r="T126" s="4">
        <v>127.6</v>
      </c>
      <c r="U126" s="4">
        <v>121.1</v>
      </c>
      <c r="V126" s="4">
        <v>126.6</v>
      </c>
      <c r="W126" s="51">
        <f t="shared" si="8"/>
        <v>125.09999999999998</v>
      </c>
      <c r="X126" s="4">
        <v>125.5</v>
      </c>
      <c r="Y126" s="4">
        <v>115.5</v>
      </c>
      <c r="Z126" s="4">
        <v>112.3</v>
      </c>
      <c r="AA126" s="4">
        <v>120.6</v>
      </c>
      <c r="AB126" s="4">
        <v>129.30000000000001</v>
      </c>
      <c r="AC126" s="4">
        <f t="shared" si="9"/>
        <v>120.64000000000001</v>
      </c>
      <c r="AD126" s="4">
        <v>123.2</v>
      </c>
      <c r="AE126" s="4">
        <v>118.8</v>
      </c>
      <c r="AF126" s="51">
        <f t="shared" si="10"/>
        <v>121</v>
      </c>
      <c r="AG126" s="4">
        <v>119.9</v>
      </c>
      <c r="AH126" s="4">
        <v>119.6</v>
      </c>
      <c r="AI126" s="4">
        <f t="shared" si="11"/>
        <v>119.75</v>
      </c>
      <c r="AJ126" s="4">
        <v>128.1</v>
      </c>
      <c r="AK126" s="4"/>
    </row>
    <row r="127" spans="1:37" x14ac:dyDescent="0.25">
      <c r="A127" s="1" t="s">
        <v>33</v>
      </c>
      <c r="B127" s="1">
        <v>2016</v>
      </c>
      <c r="C127" s="1" t="s">
        <v>38</v>
      </c>
      <c r="D127" s="4">
        <v>127.7</v>
      </c>
      <c r="E127" s="4">
        <v>140.5</v>
      </c>
      <c r="F127" s="4">
        <v>128.30000000000001</v>
      </c>
      <c r="G127" s="4">
        <v>132.6</v>
      </c>
      <c r="H127" s="4">
        <v>115.5</v>
      </c>
      <c r="I127" s="4">
        <v>136.5</v>
      </c>
      <c r="J127" s="4">
        <v>159.69999999999999</v>
      </c>
      <c r="K127" s="4">
        <v>174.3</v>
      </c>
      <c r="L127" s="4">
        <v>109.9</v>
      </c>
      <c r="M127" s="4">
        <v>136.30000000000001</v>
      </c>
      <c r="N127" s="4">
        <v>124.4</v>
      </c>
      <c r="O127" s="4">
        <v>138.1</v>
      </c>
      <c r="P127" s="4">
        <v>136.80000000000001</v>
      </c>
      <c r="Q127" s="4">
        <f t="shared" si="6"/>
        <v>135.43076923076922</v>
      </c>
      <c r="R127" s="4">
        <v>138.69999999999999</v>
      </c>
      <c r="S127" s="4">
        <f t="shared" si="7"/>
        <v>138.69999999999999</v>
      </c>
      <c r="T127" s="4">
        <v>132.9</v>
      </c>
      <c r="U127" s="4">
        <v>127.2</v>
      </c>
      <c r="V127" s="4">
        <v>132</v>
      </c>
      <c r="W127" s="51">
        <f t="shared" si="8"/>
        <v>130.70000000000002</v>
      </c>
      <c r="X127" s="4">
        <v>125.5</v>
      </c>
      <c r="Y127" s="4">
        <v>123.3</v>
      </c>
      <c r="Z127" s="4">
        <v>114.2</v>
      </c>
      <c r="AA127" s="4">
        <v>124.1</v>
      </c>
      <c r="AB127" s="4">
        <v>129.69999999999999</v>
      </c>
      <c r="AC127" s="4">
        <f t="shared" si="9"/>
        <v>123.35999999999999</v>
      </c>
      <c r="AD127" s="4">
        <v>126.4</v>
      </c>
      <c r="AE127" s="4">
        <v>119.4</v>
      </c>
      <c r="AF127" s="51">
        <f t="shared" si="10"/>
        <v>122.9</v>
      </c>
      <c r="AG127" s="4">
        <v>121.7</v>
      </c>
      <c r="AH127" s="4">
        <v>121.5</v>
      </c>
      <c r="AI127" s="4">
        <f t="shared" si="11"/>
        <v>121.6</v>
      </c>
      <c r="AJ127" s="4">
        <v>130.1</v>
      </c>
      <c r="AK127" s="4"/>
    </row>
    <row r="128" spans="1:37" x14ac:dyDescent="0.25">
      <c r="A128" s="1" t="s">
        <v>30</v>
      </c>
      <c r="B128" s="1">
        <v>2016</v>
      </c>
      <c r="C128" s="1" t="s">
        <v>39</v>
      </c>
      <c r="D128" s="4">
        <v>129.30000000000001</v>
      </c>
      <c r="E128" s="4">
        <v>139.5</v>
      </c>
      <c r="F128" s="4">
        <v>129.6</v>
      </c>
      <c r="G128" s="4">
        <v>134.5</v>
      </c>
      <c r="H128" s="4">
        <v>119.5</v>
      </c>
      <c r="I128" s="4">
        <v>138.5</v>
      </c>
      <c r="J128" s="4">
        <v>158.19999999999999</v>
      </c>
      <c r="K128" s="4">
        <v>171.8</v>
      </c>
      <c r="L128" s="4">
        <v>110.3</v>
      </c>
      <c r="M128" s="4">
        <v>134.30000000000001</v>
      </c>
      <c r="N128" s="4">
        <v>127.3</v>
      </c>
      <c r="O128" s="4">
        <v>139.9</v>
      </c>
      <c r="P128" s="4">
        <v>137.6</v>
      </c>
      <c r="Q128" s="4">
        <f t="shared" si="6"/>
        <v>136.17692307692306</v>
      </c>
      <c r="R128" s="4">
        <v>138</v>
      </c>
      <c r="S128" s="4">
        <f t="shared" si="7"/>
        <v>138</v>
      </c>
      <c r="T128" s="4">
        <v>137.19999999999999</v>
      </c>
      <c r="U128" s="4">
        <v>132.19999999999999</v>
      </c>
      <c r="V128" s="4">
        <v>136.5</v>
      </c>
      <c r="W128" s="51">
        <f t="shared" si="8"/>
        <v>135.29999999999998</v>
      </c>
      <c r="X128" s="4">
        <v>125.2268337844538</v>
      </c>
      <c r="Y128" s="4">
        <v>128.19999999999999</v>
      </c>
      <c r="Z128" s="4">
        <v>116.4</v>
      </c>
      <c r="AA128" s="4">
        <v>126.7</v>
      </c>
      <c r="AB128" s="4">
        <v>130.80000000000001</v>
      </c>
      <c r="AC128" s="4">
        <f t="shared" si="9"/>
        <v>125.46536675689076</v>
      </c>
      <c r="AD128" s="4">
        <v>130</v>
      </c>
      <c r="AE128" s="4">
        <v>120.9</v>
      </c>
      <c r="AF128" s="51">
        <f t="shared" si="10"/>
        <v>125.45</v>
      </c>
      <c r="AG128" s="4">
        <v>125.2</v>
      </c>
      <c r="AH128" s="4">
        <v>123.8</v>
      </c>
      <c r="AI128" s="4">
        <f t="shared" si="11"/>
        <v>124.5</v>
      </c>
      <c r="AJ128" s="4">
        <v>133</v>
      </c>
      <c r="AK128" s="4"/>
    </row>
    <row r="129" spans="1:37" x14ac:dyDescent="0.25">
      <c r="A129" s="1" t="s">
        <v>32</v>
      </c>
      <c r="B129" s="1">
        <v>2016</v>
      </c>
      <c r="C129" s="1" t="s">
        <v>39</v>
      </c>
      <c r="D129" s="4">
        <v>126.8</v>
      </c>
      <c r="E129" s="4">
        <v>144.19999999999999</v>
      </c>
      <c r="F129" s="4">
        <v>136.6</v>
      </c>
      <c r="G129" s="4">
        <v>131.80000000000001</v>
      </c>
      <c r="H129" s="4">
        <v>111</v>
      </c>
      <c r="I129" s="4">
        <v>137</v>
      </c>
      <c r="J129" s="4">
        <v>179.5</v>
      </c>
      <c r="K129" s="4">
        <v>188.4</v>
      </c>
      <c r="L129" s="4">
        <v>113.3</v>
      </c>
      <c r="M129" s="4">
        <v>143.9</v>
      </c>
      <c r="N129" s="4">
        <v>121.7</v>
      </c>
      <c r="O129" s="4">
        <v>137.5</v>
      </c>
      <c r="P129" s="4">
        <v>139.80000000000001</v>
      </c>
      <c r="Q129" s="4">
        <f t="shared" si="6"/>
        <v>139.34615384615387</v>
      </c>
      <c r="R129" s="4">
        <v>142.9</v>
      </c>
      <c r="S129" s="4">
        <f t="shared" si="7"/>
        <v>142.9</v>
      </c>
      <c r="T129" s="4">
        <v>127.9</v>
      </c>
      <c r="U129" s="4">
        <v>121.1</v>
      </c>
      <c r="V129" s="4">
        <v>126.9</v>
      </c>
      <c r="W129" s="51">
        <f t="shared" si="8"/>
        <v>125.3</v>
      </c>
      <c r="X129" s="4">
        <v>126.4</v>
      </c>
      <c r="Y129" s="4">
        <v>115.5</v>
      </c>
      <c r="Z129" s="4">
        <v>111.7</v>
      </c>
      <c r="AA129" s="4">
        <v>120.9</v>
      </c>
      <c r="AB129" s="4">
        <v>130.80000000000001</v>
      </c>
      <c r="AC129" s="4">
        <f t="shared" si="9"/>
        <v>121.05999999999999</v>
      </c>
      <c r="AD129" s="4">
        <v>123.5</v>
      </c>
      <c r="AE129" s="4">
        <v>120</v>
      </c>
      <c r="AF129" s="51">
        <f t="shared" si="10"/>
        <v>121.75</v>
      </c>
      <c r="AG129" s="4">
        <v>120.3</v>
      </c>
      <c r="AH129" s="4">
        <v>119.9</v>
      </c>
      <c r="AI129" s="4">
        <f t="shared" si="11"/>
        <v>120.1</v>
      </c>
      <c r="AJ129" s="4">
        <v>129</v>
      </c>
      <c r="AK129" s="4"/>
    </row>
    <row r="130" spans="1:37" x14ac:dyDescent="0.25">
      <c r="A130" s="1" t="s">
        <v>33</v>
      </c>
      <c r="B130" s="1">
        <v>2016</v>
      </c>
      <c r="C130" s="1" t="s">
        <v>39</v>
      </c>
      <c r="D130" s="4">
        <v>128.5</v>
      </c>
      <c r="E130" s="4">
        <v>141.19999999999999</v>
      </c>
      <c r="F130" s="4">
        <v>132.30000000000001</v>
      </c>
      <c r="G130" s="4">
        <v>133.5</v>
      </c>
      <c r="H130" s="4">
        <v>116.4</v>
      </c>
      <c r="I130" s="4">
        <v>137.80000000000001</v>
      </c>
      <c r="J130" s="4">
        <v>165.4</v>
      </c>
      <c r="K130" s="4">
        <v>177.4</v>
      </c>
      <c r="L130" s="4">
        <v>111.3</v>
      </c>
      <c r="M130" s="4">
        <v>137.5</v>
      </c>
      <c r="N130" s="4">
        <v>125</v>
      </c>
      <c r="O130" s="4">
        <v>138.80000000000001</v>
      </c>
      <c r="P130" s="4">
        <v>138.4</v>
      </c>
      <c r="Q130" s="4">
        <f t="shared" si="6"/>
        <v>137.19230769230768</v>
      </c>
      <c r="R130" s="4">
        <v>139.30000000000001</v>
      </c>
      <c r="S130" s="4">
        <f t="shared" si="7"/>
        <v>139.30000000000001</v>
      </c>
      <c r="T130" s="4">
        <v>133.5</v>
      </c>
      <c r="U130" s="4">
        <v>127.6</v>
      </c>
      <c r="V130" s="4">
        <v>132.69999999999999</v>
      </c>
      <c r="W130" s="51">
        <f t="shared" si="8"/>
        <v>131.26666666666668</v>
      </c>
      <c r="X130" s="4">
        <v>126.4</v>
      </c>
      <c r="Y130" s="4">
        <v>123.4</v>
      </c>
      <c r="Z130" s="4">
        <v>113.9</v>
      </c>
      <c r="AA130" s="4">
        <v>124.5</v>
      </c>
      <c r="AB130" s="4">
        <v>130.80000000000001</v>
      </c>
      <c r="AC130" s="4">
        <f t="shared" si="9"/>
        <v>123.8</v>
      </c>
      <c r="AD130" s="4">
        <v>126.9</v>
      </c>
      <c r="AE130" s="4">
        <v>120.5</v>
      </c>
      <c r="AF130" s="51">
        <f t="shared" si="10"/>
        <v>123.7</v>
      </c>
      <c r="AG130" s="4">
        <v>122.4</v>
      </c>
      <c r="AH130" s="4">
        <v>121.9</v>
      </c>
      <c r="AI130" s="4">
        <f t="shared" si="11"/>
        <v>122.15</v>
      </c>
      <c r="AJ130" s="4">
        <v>131.1</v>
      </c>
      <c r="AK130" s="4"/>
    </row>
    <row r="131" spans="1:37" x14ac:dyDescent="0.25">
      <c r="A131" s="1" t="s">
        <v>30</v>
      </c>
      <c r="B131" s="1">
        <v>2016</v>
      </c>
      <c r="C131" s="1" t="s">
        <v>40</v>
      </c>
      <c r="D131" s="4">
        <v>130.1</v>
      </c>
      <c r="E131" s="4">
        <v>138.80000000000001</v>
      </c>
      <c r="F131" s="4">
        <v>130.30000000000001</v>
      </c>
      <c r="G131" s="4">
        <v>135.30000000000001</v>
      </c>
      <c r="H131" s="4">
        <v>119.9</v>
      </c>
      <c r="I131" s="4">
        <v>140.19999999999999</v>
      </c>
      <c r="J131" s="4">
        <v>156.9</v>
      </c>
      <c r="K131" s="4">
        <v>172.2</v>
      </c>
      <c r="L131" s="4">
        <v>112.1</v>
      </c>
      <c r="M131" s="4">
        <v>134.9</v>
      </c>
      <c r="N131" s="4">
        <v>128.1</v>
      </c>
      <c r="O131" s="4">
        <v>140.69999999999999</v>
      </c>
      <c r="P131" s="4">
        <v>138</v>
      </c>
      <c r="Q131" s="4">
        <f t="shared" ref="Q131:Q194" si="12">AVERAGE(D131:P131)</f>
        <v>136.73076923076923</v>
      </c>
      <c r="R131" s="4">
        <v>138.9</v>
      </c>
      <c r="S131" s="4">
        <f t="shared" ref="S131:S194" si="13">R131</f>
        <v>138.9</v>
      </c>
      <c r="T131" s="4">
        <v>137.80000000000001</v>
      </c>
      <c r="U131" s="4">
        <v>133</v>
      </c>
      <c r="V131" s="4">
        <v>137.1</v>
      </c>
      <c r="W131" s="51">
        <f t="shared" ref="W131:W194" si="14">AVERAGE(T131:V131)</f>
        <v>135.96666666666667</v>
      </c>
      <c r="X131" s="4">
        <v>125.58012829483408</v>
      </c>
      <c r="Y131" s="4">
        <v>129.1</v>
      </c>
      <c r="Z131" s="4">
        <v>116</v>
      </c>
      <c r="AA131" s="4">
        <v>127</v>
      </c>
      <c r="AB131" s="4">
        <v>131.9</v>
      </c>
      <c r="AC131" s="4">
        <f t="shared" ref="AC131:AC194" si="15">AVERAGE(X131:AB131)</f>
        <v>125.9160256589668</v>
      </c>
      <c r="AD131" s="4">
        <v>130.6</v>
      </c>
      <c r="AE131" s="4">
        <v>122</v>
      </c>
      <c r="AF131" s="51">
        <f t="shared" ref="AF131:AF194" si="16">AVERAGE(AD131:AE131)</f>
        <v>126.3</v>
      </c>
      <c r="AG131" s="4">
        <v>125.5</v>
      </c>
      <c r="AH131" s="4">
        <v>124.2</v>
      </c>
      <c r="AI131" s="4">
        <f t="shared" ref="AI131:AI194" si="17">AVERAGE(AG131:AH131)</f>
        <v>124.85</v>
      </c>
      <c r="AJ131" s="4">
        <v>133.5</v>
      </c>
      <c r="AK131" s="4"/>
    </row>
    <row r="132" spans="1:37" x14ac:dyDescent="0.25">
      <c r="A132" s="1" t="s">
        <v>32</v>
      </c>
      <c r="B132" s="1">
        <v>2016</v>
      </c>
      <c r="C132" s="1" t="s">
        <v>40</v>
      </c>
      <c r="D132" s="4">
        <v>127.6</v>
      </c>
      <c r="E132" s="4">
        <v>140.30000000000001</v>
      </c>
      <c r="F132" s="4">
        <v>133.69999999999999</v>
      </c>
      <c r="G132" s="4">
        <v>132.19999999999999</v>
      </c>
      <c r="H132" s="4">
        <v>111.8</v>
      </c>
      <c r="I132" s="4">
        <v>135.80000000000001</v>
      </c>
      <c r="J132" s="4">
        <v>163.5</v>
      </c>
      <c r="K132" s="4">
        <v>182.3</v>
      </c>
      <c r="L132" s="4">
        <v>114.6</v>
      </c>
      <c r="M132" s="4">
        <v>144.6</v>
      </c>
      <c r="N132" s="4">
        <v>121.9</v>
      </c>
      <c r="O132" s="4">
        <v>138.1</v>
      </c>
      <c r="P132" s="4">
        <v>137.6</v>
      </c>
      <c r="Q132" s="4">
        <f t="shared" si="12"/>
        <v>137.2307692307692</v>
      </c>
      <c r="R132" s="4">
        <v>143.6</v>
      </c>
      <c r="S132" s="4">
        <f t="shared" si="13"/>
        <v>143.6</v>
      </c>
      <c r="T132" s="4">
        <v>128.30000000000001</v>
      </c>
      <c r="U132" s="4">
        <v>121.4</v>
      </c>
      <c r="V132" s="4">
        <v>127.3</v>
      </c>
      <c r="W132" s="51">
        <f t="shared" si="14"/>
        <v>125.66666666666667</v>
      </c>
      <c r="X132" s="4">
        <v>127.3</v>
      </c>
      <c r="Y132" s="4">
        <v>114.7</v>
      </c>
      <c r="Z132" s="4">
        <v>110.4</v>
      </c>
      <c r="AA132" s="4">
        <v>121.2</v>
      </c>
      <c r="AB132" s="4">
        <v>131.5</v>
      </c>
      <c r="AC132" s="4">
        <f t="shared" si="15"/>
        <v>121.01999999999998</v>
      </c>
      <c r="AD132" s="4">
        <v>123.9</v>
      </c>
      <c r="AE132" s="4">
        <v>120.9</v>
      </c>
      <c r="AF132" s="51">
        <f t="shared" si="16"/>
        <v>122.4</v>
      </c>
      <c r="AG132" s="4">
        <v>120.6</v>
      </c>
      <c r="AH132" s="4">
        <v>119.9</v>
      </c>
      <c r="AI132" s="4">
        <f t="shared" si="17"/>
        <v>120.25</v>
      </c>
      <c r="AJ132" s="4">
        <v>128.4</v>
      </c>
      <c r="AK132" s="4"/>
    </row>
    <row r="133" spans="1:37" x14ac:dyDescent="0.25">
      <c r="A133" s="1" t="s">
        <v>33</v>
      </c>
      <c r="B133" s="1">
        <v>2016</v>
      </c>
      <c r="C133" s="1" t="s">
        <v>40</v>
      </c>
      <c r="D133" s="4">
        <v>129.30000000000001</v>
      </c>
      <c r="E133" s="4">
        <v>139.30000000000001</v>
      </c>
      <c r="F133" s="4">
        <v>131.6</v>
      </c>
      <c r="G133" s="4">
        <v>134.1</v>
      </c>
      <c r="H133" s="4">
        <v>116.9</v>
      </c>
      <c r="I133" s="4">
        <v>138.1</v>
      </c>
      <c r="J133" s="4">
        <v>159.1</v>
      </c>
      <c r="K133" s="4">
        <v>175.6</v>
      </c>
      <c r="L133" s="4">
        <v>112.9</v>
      </c>
      <c r="M133" s="4">
        <v>138.1</v>
      </c>
      <c r="N133" s="4">
        <v>125.5</v>
      </c>
      <c r="O133" s="4">
        <v>139.5</v>
      </c>
      <c r="P133" s="4">
        <v>137.9</v>
      </c>
      <c r="Q133" s="4">
        <f t="shared" si="12"/>
        <v>136.76153846153846</v>
      </c>
      <c r="R133" s="4">
        <v>140.19999999999999</v>
      </c>
      <c r="S133" s="4">
        <f t="shared" si="13"/>
        <v>140.19999999999999</v>
      </c>
      <c r="T133" s="4">
        <v>134.1</v>
      </c>
      <c r="U133" s="4">
        <v>128.19999999999999</v>
      </c>
      <c r="V133" s="4">
        <v>133.19999999999999</v>
      </c>
      <c r="W133" s="51">
        <f t="shared" si="14"/>
        <v>131.83333333333331</v>
      </c>
      <c r="X133" s="4">
        <v>127.3</v>
      </c>
      <c r="Y133" s="4">
        <v>123.6</v>
      </c>
      <c r="Z133" s="4">
        <v>113.1</v>
      </c>
      <c r="AA133" s="4">
        <v>124.8</v>
      </c>
      <c r="AB133" s="4">
        <v>131.69999999999999</v>
      </c>
      <c r="AC133" s="4">
        <f t="shared" si="15"/>
        <v>124.1</v>
      </c>
      <c r="AD133" s="4">
        <v>127.4</v>
      </c>
      <c r="AE133" s="4">
        <v>121.5</v>
      </c>
      <c r="AF133" s="51">
        <f t="shared" si="16"/>
        <v>124.45</v>
      </c>
      <c r="AG133" s="4">
        <v>122.7</v>
      </c>
      <c r="AH133" s="4">
        <v>122.1</v>
      </c>
      <c r="AI133" s="4">
        <f t="shared" si="17"/>
        <v>122.4</v>
      </c>
      <c r="AJ133" s="4">
        <v>131.1</v>
      </c>
      <c r="AK133" s="4"/>
    </row>
    <row r="134" spans="1:37" x14ac:dyDescent="0.25">
      <c r="A134" s="1" t="s">
        <v>30</v>
      </c>
      <c r="B134" s="1">
        <v>2016</v>
      </c>
      <c r="C134" s="1" t="s">
        <v>41</v>
      </c>
      <c r="D134" s="4">
        <v>130.80000000000001</v>
      </c>
      <c r="E134" s="4">
        <v>138.19999999999999</v>
      </c>
      <c r="F134" s="4">
        <v>130.5</v>
      </c>
      <c r="G134" s="4">
        <v>135.5</v>
      </c>
      <c r="H134" s="4">
        <v>120.2</v>
      </c>
      <c r="I134" s="4">
        <v>139.19999999999999</v>
      </c>
      <c r="J134" s="4">
        <v>149.5</v>
      </c>
      <c r="K134" s="4">
        <v>170.4</v>
      </c>
      <c r="L134" s="4">
        <v>113.1</v>
      </c>
      <c r="M134" s="4">
        <v>135.80000000000001</v>
      </c>
      <c r="N134" s="4">
        <v>128.80000000000001</v>
      </c>
      <c r="O134" s="4">
        <v>141.5</v>
      </c>
      <c r="P134" s="4">
        <v>137.19999999999999</v>
      </c>
      <c r="Q134" s="4">
        <f t="shared" si="12"/>
        <v>136.2076923076923</v>
      </c>
      <c r="R134" s="4">
        <v>139.9</v>
      </c>
      <c r="S134" s="4">
        <f t="shared" si="13"/>
        <v>139.9</v>
      </c>
      <c r="T134" s="4">
        <v>138.5</v>
      </c>
      <c r="U134" s="4">
        <v>133.5</v>
      </c>
      <c r="V134" s="4">
        <v>137.80000000000001</v>
      </c>
      <c r="W134" s="51">
        <f t="shared" si="14"/>
        <v>136.6</v>
      </c>
      <c r="X134" s="4">
        <v>126.0095134163211</v>
      </c>
      <c r="Y134" s="4">
        <v>129.69999999999999</v>
      </c>
      <c r="Z134" s="4">
        <v>117</v>
      </c>
      <c r="AA134" s="4">
        <v>127.8</v>
      </c>
      <c r="AB134" s="4">
        <v>132.19999999999999</v>
      </c>
      <c r="AC134" s="4">
        <f t="shared" si="15"/>
        <v>126.54190268326423</v>
      </c>
      <c r="AD134" s="4">
        <v>131.1</v>
      </c>
      <c r="AE134" s="4">
        <v>122.8</v>
      </c>
      <c r="AF134" s="51">
        <f t="shared" si="16"/>
        <v>126.94999999999999</v>
      </c>
      <c r="AG134" s="4">
        <v>125.7</v>
      </c>
      <c r="AH134" s="4">
        <v>124.9</v>
      </c>
      <c r="AI134" s="4">
        <f t="shared" si="17"/>
        <v>125.30000000000001</v>
      </c>
      <c r="AJ134" s="4">
        <v>133.4</v>
      </c>
      <c r="AK134" s="4"/>
    </row>
    <row r="135" spans="1:37" x14ac:dyDescent="0.25">
      <c r="A135" s="1" t="s">
        <v>32</v>
      </c>
      <c r="B135" s="1">
        <v>2016</v>
      </c>
      <c r="C135" s="1" t="s">
        <v>41</v>
      </c>
      <c r="D135" s="4">
        <v>128.1</v>
      </c>
      <c r="E135" s="4">
        <v>137.69999999999999</v>
      </c>
      <c r="F135" s="4">
        <v>130.6</v>
      </c>
      <c r="G135" s="4">
        <v>132.6</v>
      </c>
      <c r="H135" s="4">
        <v>111.9</v>
      </c>
      <c r="I135" s="4">
        <v>132.5</v>
      </c>
      <c r="J135" s="4">
        <v>152.9</v>
      </c>
      <c r="K135" s="4">
        <v>173.6</v>
      </c>
      <c r="L135" s="4">
        <v>115.1</v>
      </c>
      <c r="M135" s="4">
        <v>144.80000000000001</v>
      </c>
      <c r="N135" s="4">
        <v>122.1</v>
      </c>
      <c r="O135" s="4">
        <v>138.80000000000001</v>
      </c>
      <c r="P135" s="4">
        <v>135.69999999999999</v>
      </c>
      <c r="Q135" s="4">
        <f t="shared" si="12"/>
        <v>135.10769230769228</v>
      </c>
      <c r="R135" s="4">
        <v>143.9</v>
      </c>
      <c r="S135" s="4">
        <f t="shared" si="13"/>
        <v>143.9</v>
      </c>
      <c r="T135" s="4">
        <v>128.69999999999999</v>
      </c>
      <c r="U135" s="4">
        <v>121.6</v>
      </c>
      <c r="V135" s="4">
        <v>127.7</v>
      </c>
      <c r="W135" s="51">
        <f t="shared" si="14"/>
        <v>126</v>
      </c>
      <c r="X135" s="4">
        <v>127.9</v>
      </c>
      <c r="Y135" s="4">
        <v>114.8</v>
      </c>
      <c r="Z135" s="4">
        <v>111.8</v>
      </c>
      <c r="AA135" s="4">
        <v>121.4</v>
      </c>
      <c r="AB135" s="4">
        <v>131.6</v>
      </c>
      <c r="AC135" s="4">
        <f t="shared" si="15"/>
        <v>121.5</v>
      </c>
      <c r="AD135" s="4">
        <v>124.3</v>
      </c>
      <c r="AE135" s="4">
        <v>121.2</v>
      </c>
      <c r="AF135" s="51">
        <f t="shared" si="16"/>
        <v>122.75</v>
      </c>
      <c r="AG135" s="4">
        <v>120.8</v>
      </c>
      <c r="AH135" s="4">
        <v>120.5</v>
      </c>
      <c r="AI135" s="4">
        <f t="shared" si="17"/>
        <v>120.65</v>
      </c>
      <c r="AJ135" s="4">
        <v>128</v>
      </c>
      <c r="AK135" s="4"/>
    </row>
    <row r="136" spans="1:37" x14ac:dyDescent="0.25">
      <c r="A136" s="1" t="s">
        <v>33</v>
      </c>
      <c r="B136" s="1">
        <v>2016</v>
      </c>
      <c r="C136" s="1" t="s">
        <v>41</v>
      </c>
      <c r="D136" s="4">
        <v>129.9</v>
      </c>
      <c r="E136" s="4">
        <v>138</v>
      </c>
      <c r="F136" s="4">
        <v>130.5</v>
      </c>
      <c r="G136" s="4">
        <v>134.4</v>
      </c>
      <c r="H136" s="4">
        <v>117.2</v>
      </c>
      <c r="I136" s="4">
        <v>136.1</v>
      </c>
      <c r="J136" s="4">
        <v>150.69999999999999</v>
      </c>
      <c r="K136" s="4">
        <v>171.5</v>
      </c>
      <c r="L136" s="4">
        <v>113.8</v>
      </c>
      <c r="M136" s="4">
        <v>138.80000000000001</v>
      </c>
      <c r="N136" s="4">
        <v>126</v>
      </c>
      <c r="O136" s="4">
        <v>140.19999999999999</v>
      </c>
      <c r="P136" s="4">
        <v>136.6</v>
      </c>
      <c r="Q136" s="4">
        <f t="shared" si="12"/>
        <v>135.66923076923075</v>
      </c>
      <c r="R136" s="4">
        <v>141</v>
      </c>
      <c r="S136" s="4">
        <f t="shared" si="13"/>
        <v>141</v>
      </c>
      <c r="T136" s="4">
        <v>134.6</v>
      </c>
      <c r="U136" s="4">
        <v>128.6</v>
      </c>
      <c r="V136" s="4">
        <v>133.80000000000001</v>
      </c>
      <c r="W136" s="51">
        <f t="shared" si="14"/>
        <v>132.33333333333334</v>
      </c>
      <c r="X136" s="4">
        <v>127.9</v>
      </c>
      <c r="Y136" s="4">
        <v>124.1</v>
      </c>
      <c r="Z136" s="4">
        <v>114.3</v>
      </c>
      <c r="AA136" s="4">
        <v>125.4</v>
      </c>
      <c r="AB136" s="4">
        <v>131.80000000000001</v>
      </c>
      <c r="AC136" s="4">
        <f t="shared" si="15"/>
        <v>124.7</v>
      </c>
      <c r="AD136" s="4">
        <v>127.9</v>
      </c>
      <c r="AE136" s="4">
        <v>122.1</v>
      </c>
      <c r="AF136" s="51">
        <f t="shared" si="16"/>
        <v>125</v>
      </c>
      <c r="AG136" s="4">
        <v>122.9</v>
      </c>
      <c r="AH136" s="4">
        <v>122.8</v>
      </c>
      <c r="AI136" s="4">
        <f t="shared" si="17"/>
        <v>122.85</v>
      </c>
      <c r="AJ136" s="4">
        <v>130.9</v>
      </c>
      <c r="AK136" s="4"/>
    </row>
    <row r="137" spans="1:37" x14ac:dyDescent="0.25">
      <c r="A137" s="1" t="s">
        <v>30</v>
      </c>
      <c r="B137" s="1">
        <v>2016</v>
      </c>
      <c r="C137" s="1" t="s">
        <v>42</v>
      </c>
      <c r="D137" s="4">
        <v>131.30000000000001</v>
      </c>
      <c r="E137" s="4">
        <v>137.6</v>
      </c>
      <c r="F137" s="4">
        <v>130.1</v>
      </c>
      <c r="G137" s="4">
        <v>136</v>
      </c>
      <c r="H137" s="4">
        <v>120.8</v>
      </c>
      <c r="I137" s="4">
        <v>138.4</v>
      </c>
      <c r="J137" s="4">
        <v>149.19999999999999</v>
      </c>
      <c r="K137" s="4">
        <v>170.2</v>
      </c>
      <c r="L137" s="4">
        <v>113.4</v>
      </c>
      <c r="M137" s="4">
        <v>136.30000000000001</v>
      </c>
      <c r="N137" s="4">
        <v>128.69999999999999</v>
      </c>
      <c r="O137" s="4">
        <v>142.4</v>
      </c>
      <c r="P137" s="4">
        <v>137.4</v>
      </c>
      <c r="Q137" s="4">
        <f t="shared" si="12"/>
        <v>136.2923076923077</v>
      </c>
      <c r="R137" s="4">
        <v>140.9</v>
      </c>
      <c r="S137" s="4">
        <f t="shared" si="13"/>
        <v>140.9</v>
      </c>
      <c r="T137" s="4">
        <v>139.6</v>
      </c>
      <c r="U137" s="4">
        <v>134.30000000000001</v>
      </c>
      <c r="V137" s="4">
        <v>138.80000000000001</v>
      </c>
      <c r="W137" s="51">
        <f t="shared" si="14"/>
        <v>137.56666666666666</v>
      </c>
      <c r="X137" s="4">
        <v>126.66849727728989</v>
      </c>
      <c r="Y137" s="4">
        <v>129.80000000000001</v>
      </c>
      <c r="Z137" s="4">
        <v>117.8</v>
      </c>
      <c r="AA137" s="4">
        <v>128.69999999999999</v>
      </c>
      <c r="AB137" s="4">
        <v>133</v>
      </c>
      <c r="AC137" s="4">
        <f t="shared" si="15"/>
        <v>127.19369945545797</v>
      </c>
      <c r="AD137" s="4">
        <v>131.80000000000001</v>
      </c>
      <c r="AE137" s="4">
        <v>123</v>
      </c>
      <c r="AF137" s="51">
        <f t="shared" si="16"/>
        <v>127.4</v>
      </c>
      <c r="AG137" s="4">
        <v>126.5</v>
      </c>
      <c r="AH137" s="4">
        <v>125.7</v>
      </c>
      <c r="AI137" s="4">
        <f t="shared" si="17"/>
        <v>126.1</v>
      </c>
      <c r="AJ137" s="4">
        <v>133.80000000000001</v>
      </c>
      <c r="AK137" s="4"/>
    </row>
    <row r="138" spans="1:37" x14ac:dyDescent="0.25">
      <c r="A138" s="1" t="s">
        <v>32</v>
      </c>
      <c r="B138" s="1">
        <v>2016</v>
      </c>
      <c r="C138" s="1" t="s">
        <v>42</v>
      </c>
      <c r="D138" s="4">
        <v>128.69999999999999</v>
      </c>
      <c r="E138" s="4">
        <v>138.4</v>
      </c>
      <c r="F138" s="4">
        <v>130.30000000000001</v>
      </c>
      <c r="G138" s="4">
        <v>132.69999999999999</v>
      </c>
      <c r="H138" s="4">
        <v>112.5</v>
      </c>
      <c r="I138" s="4">
        <v>130.4</v>
      </c>
      <c r="J138" s="4">
        <v>155.1</v>
      </c>
      <c r="K138" s="4">
        <v>175.7</v>
      </c>
      <c r="L138" s="4">
        <v>115.4</v>
      </c>
      <c r="M138" s="4">
        <v>145.30000000000001</v>
      </c>
      <c r="N138" s="4">
        <v>122.5</v>
      </c>
      <c r="O138" s="4">
        <v>139.6</v>
      </c>
      <c r="P138" s="4">
        <v>136.30000000000001</v>
      </c>
      <c r="Q138" s="4">
        <f t="shared" si="12"/>
        <v>135.6076923076923</v>
      </c>
      <c r="R138" s="4">
        <v>144.30000000000001</v>
      </c>
      <c r="S138" s="4">
        <f t="shared" si="13"/>
        <v>144.30000000000001</v>
      </c>
      <c r="T138" s="4">
        <v>129.1</v>
      </c>
      <c r="U138" s="4">
        <v>121.9</v>
      </c>
      <c r="V138" s="4">
        <v>128</v>
      </c>
      <c r="W138" s="51">
        <f t="shared" si="14"/>
        <v>126.33333333333333</v>
      </c>
      <c r="X138" s="4">
        <v>128.69999999999999</v>
      </c>
      <c r="Y138" s="4">
        <v>115.2</v>
      </c>
      <c r="Z138" s="4">
        <v>112.8</v>
      </c>
      <c r="AA138" s="4">
        <v>121.8</v>
      </c>
      <c r="AB138" s="4">
        <v>131.9</v>
      </c>
      <c r="AC138" s="4">
        <f t="shared" si="15"/>
        <v>122.08</v>
      </c>
      <c r="AD138" s="4">
        <v>124.5</v>
      </c>
      <c r="AE138" s="4">
        <v>120.8</v>
      </c>
      <c r="AF138" s="51">
        <f t="shared" si="16"/>
        <v>122.65</v>
      </c>
      <c r="AG138" s="4">
        <v>121.2</v>
      </c>
      <c r="AH138" s="4">
        <v>120.9</v>
      </c>
      <c r="AI138" s="4">
        <f t="shared" si="17"/>
        <v>121.05000000000001</v>
      </c>
      <c r="AJ138" s="4">
        <v>128.6</v>
      </c>
      <c r="AK138" s="4"/>
    </row>
    <row r="139" spans="1:37" x14ac:dyDescent="0.25">
      <c r="A139" s="1" t="s">
        <v>33</v>
      </c>
      <c r="B139" s="1">
        <v>2016</v>
      </c>
      <c r="C139" s="1" t="s">
        <v>42</v>
      </c>
      <c r="D139" s="4">
        <v>130.5</v>
      </c>
      <c r="E139" s="4">
        <v>137.9</v>
      </c>
      <c r="F139" s="4">
        <v>130.19999999999999</v>
      </c>
      <c r="G139" s="4">
        <v>134.80000000000001</v>
      </c>
      <c r="H139" s="4">
        <v>117.8</v>
      </c>
      <c r="I139" s="4">
        <v>134.69999999999999</v>
      </c>
      <c r="J139" s="4">
        <v>151.19999999999999</v>
      </c>
      <c r="K139" s="4">
        <v>172.1</v>
      </c>
      <c r="L139" s="4">
        <v>114.1</v>
      </c>
      <c r="M139" s="4">
        <v>139.30000000000001</v>
      </c>
      <c r="N139" s="4">
        <v>126.1</v>
      </c>
      <c r="O139" s="4">
        <v>141.1</v>
      </c>
      <c r="P139" s="4">
        <v>137</v>
      </c>
      <c r="Q139" s="4">
        <f t="shared" si="12"/>
        <v>135.90769230769226</v>
      </c>
      <c r="R139" s="4">
        <v>141.80000000000001</v>
      </c>
      <c r="S139" s="4">
        <f t="shared" si="13"/>
        <v>141.80000000000001</v>
      </c>
      <c r="T139" s="4">
        <v>135.5</v>
      </c>
      <c r="U139" s="4">
        <v>129.1</v>
      </c>
      <c r="V139" s="4">
        <v>134.5</v>
      </c>
      <c r="W139" s="51">
        <f t="shared" si="14"/>
        <v>133.03333333333333</v>
      </c>
      <c r="X139" s="4">
        <v>128.69999999999999</v>
      </c>
      <c r="Y139" s="4">
        <v>124.3</v>
      </c>
      <c r="Z139" s="4">
        <v>115.2</v>
      </c>
      <c r="AA139" s="4">
        <v>126.1</v>
      </c>
      <c r="AB139" s="4">
        <v>132.4</v>
      </c>
      <c r="AC139" s="4">
        <f t="shared" si="15"/>
        <v>125.33999999999999</v>
      </c>
      <c r="AD139" s="4">
        <v>128.4</v>
      </c>
      <c r="AE139" s="4">
        <v>122.1</v>
      </c>
      <c r="AF139" s="51">
        <f t="shared" si="16"/>
        <v>125.25</v>
      </c>
      <c r="AG139" s="4">
        <v>123.5</v>
      </c>
      <c r="AH139" s="4">
        <v>123.4</v>
      </c>
      <c r="AI139" s="4">
        <f t="shared" si="17"/>
        <v>123.45</v>
      </c>
      <c r="AJ139" s="4">
        <v>131.4</v>
      </c>
      <c r="AK139" s="4"/>
    </row>
    <row r="140" spans="1:37" x14ac:dyDescent="0.25">
      <c r="A140" s="1" t="s">
        <v>30</v>
      </c>
      <c r="B140" s="1">
        <v>2016</v>
      </c>
      <c r="C140" s="1" t="s">
        <v>43</v>
      </c>
      <c r="D140" s="4">
        <v>132</v>
      </c>
      <c r="E140" s="4">
        <v>137.4</v>
      </c>
      <c r="F140" s="4">
        <v>130.6</v>
      </c>
      <c r="G140" s="4">
        <v>136.19999999999999</v>
      </c>
      <c r="H140" s="4">
        <v>121.1</v>
      </c>
      <c r="I140" s="4">
        <v>136.9</v>
      </c>
      <c r="J140" s="4">
        <v>141.80000000000001</v>
      </c>
      <c r="K140" s="4">
        <v>170</v>
      </c>
      <c r="L140" s="4">
        <v>113.4</v>
      </c>
      <c r="M140" s="4">
        <v>136.80000000000001</v>
      </c>
      <c r="N140" s="4">
        <v>128.69999999999999</v>
      </c>
      <c r="O140" s="4">
        <v>143.1</v>
      </c>
      <c r="P140" s="4">
        <v>136.6</v>
      </c>
      <c r="Q140" s="4">
        <f t="shared" si="12"/>
        <v>135.73846153846154</v>
      </c>
      <c r="R140" s="4">
        <v>141.19999999999999</v>
      </c>
      <c r="S140" s="4">
        <f t="shared" si="13"/>
        <v>141.19999999999999</v>
      </c>
      <c r="T140" s="4">
        <v>139.9</v>
      </c>
      <c r="U140" s="4">
        <v>134.5</v>
      </c>
      <c r="V140" s="4">
        <v>139.19999999999999</v>
      </c>
      <c r="W140" s="51">
        <f t="shared" si="14"/>
        <v>137.86666666666665</v>
      </c>
      <c r="X140" s="4">
        <v>127.33979322093835</v>
      </c>
      <c r="Y140" s="4">
        <v>130.30000000000001</v>
      </c>
      <c r="Z140" s="4">
        <v>118.2</v>
      </c>
      <c r="AA140" s="4">
        <v>129.1</v>
      </c>
      <c r="AB140" s="4">
        <v>133.69999999999999</v>
      </c>
      <c r="AC140" s="4">
        <f t="shared" si="15"/>
        <v>127.72795864418768</v>
      </c>
      <c r="AD140" s="4">
        <v>132.1</v>
      </c>
      <c r="AE140" s="4">
        <v>123.5</v>
      </c>
      <c r="AF140" s="51">
        <f t="shared" si="16"/>
        <v>127.8</v>
      </c>
      <c r="AG140" s="4">
        <v>126.9</v>
      </c>
      <c r="AH140" s="4">
        <v>126.1</v>
      </c>
      <c r="AI140" s="4">
        <f t="shared" si="17"/>
        <v>126.5</v>
      </c>
      <c r="AJ140" s="4">
        <v>133.6</v>
      </c>
      <c r="AK140" s="4"/>
    </row>
    <row r="141" spans="1:37" x14ac:dyDescent="0.25">
      <c r="A141" s="1" t="s">
        <v>32</v>
      </c>
      <c r="B141" s="1">
        <v>2016</v>
      </c>
      <c r="C141" s="1" t="s">
        <v>43</v>
      </c>
      <c r="D141" s="4">
        <v>130.19999999999999</v>
      </c>
      <c r="E141" s="4">
        <v>138.5</v>
      </c>
      <c r="F141" s="4">
        <v>134.1</v>
      </c>
      <c r="G141" s="4">
        <v>132.9</v>
      </c>
      <c r="H141" s="4">
        <v>112.6</v>
      </c>
      <c r="I141" s="4">
        <v>130.80000000000001</v>
      </c>
      <c r="J141" s="4">
        <v>142</v>
      </c>
      <c r="K141" s="4">
        <v>174.9</v>
      </c>
      <c r="L141" s="4">
        <v>115.6</v>
      </c>
      <c r="M141" s="4">
        <v>145.4</v>
      </c>
      <c r="N141" s="4">
        <v>122.7</v>
      </c>
      <c r="O141" s="4">
        <v>140.30000000000001</v>
      </c>
      <c r="P141" s="4">
        <v>135.19999999999999</v>
      </c>
      <c r="Q141" s="4">
        <f t="shared" si="12"/>
        <v>135.01538461538462</v>
      </c>
      <c r="R141" s="4">
        <v>144.30000000000001</v>
      </c>
      <c r="S141" s="4">
        <f t="shared" si="13"/>
        <v>144.30000000000001</v>
      </c>
      <c r="T141" s="4">
        <v>129.6</v>
      </c>
      <c r="U141" s="4">
        <v>122.1</v>
      </c>
      <c r="V141" s="4">
        <v>128.5</v>
      </c>
      <c r="W141" s="51">
        <f t="shared" si="14"/>
        <v>126.73333333333333</v>
      </c>
      <c r="X141" s="4">
        <v>129.1</v>
      </c>
      <c r="Y141" s="4">
        <v>116.2</v>
      </c>
      <c r="Z141" s="4">
        <v>113.4</v>
      </c>
      <c r="AA141" s="4">
        <v>122.1</v>
      </c>
      <c r="AB141" s="4">
        <v>132.1</v>
      </c>
      <c r="AC141" s="4">
        <f t="shared" si="15"/>
        <v>122.58000000000001</v>
      </c>
      <c r="AD141" s="4">
        <v>124.7</v>
      </c>
      <c r="AE141" s="4">
        <v>121.3</v>
      </c>
      <c r="AF141" s="51">
        <f t="shared" si="16"/>
        <v>123</v>
      </c>
      <c r="AG141" s="4">
        <v>121.7</v>
      </c>
      <c r="AH141" s="4">
        <v>121.3</v>
      </c>
      <c r="AI141" s="4">
        <f t="shared" si="17"/>
        <v>121.5</v>
      </c>
      <c r="AJ141" s="4">
        <v>128.5</v>
      </c>
      <c r="AK141" s="4"/>
    </row>
    <row r="142" spans="1:37" x14ac:dyDescent="0.25">
      <c r="A142" s="1" t="s">
        <v>33</v>
      </c>
      <c r="B142" s="1">
        <v>2016</v>
      </c>
      <c r="C142" s="1" t="s">
        <v>43</v>
      </c>
      <c r="D142" s="4">
        <v>131.4</v>
      </c>
      <c r="E142" s="4">
        <v>137.80000000000001</v>
      </c>
      <c r="F142" s="4">
        <v>132</v>
      </c>
      <c r="G142" s="4">
        <v>135</v>
      </c>
      <c r="H142" s="4">
        <v>118</v>
      </c>
      <c r="I142" s="4">
        <v>134.1</v>
      </c>
      <c r="J142" s="4">
        <v>141.9</v>
      </c>
      <c r="K142" s="4">
        <v>171.7</v>
      </c>
      <c r="L142" s="4">
        <v>114.1</v>
      </c>
      <c r="M142" s="4">
        <v>139.69999999999999</v>
      </c>
      <c r="N142" s="4">
        <v>126.2</v>
      </c>
      <c r="O142" s="4">
        <v>141.80000000000001</v>
      </c>
      <c r="P142" s="4">
        <v>136.1</v>
      </c>
      <c r="Q142" s="4">
        <f t="shared" si="12"/>
        <v>135.36923076923077</v>
      </c>
      <c r="R142" s="4">
        <v>142</v>
      </c>
      <c r="S142" s="4">
        <f t="shared" si="13"/>
        <v>142</v>
      </c>
      <c r="T142" s="4">
        <v>135.80000000000001</v>
      </c>
      <c r="U142" s="4">
        <v>129.30000000000001</v>
      </c>
      <c r="V142" s="4">
        <v>135</v>
      </c>
      <c r="W142" s="51">
        <f t="shared" si="14"/>
        <v>133.36666666666667</v>
      </c>
      <c r="X142" s="4">
        <v>129.1</v>
      </c>
      <c r="Y142" s="4">
        <v>125</v>
      </c>
      <c r="Z142" s="4">
        <v>115.7</v>
      </c>
      <c r="AA142" s="4">
        <v>126.4</v>
      </c>
      <c r="AB142" s="4">
        <v>132.80000000000001</v>
      </c>
      <c r="AC142" s="4">
        <f t="shared" si="15"/>
        <v>125.8</v>
      </c>
      <c r="AD142" s="4">
        <v>128.6</v>
      </c>
      <c r="AE142" s="4">
        <v>122.6</v>
      </c>
      <c r="AF142" s="51">
        <f t="shared" si="16"/>
        <v>125.6</v>
      </c>
      <c r="AG142" s="4">
        <v>124</v>
      </c>
      <c r="AH142" s="4">
        <v>123.8</v>
      </c>
      <c r="AI142" s="4">
        <f t="shared" si="17"/>
        <v>123.9</v>
      </c>
      <c r="AJ142" s="4">
        <v>131.19999999999999</v>
      </c>
      <c r="AK142" s="4"/>
    </row>
    <row r="143" spans="1:37" x14ac:dyDescent="0.25">
      <c r="A143" s="1" t="s">
        <v>30</v>
      </c>
      <c r="B143" s="1">
        <v>2016</v>
      </c>
      <c r="C143" s="1" t="s">
        <v>44</v>
      </c>
      <c r="D143" s="4">
        <v>132.6</v>
      </c>
      <c r="E143" s="4">
        <v>137.30000000000001</v>
      </c>
      <c r="F143" s="4">
        <v>131.6</v>
      </c>
      <c r="G143" s="4">
        <v>136.30000000000001</v>
      </c>
      <c r="H143" s="4">
        <v>121.6</v>
      </c>
      <c r="I143" s="4">
        <v>135.6</v>
      </c>
      <c r="J143" s="4">
        <v>127.5</v>
      </c>
      <c r="K143" s="4">
        <v>167.9</v>
      </c>
      <c r="L143" s="4">
        <v>113.8</v>
      </c>
      <c r="M143" s="4">
        <v>137.5</v>
      </c>
      <c r="N143" s="4">
        <v>129.1</v>
      </c>
      <c r="O143" s="4">
        <v>143.6</v>
      </c>
      <c r="P143" s="4">
        <v>134.69999999999999</v>
      </c>
      <c r="Q143" s="4">
        <f t="shared" si="12"/>
        <v>134.54615384615383</v>
      </c>
      <c r="R143" s="4">
        <v>142.4</v>
      </c>
      <c r="S143" s="4">
        <f t="shared" si="13"/>
        <v>142.4</v>
      </c>
      <c r="T143" s="4">
        <v>140.4</v>
      </c>
      <c r="U143" s="4">
        <v>135.19999999999999</v>
      </c>
      <c r="V143" s="4">
        <v>139.69999999999999</v>
      </c>
      <c r="W143" s="51">
        <f t="shared" si="14"/>
        <v>138.43333333333334</v>
      </c>
      <c r="X143" s="4">
        <v>127.93531154606103</v>
      </c>
      <c r="Y143" s="4">
        <v>132</v>
      </c>
      <c r="Z143" s="4">
        <v>118.6</v>
      </c>
      <c r="AA143" s="4">
        <v>129.69999999999999</v>
      </c>
      <c r="AB143" s="4">
        <v>134.19999999999999</v>
      </c>
      <c r="AC143" s="4">
        <f t="shared" si="15"/>
        <v>128.48706230921221</v>
      </c>
      <c r="AD143" s="4">
        <v>132.9</v>
      </c>
      <c r="AE143" s="4">
        <v>121.9</v>
      </c>
      <c r="AF143" s="51">
        <f t="shared" si="16"/>
        <v>127.4</v>
      </c>
      <c r="AG143" s="4">
        <v>127.3</v>
      </c>
      <c r="AH143" s="4">
        <v>126.3</v>
      </c>
      <c r="AI143" s="4">
        <f t="shared" si="17"/>
        <v>126.8</v>
      </c>
      <c r="AJ143" s="4">
        <v>132.80000000000001</v>
      </c>
      <c r="AK143" s="4"/>
    </row>
    <row r="144" spans="1:37" x14ac:dyDescent="0.25">
      <c r="A144" s="1" t="s">
        <v>32</v>
      </c>
      <c r="B144" s="1">
        <v>2016</v>
      </c>
      <c r="C144" s="1" t="s">
        <v>44</v>
      </c>
      <c r="D144" s="4">
        <v>131.6</v>
      </c>
      <c r="E144" s="4">
        <v>138.19999999999999</v>
      </c>
      <c r="F144" s="4">
        <v>134.9</v>
      </c>
      <c r="G144" s="4">
        <v>133.1</v>
      </c>
      <c r="H144" s="4">
        <v>113.5</v>
      </c>
      <c r="I144" s="4">
        <v>129.30000000000001</v>
      </c>
      <c r="J144" s="4">
        <v>121.1</v>
      </c>
      <c r="K144" s="4">
        <v>170.3</v>
      </c>
      <c r="L144" s="4">
        <v>115.5</v>
      </c>
      <c r="M144" s="4">
        <v>145.5</v>
      </c>
      <c r="N144" s="4">
        <v>123.1</v>
      </c>
      <c r="O144" s="4">
        <v>140.9</v>
      </c>
      <c r="P144" s="4">
        <v>132.80000000000001</v>
      </c>
      <c r="Q144" s="4">
        <f t="shared" si="12"/>
        <v>133.06153846153845</v>
      </c>
      <c r="R144" s="4">
        <v>145</v>
      </c>
      <c r="S144" s="4">
        <f t="shared" si="13"/>
        <v>145</v>
      </c>
      <c r="T144" s="4">
        <v>130</v>
      </c>
      <c r="U144" s="4">
        <v>122.2</v>
      </c>
      <c r="V144" s="4">
        <v>128.80000000000001</v>
      </c>
      <c r="W144" s="51">
        <f t="shared" si="14"/>
        <v>127</v>
      </c>
      <c r="X144" s="4">
        <v>128.5</v>
      </c>
      <c r="Y144" s="4">
        <v>117.8</v>
      </c>
      <c r="Z144" s="4">
        <v>113.7</v>
      </c>
      <c r="AA144" s="4">
        <v>122.3</v>
      </c>
      <c r="AB144" s="4">
        <v>132.30000000000001</v>
      </c>
      <c r="AC144" s="4">
        <f t="shared" si="15"/>
        <v>122.92</v>
      </c>
      <c r="AD144" s="4">
        <v>125</v>
      </c>
      <c r="AE144" s="4">
        <v>119.9</v>
      </c>
      <c r="AF144" s="51">
        <f t="shared" si="16"/>
        <v>122.45</v>
      </c>
      <c r="AG144" s="4">
        <v>121.8</v>
      </c>
      <c r="AH144" s="4">
        <v>121.4</v>
      </c>
      <c r="AI144" s="4">
        <f t="shared" si="17"/>
        <v>121.6</v>
      </c>
      <c r="AJ144" s="4">
        <v>127.6</v>
      </c>
      <c r="AK144" s="4"/>
    </row>
    <row r="145" spans="1:37" x14ac:dyDescent="0.25">
      <c r="A145" s="1" t="s">
        <v>33</v>
      </c>
      <c r="B145" s="1">
        <v>2016</v>
      </c>
      <c r="C145" s="1" t="s">
        <v>44</v>
      </c>
      <c r="D145" s="4">
        <v>132.30000000000001</v>
      </c>
      <c r="E145" s="4">
        <v>137.6</v>
      </c>
      <c r="F145" s="4">
        <v>132.9</v>
      </c>
      <c r="G145" s="4">
        <v>135.1</v>
      </c>
      <c r="H145" s="4">
        <v>118.6</v>
      </c>
      <c r="I145" s="4">
        <v>132.69999999999999</v>
      </c>
      <c r="J145" s="4">
        <v>125.3</v>
      </c>
      <c r="K145" s="4">
        <v>168.7</v>
      </c>
      <c r="L145" s="4">
        <v>114.4</v>
      </c>
      <c r="M145" s="4">
        <v>140.19999999999999</v>
      </c>
      <c r="N145" s="4">
        <v>126.6</v>
      </c>
      <c r="O145" s="4">
        <v>142.30000000000001</v>
      </c>
      <c r="P145" s="4">
        <v>134</v>
      </c>
      <c r="Q145" s="4">
        <f t="shared" si="12"/>
        <v>133.9</v>
      </c>
      <c r="R145" s="4">
        <v>143.1</v>
      </c>
      <c r="S145" s="4">
        <f t="shared" si="13"/>
        <v>143.1</v>
      </c>
      <c r="T145" s="4">
        <v>136.30000000000001</v>
      </c>
      <c r="U145" s="4">
        <v>129.80000000000001</v>
      </c>
      <c r="V145" s="4">
        <v>135.4</v>
      </c>
      <c r="W145" s="51">
        <f t="shared" si="14"/>
        <v>133.83333333333334</v>
      </c>
      <c r="X145" s="4">
        <v>128.5</v>
      </c>
      <c r="Y145" s="4">
        <v>126.6</v>
      </c>
      <c r="Z145" s="4">
        <v>116</v>
      </c>
      <c r="AA145" s="4">
        <v>126.9</v>
      </c>
      <c r="AB145" s="4">
        <v>133.1</v>
      </c>
      <c r="AC145" s="4">
        <f t="shared" si="15"/>
        <v>126.22</v>
      </c>
      <c r="AD145" s="4">
        <v>129.19999999999999</v>
      </c>
      <c r="AE145" s="4">
        <v>121.1</v>
      </c>
      <c r="AF145" s="51">
        <f t="shared" si="16"/>
        <v>125.14999999999999</v>
      </c>
      <c r="AG145" s="4">
        <v>124.2</v>
      </c>
      <c r="AH145" s="4">
        <v>123.9</v>
      </c>
      <c r="AI145" s="4">
        <f t="shared" si="17"/>
        <v>124.05000000000001</v>
      </c>
      <c r="AJ145" s="4">
        <v>130.4</v>
      </c>
      <c r="AK145" s="4"/>
    </row>
    <row r="146" spans="1:37" x14ac:dyDescent="0.25">
      <c r="A146" s="1" t="s">
        <v>30</v>
      </c>
      <c r="B146" s="1">
        <v>2017</v>
      </c>
      <c r="C146" s="1" t="s">
        <v>31</v>
      </c>
      <c r="D146" s="4">
        <v>133.1</v>
      </c>
      <c r="E146" s="4">
        <v>137.80000000000001</v>
      </c>
      <c r="F146" s="4">
        <v>131.9</v>
      </c>
      <c r="G146" s="4">
        <v>136.69999999999999</v>
      </c>
      <c r="H146" s="4">
        <v>122</v>
      </c>
      <c r="I146" s="4">
        <v>136</v>
      </c>
      <c r="J146" s="4">
        <v>119.8</v>
      </c>
      <c r="K146" s="4">
        <v>161.69999999999999</v>
      </c>
      <c r="L146" s="4">
        <v>114.8</v>
      </c>
      <c r="M146" s="4">
        <v>136.9</v>
      </c>
      <c r="N146" s="4">
        <v>129</v>
      </c>
      <c r="O146" s="4">
        <v>143.9</v>
      </c>
      <c r="P146" s="4">
        <v>133.69999999999999</v>
      </c>
      <c r="Q146" s="4">
        <f t="shared" si="12"/>
        <v>133.63846153846154</v>
      </c>
      <c r="R146" s="4">
        <v>143.1</v>
      </c>
      <c r="S146" s="4">
        <f t="shared" si="13"/>
        <v>143.1</v>
      </c>
      <c r="T146" s="4">
        <v>140.69999999999999</v>
      </c>
      <c r="U146" s="4">
        <v>135.80000000000001</v>
      </c>
      <c r="V146" s="4">
        <v>140</v>
      </c>
      <c r="W146" s="51">
        <f t="shared" si="14"/>
        <v>138.83333333333334</v>
      </c>
      <c r="X146" s="4">
        <v>128.28262244936548</v>
      </c>
      <c r="Y146" s="4">
        <v>132.1</v>
      </c>
      <c r="Z146" s="4">
        <v>119.1</v>
      </c>
      <c r="AA146" s="4">
        <v>129.9</v>
      </c>
      <c r="AB146" s="4">
        <v>134.6</v>
      </c>
      <c r="AC146" s="4">
        <f t="shared" si="15"/>
        <v>128.79652448987309</v>
      </c>
      <c r="AD146" s="4">
        <v>133.19999999999999</v>
      </c>
      <c r="AE146" s="4">
        <v>122.3</v>
      </c>
      <c r="AF146" s="51">
        <f t="shared" si="16"/>
        <v>127.75</v>
      </c>
      <c r="AG146" s="4">
        <v>127</v>
      </c>
      <c r="AH146" s="4">
        <v>126.6</v>
      </c>
      <c r="AI146" s="4">
        <f t="shared" si="17"/>
        <v>126.8</v>
      </c>
      <c r="AJ146" s="4">
        <v>132.4</v>
      </c>
      <c r="AK146" s="4"/>
    </row>
    <row r="147" spans="1:37" x14ac:dyDescent="0.25">
      <c r="A147" s="1" t="s">
        <v>32</v>
      </c>
      <c r="B147" s="1">
        <v>2017</v>
      </c>
      <c r="C147" s="1" t="s">
        <v>31</v>
      </c>
      <c r="D147" s="4">
        <v>132.19999999999999</v>
      </c>
      <c r="E147" s="4">
        <v>138.9</v>
      </c>
      <c r="F147" s="4">
        <v>132.6</v>
      </c>
      <c r="G147" s="4">
        <v>133.1</v>
      </c>
      <c r="H147" s="4">
        <v>114</v>
      </c>
      <c r="I147" s="4">
        <v>129.6</v>
      </c>
      <c r="J147" s="4">
        <v>118.7</v>
      </c>
      <c r="K147" s="4">
        <v>155.1</v>
      </c>
      <c r="L147" s="4">
        <v>117.3</v>
      </c>
      <c r="M147" s="4">
        <v>144.9</v>
      </c>
      <c r="N147" s="4">
        <v>123.2</v>
      </c>
      <c r="O147" s="4">
        <v>141.6</v>
      </c>
      <c r="P147" s="4">
        <v>132</v>
      </c>
      <c r="Q147" s="4">
        <f t="shared" si="12"/>
        <v>131.78461538461539</v>
      </c>
      <c r="R147" s="4">
        <v>145.6</v>
      </c>
      <c r="S147" s="4">
        <f t="shared" si="13"/>
        <v>145.6</v>
      </c>
      <c r="T147" s="4">
        <v>130.19999999999999</v>
      </c>
      <c r="U147" s="4">
        <v>122.3</v>
      </c>
      <c r="V147" s="4">
        <v>129</v>
      </c>
      <c r="W147" s="51">
        <f t="shared" si="14"/>
        <v>127.16666666666667</v>
      </c>
      <c r="X147" s="4">
        <v>129.6</v>
      </c>
      <c r="Y147" s="4">
        <v>118</v>
      </c>
      <c r="Z147" s="4">
        <v>115.2</v>
      </c>
      <c r="AA147" s="4">
        <v>122.6</v>
      </c>
      <c r="AB147" s="4">
        <v>132.4</v>
      </c>
      <c r="AC147" s="4">
        <f t="shared" si="15"/>
        <v>123.55999999999999</v>
      </c>
      <c r="AD147" s="4">
        <v>125.1</v>
      </c>
      <c r="AE147" s="4">
        <v>120.9</v>
      </c>
      <c r="AF147" s="51">
        <f t="shared" si="16"/>
        <v>123</v>
      </c>
      <c r="AG147" s="4">
        <v>122</v>
      </c>
      <c r="AH147" s="4">
        <v>122.1</v>
      </c>
      <c r="AI147" s="4">
        <f t="shared" si="17"/>
        <v>122.05</v>
      </c>
      <c r="AJ147" s="4">
        <v>127.8</v>
      </c>
      <c r="AK147" s="4"/>
    </row>
    <row r="148" spans="1:37" x14ac:dyDescent="0.25">
      <c r="A148" s="1" t="s">
        <v>33</v>
      </c>
      <c r="B148" s="1">
        <v>2017</v>
      </c>
      <c r="C148" s="1" t="s">
        <v>31</v>
      </c>
      <c r="D148" s="4">
        <v>132.80000000000001</v>
      </c>
      <c r="E148" s="4">
        <v>138.19999999999999</v>
      </c>
      <c r="F148" s="4">
        <v>132.19999999999999</v>
      </c>
      <c r="G148" s="4">
        <v>135.4</v>
      </c>
      <c r="H148" s="4">
        <v>119.1</v>
      </c>
      <c r="I148" s="4">
        <v>133</v>
      </c>
      <c r="J148" s="4">
        <v>119.4</v>
      </c>
      <c r="K148" s="4">
        <v>159.5</v>
      </c>
      <c r="L148" s="4">
        <v>115.6</v>
      </c>
      <c r="M148" s="4">
        <v>139.6</v>
      </c>
      <c r="N148" s="4">
        <v>126.6</v>
      </c>
      <c r="O148" s="4">
        <v>142.80000000000001</v>
      </c>
      <c r="P148" s="4">
        <v>133.1</v>
      </c>
      <c r="Q148" s="4">
        <f t="shared" si="12"/>
        <v>132.86923076923074</v>
      </c>
      <c r="R148" s="4">
        <v>143.80000000000001</v>
      </c>
      <c r="S148" s="4">
        <f t="shared" si="13"/>
        <v>143.80000000000001</v>
      </c>
      <c r="T148" s="4">
        <v>136.6</v>
      </c>
      <c r="U148" s="4">
        <v>130.19999999999999</v>
      </c>
      <c r="V148" s="4">
        <v>135.6</v>
      </c>
      <c r="W148" s="51">
        <f t="shared" si="14"/>
        <v>134.13333333333333</v>
      </c>
      <c r="X148" s="4">
        <v>129.6</v>
      </c>
      <c r="Y148" s="4">
        <v>126.8</v>
      </c>
      <c r="Z148" s="4">
        <v>117</v>
      </c>
      <c r="AA148" s="4">
        <v>127.1</v>
      </c>
      <c r="AB148" s="4">
        <v>133.30000000000001</v>
      </c>
      <c r="AC148" s="4">
        <f t="shared" si="15"/>
        <v>126.75999999999999</v>
      </c>
      <c r="AD148" s="4">
        <v>129.4</v>
      </c>
      <c r="AE148" s="4">
        <v>121.7</v>
      </c>
      <c r="AF148" s="51">
        <f t="shared" si="16"/>
        <v>125.55000000000001</v>
      </c>
      <c r="AG148" s="4">
        <v>124.2</v>
      </c>
      <c r="AH148" s="4">
        <v>124.4</v>
      </c>
      <c r="AI148" s="4">
        <f t="shared" si="17"/>
        <v>124.30000000000001</v>
      </c>
      <c r="AJ148" s="4">
        <v>130.30000000000001</v>
      </c>
      <c r="AK148" s="4"/>
    </row>
    <row r="149" spans="1:37" x14ac:dyDescent="0.25">
      <c r="A149" s="1" t="s">
        <v>30</v>
      </c>
      <c r="B149" s="1">
        <v>2017</v>
      </c>
      <c r="C149" s="1" t="s">
        <v>34</v>
      </c>
      <c r="D149" s="4">
        <v>133.30000000000001</v>
      </c>
      <c r="E149" s="4">
        <v>138.30000000000001</v>
      </c>
      <c r="F149" s="4">
        <v>129.30000000000001</v>
      </c>
      <c r="G149" s="4">
        <v>137.19999999999999</v>
      </c>
      <c r="H149" s="4">
        <v>122.1</v>
      </c>
      <c r="I149" s="4">
        <v>138.69999999999999</v>
      </c>
      <c r="J149" s="4">
        <v>119.1</v>
      </c>
      <c r="K149" s="4">
        <v>156.9</v>
      </c>
      <c r="L149" s="4">
        <v>116.2</v>
      </c>
      <c r="M149" s="4">
        <v>136</v>
      </c>
      <c r="N149" s="4">
        <v>129.4</v>
      </c>
      <c r="O149" s="4">
        <v>144.4</v>
      </c>
      <c r="P149" s="4">
        <v>133.6</v>
      </c>
      <c r="Q149" s="4">
        <f t="shared" si="12"/>
        <v>133.42307692307693</v>
      </c>
      <c r="R149" s="4">
        <v>143.69999999999999</v>
      </c>
      <c r="S149" s="4">
        <f t="shared" si="13"/>
        <v>143.69999999999999</v>
      </c>
      <c r="T149" s="4">
        <v>140.9</v>
      </c>
      <c r="U149" s="4">
        <v>135.80000000000001</v>
      </c>
      <c r="V149" s="4">
        <v>140.19999999999999</v>
      </c>
      <c r="W149" s="51">
        <f t="shared" si="14"/>
        <v>138.96666666666667</v>
      </c>
      <c r="X149" s="4">
        <v>128.6619696907072</v>
      </c>
      <c r="Y149" s="4">
        <v>133.19999999999999</v>
      </c>
      <c r="Z149" s="4">
        <v>119.5</v>
      </c>
      <c r="AA149" s="4">
        <v>130.1</v>
      </c>
      <c r="AB149" s="4">
        <v>134.9</v>
      </c>
      <c r="AC149" s="4">
        <f t="shared" si="15"/>
        <v>129.27239393814142</v>
      </c>
      <c r="AD149" s="4">
        <v>133.6</v>
      </c>
      <c r="AE149" s="4">
        <v>123.2</v>
      </c>
      <c r="AF149" s="51">
        <f t="shared" si="16"/>
        <v>128.4</v>
      </c>
      <c r="AG149" s="4">
        <v>127.7</v>
      </c>
      <c r="AH149" s="4">
        <v>127</v>
      </c>
      <c r="AI149" s="4">
        <f t="shared" si="17"/>
        <v>127.35</v>
      </c>
      <c r="AJ149" s="4">
        <v>132.6</v>
      </c>
      <c r="AK149" s="4"/>
    </row>
    <row r="150" spans="1:37" x14ac:dyDescent="0.25">
      <c r="A150" s="1" t="s">
        <v>32</v>
      </c>
      <c r="B150" s="1">
        <v>2017</v>
      </c>
      <c r="C150" s="1" t="s">
        <v>34</v>
      </c>
      <c r="D150" s="4">
        <v>132.80000000000001</v>
      </c>
      <c r="E150" s="4">
        <v>139.80000000000001</v>
      </c>
      <c r="F150" s="4">
        <v>129.30000000000001</v>
      </c>
      <c r="G150" s="4">
        <v>133.5</v>
      </c>
      <c r="H150" s="4">
        <v>114.3</v>
      </c>
      <c r="I150" s="4">
        <v>131.4</v>
      </c>
      <c r="J150" s="4">
        <v>120.2</v>
      </c>
      <c r="K150" s="4">
        <v>143.1</v>
      </c>
      <c r="L150" s="4">
        <v>119.5</v>
      </c>
      <c r="M150" s="4">
        <v>144</v>
      </c>
      <c r="N150" s="4">
        <v>123.4</v>
      </c>
      <c r="O150" s="4">
        <v>141.9</v>
      </c>
      <c r="P150" s="4">
        <v>132.1</v>
      </c>
      <c r="Q150" s="4">
        <f t="shared" si="12"/>
        <v>131.17692307692309</v>
      </c>
      <c r="R150" s="4">
        <v>146.30000000000001</v>
      </c>
      <c r="S150" s="4">
        <f t="shared" si="13"/>
        <v>146.30000000000001</v>
      </c>
      <c r="T150" s="4">
        <v>130.5</v>
      </c>
      <c r="U150" s="4">
        <v>122.5</v>
      </c>
      <c r="V150" s="4">
        <v>129.30000000000001</v>
      </c>
      <c r="W150" s="51">
        <f t="shared" si="14"/>
        <v>127.43333333333334</v>
      </c>
      <c r="X150" s="4">
        <v>130.5</v>
      </c>
      <c r="Y150" s="4">
        <v>119.2</v>
      </c>
      <c r="Z150" s="4">
        <v>115.5</v>
      </c>
      <c r="AA150" s="4">
        <v>122.9</v>
      </c>
      <c r="AB150" s="4">
        <v>132.4</v>
      </c>
      <c r="AC150" s="4">
        <f t="shared" si="15"/>
        <v>124.1</v>
      </c>
      <c r="AD150" s="4">
        <v>125.3</v>
      </c>
      <c r="AE150" s="4">
        <v>121.7</v>
      </c>
      <c r="AF150" s="51">
        <f t="shared" si="16"/>
        <v>123.5</v>
      </c>
      <c r="AG150" s="4">
        <v>122.2</v>
      </c>
      <c r="AH150" s="4">
        <v>122.4</v>
      </c>
      <c r="AI150" s="4">
        <f t="shared" si="17"/>
        <v>122.30000000000001</v>
      </c>
      <c r="AJ150" s="4">
        <v>128.19999999999999</v>
      </c>
      <c r="AK150" s="4"/>
    </row>
    <row r="151" spans="1:37" x14ac:dyDescent="0.25">
      <c r="A151" s="1" t="s">
        <v>33</v>
      </c>
      <c r="B151" s="1">
        <v>2017</v>
      </c>
      <c r="C151" s="1" t="s">
        <v>34</v>
      </c>
      <c r="D151" s="4">
        <v>133.1</v>
      </c>
      <c r="E151" s="4">
        <v>138.80000000000001</v>
      </c>
      <c r="F151" s="4">
        <v>129.30000000000001</v>
      </c>
      <c r="G151" s="4">
        <v>135.80000000000001</v>
      </c>
      <c r="H151" s="4">
        <v>119.2</v>
      </c>
      <c r="I151" s="4">
        <v>135.30000000000001</v>
      </c>
      <c r="J151" s="4">
        <v>119.5</v>
      </c>
      <c r="K151" s="4">
        <v>152.19999999999999</v>
      </c>
      <c r="L151" s="4">
        <v>117.3</v>
      </c>
      <c r="M151" s="4">
        <v>138.69999999999999</v>
      </c>
      <c r="N151" s="4">
        <v>126.9</v>
      </c>
      <c r="O151" s="4">
        <v>143.19999999999999</v>
      </c>
      <c r="P151" s="4">
        <v>133</v>
      </c>
      <c r="Q151" s="4">
        <f t="shared" si="12"/>
        <v>132.48461538461541</v>
      </c>
      <c r="R151" s="4">
        <v>144.4</v>
      </c>
      <c r="S151" s="4">
        <f t="shared" si="13"/>
        <v>144.4</v>
      </c>
      <c r="T151" s="4">
        <v>136.80000000000001</v>
      </c>
      <c r="U151" s="4">
        <v>130.30000000000001</v>
      </c>
      <c r="V151" s="4">
        <v>135.9</v>
      </c>
      <c r="W151" s="51">
        <f t="shared" si="14"/>
        <v>134.33333333333334</v>
      </c>
      <c r="X151" s="4">
        <v>130.5</v>
      </c>
      <c r="Y151" s="4">
        <v>127.9</v>
      </c>
      <c r="Z151" s="4">
        <v>117.4</v>
      </c>
      <c r="AA151" s="4">
        <v>127.4</v>
      </c>
      <c r="AB151" s="4">
        <v>133.4</v>
      </c>
      <c r="AC151" s="4">
        <f t="shared" si="15"/>
        <v>127.31999999999998</v>
      </c>
      <c r="AD151" s="4">
        <v>129.69999999999999</v>
      </c>
      <c r="AE151" s="4">
        <v>122.6</v>
      </c>
      <c r="AF151" s="51">
        <f t="shared" si="16"/>
        <v>126.14999999999999</v>
      </c>
      <c r="AG151" s="4">
        <v>124.6</v>
      </c>
      <c r="AH151" s="4">
        <v>124.8</v>
      </c>
      <c r="AI151" s="4">
        <f t="shared" si="17"/>
        <v>124.69999999999999</v>
      </c>
      <c r="AJ151" s="4">
        <v>130.6</v>
      </c>
      <c r="AK151" s="4"/>
    </row>
    <row r="152" spans="1:37" x14ac:dyDescent="0.25">
      <c r="A152" s="1" t="s">
        <v>30</v>
      </c>
      <c r="B152" s="1">
        <v>2017</v>
      </c>
      <c r="C152" s="1" t="s">
        <v>35</v>
      </c>
      <c r="D152" s="4">
        <v>133.6</v>
      </c>
      <c r="E152" s="4">
        <v>138.80000000000001</v>
      </c>
      <c r="F152" s="4">
        <v>128.80000000000001</v>
      </c>
      <c r="G152" s="4">
        <v>137.19999999999999</v>
      </c>
      <c r="H152" s="4">
        <v>121.6</v>
      </c>
      <c r="I152" s="4">
        <v>139.69999999999999</v>
      </c>
      <c r="J152" s="4">
        <v>119.7</v>
      </c>
      <c r="K152" s="4">
        <v>148</v>
      </c>
      <c r="L152" s="4">
        <v>116.9</v>
      </c>
      <c r="M152" s="4">
        <v>135.6</v>
      </c>
      <c r="N152" s="4">
        <v>129.80000000000001</v>
      </c>
      <c r="O152" s="4">
        <v>145.4</v>
      </c>
      <c r="P152" s="4">
        <v>133.4</v>
      </c>
      <c r="Q152" s="4">
        <f t="shared" si="12"/>
        <v>132.96153846153848</v>
      </c>
      <c r="R152" s="4">
        <v>144.19999999999999</v>
      </c>
      <c r="S152" s="4">
        <f t="shared" si="13"/>
        <v>144.19999999999999</v>
      </c>
      <c r="T152" s="4">
        <v>141.6</v>
      </c>
      <c r="U152" s="4">
        <v>136.19999999999999</v>
      </c>
      <c r="V152" s="4">
        <v>140.80000000000001</v>
      </c>
      <c r="W152" s="51">
        <f t="shared" si="14"/>
        <v>139.53333333333333</v>
      </c>
      <c r="X152" s="4">
        <v>129.1199892984593</v>
      </c>
      <c r="Y152" s="4">
        <v>134.19999999999999</v>
      </c>
      <c r="Z152" s="4">
        <v>119.8</v>
      </c>
      <c r="AA152" s="4">
        <v>130.6</v>
      </c>
      <c r="AB152" s="4">
        <v>135.19999999999999</v>
      </c>
      <c r="AC152" s="4">
        <f t="shared" si="15"/>
        <v>129.78399785969185</v>
      </c>
      <c r="AD152" s="4">
        <v>134.1</v>
      </c>
      <c r="AE152" s="4">
        <v>123.3</v>
      </c>
      <c r="AF152" s="51">
        <f t="shared" si="16"/>
        <v>128.69999999999999</v>
      </c>
      <c r="AG152" s="4">
        <v>128.30000000000001</v>
      </c>
      <c r="AH152" s="4">
        <v>127.4</v>
      </c>
      <c r="AI152" s="4">
        <f t="shared" si="17"/>
        <v>127.85000000000001</v>
      </c>
      <c r="AJ152" s="4">
        <v>132.80000000000001</v>
      </c>
      <c r="AK152" s="4"/>
    </row>
    <row r="153" spans="1:37" x14ac:dyDescent="0.25">
      <c r="A153" s="1" t="s">
        <v>32</v>
      </c>
      <c r="B153" s="1">
        <v>2017</v>
      </c>
      <c r="C153" s="1" t="s">
        <v>35</v>
      </c>
      <c r="D153" s="4">
        <v>132.69999999999999</v>
      </c>
      <c r="E153" s="4">
        <v>139.4</v>
      </c>
      <c r="F153" s="4">
        <v>128.4</v>
      </c>
      <c r="G153" s="4">
        <v>134.9</v>
      </c>
      <c r="H153" s="4">
        <v>114</v>
      </c>
      <c r="I153" s="4">
        <v>136.80000000000001</v>
      </c>
      <c r="J153" s="4">
        <v>122.2</v>
      </c>
      <c r="K153" s="4">
        <v>135.80000000000001</v>
      </c>
      <c r="L153" s="4">
        <v>120.3</v>
      </c>
      <c r="M153" s="4">
        <v>142.6</v>
      </c>
      <c r="N153" s="4">
        <v>123.6</v>
      </c>
      <c r="O153" s="4">
        <v>142.4</v>
      </c>
      <c r="P153" s="4">
        <v>132.6</v>
      </c>
      <c r="Q153" s="4">
        <f t="shared" si="12"/>
        <v>131.2076923076923</v>
      </c>
      <c r="R153" s="4">
        <v>147.5</v>
      </c>
      <c r="S153" s="4">
        <f t="shared" si="13"/>
        <v>147.5</v>
      </c>
      <c r="T153" s="4">
        <v>130.80000000000001</v>
      </c>
      <c r="U153" s="4">
        <v>122.8</v>
      </c>
      <c r="V153" s="4">
        <v>129.6</v>
      </c>
      <c r="W153" s="51">
        <f t="shared" si="14"/>
        <v>127.73333333333335</v>
      </c>
      <c r="X153" s="4">
        <v>131.1</v>
      </c>
      <c r="Y153" s="4">
        <v>120.8</v>
      </c>
      <c r="Z153" s="4">
        <v>115.6</v>
      </c>
      <c r="AA153" s="4">
        <v>123.1</v>
      </c>
      <c r="AB153" s="4">
        <v>132.80000000000001</v>
      </c>
      <c r="AC153" s="4">
        <f t="shared" si="15"/>
        <v>124.68000000000002</v>
      </c>
      <c r="AD153" s="4">
        <v>125.6</v>
      </c>
      <c r="AE153" s="4">
        <v>121.7</v>
      </c>
      <c r="AF153" s="51">
        <f t="shared" si="16"/>
        <v>123.65</v>
      </c>
      <c r="AG153" s="4">
        <v>122.4</v>
      </c>
      <c r="AH153" s="4">
        <v>122.6</v>
      </c>
      <c r="AI153" s="4">
        <f t="shared" si="17"/>
        <v>122.5</v>
      </c>
      <c r="AJ153" s="4">
        <v>128.69999999999999</v>
      </c>
      <c r="AK153" s="4"/>
    </row>
    <row r="154" spans="1:37" x14ac:dyDescent="0.25">
      <c r="A154" s="1" t="s">
        <v>33</v>
      </c>
      <c r="B154" s="1">
        <v>2017</v>
      </c>
      <c r="C154" s="1" t="s">
        <v>35</v>
      </c>
      <c r="D154" s="4">
        <v>133.30000000000001</v>
      </c>
      <c r="E154" s="4">
        <v>139</v>
      </c>
      <c r="F154" s="4">
        <v>128.6</v>
      </c>
      <c r="G154" s="4">
        <v>136.30000000000001</v>
      </c>
      <c r="H154" s="4">
        <v>118.8</v>
      </c>
      <c r="I154" s="4">
        <v>138.30000000000001</v>
      </c>
      <c r="J154" s="4">
        <v>120.5</v>
      </c>
      <c r="K154" s="4">
        <v>143.9</v>
      </c>
      <c r="L154" s="4">
        <v>118</v>
      </c>
      <c r="M154" s="4">
        <v>137.9</v>
      </c>
      <c r="N154" s="4">
        <v>127.2</v>
      </c>
      <c r="O154" s="4">
        <v>144</v>
      </c>
      <c r="P154" s="4">
        <v>133.1</v>
      </c>
      <c r="Q154" s="4">
        <f t="shared" si="12"/>
        <v>132.22307692307692</v>
      </c>
      <c r="R154" s="4">
        <v>145.1</v>
      </c>
      <c r="S154" s="4">
        <f t="shared" si="13"/>
        <v>145.1</v>
      </c>
      <c r="T154" s="4">
        <v>137.30000000000001</v>
      </c>
      <c r="U154" s="4">
        <v>130.6</v>
      </c>
      <c r="V154" s="4">
        <v>136.4</v>
      </c>
      <c r="W154" s="51">
        <f t="shared" si="14"/>
        <v>134.76666666666665</v>
      </c>
      <c r="X154" s="4">
        <v>131.1</v>
      </c>
      <c r="Y154" s="4">
        <v>129.1</v>
      </c>
      <c r="Z154" s="4">
        <v>117.6</v>
      </c>
      <c r="AA154" s="4">
        <v>127.8</v>
      </c>
      <c r="AB154" s="4">
        <v>133.80000000000001</v>
      </c>
      <c r="AC154" s="4">
        <f t="shared" si="15"/>
        <v>127.88</v>
      </c>
      <c r="AD154" s="4">
        <v>130.1</v>
      </c>
      <c r="AE154" s="4">
        <v>122.6</v>
      </c>
      <c r="AF154" s="51">
        <f t="shared" si="16"/>
        <v>126.35</v>
      </c>
      <c r="AG154" s="4">
        <v>125</v>
      </c>
      <c r="AH154" s="4">
        <v>125.1</v>
      </c>
      <c r="AI154" s="4">
        <f t="shared" si="17"/>
        <v>125.05</v>
      </c>
      <c r="AJ154" s="4">
        <v>130.9</v>
      </c>
      <c r="AK154" s="4"/>
    </row>
    <row r="155" spans="1:37" x14ac:dyDescent="0.25">
      <c r="A155" s="1" t="s">
        <v>30</v>
      </c>
      <c r="B155" s="1">
        <v>2017</v>
      </c>
      <c r="C155" s="1" t="s">
        <v>36</v>
      </c>
      <c r="D155" s="4">
        <v>133.19999999999999</v>
      </c>
      <c r="E155" s="4">
        <v>138.69999999999999</v>
      </c>
      <c r="F155" s="4">
        <v>127.1</v>
      </c>
      <c r="G155" s="4">
        <v>137.69999999999999</v>
      </c>
      <c r="H155" s="4">
        <v>121.3</v>
      </c>
      <c r="I155" s="4">
        <v>141.80000000000001</v>
      </c>
      <c r="J155" s="4">
        <v>121.5</v>
      </c>
      <c r="K155" s="4">
        <v>144.5</v>
      </c>
      <c r="L155" s="4">
        <v>117.4</v>
      </c>
      <c r="M155" s="4">
        <v>134.1</v>
      </c>
      <c r="N155" s="4">
        <v>130</v>
      </c>
      <c r="O155" s="4">
        <v>145.5</v>
      </c>
      <c r="P155" s="4">
        <v>133.5</v>
      </c>
      <c r="Q155" s="4">
        <f t="shared" si="12"/>
        <v>132.7923076923077</v>
      </c>
      <c r="R155" s="4">
        <v>144.4</v>
      </c>
      <c r="S155" s="4">
        <f t="shared" si="13"/>
        <v>144.4</v>
      </c>
      <c r="T155" s="4">
        <v>142.4</v>
      </c>
      <c r="U155" s="4">
        <v>136.80000000000001</v>
      </c>
      <c r="V155" s="4">
        <v>141.6</v>
      </c>
      <c r="W155" s="51">
        <f t="shared" si="14"/>
        <v>140.26666666666668</v>
      </c>
      <c r="X155" s="4">
        <v>129.82939793761466</v>
      </c>
      <c r="Y155" s="4">
        <v>135</v>
      </c>
      <c r="Z155" s="4">
        <v>119.2</v>
      </c>
      <c r="AA155" s="4">
        <v>131</v>
      </c>
      <c r="AB155" s="4">
        <v>135.69999999999999</v>
      </c>
      <c r="AC155" s="4">
        <f t="shared" si="15"/>
        <v>130.14587958752296</v>
      </c>
      <c r="AD155" s="4">
        <v>134.30000000000001</v>
      </c>
      <c r="AE155" s="4">
        <v>123.7</v>
      </c>
      <c r="AF155" s="51">
        <f t="shared" si="16"/>
        <v>129</v>
      </c>
      <c r="AG155" s="4">
        <v>128.30000000000001</v>
      </c>
      <c r="AH155" s="4">
        <v>127.5</v>
      </c>
      <c r="AI155" s="4">
        <f t="shared" si="17"/>
        <v>127.9</v>
      </c>
      <c r="AJ155" s="4">
        <v>132.9</v>
      </c>
      <c r="AK155" s="4"/>
    </row>
    <row r="156" spans="1:37" x14ac:dyDescent="0.25">
      <c r="A156" s="1" t="s">
        <v>32</v>
      </c>
      <c r="B156" s="1">
        <v>2017</v>
      </c>
      <c r="C156" s="1" t="s">
        <v>36</v>
      </c>
      <c r="D156" s="4">
        <v>132.69999999999999</v>
      </c>
      <c r="E156" s="4">
        <v>140.6</v>
      </c>
      <c r="F156" s="4">
        <v>124.5</v>
      </c>
      <c r="G156" s="4">
        <v>136.30000000000001</v>
      </c>
      <c r="H156" s="4">
        <v>113.5</v>
      </c>
      <c r="I156" s="4">
        <v>137.69999999999999</v>
      </c>
      <c r="J156" s="4">
        <v>127.1</v>
      </c>
      <c r="K156" s="4">
        <v>133.80000000000001</v>
      </c>
      <c r="L156" s="4">
        <v>120.8</v>
      </c>
      <c r="M156" s="4">
        <v>141.30000000000001</v>
      </c>
      <c r="N156" s="4">
        <v>123.8</v>
      </c>
      <c r="O156" s="4">
        <v>142.6</v>
      </c>
      <c r="P156" s="4">
        <v>133.4</v>
      </c>
      <c r="Q156" s="4">
        <f t="shared" si="12"/>
        <v>131.3923076923077</v>
      </c>
      <c r="R156" s="4">
        <v>148</v>
      </c>
      <c r="S156" s="4">
        <f t="shared" si="13"/>
        <v>148</v>
      </c>
      <c r="T156" s="4">
        <v>131.19999999999999</v>
      </c>
      <c r="U156" s="4">
        <v>123</v>
      </c>
      <c r="V156" s="4">
        <v>130</v>
      </c>
      <c r="W156" s="51">
        <f t="shared" si="14"/>
        <v>128.06666666666666</v>
      </c>
      <c r="X156" s="4">
        <v>131.69999999999999</v>
      </c>
      <c r="Y156" s="4">
        <v>121.4</v>
      </c>
      <c r="Z156" s="4">
        <v>114.3</v>
      </c>
      <c r="AA156" s="4">
        <v>123.4</v>
      </c>
      <c r="AB156" s="4">
        <v>133.6</v>
      </c>
      <c r="AC156" s="4">
        <f t="shared" si="15"/>
        <v>124.88</v>
      </c>
      <c r="AD156" s="4">
        <v>126</v>
      </c>
      <c r="AE156" s="4">
        <v>122.2</v>
      </c>
      <c r="AF156" s="51">
        <f t="shared" si="16"/>
        <v>124.1</v>
      </c>
      <c r="AG156" s="4">
        <v>122.6</v>
      </c>
      <c r="AH156" s="4">
        <v>122.5</v>
      </c>
      <c r="AI156" s="4">
        <f t="shared" si="17"/>
        <v>122.55</v>
      </c>
      <c r="AJ156" s="4">
        <v>129.1</v>
      </c>
      <c r="AK156" s="4"/>
    </row>
    <row r="157" spans="1:37" x14ac:dyDescent="0.25">
      <c r="A157" s="1" t="s">
        <v>33</v>
      </c>
      <c r="B157" s="1">
        <v>2017</v>
      </c>
      <c r="C157" s="1" t="s">
        <v>36</v>
      </c>
      <c r="D157" s="4">
        <v>133</v>
      </c>
      <c r="E157" s="4">
        <v>139.4</v>
      </c>
      <c r="F157" s="4">
        <v>126.1</v>
      </c>
      <c r="G157" s="4">
        <v>137.19999999999999</v>
      </c>
      <c r="H157" s="4">
        <v>118.4</v>
      </c>
      <c r="I157" s="4">
        <v>139.9</v>
      </c>
      <c r="J157" s="4">
        <v>123.4</v>
      </c>
      <c r="K157" s="4">
        <v>140.9</v>
      </c>
      <c r="L157" s="4">
        <v>118.5</v>
      </c>
      <c r="M157" s="4">
        <v>136.5</v>
      </c>
      <c r="N157" s="4">
        <v>127.4</v>
      </c>
      <c r="O157" s="4">
        <v>144.19999999999999</v>
      </c>
      <c r="P157" s="4">
        <v>133.5</v>
      </c>
      <c r="Q157" s="4">
        <f t="shared" si="12"/>
        <v>132.1846153846154</v>
      </c>
      <c r="R157" s="4">
        <v>145.4</v>
      </c>
      <c r="S157" s="4">
        <f t="shared" si="13"/>
        <v>145.4</v>
      </c>
      <c r="T157" s="4">
        <v>138</v>
      </c>
      <c r="U157" s="4">
        <v>131.1</v>
      </c>
      <c r="V157" s="4">
        <v>137</v>
      </c>
      <c r="W157" s="51">
        <f t="shared" si="14"/>
        <v>135.36666666666667</v>
      </c>
      <c r="X157" s="4">
        <v>131.69999999999999</v>
      </c>
      <c r="Y157" s="4">
        <v>129.80000000000001</v>
      </c>
      <c r="Z157" s="4">
        <v>116.6</v>
      </c>
      <c r="AA157" s="4">
        <v>128.1</v>
      </c>
      <c r="AB157" s="4">
        <v>134.5</v>
      </c>
      <c r="AC157" s="4">
        <f t="shared" si="15"/>
        <v>128.14000000000001</v>
      </c>
      <c r="AD157" s="4">
        <v>130.4</v>
      </c>
      <c r="AE157" s="4">
        <v>123.1</v>
      </c>
      <c r="AF157" s="51">
        <f t="shared" si="16"/>
        <v>126.75</v>
      </c>
      <c r="AG157" s="4">
        <v>125.1</v>
      </c>
      <c r="AH157" s="4">
        <v>125.1</v>
      </c>
      <c r="AI157" s="4">
        <f t="shared" si="17"/>
        <v>125.1</v>
      </c>
      <c r="AJ157" s="4">
        <v>131.1</v>
      </c>
      <c r="AK157" s="4"/>
    </row>
    <row r="158" spans="1:37" x14ac:dyDescent="0.25">
      <c r="A158" s="1" t="s">
        <v>30</v>
      </c>
      <c r="B158" s="1">
        <v>2017</v>
      </c>
      <c r="C158" s="1" t="s">
        <v>37</v>
      </c>
      <c r="D158" s="4">
        <v>133.1</v>
      </c>
      <c r="E158" s="4">
        <v>140.30000000000001</v>
      </c>
      <c r="F158" s="4">
        <v>126.8</v>
      </c>
      <c r="G158" s="4">
        <v>138.19999999999999</v>
      </c>
      <c r="H158" s="4">
        <v>120.8</v>
      </c>
      <c r="I158" s="4">
        <v>140.19999999999999</v>
      </c>
      <c r="J158" s="4">
        <v>123.8</v>
      </c>
      <c r="K158" s="4">
        <v>141.80000000000001</v>
      </c>
      <c r="L158" s="4">
        <v>118.6</v>
      </c>
      <c r="M158" s="4">
        <v>134</v>
      </c>
      <c r="N158" s="4">
        <v>130.30000000000001</v>
      </c>
      <c r="O158" s="4">
        <v>145.80000000000001</v>
      </c>
      <c r="P158" s="4">
        <v>133.80000000000001</v>
      </c>
      <c r="Q158" s="4">
        <f t="shared" si="12"/>
        <v>132.88461538461536</v>
      </c>
      <c r="R158" s="4">
        <v>145.5</v>
      </c>
      <c r="S158" s="4">
        <f t="shared" si="13"/>
        <v>145.5</v>
      </c>
      <c r="T158" s="4">
        <v>142.5</v>
      </c>
      <c r="U158" s="4">
        <v>137.30000000000001</v>
      </c>
      <c r="V158" s="4">
        <v>141.80000000000001</v>
      </c>
      <c r="W158" s="51">
        <f t="shared" si="14"/>
        <v>140.53333333333333</v>
      </c>
      <c r="X158" s="4">
        <v>130.46792854742014</v>
      </c>
      <c r="Y158" s="4">
        <v>135</v>
      </c>
      <c r="Z158" s="4">
        <v>119.4</v>
      </c>
      <c r="AA158" s="4">
        <v>131.4</v>
      </c>
      <c r="AB158" s="4">
        <v>136.30000000000001</v>
      </c>
      <c r="AC158" s="4">
        <f t="shared" si="15"/>
        <v>130.513585709484</v>
      </c>
      <c r="AD158" s="4">
        <v>134.9</v>
      </c>
      <c r="AE158" s="4">
        <v>123.7</v>
      </c>
      <c r="AF158" s="51">
        <f t="shared" si="16"/>
        <v>129.30000000000001</v>
      </c>
      <c r="AG158" s="4">
        <v>129.4</v>
      </c>
      <c r="AH158" s="4">
        <v>127.9</v>
      </c>
      <c r="AI158" s="4">
        <f t="shared" si="17"/>
        <v>128.65</v>
      </c>
      <c r="AJ158" s="4">
        <v>133.30000000000001</v>
      </c>
      <c r="AK158" s="4"/>
    </row>
    <row r="159" spans="1:37" x14ac:dyDescent="0.25">
      <c r="A159" s="1" t="s">
        <v>32</v>
      </c>
      <c r="B159" s="1">
        <v>2017</v>
      </c>
      <c r="C159" s="1" t="s">
        <v>37</v>
      </c>
      <c r="D159" s="4">
        <v>132.6</v>
      </c>
      <c r="E159" s="4">
        <v>144.1</v>
      </c>
      <c r="F159" s="4">
        <v>125.6</v>
      </c>
      <c r="G159" s="4">
        <v>136.80000000000001</v>
      </c>
      <c r="H159" s="4">
        <v>113.4</v>
      </c>
      <c r="I159" s="4">
        <v>135.19999999999999</v>
      </c>
      <c r="J159" s="4">
        <v>129.19999999999999</v>
      </c>
      <c r="K159" s="4">
        <v>131.5</v>
      </c>
      <c r="L159" s="4">
        <v>121</v>
      </c>
      <c r="M159" s="4">
        <v>139.9</v>
      </c>
      <c r="N159" s="4">
        <v>123.8</v>
      </c>
      <c r="O159" s="4">
        <v>142.9</v>
      </c>
      <c r="P159" s="4">
        <v>133.6</v>
      </c>
      <c r="Q159" s="4">
        <f t="shared" si="12"/>
        <v>131.50769230769231</v>
      </c>
      <c r="R159" s="4">
        <v>148.30000000000001</v>
      </c>
      <c r="S159" s="4">
        <f t="shared" si="13"/>
        <v>148.30000000000001</v>
      </c>
      <c r="T159" s="4">
        <v>131.5</v>
      </c>
      <c r="U159" s="4">
        <v>123.2</v>
      </c>
      <c r="V159" s="4">
        <v>130.19999999999999</v>
      </c>
      <c r="W159" s="51">
        <f t="shared" si="14"/>
        <v>128.29999999999998</v>
      </c>
      <c r="X159" s="4">
        <v>132.1</v>
      </c>
      <c r="Y159" s="4">
        <v>120.1</v>
      </c>
      <c r="Z159" s="4">
        <v>114.3</v>
      </c>
      <c r="AA159" s="4">
        <v>123.6</v>
      </c>
      <c r="AB159" s="4">
        <v>133.80000000000001</v>
      </c>
      <c r="AC159" s="4">
        <f t="shared" si="15"/>
        <v>124.78000000000002</v>
      </c>
      <c r="AD159" s="4">
        <v>126.5</v>
      </c>
      <c r="AE159" s="4">
        <v>122</v>
      </c>
      <c r="AF159" s="51">
        <f t="shared" si="16"/>
        <v>124.25</v>
      </c>
      <c r="AG159" s="4">
        <v>122.8</v>
      </c>
      <c r="AH159" s="4">
        <v>122.6</v>
      </c>
      <c r="AI159" s="4">
        <f t="shared" si="17"/>
        <v>122.69999999999999</v>
      </c>
      <c r="AJ159" s="4">
        <v>129.30000000000001</v>
      </c>
      <c r="AK159" s="4"/>
    </row>
    <row r="160" spans="1:37" x14ac:dyDescent="0.25">
      <c r="A160" s="1" t="s">
        <v>33</v>
      </c>
      <c r="B160" s="1">
        <v>2017</v>
      </c>
      <c r="C160" s="1" t="s">
        <v>37</v>
      </c>
      <c r="D160" s="4">
        <v>132.9</v>
      </c>
      <c r="E160" s="4">
        <v>141.6</v>
      </c>
      <c r="F160" s="4">
        <v>126.3</v>
      </c>
      <c r="G160" s="4">
        <v>137.69999999999999</v>
      </c>
      <c r="H160" s="4">
        <v>118.1</v>
      </c>
      <c r="I160" s="4">
        <v>137.9</v>
      </c>
      <c r="J160" s="4">
        <v>125.6</v>
      </c>
      <c r="K160" s="4">
        <v>138.30000000000001</v>
      </c>
      <c r="L160" s="4">
        <v>119.4</v>
      </c>
      <c r="M160" s="4">
        <v>136</v>
      </c>
      <c r="N160" s="4">
        <v>127.6</v>
      </c>
      <c r="O160" s="4">
        <v>144.5</v>
      </c>
      <c r="P160" s="4">
        <v>133.69999999999999</v>
      </c>
      <c r="Q160" s="4">
        <f t="shared" si="12"/>
        <v>132.27692307692308</v>
      </c>
      <c r="R160" s="4">
        <v>146.19999999999999</v>
      </c>
      <c r="S160" s="4">
        <f t="shared" si="13"/>
        <v>146.19999999999999</v>
      </c>
      <c r="T160" s="4">
        <v>138.19999999999999</v>
      </c>
      <c r="U160" s="4">
        <v>131.4</v>
      </c>
      <c r="V160" s="4">
        <v>137.19999999999999</v>
      </c>
      <c r="W160" s="51">
        <f t="shared" si="14"/>
        <v>135.6</v>
      </c>
      <c r="X160" s="4">
        <v>132.1</v>
      </c>
      <c r="Y160" s="4">
        <v>129.4</v>
      </c>
      <c r="Z160" s="4">
        <v>116.7</v>
      </c>
      <c r="AA160" s="4">
        <v>128.4</v>
      </c>
      <c r="AB160" s="4">
        <v>134.80000000000001</v>
      </c>
      <c r="AC160" s="4">
        <f t="shared" si="15"/>
        <v>128.28000000000003</v>
      </c>
      <c r="AD160" s="4">
        <v>130.9</v>
      </c>
      <c r="AE160" s="4">
        <v>123</v>
      </c>
      <c r="AF160" s="51">
        <f t="shared" si="16"/>
        <v>126.95</v>
      </c>
      <c r="AG160" s="4">
        <v>125.7</v>
      </c>
      <c r="AH160" s="4">
        <v>125.3</v>
      </c>
      <c r="AI160" s="4">
        <f t="shared" si="17"/>
        <v>125.5</v>
      </c>
      <c r="AJ160" s="4">
        <v>131.4</v>
      </c>
      <c r="AK160" s="4"/>
    </row>
    <row r="161" spans="1:37" x14ac:dyDescent="0.25">
      <c r="A161" s="1" t="s">
        <v>30</v>
      </c>
      <c r="B161" s="1">
        <v>2017</v>
      </c>
      <c r="C161" s="1" t="s">
        <v>38</v>
      </c>
      <c r="D161" s="4">
        <v>133.5</v>
      </c>
      <c r="E161" s="4">
        <v>143.69999999999999</v>
      </c>
      <c r="F161" s="4">
        <v>128</v>
      </c>
      <c r="G161" s="4">
        <v>138.6</v>
      </c>
      <c r="H161" s="4">
        <v>120.9</v>
      </c>
      <c r="I161" s="4">
        <v>140.9</v>
      </c>
      <c r="J161" s="4">
        <v>128.80000000000001</v>
      </c>
      <c r="K161" s="4">
        <v>140.19999999999999</v>
      </c>
      <c r="L161" s="4">
        <v>118.9</v>
      </c>
      <c r="M161" s="4">
        <v>133.5</v>
      </c>
      <c r="N161" s="4">
        <v>130.4</v>
      </c>
      <c r="O161" s="4">
        <v>146.5</v>
      </c>
      <c r="P161" s="4">
        <v>134.9</v>
      </c>
      <c r="Q161" s="4">
        <f t="shared" si="12"/>
        <v>133.75384615384615</v>
      </c>
      <c r="R161" s="4">
        <v>145.80000000000001</v>
      </c>
      <c r="S161" s="4">
        <f t="shared" si="13"/>
        <v>145.80000000000001</v>
      </c>
      <c r="T161" s="4">
        <v>143.1</v>
      </c>
      <c r="U161" s="4">
        <v>137.69999999999999</v>
      </c>
      <c r="V161" s="4">
        <v>142.30000000000001</v>
      </c>
      <c r="W161" s="51">
        <f t="shared" si="14"/>
        <v>141.03333333333333</v>
      </c>
      <c r="X161" s="4">
        <v>131.02414619816599</v>
      </c>
      <c r="Y161" s="4">
        <v>134.80000000000001</v>
      </c>
      <c r="Z161" s="4">
        <v>119.4</v>
      </c>
      <c r="AA161" s="4">
        <v>131.30000000000001</v>
      </c>
      <c r="AB161" s="4">
        <v>136.9</v>
      </c>
      <c r="AC161" s="4">
        <f t="shared" si="15"/>
        <v>130.68482923963319</v>
      </c>
      <c r="AD161" s="4">
        <v>135.19999999999999</v>
      </c>
      <c r="AE161" s="4">
        <v>124.1</v>
      </c>
      <c r="AF161" s="51">
        <f t="shared" si="16"/>
        <v>129.64999999999998</v>
      </c>
      <c r="AG161" s="4">
        <v>129.80000000000001</v>
      </c>
      <c r="AH161" s="4">
        <v>128.1</v>
      </c>
      <c r="AI161" s="4">
        <f t="shared" si="17"/>
        <v>128.94999999999999</v>
      </c>
      <c r="AJ161" s="4">
        <v>133.9</v>
      </c>
      <c r="AK161" s="4"/>
    </row>
    <row r="162" spans="1:37" x14ac:dyDescent="0.25">
      <c r="A162" s="1" t="s">
        <v>32</v>
      </c>
      <c r="B162" s="1">
        <v>2017</v>
      </c>
      <c r="C162" s="1" t="s">
        <v>38</v>
      </c>
      <c r="D162" s="4">
        <v>132.9</v>
      </c>
      <c r="E162" s="4">
        <v>148.69999999999999</v>
      </c>
      <c r="F162" s="4">
        <v>128.30000000000001</v>
      </c>
      <c r="G162" s="4">
        <v>137.30000000000001</v>
      </c>
      <c r="H162" s="4">
        <v>113.5</v>
      </c>
      <c r="I162" s="4">
        <v>137.19999999999999</v>
      </c>
      <c r="J162" s="4">
        <v>142.19999999999999</v>
      </c>
      <c r="K162" s="4">
        <v>128.19999999999999</v>
      </c>
      <c r="L162" s="4">
        <v>120.9</v>
      </c>
      <c r="M162" s="4">
        <v>138.80000000000001</v>
      </c>
      <c r="N162" s="4">
        <v>124.2</v>
      </c>
      <c r="O162" s="4">
        <v>143.1</v>
      </c>
      <c r="P162" s="4">
        <v>135.69999999999999</v>
      </c>
      <c r="Q162" s="4">
        <f t="shared" si="12"/>
        <v>133.15384615384616</v>
      </c>
      <c r="R162" s="4">
        <v>148.6</v>
      </c>
      <c r="S162" s="4">
        <f t="shared" si="13"/>
        <v>148.6</v>
      </c>
      <c r="T162" s="4">
        <v>131.5</v>
      </c>
      <c r="U162" s="4">
        <v>123.2</v>
      </c>
      <c r="V162" s="4">
        <v>130.19999999999999</v>
      </c>
      <c r="W162" s="51">
        <f t="shared" si="14"/>
        <v>128.29999999999998</v>
      </c>
      <c r="X162" s="4">
        <v>131.4</v>
      </c>
      <c r="Y162" s="4">
        <v>119</v>
      </c>
      <c r="Z162" s="4">
        <v>113.9</v>
      </c>
      <c r="AA162" s="4">
        <v>123.8</v>
      </c>
      <c r="AB162" s="4">
        <v>134.30000000000001</v>
      </c>
      <c r="AC162" s="4">
        <f t="shared" si="15"/>
        <v>124.48000000000002</v>
      </c>
      <c r="AD162" s="4">
        <v>126.8</v>
      </c>
      <c r="AE162" s="4">
        <v>122.5</v>
      </c>
      <c r="AF162" s="51">
        <f t="shared" si="16"/>
        <v>124.65</v>
      </c>
      <c r="AG162" s="4">
        <v>122.9</v>
      </c>
      <c r="AH162" s="4">
        <v>122.7</v>
      </c>
      <c r="AI162" s="4">
        <f t="shared" si="17"/>
        <v>122.80000000000001</v>
      </c>
      <c r="AJ162" s="4">
        <v>129.9</v>
      </c>
      <c r="AK162" s="4"/>
    </row>
    <row r="163" spans="1:37" x14ac:dyDescent="0.25">
      <c r="A163" s="1" t="s">
        <v>33</v>
      </c>
      <c r="B163" s="1">
        <v>2017</v>
      </c>
      <c r="C163" s="1" t="s">
        <v>38</v>
      </c>
      <c r="D163" s="4">
        <v>133.30000000000001</v>
      </c>
      <c r="E163" s="4">
        <v>145.5</v>
      </c>
      <c r="F163" s="4">
        <v>128.1</v>
      </c>
      <c r="G163" s="4">
        <v>138.1</v>
      </c>
      <c r="H163" s="4">
        <v>118.2</v>
      </c>
      <c r="I163" s="4">
        <v>139.19999999999999</v>
      </c>
      <c r="J163" s="4">
        <v>133.30000000000001</v>
      </c>
      <c r="K163" s="4">
        <v>136.19999999999999</v>
      </c>
      <c r="L163" s="4">
        <v>119.6</v>
      </c>
      <c r="M163" s="4">
        <v>135.30000000000001</v>
      </c>
      <c r="N163" s="4">
        <v>127.8</v>
      </c>
      <c r="O163" s="4">
        <v>144.9</v>
      </c>
      <c r="P163" s="4">
        <v>135.19999999999999</v>
      </c>
      <c r="Q163" s="4">
        <f t="shared" si="12"/>
        <v>133.43846153846155</v>
      </c>
      <c r="R163" s="4">
        <v>146.5</v>
      </c>
      <c r="S163" s="4">
        <f t="shared" si="13"/>
        <v>146.5</v>
      </c>
      <c r="T163" s="4">
        <v>138.5</v>
      </c>
      <c r="U163" s="4">
        <v>131.69999999999999</v>
      </c>
      <c r="V163" s="4">
        <v>137.5</v>
      </c>
      <c r="W163" s="51">
        <f t="shared" si="14"/>
        <v>135.9</v>
      </c>
      <c r="X163" s="4">
        <v>131.4</v>
      </c>
      <c r="Y163" s="4">
        <v>128.80000000000001</v>
      </c>
      <c r="Z163" s="4">
        <v>116.5</v>
      </c>
      <c r="AA163" s="4">
        <v>128.5</v>
      </c>
      <c r="AB163" s="4">
        <v>135.4</v>
      </c>
      <c r="AC163" s="4">
        <f t="shared" si="15"/>
        <v>128.12</v>
      </c>
      <c r="AD163" s="4">
        <v>131.19999999999999</v>
      </c>
      <c r="AE163" s="4">
        <v>123.4</v>
      </c>
      <c r="AF163" s="51">
        <f t="shared" si="16"/>
        <v>127.3</v>
      </c>
      <c r="AG163" s="4">
        <v>125.9</v>
      </c>
      <c r="AH163" s="4">
        <v>125.5</v>
      </c>
      <c r="AI163" s="4">
        <f t="shared" si="17"/>
        <v>125.7</v>
      </c>
      <c r="AJ163" s="4">
        <v>132</v>
      </c>
      <c r="AK163" s="4"/>
    </row>
    <row r="164" spans="1:37" x14ac:dyDescent="0.25">
      <c r="A164" s="1" t="s">
        <v>30</v>
      </c>
      <c r="B164" s="1">
        <v>2017</v>
      </c>
      <c r="C164" s="1" t="s">
        <v>39</v>
      </c>
      <c r="D164" s="4">
        <v>134</v>
      </c>
      <c r="E164" s="4">
        <v>144.19999999999999</v>
      </c>
      <c r="F164" s="4">
        <v>129.80000000000001</v>
      </c>
      <c r="G164" s="4">
        <v>139</v>
      </c>
      <c r="H164" s="4">
        <v>120.9</v>
      </c>
      <c r="I164" s="4">
        <v>143.9</v>
      </c>
      <c r="J164" s="4">
        <v>151.5</v>
      </c>
      <c r="K164" s="4">
        <v>138.1</v>
      </c>
      <c r="L164" s="4">
        <v>120</v>
      </c>
      <c r="M164" s="4">
        <v>133.9</v>
      </c>
      <c r="N164" s="4">
        <v>131.4</v>
      </c>
      <c r="O164" s="4">
        <v>147.69999999999999</v>
      </c>
      <c r="P164" s="4">
        <v>138.5</v>
      </c>
      <c r="Q164" s="4">
        <f t="shared" si="12"/>
        <v>136.37692307692308</v>
      </c>
      <c r="R164" s="4">
        <v>147.4</v>
      </c>
      <c r="S164" s="4">
        <f t="shared" si="13"/>
        <v>147.4</v>
      </c>
      <c r="T164" s="4">
        <v>144.30000000000001</v>
      </c>
      <c r="U164" s="4">
        <v>138.1</v>
      </c>
      <c r="V164" s="4">
        <v>143.5</v>
      </c>
      <c r="W164" s="51">
        <f t="shared" si="14"/>
        <v>141.96666666666667</v>
      </c>
      <c r="X164" s="4">
        <v>131.302385853689</v>
      </c>
      <c r="Y164" s="4">
        <v>135.30000000000001</v>
      </c>
      <c r="Z164" s="4">
        <v>119.1</v>
      </c>
      <c r="AA164" s="4">
        <v>132.1</v>
      </c>
      <c r="AB164" s="4">
        <v>138.6</v>
      </c>
      <c r="AC164" s="4">
        <f t="shared" si="15"/>
        <v>131.28047717073781</v>
      </c>
      <c r="AD164" s="4">
        <v>136.1</v>
      </c>
      <c r="AE164" s="4">
        <v>124.4</v>
      </c>
      <c r="AF164" s="51">
        <f t="shared" si="16"/>
        <v>130.25</v>
      </c>
      <c r="AG164" s="4">
        <v>130.6</v>
      </c>
      <c r="AH164" s="4">
        <v>128.6</v>
      </c>
      <c r="AI164" s="4">
        <f t="shared" si="17"/>
        <v>129.6</v>
      </c>
      <c r="AJ164" s="4">
        <v>136.19999999999999</v>
      </c>
      <c r="AK164" s="4"/>
    </row>
    <row r="165" spans="1:37" x14ac:dyDescent="0.25">
      <c r="A165" s="1" t="s">
        <v>32</v>
      </c>
      <c r="B165" s="1">
        <v>2017</v>
      </c>
      <c r="C165" s="1" t="s">
        <v>39</v>
      </c>
      <c r="D165" s="4">
        <v>132.80000000000001</v>
      </c>
      <c r="E165" s="4">
        <v>148.4</v>
      </c>
      <c r="F165" s="4">
        <v>129.4</v>
      </c>
      <c r="G165" s="4">
        <v>137.69999999999999</v>
      </c>
      <c r="H165" s="4">
        <v>113.4</v>
      </c>
      <c r="I165" s="4">
        <v>139.4</v>
      </c>
      <c r="J165" s="4">
        <v>175.1</v>
      </c>
      <c r="K165" s="4">
        <v>124.7</v>
      </c>
      <c r="L165" s="4">
        <v>121.5</v>
      </c>
      <c r="M165" s="4">
        <v>137.80000000000001</v>
      </c>
      <c r="N165" s="4">
        <v>124.4</v>
      </c>
      <c r="O165" s="4">
        <v>143.69999999999999</v>
      </c>
      <c r="P165" s="4">
        <v>139.80000000000001</v>
      </c>
      <c r="Q165" s="4">
        <f t="shared" si="12"/>
        <v>136.00769230769231</v>
      </c>
      <c r="R165" s="4">
        <v>150.5</v>
      </c>
      <c r="S165" s="4">
        <f t="shared" si="13"/>
        <v>150.5</v>
      </c>
      <c r="T165" s="4">
        <v>131.6</v>
      </c>
      <c r="U165" s="4">
        <v>123.7</v>
      </c>
      <c r="V165" s="4">
        <v>130.4</v>
      </c>
      <c r="W165" s="51">
        <f t="shared" si="14"/>
        <v>128.56666666666669</v>
      </c>
      <c r="X165" s="4">
        <v>132.6</v>
      </c>
      <c r="Y165" s="4">
        <v>119.7</v>
      </c>
      <c r="Z165" s="4">
        <v>113.2</v>
      </c>
      <c r="AA165" s="4">
        <v>125</v>
      </c>
      <c r="AB165" s="4">
        <v>135.5</v>
      </c>
      <c r="AC165" s="4">
        <f t="shared" si="15"/>
        <v>125.2</v>
      </c>
      <c r="AD165" s="4">
        <v>127.2</v>
      </c>
      <c r="AE165" s="4">
        <v>122.4</v>
      </c>
      <c r="AF165" s="51">
        <f t="shared" si="16"/>
        <v>124.80000000000001</v>
      </c>
      <c r="AG165" s="4">
        <v>123.5</v>
      </c>
      <c r="AH165" s="4">
        <v>123</v>
      </c>
      <c r="AI165" s="4">
        <f t="shared" si="17"/>
        <v>123.25</v>
      </c>
      <c r="AJ165" s="4">
        <v>131.80000000000001</v>
      </c>
      <c r="AK165" s="4"/>
    </row>
    <row r="166" spans="1:37" x14ac:dyDescent="0.25">
      <c r="A166" s="1" t="s">
        <v>33</v>
      </c>
      <c r="B166" s="1">
        <v>2017</v>
      </c>
      <c r="C166" s="1" t="s">
        <v>39</v>
      </c>
      <c r="D166" s="4">
        <v>133.6</v>
      </c>
      <c r="E166" s="4">
        <v>145.69999999999999</v>
      </c>
      <c r="F166" s="4">
        <v>129.6</v>
      </c>
      <c r="G166" s="4">
        <v>138.5</v>
      </c>
      <c r="H166" s="4">
        <v>118.1</v>
      </c>
      <c r="I166" s="4">
        <v>141.80000000000001</v>
      </c>
      <c r="J166" s="4">
        <v>159.5</v>
      </c>
      <c r="K166" s="4">
        <v>133.6</v>
      </c>
      <c r="L166" s="4">
        <v>120.5</v>
      </c>
      <c r="M166" s="4">
        <v>135.19999999999999</v>
      </c>
      <c r="N166" s="4">
        <v>128.5</v>
      </c>
      <c r="O166" s="4">
        <v>145.80000000000001</v>
      </c>
      <c r="P166" s="4">
        <v>139</v>
      </c>
      <c r="Q166" s="4">
        <f t="shared" si="12"/>
        <v>136.1076923076923</v>
      </c>
      <c r="R166" s="4">
        <v>148.19999999999999</v>
      </c>
      <c r="S166" s="4">
        <f t="shared" si="13"/>
        <v>148.19999999999999</v>
      </c>
      <c r="T166" s="4">
        <v>139.30000000000001</v>
      </c>
      <c r="U166" s="4">
        <v>132.1</v>
      </c>
      <c r="V166" s="4">
        <v>138.30000000000001</v>
      </c>
      <c r="W166" s="51">
        <f t="shared" si="14"/>
        <v>136.56666666666666</v>
      </c>
      <c r="X166" s="4">
        <v>132.6</v>
      </c>
      <c r="Y166" s="4">
        <v>129.4</v>
      </c>
      <c r="Z166" s="4">
        <v>116</v>
      </c>
      <c r="AA166" s="4">
        <v>129.4</v>
      </c>
      <c r="AB166" s="4">
        <v>136.80000000000001</v>
      </c>
      <c r="AC166" s="4">
        <f t="shared" si="15"/>
        <v>128.84</v>
      </c>
      <c r="AD166" s="4">
        <v>131.9</v>
      </c>
      <c r="AE166" s="4">
        <v>123.6</v>
      </c>
      <c r="AF166" s="51">
        <f t="shared" si="16"/>
        <v>127.75</v>
      </c>
      <c r="AG166" s="4">
        <v>126.6</v>
      </c>
      <c r="AH166" s="4">
        <v>125.9</v>
      </c>
      <c r="AI166" s="4">
        <f t="shared" si="17"/>
        <v>126.25</v>
      </c>
      <c r="AJ166" s="4">
        <v>134.19999999999999</v>
      </c>
      <c r="AK166" s="4"/>
    </row>
    <row r="167" spans="1:37" x14ac:dyDescent="0.25">
      <c r="A167" s="1" t="s">
        <v>30</v>
      </c>
      <c r="B167" s="1">
        <v>2017</v>
      </c>
      <c r="C167" s="1" t="s">
        <v>40</v>
      </c>
      <c r="D167" s="4">
        <v>134.80000000000001</v>
      </c>
      <c r="E167" s="4">
        <v>143.1</v>
      </c>
      <c r="F167" s="4">
        <v>130</v>
      </c>
      <c r="G167" s="4">
        <v>139.4</v>
      </c>
      <c r="H167" s="4">
        <v>120.5</v>
      </c>
      <c r="I167" s="4">
        <v>148</v>
      </c>
      <c r="J167" s="4">
        <v>162.9</v>
      </c>
      <c r="K167" s="4">
        <v>137.4</v>
      </c>
      <c r="L167" s="4">
        <v>120.8</v>
      </c>
      <c r="M167" s="4">
        <v>134.69999999999999</v>
      </c>
      <c r="N167" s="4">
        <v>131.6</v>
      </c>
      <c r="O167" s="4">
        <v>148.69999999999999</v>
      </c>
      <c r="P167" s="4">
        <v>140.6</v>
      </c>
      <c r="Q167" s="4">
        <f t="shared" si="12"/>
        <v>137.88461538461536</v>
      </c>
      <c r="R167" s="4">
        <v>149</v>
      </c>
      <c r="S167" s="4">
        <f t="shared" si="13"/>
        <v>149</v>
      </c>
      <c r="T167" s="4">
        <v>145.30000000000001</v>
      </c>
      <c r="U167" s="4">
        <v>139.19999999999999</v>
      </c>
      <c r="V167" s="4">
        <v>144.5</v>
      </c>
      <c r="W167" s="51">
        <f t="shared" si="14"/>
        <v>143</v>
      </c>
      <c r="X167" s="4">
        <v>131.66605117769723</v>
      </c>
      <c r="Y167" s="4">
        <v>136.4</v>
      </c>
      <c r="Z167" s="4">
        <v>120.3</v>
      </c>
      <c r="AA167" s="4">
        <v>133</v>
      </c>
      <c r="AB167" s="4">
        <v>140.19999999999999</v>
      </c>
      <c r="AC167" s="4">
        <f t="shared" si="15"/>
        <v>132.31321023553946</v>
      </c>
      <c r="AD167" s="4">
        <v>137.30000000000001</v>
      </c>
      <c r="AE167" s="4">
        <v>125.4</v>
      </c>
      <c r="AF167" s="51">
        <f t="shared" si="16"/>
        <v>131.35000000000002</v>
      </c>
      <c r="AG167" s="4">
        <v>131.5</v>
      </c>
      <c r="AH167" s="4">
        <v>129.69999999999999</v>
      </c>
      <c r="AI167" s="4">
        <f t="shared" si="17"/>
        <v>130.6</v>
      </c>
      <c r="AJ167" s="4">
        <v>137.80000000000001</v>
      </c>
      <c r="AK167" s="4"/>
    </row>
    <row r="168" spans="1:37" x14ac:dyDescent="0.25">
      <c r="A168" s="1" t="s">
        <v>32</v>
      </c>
      <c r="B168" s="1">
        <v>2017</v>
      </c>
      <c r="C168" s="1" t="s">
        <v>40</v>
      </c>
      <c r="D168" s="4">
        <v>133.19999999999999</v>
      </c>
      <c r="E168" s="4">
        <v>143.9</v>
      </c>
      <c r="F168" s="4">
        <v>128.30000000000001</v>
      </c>
      <c r="G168" s="4">
        <v>138.30000000000001</v>
      </c>
      <c r="H168" s="4">
        <v>114.1</v>
      </c>
      <c r="I168" s="4">
        <v>142.69999999999999</v>
      </c>
      <c r="J168" s="4">
        <v>179.8</v>
      </c>
      <c r="K168" s="4">
        <v>123.5</v>
      </c>
      <c r="L168" s="4">
        <v>122.1</v>
      </c>
      <c r="M168" s="4">
        <v>137.5</v>
      </c>
      <c r="N168" s="4">
        <v>124.6</v>
      </c>
      <c r="O168" s="4">
        <v>144.5</v>
      </c>
      <c r="P168" s="4">
        <v>140.5</v>
      </c>
      <c r="Q168" s="4">
        <f t="shared" si="12"/>
        <v>136.38461538461536</v>
      </c>
      <c r="R168" s="4">
        <v>152.1</v>
      </c>
      <c r="S168" s="4">
        <f t="shared" si="13"/>
        <v>152.1</v>
      </c>
      <c r="T168" s="4">
        <v>132.69999999999999</v>
      </c>
      <c r="U168" s="4">
        <v>124.3</v>
      </c>
      <c r="V168" s="4">
        <v>131.4</v>
      </c>
      <c r="W168" s="51">
        <f t="shared" si="14"/>
        <v>129.46666666666667</v>
      </c>
      <c r="X168" s="4">
        <v>134.4</v>
      </c>
      <c r="Y168" s="4">
        <v>118.9</v>
      </c>
      <c r="Z168" s="4">
        <v>114.6</v>
      </c>
      <c r="AA168" s="4">
        <v>125.7</v>
      </c>
      <c r="AB168" s="4">
        <v>135.69999999999999</v>
      </c>
      <c r="AC168" s="4">
        <f t="shared" si="15"/>
        <v>125.85999999999999</v>
      </c>
      <c r="AD168" s="4">
        <v>127.7</v>
      </c>
      <c r="AE168" s="4">
        <v>123.3</v>
      </c>
      <c r="AF168" s="51">
        <f t="shared" si="16"/>
        <v>125.5</v>
      </c>
      <c r="AG168" s="4">
        <v>124.1</v>
      </c>
      <c r="AH168" s="4">
        <v>123.8</v>
      </c>
      <c r="AI168" s="4">
        <f t="shared" si="17"/>
        <v>123.94999999999999</v>
      </c>
      <c r="AJ168" s="4">
        <v>132.69999999999999</v>
      </c>
      <c r="AK168" s="4"/>
    </row>
    <row r="169" spans="1:37" x14ac:dyDescent="0.25">
      <c r="A169" s="1" t="s">
        <v>33</v>
      </c>
      <c r="B169" s="1">
        <v>2017</v>
      </c>
      <c r="C169" s="1" t="s">
        <v>40</v>
      </c>
      <c r="D169" s="4">
        <v>134.30000000000001</v>
      </c>
      <c r="E169" s="4">
        <v>143.4</v>
      </c>
      <c r="F169" s="4">
        <v>129.30000000000001</v>
      </c>
      <c r="G169" s="4">
        <v>139</v>
      </c>
      <c r="H169" s="4">
        <v>118.1</v>
      </c>
      <c r="I169" s="4">
        <v>145.5</v>
      </c>
      <c r="J169" s="4">
        <v>168.6</v>
      </c>
      <c r="K169" s="4">
        <v>132.69999999999999</v>
      </c>
      <c r="L169" s="4">
        <v>121.2</v>
      </c>
      <c r="M169" s="4">
        <v>135.6</v>
      </c>
      <c r="N169" s="4">
        <v>128.69999999999999</v>
      </c>
      <c r="O169" s="4">
        <v>146.80000000000001</v>
      </c>
      <c r="P169" s="4">
        <v>140.6</v>
      </c>
      <c r="Q169" s="4">
        <f t="shared" si="12"/>
        <v>137.21538461538461</v>
      </c>
      <c r="R169" s="4">
        <v>149.80000000000001</v>
      </c>
      <c r="S169" s="4">
        <f t="shared" si="13"/>
        <v>149.80000000000001</v>
      </c>
      <c r="T169" s="4">
        <v>140.30000000000001</v>
      </c>
      <c r="U169" s="4">
        <v>133</v>
      </c>
      <c r="V169" s="4">
        <v>139.30000000000001</v>
      </c>
      <c r="W169" s="51">
        <f t="shared" si="14"/>
        <v>137.53333333333333</v>
      </c>
      <c r="X169" s="4">
        <v>134.4</v>
      </c>
      <c r="Y169" s="4">
        <v>129.80000000000001</v>
      </c>
      <c r="Z169" s="4">
        <v>117.3</v>
      </c>
      <c r="AA169" s="4">
        <v>130.19999999999999</v>
      </c>
      <c r="AB169" s="4">
        <v>137.6</v>
      </c>
      <c r="AC169" s="4">
        <f t="shared" si="15"/>
        <v>129.86000000000001</v>
      </c>
      <c r="AD169" s="4">
        <v>132.80000000000001</v>
      </c>
      <c r="AE169" s="4">
        <v>124.5</v>
      </c>
      <c r="AF169" s="51">
        <f t="shared" si="16"/>
        <v>128.65</v>
      </c>
      <c r="AG169" s="4">
        <v>127.3</v>
      </c>
      <c r="AH169" s="4">
        <v>126.8</v>
      </c>
      <c r="AI169" s="4">
        <f t="shared" si="17"/>
        <v>127.05</v>
      </c>
      <c r="AJ169" s="4">
        <v>135.4</v>
      </c>
      <c r="AK169" s="4"/>
    </row>
    <row r="170" spans="1:37" x14ac:dyDescent="0.25">
      <c r="A170" s="1" t="s">
        <v>30</v>
      </c>
      <c r="B170" s="1">
        <v>2017</v>
      </c>
      <c r="C170" s="1" t="s">
        <v>41</v>
      </c>
      <c r="D170" s="4">
        <v>135.19999999999999</v>
      </c>
      <c r="E170" s="4">
        <v>142</v>
      </c>
      <c r="F170" s="4">
        <v>130.5</v>
      </c>
      <c r="G170" s="4">
        <v>140.19999999999999</v>
      </c>
      <c r="H170" s="4">
        <v>120.7</v>
      </c>
      <c r="I170" s="4">
        <v>147.80000000000001</v>
      </c>
      <c r="J170" s="4">
        <v>154.5</v>
      </c>
      <c r="K170" s="4">
        <v>137.1</v>
      </c>
      <c r="L170" s="4">
        <v>121</v>
      </c>
      <c r="M170" s="4">
        <v>134.69999999999999</v>
      </c>
      <c r="N170" s="4">
        <v>131.69999999999999</v>
      </c>
      <c r="O170" s="4">
        <v>149.30000000000001</v>
      </c>
      <c r="P170" s="4">
        <v>139.6</v>
      </c>
      <c r="Q170" s="4">
        <f t="shared" si="12"/>
        <v>137.25384615384615</v>
      </c>
      <c r="R170" s="4">
        <v>149.80000000000001</v>
      </c>
      <c r="S170" s="4">
        <f t="shared" si="13"/>
        <v>149.80000000000001</v>
      </c>
      <c r="T170" s="4">
        <v>146.1</v>
      </c>
      <c r="U170" s="4">
        <v>139.69999999999999</v>
      </c>
      <c r="V170" s="4">
        <v>145.19999999999999</v>
      </c>
      <c r="W170" s="51">
        <f t="shared" si="14"/>
        <v>143.66666666666666</v>
      </c>
      <c r="X170" s="4">
        <v>132.3102870255058</v>
      </c>
      <c r="Y170" s="4">
        <v>137.4</v>
      </c>
      <c r="Z170" s="4">
        <v>121.2</v>
      </c>
      <c r="AA170" s="4">
        <v>133.4</v>
      </c>
      <c r="AB170" s="4">
        <v>139.6</v>
      </c>
      <c r="AC170" s="4">
        <f t="shared" si="15"/>
        <v>132.78205740510117</v>
      </c>
      <c r="AD170" s="4">
        <v>137.9</v>
      </c>
      <c r="AE170" s="4">
        <v>126.7</v>
      </c>
      <c r="AF170" s="51">
        <f t="shared" si="16"/>
        <v>132.30000000000001</v>
      </c>
      <c r="AG170" s="4">
        <v>132.30000000000001</v>
      </c>
      <c r="AH170" s="4">
        <v>130.30000000000001</v>
      </c>
      <c r="AI170" s="4">
        <f t="shared" si="17"/>
        <v>131.30000000000001</v>
      </c>
      <c r="AJ170" s="4">
        <v>137.6</v>
      </c>
      <c r="AK170" s="4"/>
    </row>
    <row r="171" spans="1:37" x14ac:dyDescent="0.25">
      <c r="A171" s="1" t="s">
        <v>32</v>
      </c>
      <c r="B171" s="1">
        <v>2017</v>
      </c>
      <c r="C171" s="1" t="s">
        <v>41</v>
      </c>
      <c r="D171" s="4">
        <v>133.6</v>
      </c>
      <c r="E171" s="4">
        <v>143</v>
      </c>
      <c r="F171" s="4">
        <v>129.69999999999999</v>
      </c>
      <c r="G171" s="4">
        <v>138.69999999999999</v>
      </c>
      <c r="H171" s="4">
        <v>114.5</v>
      </c>
      <c r="I171" s="4">
        <v>137.5</v>
      </c>
      <c r="J171" s="4">
        <v>160.69999999999999</v>
      </c>
      <c r="K171" s="4">
        <v>124.5</v>
      </c>
      <c r="L171" s="4">
        <v>122.4</v>
      </c>
      <c r="M171" s="4">
        <v>137.30000000000001</v>
      </c>
      <c r="N171" s="4">
        <v>124.8</v>
      </c>
      <c r="O171" s="4">
        <v>145</v>
      </c>
      <c r="P171" s="4">
        <v>138</v>
      </c>
      <c r="Q171" s="4">
        <f t="shared" si="12"/>
        <v>134.59230769230768</v>
      </c>
      <c r="R171" s="4">
        <v>153.6</v>
      </c>
      <c r="S171" s="4">
        <f t="shared" si="13"/>
        <v>153.6</v>
      </c>
      <c r="T171" s="4">
        <v>133.30000000000001</v>
      </c>
      <c r="U171" s="4">
        <v>124.6</v>
      </c>
      <c r="V171" s="4">
        <v>132</v>
      </c>
      <c r="W171" s="51">
        <f t="shared" si="14"/>
        <v>129.96666666666667</v>
      </c>
      <c r="X171" s="4">
        <v>135.69999999999999</v>
      </c>
      <c r="Y171" s="4">
        <v>120.6</v>
      </c>
      <c r="Z171" s="4">
        <v>115.7</v>
      </c>
      <c r="AA171" s="4">
        <v>126.1</v>
      </c>
      <c r="AB171" s="4">
        <v>135.9</v>
      </c>
      <c r="AC171" s="4">
        <f t="shared" si="15"/>
        <v>126.79999999999998</v>
      </c>
      <c r="AD171" s="4">
        <v>128.1</v>
      </c>
      <c r="AE171" s="4">
        <v>124.4</v>
      </c>
      <c r="AF171" s="51">
        <f t="shared" si="16"/>
        <v>126.25</v>
      </c>
      <c r="AG171" s="4">
        <v>124.5</v>
      </c>
      <c r="AH171" s="4">
        <v>124.5</v>
      </c>
      <c r="AI171" s="4">
        <f t="shared" si="17"/>
        <v>124.5</v>
      </c>
      <c r="AJ171" s="4">
        <v>132.4</v>
      </c>
      <c r="AK171" s="4"/>
    </row>
    <row r="172" spans="1:37" x14ac:dyDescent="0.25">
      <c r="A172" s="1" t="s">
        <v>33</v>
      </c>
      <c r="B172" s="1">
        <v>2017</v>
      </c>
      <c r="C172" s="1" t="s">
        <v>41</v>
      </c>
      <c r="D172" s="4">
        <v>134.69999999999999</v>
      </c>
      <c r="E172" s="4">
        <v>142.4</v>
      </c>
      <c r="F172" s="4">
        <v>130.19999999999999</v>
      </c>
      <c r="G172" s="4">
        <v>139.6</v>
      </c>
      <c r="H172" s="4">
        <v>118.4</v>
      </c>
      <c r="I172" s="4">
        <v>143</v>
      </c>
      <c r="J172" s="4">
        <v>156.6</v>
      </c>
      <c r="K172" s="4">
        <v>132.9</v>
      </c>
      <c r="L172" s="4">
        <v>121.5</v>
      </c>
      <c r="M172" s="4">
        <v>135.6</v>
      </c>
      <c r="N172" s="4">
        <v>128.80000000000001</v>
      </c>
      <c r="O172" s="4">
        <v>147.30000000000001</v>
      </c>
      <c r="P172" s="4">
        <v>139</v>
      </c>
      <c r="Q172" s="4">
        <f t="shared" si="12"/>
        <v>136.15384615384613</v>
      </c>
      <c r="R172" s="4">
        <v>150.80000000000001</v>
      </c>
      <c r="S172" s="4">
        <f t="shared" si="13"/>
        <v>150.80000000000001</v>
      </c>
      <c r="T172" s="4">
        <v>141.1</v>
      </c>
      <c r="U172" s="4">
        <v>133.4</v>
      </c>
      <c r="V172" s="4">
        <v>140</v>
      </c>
      <c r="W172" s="51">
        <f t="shared" si="14"/>
        <v>138.16666666666666</v>
      </c>
      <c r="X172" s="4">
        <v>135.69999999999999</v>
      </c>
      <c r="Y172" s="4">
        <v>131</v>
      </c>
      <c r="Z172" s="4">
        <v>118.3</v>
      </c>
      <c r="AA172" s="4">
        <v>130.6</v>
      </c>
      <c r="AB172" s="4">
        <v>137.4</v>
      </c>
      <c r="AC172" s="4">
        <f t="shared" si="15"/>
        <v>130.6</v>
      </c>
      <c r="AD172" s="4">
        <v>133.30000000000001</v>
      </c>
      <c r="AE172" s="4">
        <v>125.7</v>
      </c>
      <c r="AF172" s="51">
        <f t="shared" si="16"/>
        <v>129.5</v>
      </c>
      <c r="AG172" s="4">
        <v>127.9</v>
      </c>
      <c r="AH172" s="4">
        <v>127.5</v>
      </c>
      <c r="AI172" s="4">
        <f t="shared" si="17"/>
        <v>127.7</v>
      </c>
      <c r="AJ172" s="4">
        <v>135.19999999999999</v>
      </c>
      <c r="AK172" s="4"/>
    </row>
    <row r="173" spans="1:37" x14ac:dyDescent="0.25">
      <c r="A173" s="1" t="s">
        <v>30</v>
      </c>
      <c r="B173" s="1">
        <v>2017</v>
      </c>
      <c r="C173" s="1" t="s">
        <v>42</v>
      </c>
      <c r="D173" s="4">
        <v>135.9</v>
      </c>
      <c r="E173" s="4">
        <v>141.9</v>
      </c>
      <c r="F173" s="4">
        <v>131</v>
      </c>
      <c r="G173" s="4">
        <v>141.5</v>
      </c>
      <c r="H173" s="4">
        <v>121.4</v>
      </c>
      <c r="I173" s="4">
        <v>146.69999999999999</v>
      </c>
      <c r="J173" s="4">
        <v>157.1</v>
      </c>
      <c r="K173" s="4">
        <v>136.4</v>
      </c>
      <c r="L173" s="4">
        <v>121.4</v>
      </c>
      <c r="M173" s="4">
        <v>135.6</v>
      </c>
      <c r="N173" s="4">
        <v>131.30000000000001</v>
      </c>
      <c r="O173" s="4">
        <v>150.30000000000001</v>
      </c>
      <c r="P173" s="4">
        <v>140.4</v>
      </c>
      <c r="Q173" s="4">
        <f t="shared" si="12"/>
        <v>137.76153846153846</v>
      </c>
      <c r="R173" s="4">
        <v>150.5</v>
      </c>
      <c r="S173" s="4">
        <f t="shared" si="13"/>
        <v>150.5</v>
      </c>
      <c r="T173" s="4">
        <v>147.19999999999999</v>
      </c>
      <c r="U173" s="4">
        <v>140.6</v>
      </c>
      <c r="V173" s="4">
        <v>146.19999999999999</v>
      </c>
      <c r="W173" s="51">
        <f t="shared" si="14"/>
        <v>144.66666666666666</v>
      </c>
      <c r="X173" s="4">
        <v>133.40874711743243</v>
      </c>
      <c r="Y173" s="4">
        <v>138.1</v>
      </c>
      <c r="Z173" s="4">
        <v>121</v>
      </c>
      <c r="AA173" s="4">
        <v>134.19999999999999</v>
      </c>
      <c r="AB173" s="4">
        <v>140.1</v>
      </c>
      <c r="AC173" s="4">
        <f t="shared" si="15"/>
        <v>133.36174942348651</v>
      </c>
      <c r="AD173" s="4">
        <v>138.4</v>
      </c>
      <c r="AE173" s="4">
        <v>127.4</v>
      </c>
      <c r="AF173" s="51">
        <f t="shared" si="16"/>
        <v>132.9</v>
      </c>
      <c r="AG173" s="4">
        <v>133</v>
      </c>
      <c r="AH173" s="4">
        <v>130.69999999999999</v>
      </c>
      <c r="AI173" s="4">
        <f t="shared" si="17"/>
        <v>131.85</v>
      </c>
      <c r="AJ173" s="4">
        <v>138.30000000000001</v>
      </c>
      <c r="AK173" s="4"/>
    </row>
    <row r="174" spans="1:37" x14ac:dyDescent="0.25">
      <c r="A174" s="1" t="s">
        <v>32</v>
      </c>
      <c r="B174" s="1">
        <v>2017</v>
      </c>
      <c r="C174" s="1" t="s">
        <v>42</v>
      </c>
      <c r="D174" s="4">
        <v>133.9</v>
      </c>
      <c r="E174" s="4">
        <v>142.80000000000001</v>
      </c>
      <c r="F174" s="4">
        <v>131.4</v>
      </c>
      <c r="G174" s="4">
        <v>139.1</v>
      </c>
      <c r="H174" s="4">
        <v>114.9</v>
      </c>
      <c r="I174" s="4">
        <v>135.6</v>
      </c>
      <c r="J174" s="4">
        <v>173.2</v>
      </c>
      <c r="K174" s="4">
        <v>124.1</v>
      </c>
      <c r="L174" s="4">
        <v>122.6</v>
      </c>
      <c r="M174" s="4">
        <v>137.80000000000001</v>
      </c>
      <c r="N174" s="4">
        <v>125.1</v>
      </c>
      <c r="O174" s="4">
        <v>145.5</v>
      </c>
      <c r="P174" s="4">
        <v>139.69999999999999</v>
      </c>
      <c r="Q174" s="4">
        <f t="shared" si="12"/>
        <v>135.82307692307691</v>
      </c>
      <c r="R174" s="4">
        <v>154.6</v>
      </c>
      <c r="S174" s="4">
        <f t="shared" si="13"/>
        <v>154.6</v>
      </c>
      <c r="T174" s="4">
        <v>134</v>
      </c>
      <c r="U174" s="4">
        <v>124.9</v>
      </c>
      <c r="V174" s="4">
        <v>132.6</v>
      </c>
      <c r="W174" s="51">
        <f t="shared" si="14"/>
        <v>130.5</v>
      </c>
      <c r="X174" s="4">
        <v>137.30000000000001</v>
      </c>
      <c r="Y174" s="4">
        <v>122.6</v>
      </c>
      <c r="Z174" s="4">
        <v>115</v>
      </c>
      <c r="AA174" s="4">
        <v>126.6</v>
      </c>
      <c r="AB174" s="4">
        <v>136.30000000000001</v>
      </c>
      <c r="AC174" s="4">
        <f t="shared" si="15"/>
        <v>127.55999999999999</v>
      </c>
      <c r="AD174" s="4">
        <v>128.30000000000001</v>
      </c>
      <c r="AE174" s="4">
        <v>124.6</v>
      </c>
      <c r="AF174" s="51">
        <f t="shared" si="16"/>
        <v>126.45</v>
      </c>
      <c r="AG174" s="4">
        <v>124.8</v>
      </c>
      <c r="AH174" s="4">
        <v>124.5</v>
      </c>
      <c r="AI174" s="4">
        <f t="shared" si="17"/>
        <v>124.65</v>
      </c>
      <c r="AJ174" s="4">
        <v>133.5</v>
      </c>
      <c r="AK174" s="4"/>
    </row>
    <row r="175" spans="1:37" x14ac:dyDescent="0.25">
      <c r="A175" s="1" t="s">
        <v>33</v>
      </c>
      <c r="B175" s="1">
        <v>2017</v>
      </c>
      <c r="C175" s="1" t="s">
        <v>42</v>
      </c>
      <c r="D175" s="4">
        <v>135.30000000000001</v>
      </c>
      <c r="E175" s="4">
        <v>142.19999999999999</v>
      </c>
      <c r="F175" s="4">
        <v>131.19999999999999</v>
      </c>
      <c r="G175" s="4">
        <v>140.6</v>
      </c>
      <c r="H175" s="4">
        <v>119</v>
      </c>
      <c r="I175" s="4">
        <v>141.5</v>
      </c>
      <c r="J175" s="4">
        <v>162.6</v>
      </c>
      <c r="K175" s="4">
        <v>132.30000000000001</v>
      </c>
      <c r="L175" s="4">
        <v>121.8</v>
      </c>
      <c r="M175" s="4">
        <v>136.30000000000001</v>
      </c>
      <c r="N175" s="4">
        <v>128.69999999999999</v>
      </c>
      <c r="O175" s="4">
        <v>148.1</v>
      </c>
      <c r="P175" s="4">
        <v>140.1</v>
      </c>
      <c r="Q175" s="4">
        <f t="shared" si="12"/>
        <v>136.89999999999998</v>
      </c>
      <c r="R175" s="4">
        <v>151.6</v>
      </c>
      <c r="S175" s="4">
        <f t="shared" si="13"/>
        <v>151.6</v>
      </c>
      <c r="T175" s="4">
        <v>142</v>
      </c>
      <c r="U175" s="4">
        <v>134.1</v>
      </c>
      <c r="V175" s="4">
        <v>140.80000000000001</v>
      </c>
      <c r="W175" s="51">
        <f t="shared" si="14"/>
        <v>138.96666666666667</v>
      </c>
      <c r="X175" s="4">
        <v>137.30000000000001</v>
      </c>
      <c r="Y175" s="4">
        <v>132.19999999999999</v>
      </c>
      <c r="Z175" s="4">
        <v>117.8</v>
      </c>
      <c r="AA175" s="4">
        <v>131.30000000000001</v>
      </c>
      <c r="AB175" s="4">
        <v>137.9</v>
      </c>
      <c r="AC175" s="4">
        <f t="shared" si="15"/>
        <v>131.30000000000001</v>
      </c>
      <c r="AD175" s="4">
        <v>133.6</v>
      </c>
      <c r="AE175" s="4">
        <v>126.2</v>
      </c>
      <c r="AF175" s="51">
        <f t="shared" si="16"/>
        <v>129.9</v>
      </c>
      <c r="AG175" s="4">
        <v>128.4</v>
      </c>
      <c r="AH175" s="4">
        <v>127.7</v>
      </c>
      <c r="AI175" s="4">
        <f t="shared" si="17"/>
        <v>128.05000000000001</v>
      </c>
      <c r="AJ175" s="4">
        <v>136.1</v>
      </c>
      <c r="AK175" s="4"/>
    </row>
    <row r="176" spans="1:37" x14ac:dyDescent="0.25">
      <c r="A176" s="1" t="s">
        <v>30</v>
      </c>
      <c r="B176" s="1">
        <v>2017</v>
      </c>
      <c r="C176" s="1" t="s">
        <v>43</v>
      </c>
      <c r="D176" s="4">
        <v>136.30000000000001</v>
      </c>
      <c r="E176" s="4">
        <v>142.5</v>
      </c>
      <c r="F176" s="4">
        <v>140.5</v>
      </c>
      <c r="G176" s="4">
        <v>141.5</v>
      </c>
      <c r="H176" s="4">
        <v>121.6</v>
      </c>
      <c r="I176" s="4">
        <v>147.30000000000001</v>
      </c>
      <c r="J176" s="4">
        <v>168</v>
      </c>
      <c r="K176" s="4">
        <v>135.80000000000001</v>
      </c>
      <c r="L176" s="4">
        <v>122.5</v>
      </c>
      <c r="M176" s="4">
        <v>136</v>
      </c>
      <c r="N176" s="4">
        <v>131.9</v>
      </c>
      <c r="O176" s="4">
        <v>151.4</v>
      </c>
      <c r="P176" s="4">
        <v>142.4</v>
      </c>
      <c r="Q176" s="4">
        <f t="shared" si="12"/>
        <v>139.82307692307694</v>
      </c>
      <c r="R176" s="4">
        <v>152.1</v>
      </c>
      <c r="S176" s="4">
        <f t="shared" si="13"/>
        <v>152.1</v>
      </c>
      <c r="T176" s="4">
        <v>148.19999999999999</v>
      </c>
      <c r="U176" s="4">
        <v>141.5</v>
      </c>
      <c r="V176" s="4">
        <v>147.30000000000001</v>
      </c>
      <c r="W176" s="51">
        <f t="shared" si="14"/>
        <v>145.66666666666666</v>
      </c>
      <c r="X176" s="4">
        <v>134.68723170229282</v>
      </c>
      <c r="Y176" s="4">
        <v>141.1</v>
      </c>
      <c r="Z176" s="4">
        <v>121.6</v>
      </c>
      <c r="AA176" s="4">
        <v>135.80000000000001</v>
      </c>
      <c r="AB176" s="4">
        <v>141.5</v>
      </c>
      <c r="AC176" s="4">
        <f t="shared" si="15"/>
        <v>134.93744634045856</v>
      </c>
      <c r="AD176" s="4">
        <v>139.4</v>
      </c>
      <c r="AE176" s="4">
        <v>128.1</v>
      </c>
      <c r="AF176" s="51">
        <f t="shared" si="16"/>
        <v>133.75</v>
      </c>
      <c r="AG176" s="4">
        <v>133.69999999999999</v>
      </c>
      <c r="AH176" s="4">
        <v>131.69999999999999</v>
      </c>
      <c r="AI176" s="4">
        <f t="shared" si="17"/>
        <v>132.69999999999999</v>
      </c>
      <c r="AJ176" s="4">
        <v>140</v>
      </c>
      <c r="AK176" s="4"/>
    </row>
    <row r="177" spans="1:37" x14ac:dyDescent="0.25">
      <c r="A177" s="1" t="s">
        <v>32</v>
      </c>
      <c r="B177" s="1">
        <v>2017</v>
      </c>
      <c r="C177" s="1" t="s">
        <v>43</v>
      </c>
      <c r="D177" s="4">
        <v>134.30000000000001</v>
      </c>
      <c r="E177" s="4">
        <v>142.1</v>
      </c>
      <c r="F177" s="4">
        <v>146.69999999999999</v>
      </c>
      <c r="G177" s="4">
        <v>139.5</v>
      </c>
      <c r="H177" s="4">
        <v>115.2</v>
      </c>
      <c r="I177" s="4">
        <v>136.4</v>
      </c>
      <c r="J177" s="4">
        <v>185.2</v>
      </c>
      <c r="K177" s="4">
        <v>122.2</v>
      </c>
      <c r="L177" s="4">
        <v>123.9</v>
      </c>
      <c r="M177" s="4">
        <v>138.30000000000001</v>
      </c>
      <c r="N177" s="4">
        <v>125.4</v>
      </c>
      <c r="O177" s="4">
        <v>146</v>
      </c>
      <c r="P177" s="4">
        <v>141.5</v>
      </c>
      <c r="Q177" s="4">
        <f t="shared" si="12"/>
        <v>138.2076923076923</v>
      </c>
      <c r="R177" s="4">
        <v>156.19999999999999</v>
      </c>
      <c r="S177" s="4">
        <f t="shared" si="13"/>
        <v>156.19999999999999</v>
      </c>
      <c r="T177" s="4">
        <v>135</v>
      </c>
      <c r="U177" s="4">
        <v>125.4</v>
      </c>
      <c r="V177" s="4">
        <v>133.5</v>
      </c>
      <c r="W177" s="51">
        <f t="shared" si="14"/>
        <v>131.29999999999998</v>
      </c>
      <c r="X177" s="4">
        <v>138.6</v>
      </c>
      <c r="Y177" s="4">
        <v>125.7</v>
      </c>
      <c r="Z177" s="4">
        <v>115.3</v>
      </c>
      <c r="AA177" s="4">
        <v>127.4</v>
      </c>
      <c r="AB177" s="4">
        <v>136.6</v>
      </c>
      <c r="AC177" s="4">
        <f t="shared" si="15"/>
        <v>128.72</v>
      </c>
      <c r="AD177" s="4">
        <v>128.80000000000001</v>
      </c>
      <c r="AE177" s="4">
        <v>124.9</v>
      </c>
      <c r="AF177" s="51">
        <f t="shared" si="16"/>
        <v>126.85000000000001</v>
      </c>
      <c r="AG177" s="4">
        <v>125.1</v>
      </c>
      <c r="AH177" s="4">
        <v>124.9</v>
      </c>
      <c r="AI177" s="4">
        <f t="shared" si="17"/>
        <v>125</v>
      </c>
      <c r="AJ177" s="4">
        <v>134.80000000000001</v>
      </c>
      <c r="AK177" s="4"/>
    </row>
    <row r="178" spans="1:37" x14ac:dyDescent="0.25">
      <c r="A178" s="1" t="s">
        <v>33</v>
      </c>
      <c r="B178" s="1">
        <v>2017</v>
      </c>
      <c r="C178" s="1" t="s">
        <v>43</v>
      </c>
      <c r="D178" s="4">
        <v>135.69999999999999</v>
      </c>
      <c r="E178" s="4">
        <v>142.4</v>
      </c>
      <c r="F178" s="4">
        <v>142.9</v>
      </c>
      <c r="G178" s="4">
        <v>140.80000000000001</v>
      </c>
      <c r="H178" s="4">
        <v>119.2</v>
      </c>
      <c r="I178" s="4">
        <v>142.19999999999999</v>
      </c>
      <c r="J178" s="4">
        <v>173.8</v>
      </c>
      <c r="K178" s="4">
        <v>131.19999999999999</v>
      </c>
      <c r="L178" s="4">
        <v>123</v>
      </c>
      <c r="M178" s="4">
        <v>136.80000000000001</v>
      </c>
      <c r="N178" s="4">
        <v>129.19999999999999</v>
      </c>
      <c r="O178" s="4">
        <v>148.9</v>
      </c>
      <c r="P178" s="4">
        <v>142.1</v>
      </c>
      <c r="Q178" s="4">
        <f t="shared" si="12"/>
        <v>139.09230769230768</v>
      </c>
      <c r="R178" s="4">
        <v>153.19999999999999</v>
      </c>
      <c r="S178" s="4">
        <f t="shared" si="13"/>
        <v>153.19999999999999</v>
      </c>
      <c r="T178" s="4">
        <v>143</v>
      </c>
      <c r="U178" s="4">
        <v>134.80000000000001</v>
      </c>
      <c r="V178" s="4">
        <v>141.80000000000001</v>
      </c>
      <c r="W178" s="51">
        <f t="shared" si="14"/>
        <v>139.86666666666667</v>
      </c>
      <c r="X178" s="4">
        <v>138.6</v>
      </c>
      <c r="Y178" s="4">
        <v>135.30000000000001</v>
      </c>
      <c r="Z178" s="4">
        <v>118.3</v>
      </c>
      <c r="AA178" s="4">
        <v>132.6</v>
      </c>
      <c r="AB178" s="4">
        <v>138.6</v>
      </c>
      <c r="AC178" s="4">
        <f t="shared" si="15"/>
        <v>132.68</v>
      </c>
      <c r="AD178" s="4">
        <v>134.4</v>
      </c>
      <c r="AE178" s="4">
        <v>126.8</v>
      </c>
      <c r="AF178" s="51">
        <f t="shared" si="16"/>
        <v>130.6</v>
      </c>
      <c r="AG178" s="4">
        <v>128.9</v>
      </c>
      <c r="AH178" s="4">
        <v>128.4</v>
      </c>
      <c r="AI178" s="4">
        <f t="shared" si="17"/>
        <v>128.65</v>
      </c>
      <c r="AJ178" s="4">
        <v>137.6</v>
      </c>
      <c r="AK178" s="4"/>
    </row>
    <row r="179" spans="1:37" x14ac:dyDescent="0.25">
      <c r="A179" s="1" t="s">
        <v>30</v>
      </c>
      <c r="B179" s="1">
        <v>2017</v>
      </c>
      <c r="C179" s="1" t="s">
        <v>44</v>
      </c>
      <c r="D179" s="4">
        <v>136.4</v>
      </c>
      <c r="E179" s="4">
        <v>143.69999999999999</v>
      </c>
      <c r="F179" s="4">
        <v>144.80000000000001</v>
      </c>
      <c r="G179" s="4">
        <v>141.9</v>
      </c>
      <c r="H179" s="4">
        <v>123.1</v>
      </c>
      <c r="I179" s="4">
        <v>147.19999999999999</v>
      </c>
      <c r="J179" s="4">
        <v>161</v>
      </c>
      <c r="K179" s="4">
        <v>133.80000000000001</v>
      </c>
      <c r="L179" s="4">
        <v>121.9</v>
      </c>
      <c r="M179" s="4">
        <v>135.80000000000001</v>
      </c>
      <c r="N179" s="4">
        <v>131.1</v>
      </c>
      <c r="O179" s="4">
        <v>151.4</v>
      </c>
      <c r="P179" s="4">
        <v>141.5</v>
      </c>
      <c r="Q179" s="4">
        <f t="shared" si="12"/>
        <v>139.50769230769231</v>
      </c>
      <c r="R179" s="4">
        <v>153.19999999999999</v>
      </c>
      <c r="S179" s="4">
        <f t="shared" si="13"/>
        <v>153.19999999999999</v>
      </c>
      <c r="T179" s="4">
        <v>148</v>
      </c>
      <c r="U179" s="4">
        <v>141.9</v>
      </c>
      <c r="V179" s="4">
        <v>147.19999999999999</v>
      </c>
      <c r="W179" s="51">
        <f t="shared" si="14"/>
        <v>145.69999999999999</v>
      </c>
      <c r="X179" s="4">
        <v>135.95625176058121</v>
      </c>
      <c r="Y179" s="4">
        <v>142.6</v>
      </c>
      <c r="Z179" s="4">
        <v>122</v>
      </c>
      <c r="AA179" s="4">
        <v>136.1</v>
      </c>
      <c r="AB179" s="4">
        <v>141.1</v>
      </c>
      <c r="AC179" s="4">
        <f t="shared" si="15"/>
        <v>135.55125035211626</v>
      </c>
      <c r="AD179" s="4">
        <v>139.5</v>
      </c>
      <c r="AE179" s="4">
        <v>127.8</v>
      </c>
      <c r="AF179" s="51">
        <f t="shared" si="16"/>
        <v>133.65</v>
      </c>
      <c r="AG179" s="4">
        <v>133.4</v>
      </c>
      <c r="AH179" s="4">
        <v>131.9</v>
      </c>
      <c r="AI179" s="4">
        <f t="shared" si="17"/>
        <v>132.65</v>
      </c>
      <c r="AJ179" s="4">
        <v>139.80000000000001</v>
      </c>
      <c r="AK179" s="4"/>
    </row>
    <row r="180" spans="1:37" x14ac:dyDescent="0.25">
      <c r="A180" s="1" t="s">
        <v>32</v>
      </c>
      <c r="B180" s="1">
        <v>2017</v>
      </c>
      <c r="C180" s="1" t="s">
        <v>44</v>
      </c>
      <c r="D180" s="4">
        <v>134.4</v>
      </c>
      <c r="E180" s="4">
        <v>142.6</v>
      </c>
      <c r="F180" s="4">
        <v>145.9</v>
      </c>
      <c r="G180" s="4">
        <v>139.5</v>
      </c>
      <c r="H180" s="4">
        <v>115.9</v>
      </c>
      <c r="I180" s="4">
        <v>135</v>
      </c>
      <c r="J180" s="4">
        <v>163.19999999999999</v>
      </c>
      <c r="K180" s="4">
        <v>119.8</v>
      </c>
      <c r="L180" s="4">
        <v>120.7</v>
      </c>
      <c r="M180" s="4">
        <v>139.69999999999999</v>
      </c>
      <c r="N180" s="4">
        <v>125.7</v>
      </c>
      <c r="O180" s="4">
        <v>146.30000000000001</v>
      </c>
      <c r="P180" s="4">
        <v>138.80000000000001</v>
      </c>
      <c r="Q180" s="4">
        <f t="shared" si="12"/>
        <v>135.96153846153845</v>
      </c>
      <c r="R180" s="4">
        <v>157</v>
      </c>
      <c r="S180" s="4">
        <f t="shared" si="13"/>
        <v>157</v>
      </c>
      <c r="T180" s="4">
        <v>135.6</v>
      </c>
      <c r="U180" s="4">
        <v>125.6</v>
      </c>
      <c r="V180" s="4">
        <v>134</v>
      </c>
      <c r="W180" s="51">
        <f t="shared" si="14"/>
        <v>131.73333333333332</v>
      </c>
      <c r="X180" s="4">
        <v>139.1</v>
      </c>
      <c r="Y180" s="4">
        <v>126.8</v>
      </c>
      <c r="Z180" s="4">
        <v>115.3</v>
      </c>
      <c r="AA180" s="4">
        <v>128.19999999999999</v>
      </c>
      <c r="AB180" s="4">
        <v>136.69999999999999</v>
      </c>
      <c r="AC180" s="4">
        <f t="shared" si="15"/>
        <v>129.21999999999997</v>
      </c>
      <c r="AD180" s="4">
        <v>129.30000000000001</v>
      </c>
      <c r="AE180" s="4">
        <v>124.6</v>
      </c>
      <c r="AF180" s="51">
        <f t="shared" si="16"/>
        <v>126.95</v>
      </c>
      <c r="AG180" s="4">
        <v>125.6</v>
      </c>
      <c r="AH180" s="4">
        <v>125.1</v>
      </c>
      <c r="AI180" s="4">
        <f t="shared" si="17"/>
        <v>125.35</v>
      </c>
      <c r="AJ180" s="4">
        <v>134.1</v>
      </c>
      <c r="AK180" s="4"/>
    </row>
    <row r="181" spans="1:37" x14ac:dyDescent="0.25">
      <c r="A181" s="1" t="s">
        <v>33</v>
      </c>
      <c r="B181" s="1">
        <v>2017</v>
      </c>
      <c r="C181" s="1" t="s">
        <v>44</v>
      </c>
      <c r="D181" s="4">
        <v>135.80000000000001</v>
      </c>
      <c r="E181" s="4">
        <v>143.30000000000001</v>
      </c>
      <c r="F181" s="4">
        <v>145.19999999999999</v>
      </c>
      <c r="G181" s="4">
        <v>141</v>
      </c>
      <c r="H181" s="4">
        <v>120.5</v>
      </c>
      <c r="I181" s="4">
        <v>141.5</v>
      </c>
      <c r="J181" s="4">
        <v>161.69999999999999</v>
      </c>
      <c r="K181" s="4">
        <v>129.1</v>
      </c>
      <c r="L181" s="4">
        <v>121.5</v>
      </c>
      <c r="M181" s="4">
        <v>137.1</v>
      </c>
      <c r="N181" s="4">
        <v>128.80000000000001</v>
      </c>
      <c r="O181" s="4">
        <v>149</v>
      </c>
      <c r="P181" s="4">
        <v>140.5</v>
      </c>
      <c r="Q181" s="4">
        <f t="shared" si="12"/>
        <v>138.07692307692307</v>
      </c>
      <c r="R181" s="4">
        <v>154.19999999999999</v>
      </c>
      <c r="S181" s="4">
        <f t="shared" si="13"/>
        <v>154.19999999999999</v>
      </c>
      <c r="T181" s="4">
        <v>143.1</v>
      </c>
      <c r="U181" s="4">
        <v>135.1</v>
      </c>
      <c r="V181" s="4">
        <v>142</v>
      </c>
      <c r="W181" s="51">
        <f t="shared" si="14"/>
        <v>140.06666666666666</v>
      </c>
      <c r="X181" s="4">
        <v>139.1</v>
      </c>
      <c r="Y181" s="4">
        <v>136.6</v>
      </c>
      <c r="Z181" s="4">
        <v>118.5</v>
      </c>
      <c r="AA181" s="4">
        <v>133.1</v>
      </c>
      <c r="AB181" s="4">
        <v>138.5</v>
      </c>
      <c r="AC181" s="4">
        <f t="shared" si="15"/>
        <v>133.16</v>
      </c>
      <c r="AD181" s="4">
        <v>134.69999999999999</v>
      </c>
      <c r="AE181" s="4">
        <v>126.5</v>
      </c>
      <c r="AF181" s="51">
        <f t="shared" si="16"/>
        <v>130.6</v>
      </c>
      <c r="AG181" s="4">
        <v>129</v>
      </c>
      <c r="AH181" s="4">
        <v>128.6</v>
      </c>
      <c r="AI181" s="4">
        <f t="shared" si="17"/>
        <v>128.80000000000001</v>
      </c>
      <c r="AJ181" s="4">
        <v>137.19999999999999</v>
      </c>
      <c r="AK181" s="4"/>
    </row>
    <row r="182" spans="1:37" x14ac:dyDescent="0.25">
      <c r="A182" s="1" t="s">
        <v>30</v>
      </c>
      <c r="B182" s="1">
        <v>2018</v>
      </c>
      <c r="C182" s="1" t="s">
        <v>31</v>
      </c>
      <c r="D182" s="4">
        <v>136.6</v>
      </c>
      <c r="E182" s="4">
        <v>144.4</v>
      </c>
      <c r="F182" s="4">
        <v>143.80000000000001</v>
      </c>
      <c r="G182" s="4">
        <v>142</v>
      </c>
      <c r="H182" s="4">
        <v>123.2</v>
      </c>
      <c r="I182" s="4">
        <v>147.9</v>
      </c>
      <c r="J182" s="4">
        <v>152.1</v>
      </c>
      <c r="K182" s="4">
        <v>131.80000000000001</v>
      </c>
      <c r="L182" s="4">
        <v>119.5</v>
      </c>
      <c r="M182" s="4">
        <v>136</v>
      </c>
      <c r="N182" s="4">
        <v>131.19999999999999</v>
      </c>
      <c r="O182" s="4">
        <v>151.80000000000001</v>
      </c>
      <c r="P182" s="4">
        <v>140.4</v>
      </c>
      <c r="Q182" s="4">
        <f t="shared" si="12"/>
        <v>138.51538461538462</v>
      </c>
      <c r="R182" s="4">
        <v>153.6</v>
      </c>
      <c r="S182" s="4">
        <f t="shared" si="13"/>
        <v>153.6</v>
      </c>
      <c r="T182" s="4">
        <v>148.30000000000001</v>
      </c>
      <c r="U182" s="4">
        <v>142.30000000000001</v>
      </c>
      <c r="V182" s="4">
        <v>147.5</v>
      </c>
      <c r="W182" s="51">
        <f t="shared" si="14"/>
        <v>146.03333333333333</v>
      </c>
      <c r="X182" s="4">
        <v>137.11691450892292</v>
      </c>
      <c r="Y182" s="4">
        <v>142.30000000000001</v>
      </c>
      <c r="Z182" s="4">
        <v>122.7</v>
      </c>
      <c r="AA182" s="4">
        <v>136</v>
      </c>
      <c r="AB182" s="4">
        <v>141.6</v>
      </c>
      <c r="AC182" s="4">
        <f t="shared" si="15"/>
        <v>135.94338290178459</v>
      </c>
      <c r="AD182" s="4">
        <v>139.80000000000001</v>
      </c>
      <c r="AE182" s="4">
        <v>128.6</v>
      </c>
      <c r="AF182" s="51">
        <f t="shared" si="16"/>
        <v>134.19999999999999</v>
      </c>
      <c r="AG182" s="4">
        <v>134.30000000000001</v>
      </c>
      <c r="AH182" s="4">
        <v>132.30000000000001</v>
      </c>
      <c r="AI182" s="4">
        <f t="shared" si="17"/>
        <v>133.30000000000001</v>
      </c>
      <c r="AJ182" s="4">
        <v>139.30000000000001</v>
      </c>
      <c r="AK182" s="4"/>
    </row>
    <row r="183" spans="1:37" x14ac:dyDescent="0.25">
      <c r="A183" s="1" t="s">
        <v>32</v>
      </c>
      <c r="B183" s="1">
        <v>2018</v>
      </c>
      <c r="C183" s="1" t="s">
        <v>31</v>
      </c>
      <c r="D183" s="4">
        <v>134.6</v>
      </c>
      <c r="E183" s="4">
        <v>143.69999999999999</v>
      </c>
      <c r="F183" s="4">
        <v>143.6</v>
      </c>
      <c r="G183" s="4">
        <v>139.6</v>
      </c>
      <c r="H183" s="4">
        <v>116.4</v>
      </c>
      <c r="I183" s="4">
        <v>133.80000000000001</v>
      </c>
      <c r="J183" s="4">
        <v>150.5</v>
      </c>
      <c r="K183" s="4">
        <v>118.4</v>
      </c>
      <c r="L183" s="4">
        <v>117.3</v>
      </c>
      <c r="M183" s="4">
        <v>140.5</v>
      </c>
      <c r="N183" s="4">
        <v>125.9</v>
      </c>
      <c r="O183" s="4">
        <v>146.80000000000001</v>
      </c>
      <c r="P183" s="4">
        <v>137.19999999999999</v>
      </c>
      <c r="Q183" s="4">
        <f t="shared" si="12"/>
        <v>134.48461538461541</v>
      </c>
      <c r="R183" s="4">
        <v>157.69999999999999</v>
      </c>
      <c r="S183" s="4">
        <f t="shared" si="13"/>
        <v>157.69999999999999</v>
      </c>
      <c r="T183" s="4">
        <v>136</v>
      </c>
      <c r="U183" s="4">
        <v>125.9</v>
      </c>
      <c r="V183" s="4">
        <v>134.4</v>
      </c>
      <c r="W183" s="51">
        <f t="shared" si="14"/>
        <v>132.1</v>
      </c>
      <c r="X183" s="4">
        <v>140.4</v>
      </c>
      <c r="Y183" s="4">
        <v>127.3</v>
      </c>
      <c r="Z183" s="4">
        <v>116.3</v>
      </c>
      <c r="AA183" s="4">
        <v>129</v>
      </c>
      <c r="AB183" s="4">
        <v>137.1</v>
      </c>
      <c r="AC183" s="4">
        <f t="shared" si="15"/>
        <v>130.02000000000001</v>
      </c>
      <c r="AD183" s="4">
        <v>129.5</v>
      </c>
      <c r="AE183" s="4">
        <v>125.5</v>
      </c>
      <c r="AF183" s="51">
        <f t="shared" si="16"/>
        <v>127.5</v>
      </c>
      <c r="AG183" s="4">
        <v>126.2</v>
      </c>
      <c r="AH183" s="4">
        <v>125.8</v>
      </c>
      <c r="AI183" s="4">
        <f t="shared" si="17"/>
        <v>126</v>
      </c>
      <c r="AJ183" s="4">
        <v>134.1</v>
      </c>
      <c r="AK183" s="4"/>
    </row>
    <row r="184" spans="1:37" x14ac:dyDescent="0.25">
      <c r="A184" s="1" t="s">
        <v>33</v>
      </c>
      <c r="B184" s="1">
        <v>2018</v>
      </c>
      <c r="C184" s="1" t="s">
        <v>31</v>
      </c>
      <c r="D184" s="4">
        <v>136</v>
      </c>
      <c r="E184" s="4">
        <v>144.19999999999999</v>
      </c>
      <c r="F184" s="4">
        <v>143.69999999999999</v>
      </c>
      <c r="G184" s="4">
        <v>141.1</v>
      </c>
      <c r="H184" s="4">
        <v>120.7</v>
      </c>
      <c r="I184" s="4">
        <v>141.30000000000001</v>
      </c>
      <c r="J184" s="4">
        <v>151.6</v>
      </c>
      <c r="K184" s="4">
        <v>127.3</v>
      </c>
      <c r="L184" s="4">
        <v>118.8</v>
      </c>
      <c r="M184" s="4">
        <v>137.5</v>
      </c>
      <c r="N184" s="4">
        <v>129</v>
      </c>
      <c r="O184" s="4">
        <v>149.5</v>
      </c>
      <c r="P184" s="4">
        <v>139.19999999999999</v>
      </c>
      <c r="Q184" s="4">
        <f t="shared" si="12"/>
        <v>136.91538461538462</v>
      </c>
      <c r="R184" s="4">
        <v>154.69999999999999</v>
      </c>
      <c r="S184" s="4">
        <f t="shared" si="13"/>
        <v>154.69999999999999</v>
      </c>
      <c r="T184" s="4">
        <v>143.5</v>
      </c>
      <c r="U184" s="4">
        <v>135.5</v>
      </c>
      <c r="V184" s="4">
        <v>142.30000000000001</v>
      </c>
      <c r="W184" s="51">
        <f t="shared" si="14"/>
        <v>140.43333333333334</v>
      </c>
      <c r="X184" s="4">
        <v>140.4</v>
      </c>
      <c r="Y184" s="4">
        <v>136.6</v>
      </c>
      <c r="Z184" s="4">
        <v>119.3</v>
      </c>
      <c r="AA184" s="4">
        <v>133.30000000000001</v>
      </c>
      <c r="AB184" s="4">
        <v>139</v>
      </c>
      <c r="AC184" s="4">
        <f t="shared" si="15"/>
        <v>133.72</v>
      </c>
      <c r="AD184" s="4">
        <v>134.9</v>
      </c>
      <c r="AE184" s="4">
        <v>127.3</v>
      </c>
      <c r="AF184" s="51">
        <f t="shared" si="16"/>
        <v>131.1</v>
      </c>
      <c r="AG184" s="4">
        <v>129.69999999999999</v>
      </c>
      <c r="AH184" s="4">
        <v>129.1</v>
      </c>
      <c r="AI184" s="4">
        <f t="shared" si="17"/>
        <v>129.39999999999998</v>
      </c>
      <c r="AJ184" s="4">
        <v>136.9</v>
      </c>
      <c r="AK184" s="4"/>
    </row>
    <row r="185" spans="1:37" x14ac:dyDescent="0.25">
      <c r="A185" s="1" t="s">
        <v>30</v>
      </c>
      <c r="B185" s="1">
        <v>2018</v>
      </c>
      <c r="C185" s="1" t="s">
        <v>34</v>
      </c>
      <c r="D185" s="4">
        <v>136.4</v>
      </c>
      <c r="E185" s="4">
        <v>143.69999999999999</v>
      </c>
      <c r="F185" s="4">
        <v>140.6</v>
      </c>
      <c r="G185" s="4">
        <v>141.5</v>
      </c>
      <c r="H185" s="4">
        <v>122.9</v>
      </c>
      <c r="I185" s="4">
        <v>149.4</v>
      </c>
      <c r="J185" s="4">
        <v>142.4</v>
      </c>
      <c r="K185" s="4">
        <v>130.19999999999999</v>
      </c>
      <c r="L185" s="4">
        <v>117.9</v>
      </c>
      <c r="M185" s="4">
        <v>135.6</v>
      </c>
      <c r="N185" s="4">
        <v>130.5</v>
      </c>
      <c r="O185" s="4">
        <v>151.69999999999999</v>
      </c>
      <c r="P185" s="4">
        <v>138.69999999999999</v>
      </c>
      <c r="Q185" s="4">
        <f t="shared" si="12"/>
        <v>137.03846153846155</v>
      </c>
      <c r="R185" s="4">
        <v>153.30000000000001</v>
      </c>
      <c r="S185" s="4">
        <f t="shared" si="13"/>
        <v>153.30000000000001</v>
      </c>
      <c r="T185" s="4">
        <v>148.69999999999999</v>
      </c>
      <c r="U185" s="4">
        <v>142.4</v>
      </c>
      <c r="V185" s="4">
        <v>147.80000000000001</v>
      </c>
      <c r="W185" s="51">
        <f t="shared" si="14"/>
        <v>146.30000000000001</v>
      </c>
      <c r="X185" s="4">
        <v>138.21782199686635</v>
      </c>
      <c r="Y185" s="4">
        <v>142.4</v>
      </c>
      <c r="Z185" s="4">
        <v>123.3</v>
      </c>
      <c r="AA185" s="4">
        <v>136.19999999999999</v>
      </c>
      <c r="AB185" s="4">
        <v>141.5</v>
      </c>
      <c r="AC185" s="4">
        <f t="shared" si="15"/>
        <v>136.32356439937328</v>
      </c>
      <c r="AD185" s="4">
        <v>139.9</v>
      </c>
      <c r="AE185" s="4">
        <v>128.80000000000001</v>
      </c>
      <c r="AF185" s="51">
        <f t="shared" si="16"/>
        <v>134.35000000000002</v>
      </c>
      <c r="AG185" s="4">
        <v>134.30000000000001</v>
      </c>
      <c r="AH185" s="4">
        <v>132.5</v>
      </c>
      <c r="AI185" s="4">
        <f t="shared" si="17"/>
        <v>133.4</v>
      </c>
      <c r="AJ185" s="4">
        <v>138.5</v>
      </c>
      <c r="AK185" s="4"/>
    </row>
    <row r="186" spans="1:37" x14ac:dyDescent="0.25">
      <c r="A186" s="1" t="s">
        <v>32</v>
      </c>
      <c r="B186" s="1">
        <v>2018</v>
      </c>
      <c r="C186" s="1" t="s">
        <v>34</v>
      </c>
      <c r="D186" s="4">
        <v>134.80000000000001</v>
      </c>
      <c r="E186" s="4">
        <v>143</v>
      </c>
      <c r="F186" s="4">
        <v>139.9</v>
      </c>
      <c r="G186" s="4">
        <v>139.9</v>
      </c>
      <c r="H186" s="4">
        <v>116.2</v>
      </c>
      <c r="I186" s="4">
        <v>135.5</v>
      </c>
      <c r="J186" s="4">
        <v>136.9</v>
      </c>
      <c r="K186" s="4">
        <v>117</v>
      </c>
      <c r="L186" s="4">
        <v>115.4</v>
      </c>
      <c r="M186" s="4">
        <v>140.69999999999999</v>
      </c>
      <c r="N186" s="4">
        <v>125.9</v>
      </c>
      <c r="O186" s="4">
        <v>147.1</v>
      </c>
      <c r="P186" s="4">
        <v>135.6</v>
      </c>
      <c r="Q186" s="4">
        <f t="shared" si="12"/>
        <v>132.91538461538462</v>
      </c>
      <c r="R186" s="4">
        <v>159.30000000000001</v>
      </c>
      <c r="S186" s="4">
        <f t="shared" si="13"/>
        <v>159.30000000000001</v>
      </c>
      <c r="T186" s="4">
        <v>136.30000000000001</v>
      </c>
      <c r="U186" s="4">
        <v>126.1</v>
      </c>
      <c r="V186" s="4">
        <v>134.69999999999999</v>
      </c>
      <c r="W186" s="51">
        <f t="shared" si="14"/>
        <v>132.36666666666665</v>
      </c>
      <c r="X186" s="4">
        <v>141.30000000000001</v>
      </c>
      <c r="Y186" s="4">
        <v>127.3</v>
      </c>
      <c r="Z186" s="4">
        <v>117.4</v>
      </c>
      <c r="AA186" s="4">
        <v>129.80000000000001</v>
      </c>
      <c r="AB186" s="4">
        <v>137.19999999999999</v>
      </c>
      <c r="AC186" s="4">
        <f t="shared" si="15"/>
        <v>130.6</v>
      </c>
      <c r="AD186" s="4">
        <v>129.9</v>
      </c>
      <c r="AE186" s="4">
        <v>126.2</v>
      </c>
      <c r="AF186" s="51">
        <f t="shared" si="16"/>
        <v>128.05000000000001</v>
      </c>
      <c r="AG186" s="4">
        <v>126.5</v>
      </c>
      <c r="AH186" s="4">
        <v>126.5</v>
      </c>
      <c r="AI186" s="4">
        <f t="shared" si="17"/>
        <v>126.5</v>
      </c>
      <c r="AJ186" s="4">
        <v>134</v>
      </c>
      <c r="AK186" s="4"/>
    </row>
    <row r="187" spans="1:37" x14ac:dyDescent="0.25">
      <c r="A187" s="1" t="s">
        <v>33</v>
      </c>
      <c r="B187" s="1">
        <v>2018</v>
      </c>
      <c r="C187" s="1" t="s">
        <v>34</v>
      </c>
      <c r="D187" s="4">
        <v>135.9</v>
      </c>
      <c r="E187" s="4">
        <v>143.5</v>
      </c>
      <c r="F187" s="4">
        <v>140.30000000000001</v>
      </c>
      <c r="G187" s="4">
        <v>140.9</v>
      </c>
      <c r="H187" s="4">
        <v>120.4</v>
      </c>
      <c r="I187" s="4">
        <v>142.9</v>
      </c>
      <c r="J187" s="4">
        <v>140.5</v>
      </c>
      <c r="K187" s="4">
        <v>125.8</v>
      </c>
      <c r="L187" s="4">
        <v>117.1</v>
      </c>
      <c r="M187" s="4">
        <v>137.30000000000001</v>
      </c>
      <c r="N187" s="4">
        <v>128.6</v>
      </c>
      <c r="O187" s="4">
        <v>149.6</v>
      </c>
      <c r="P187" s="4">
        <v>137.6</v>
      </c>
      <c r="Q187" s="4">
        <f t="shared" si="12"/>
        <v>135.4153846153846</v>
      </c>
      <c r="R187" s="4">
        <v>154.9</v>
      </c>
      <c r="S187" s="4">
        <f t="shared" si="13"/>
        <v>154.9</v>
      </c>
      <c r="T187" s="4">
        <v>143.80000000000001</v>
      </c>
      <c r="U187" s="4">
        <v>135.6</v>
      </c>
      <c r="V187" s="4">
        <v>142.6</v>
      </c>
      <c r="W187" s="51">
        <f t="shared" si="14"/>
        <v>140.66666666666666</v>
      </c>
      <c r="X187" s="4">
        <v>141.30000000000001</v>
      </c>
      <c r="Y187" s="4">
        <v>136.69999999999999</v>
      </c>
      <c r="Z187" s="4">
        <v>120.2</v>
      </c>
      <c r="AA187" s="4">
        <v>133.80000000000001</v>
      </c>
      <c r="AB187" s="4">
        <v>139</v>
      </c>
      <c r="AC187" s="4">
        <f t="shared" si="15"/>
        <v>134.19999999999999</v>
      </c>
      <c r="AD187" s="4">
        <v>135.19999999999999</v>
      </c>
      <c r="AE187" s="4">
        <v>127.7</v>
      </c>
      <c r="AF187" s="51">
        <f t="shared" si="16"/>
        <v>131.44999999999999</v>
      </c>
      <c r="AG187" s="4">
        <v>129.9</v>
      </c>
      <c r="AH187" s="4">
        <v>129.6</v>
      </c>
      <c r="AI187" s="4">
        <f t="shared" si="17"/>
        <v>129.75</v>
      </c>
      <c r="AJ187" s="4">
        <v>136.4</v>
      </c>
      <c r="AK187" s="4"/>
    </row>
    <row r="188" spans="1:37" x14ac:dyDescent="0.25">
      <c r="A188" s="1" t="s">
        <v>30</v>
      </c>
      <c r="B188" s="1">
        <v>2018</v>
      </c>
      <c r="C188" s="1" t="s">
        <v>35</v>
      </c>
      <c r="D188" s="4">
        <v>136.80000000000001</v>
      </c>
      <c r="E188" s="4">
        <v>143.80000000000001</v>
      </c>
      <c r="F188" s="4">
        <v>140</v>
      </c>
      <c r="G188" s="4">
        <v>142</v>
      </c>
      <c r="H188" s="4">
        <v>123.2</v>
      </c>
      <c r="I188" s="4">
        <v>152.9</v>
      </c>
      <c r="J188" s="4">
        <v>138</v>
      </c>
      <c r="K188" s="4">
        <v>129.30000000000001</v>
      </c>
      <c r="L188" s="4">
        <v>117.1</v>
      </c>
      <c r="M188" s="4">
        <v>136.30000000000001</v>
      </c>
      <c r="N188" s="4">
        <v>131.19999999999999</v>
      </c>
      <c r="O188" s="4">
        <v>152.80000000000001</v>
      </c>
      <c r="P188" s="4">
        <v>138.6</v>
      </c>
      <c r="Q188" s="4">
        <f t="shared" si="12"/>
        <v>137.07692307692307</v>
      </c>
      <c r="R188" s="4">
        <v>155.1</v>
      </c>
      <c r="S188" s="4">
        <f t="shared" si="13"/>
        <v>155.1</v>
      </c>
      <c r="T188" s="4">
        <v>149.19999999999999</v>
      </c>
      <c r="U188" s="4">
        <v>143</v>
      </c>
      <c r="V188" s="4">
        <v>148.30000000000001</v>
      </c>
      <c r="W188" s="51">
        <f t="shared" si="14"/>
        <v>146.83333333333334</v>
      </c>
      <c r="X188" s="4">
        <v>139.21010980737449</v>
      </c>
      <c r="Y188" s="4">
        <v>142.6</v>
      </c>
      <c r="Z188" s="4">
        <v>124.6</v>
      </c>
      <c r="AA188" s="4">
        <v>136.69999999999999</v>
      </c>
      <c r="AB188" s="4">
        <v>142.69999999999999</v>
      </c>
      <c r="AC188" s="4">
        <f t="shared" si="15"/>
        <v>137.16202196147492</v>
      </c>
      <c r="AD188" s="4">
        <v>139.9</v>
      </c>
      <c r="AE188" s="4">
        <v>129.30000000000001</v>
      </c>
      <c r="AF188" s="51">
        <f t="shared" si="16"/>
        <v>134.60000000000002</v>
      </c>
      <c r="AG188" s="4">
        <v>135.1</v>
      </c>
      <c r="AH188" s="4">
        <v>133.30000000000001</v>
      </c>
      <c r="AI188" s="4">
        <f t="shared" si="17"/>
        <v>134.19999999999999</v>
      </c>
      <c r="AJ188" s="4">
        <v>138.69999999999999</v>
      </c>
      <c r="AK188" s="4"/>
    </row>
    <row r="189" spans="1:37" x14ac:dyDescent="0.25">
      <c r="A189" s="1" t="s">
        <v>32</v>
      </c>
      <c r="B189" s="1">
        <v>2018</v>
      </c>
      <c r="C189" s="1" t="s">
        <v>35</v>
      </c>
      <c r="D189" s="4">
        <v>135</v>
      </c>
      <c r="E189" s="4">
        <v>143.1</v>
      </c>
      <c r="F189" s="4">
        <v>135.5</v>
      </c>
      <c r="G189" s="4">
        <v>139.9</v>
      </c>
      <c r="H189" s="4">
        <v>116.5</v>
      </c>
      <c r="I189" s="4">
        <v>138.5</v>
      </c>
      <c r="J189" s="4">
        <v>128</v>
      </c>
      <c r="K189" s="4">
        <v>115.5</v>
      </c>
      <c r="L189" s="4">
        <v>114.2</v>
      </c>
      <c r="M189" s="4">
        <v>140.69999999999999</v>
      </c>
      <c r="N189" s="4">
        <v>126.2</v>
      </c>
      <c r="O189" s="4">
        <v>147.6</v>
      </c>
      <c r="P189" s="4">
        <v>134.80000000000001</v>
      </c>
      <c r="Q189" s="4">
        <f t="shared" si="12"/>
        <v>131.96153846153845</v>
      </c>
      <c r="R189" s="4">
        <v>159.69999999999999</v>
      </c>
      <c r="S189" s="4">
        <f t="shared" si="13"/>
        <v>159.69999999999999</v>
      </c>
      <c r="T189" s="4">
        <v>136.69999999999999</v>
      </c>
      <c r="U189" s="4">
        <v>126.7</v>
      </c>
      <c r="V189" s="4">
        <v>135.19999999999999</v>
      </c>
      <c r="W189" s="51">
        <f t="shared" si="14"/>
        <v>132.86666666666665</v>
      </c>
      <c r="X189" s="4">
        <v>142</v>
      </c>
      <c r="Y189" s="4">
        <v>126.4</v>
      </c>
      <c r="Z189" s="4">
        <v>117.8</v>
      </c>
      <c r="AA189" s="4">
        <v>130.5</v>
      </c>
      <c r="AB189" s="4">
        <v>137.80000000000001</v>
      </c>
      <c r="AC189" s="4">
        <f t="shared" si="15"/>
        <v>130.9</v>
      </c>
      <c r="AD189" s="4">
        <v>130.80000000000001</v>
      </c>
      <c r="AE189" s="4">
        <v>126.7</v>
      </c>
      <c r="AF189" s="51">
        <f t="shared" si="16"/>
        <v>128.75</v>
      </c>
      <c r="AG189" s="4">
        <v>126.8</v>
      </c>
      <c r="AH189" s="4">
        <v>127.1</v>
      </c>
      <c r="AI189" s="4">
        <f t="shared" si="17"/>
        <v>126.94999999999999</v>
      </c>
      <c r="AJ189" s="4">
        <v>134</v>
      </c>
      <c r="AK189" s="4"/>
    </row>
    <row r="190" spans="1:37" x14ac:dyDescent="0.25">
      <c r="A190" s="1" t="s">
        <v>33</v>
      </c>
      <c r="B190" s="1">
        <v>2018</v>
      </c>
      <c r="C190" s="1" t="s">
        <v>35</v>
      </c>
      <c r="D190" s="4">
        <v>136.19999999999999</v>
      </c>
      <c r="E190" s="4">
        <v>143.6</v>
      </c>
      <c r="F190" s="4">
        <v>138.30000000000001</v>
      </c>
      <c r="G190" s="4">
        <v>141.19999999999999</v>
      </c>
      <c r="H190" s="4">
        <v>120.7</v>
      </c>
      <c r="I190" s="4">
        <v>146.19999999999999</v>
      </c>
      <c r="J190" s="4">
        <v>134.6</v>
      </c>
      <c r="K190" s="4">
        <v>124.6</v>
      </c>
      <c r="L190" s="4">
        <v>116.1</v>
      </c>
      <c r="M190" s="4">
        <v>137.80000000000001</v>
      </c>
      <c r="N190" s="4">
        <v>129.1</v>
      </c>
      <c r="O190" s="4">
        <v>150.4</v>
      </c>
      <c r="P190" s="4">
        <v>137.19999999999999</v>
      </c>
      <c r="Q190" s="4">
        <f t="shared" si="12"/>
        <v>135.07692307692307</v>
      </c>
      <c r="R190" s="4">
        <v>156.30000000000001</v>
      </c>
      <c r="S190" s="4">
        <f t="shared" si="13"/>
        <v>156.30000000000001</v>
      </c>
      <c r="T190" s="4">
        <v>144.30000000000001</v>
      </c>
      <c r="U190" s="4">
        <v>136.19999999999999</v>
      </c>
      <c r="V190" s="4">
        <v>143.1</v>
      </c>
      <c r="W190" s="51">
        <f t="shared" si="14"/>
        <v>141.20000000000002</v>
      </c>
      <c r="X190" s="4">
        <v>142</v>
      </c>
      <c r="Y190" s="4">
        <v>136.5</v>
      </c>
      <c r="Z190" s="4">
        <v>121</v>
      </c>
      <c r="AA190" s="4">
        <v>134.30000000000001</v>
      </c>
      <c r="AB190" s="4">
        <v>139.80000000000001</v>
      </c>
      <c r="AC190" s="4">
        <f t="shared" si="15"/>
        <v>134.71999999999997</v>
      </c>
      <c r="AD190" s="4">
        <v>135.6</v>
      </c>
      <c r="AE190" s="4">
        <v>128.19999999999999</v>
      </c>
      <c r="AF190" s="51">
        <f t="shared" si="16"/>
        <v>131.89999999999998</v>
      </c>
      <c r="AG190" s="4">
        <v>130.4</v>
      </c>
      <c r="AH190" s="4">
        <v>130.30000000000001</v>
      </c>
      <c r="AI190" s="4">
        <f t="shared" si="17"/>
        <v>130.35000000000002</v>
      </c>
      <c r="AJ190" s="4">
        <v>136.5</v>
      </c>
      <c r="AK190" s="4"/>
    </row>
    <row r="191" spans="1:37" x14ac:dyDescent="0.25">
      <c r="A191" s="1" t="s">
        <v>30</v>
      </c>
      <c r="B191" s="1">
        <v>2018</v>
      </c>
      <c r="C191" s="1" t="s">
        <v>36</v>
      </c>
      <c r="D191" s="4">
        <v>137.1</v>
      </c>
      <c r="E191" s="4">
        <v>144.5</v>
      </c>
      <c r="F191" s="4">
        <v>135.9</v>
      </c>
      <c r="G191" s="4">
        <v>142.4</v>
      </c>
      <c r="H191" s="4">
        <v>123.5</v>
      </c>
      <c r="I191" s="4">
        <v>156.4</v>
      </c>
      <c r="J191" s="4">
        <v>135.1</v>
      </c>
      <c r="K191" s="4">
        <v>128.4</v>
      </c>
      <c r="L191" s="4">
        <v>115.2</v>
      </c>
      <c r="M191" s="4">
        <v>137.19999999999999</v>
      </c>
      <c r="N191" s="4">
        <v>131.9</v>
      </c>
      <c r="O191" s="4">
        <v>153.80000000000001</v>
      </c>
      <c r="P191" s="4">
        <v>138.6</v>
      </c>
      <c r="Q191" s="4">
        <f t="shared" si="12"/>
        <v>136.92307692307693</v>
      </c>
      <c r="R191" s="4">
        <v>156.1</v>
      </c>
      <c r="S191" s="4">
        <f t="shared" si="13"/>
        <v>156.1</v>
      </c>
      <c r="T191" s="4">
        <v>150.1</v>
      </c>
      <c r="U191" s="4">
        <v>143.30000000000001</v>
      </c>
      <c r="V191" s="4">
        <v>149.1</v>
      </c>
      <c r="W191" s="51">
        <f t="shared" si="14"/>
        <v>147.5</v>
      </c>
      <c r="X191" s="4">
        <v>140.21609403479596</v>
      </c>
      <c r="Y191" s="4">
        <v>143.80000000000001</v>
      </c>
      <c r="Z191" s="4">
        <v>125.3</v>
      </c>
      <c r="AA191" s="4">
        <v>137.6</v>
      </c>
      <c r="AB191" s="4">
        <v>143.69999999999999</v>
      </c>
      <c r="AC191" s="4">
        <f t="shared" si="15"/>
        <v>138.12321880695919</v>
      </c>
      <c r="AD191" s="4">
        <v>140.9</v>
      </c>
      <c r="AE191" s="4">
        <v>130.4</v>
      </c>
      <c r="AF191" s="51">
        <f t="shared" si="16"/>
        <v>135.65</v>
      </c>
      <c r="AG191" s="4">
        <v>136</v>
      </c>
      <c r="AH191" s="4">
        <v>134.19999999999999</v>
      </c>
      <c r="AI191" s="4">
        <f t="shared" si="17"/>
        <v>135.1</v>
      </c>
      <c r="AJ191" s="4">
        <v>139.1</v>
      </c>
      <c r="AK191" s="4"/>
    </row>
    <row r="192" spans="1:37" x14ac:dyDescent="0.25">
      <c r="A192" s="1" t="s">
        <v>32</v>
      </c>
      <c r="B192" s="1">
        <v>2018</v>
      </c>
      <c r="C192" s="1" t="s">
        <v>36</v>
      </c>
      <c r="D192" s="4">
        <v>135</v>
      </c>
      <c r="E192" s="4">
        <v>144.30000000000001</v>
      </c>
      <c r="F192" s="4">
        <v>130.80000000000001</v>
      </c>
      <c r="G192" s="4">
        <v>140.30000000000001</v>
      </c>
      <c r="H192" s="4">
        <v>116.6</v>
      </c>
      <c r="I192" s="4">
        <v>150.1</v>
      </c>
      <c r="J192" s="4">
        <v>127.6</v>
      </c>
      <c r="K192" s="4">
        <v>114</v>
      </c>
      <c r="L192" s="4">
        <v>110.6</v>
      </c>
      <c r="M192" s="4">
        <v>140.19999999999999</v>
      </c>
      <c r="N192" s="4">
        <v>126.5</v>
      </c>
      <c r="O192" s="4">
        <v>148.30000000000001</v>
      </c>
      <c r="P192" s="4">
        <v>135.69999999999999</v>
      </c>
      <c r="Q192" s="4">
        <f t="shared" si="12"/>
        <v>132.30769230769232</v>
      </c>
      <c r="R192" s="4">
        <v>159.19999999999999</v>
      </c>
      <c r="S192" s="4">
        <f t="shared" si="13"/>
        <v>159.19999999999999</v>
      </c>
      <c r="T192" s="4">
        <v>137.80000000000001</v>
      </c>
      <c r="U192" s="4">
        <v>127.4</v>
      </c>
      <c r="V192" s="4">
        <v>136.19999999999999</v>
      </c>
      <c r="W192" s="51">
        <f t="shared" si="14"/>
        <v>133.80000000000001</v>
      </c>
      <c r="X192" s="4">
        <v>142.9</v>
      </c>
      <c r="Y192" s="4">
        <v>124.6</v>
      </c>
      <c r="Z192" s="4">
        <v>118.9</v>
      </c>
      <c r="AA192" s="4">
        <v>131.30000000000001</v>
      </c>
      <c r="AB192" s="4">
        <v>139.69999999999999</v>
      </c>
      <c r="AC192" s="4">
        <f t="shared" si="15"/>
        <v>131.48000000000002</v>
      </c>
      <c r="AD192" s="4">
        <v>131.80000000000001</v>
      </c>
      <c r="AE192" s="4">
        <v>127.6</v>
      </c>
      <c r="AF192" s="51">
        <f t="shared" si="16"/>
        <v>129.69999999999999</v>
      </c>
      <c r="AG192" s="4">
        <v>127.6</v>
      </c>
      <c r="AH192" s="4">
        <v>128.19999999999999</v>
      </c>
      <c r="AI192" s="4">
        <f t="shared" si="17"/>
        <v>127.89999999999999</v>
      </c>
      <c r="AJ192" s="4">
        <v>134.80000000000001</v>
      </c>
      <c r="AK192" s="4"/>
    </row>
    <row r="193" spans="1:37" x14ac:dyDescent="0.25">
      <c r="A193" s="1" t="s">
        <v>33</v>
      </c>
      <c r="B193" s="1">
        <v>2018</v>
      </c>
      <c r="C193" s="1" t="s">
        <v>36</v>
      </c>
      <c r="D193" s="4">
        <v>136.4</v>
      </c>
      <c r="E193" s="4">
        <v>144.4</v>
      </c>
      <c r="F193" s="4">
        <v>133.9</v>
      </c>
      <c r="G193" s="4">
        <v>141.6</v>
      </c>
      <c r="H193" s="4">
        <v>121</v>
      </c>
      <c r="I193" s="4">
        <v>153.5</v>
      </c>
      <c r="J193" s="4">
        <v>132.6</v>
      </c>
      <c r="K193" s="4">
        <v>123.5</v>
      </c>
      <c r="L193" s="4">
        <v>113.7</v>
      </c>
      <c r="M193" s="4">
        <v>138.19999999999999</v>
      </c>
      <c r="N193" s="4">
        <v>129.6</v>
      </c>
      <c r="O193" s="4">
        <v>151.19999999999999</v>
      </c>
      <c r="P193" s="4">
        <v>137.5</v>
      </c>
      <c r="Q193" s="4">
        <f t="shared" si="12"/>
        <v>135.16153846153847</v>
      </c>
      <c r="R193" s="4">
        <v>156.9</v>
      </c>
      <c r="S193" s="4">
        <f t="shared" si="13"/>
        <v>156.9</v>
      </c>
      <c r="T193" s="4">
        <v>145.30000000000001</v>
      </c>
      <c r="U193" s="4">
        <v>136.69999999999999</v>
      </c>
      <c r="V193" s="4">
        <v>144</v>
      </c>
      <c r="W193" s="51">
        <f t="shared" si="14"/>
        <v>142</v>
      </c>
      <c r="X193" s="4">
        <v>142.9</v>
      </c>
      <c r="Y193" s="4">
        <v>136.5</v>
      </c>
      <c r="Z193" s="4">
        <v>121.9</v>
      </c>
      <c r="AA193" s="4">
        <v>135.19999999999999</v>
      </c>
      <c r="AB193" s="4">
        <v>141.4</v>
      </c>
      <c r="AC193" s="4">
        <f t="shared" si="15"/>
        <v>135.57999999999998</v>
      </c>
      <c r="AD193" s="4">
        <v>136.6</v>
      </c>
      <c r="AE193" s="4">
        <v>129.19999999999999</v>
      </c>
      <c r="AF193" s="51">
        <f t="shared" si="16"/>
        <v>132.89999999999998</v>
      </c>
      <c r="AG193" s="4">
        <v>131.30000000000001</v>
      </c>
      <c r="AH193" s="4">
        <v>131.30000000000001</v>
      </c>
      <c r="AI193" s="4">
        <f t="shared" si="17"/>
        <v>131.30000000000001</v>
      </c>
      <c r="AJ193" s="4">
        <v>137.1</v>
      </c>
      <c r="AK193" s="4"/>
    </row>
    <row r="194" spans="1:37" x14ac:dyDescent="0.25">
      <c r="A194" s="1" t="s">
        <v>30</v>
      </c>
      <c r="B194" s="1">
        <v>2018</v>
      </c>
      <c r="C194" s="1" t="s">
        <v>37</v>
      </c>
      <c r="D194" s="4">
        <v>137.4</v>
      </c>
      <c r="E194" s="4">
        <v>145.69999999999999</v>
      </c>
      <c r="F194" s="4">
        <v>135.5</v>
      </c>
      <c r="G194" s="4">
        <v>142.9</v>
      </c>
      <c r="H194" s="4">
        <v>123.6</v>
      </c>
      <c r="I194" s="4">
        <v>157.5</v>
      </c>
      <c r="J194" s="4">
        <v>137.80000000000001</v>
      </c>
      <c r="K194" s="4">
        <v>127.2</v>
      </c>
      <c r="L194" s="4">
        <v>111.8</v>
      </c>
      <c r="M194" s="4">
        <v>137.4</v>
      </c>
      <c r="N194" s="4">
        <v>132.19999999999999</v>
      </c>
      <c r="O194" s="4">
        <v>154.30000000000001</v>
      </c>
      <c r="P194" s="4">
        <v>139.1</v>
      </c>
      <c r="Q194" s="4">
        <f t="shared" si="12"/>
        <v>137.1076923076923</v>
      </c>
      <c r="R194" s="4">
        <v>157</v>
      </c>
      <c r="S194" s="4">
        <f t="shared" si="13"/>
        <v>157</v>
      </c>
      <c r="T194" s="4">
        <v>150.80000000000001</v>
      </c>
      <c r="U194" s="4">
        <v>144.1</v>
      </c>
      <c r="V194" s="4">
        <v>149.80000000000001</v>
      </c>
      <c r="W194" s="51">
        <f t="shared" si="14"/>
        <v>148.23333333333332</v>
      </c>
      <c r="X194" s="4">
        <v>141.1160028710041</v>
      </c>
      <c r="Y194" s="4">
        <v>144.30000000000001</v>
      </c>
      <c r="Z194" s="4">
        <v>126.4</v>
      </c>
      <c r="AA194" s="4">
        <v>138.4</v>
      </c>
      <c r="AB194" s="4">
        <v>144.4</v>
      </c>
      <c r="AC194" s="4">
        <f t="shared" si="15"/>
        <v>138.92320057420082</v>
      </c>
      <c r="AD194" s="4">
        <v>141.80000000000001</v>
      </c>
      <c r="AE194" s="4">
        <v>131.19999999999999</v>
      </c>
      <c r="AF194" s="51">
        <f t="shared" si="16"/>
        <v>136.5</v>
      </c>
      <c r="AG194" s="4">
        <v>136.80000000000001</v>
      </c>
      <c r="AH194" s="4">
        <v>135.1</v>
      </c>
      <c r="AI194" s="4">
        <f t="shared" si="17"/>
        <v>135.94999999999999</v>
      </c>
      <c r="AJ194" s="4">
        <v>139.80000000000001</v>
      </c>
      <c r="AK194" s="4"/>
    </row>
    <row r="195" spans="1:37" x14ac:dyDescent="0.25">
      <c r="A195" s="1" t="s">
        <v>32</v>
      </c>
      <c r="B195" s="1">
        <v>2018</v>
      </c>
      <c r="C195" s="1" t="s">
        <v>37</v>
      </c>
      <c r="D195" s="4">
        <v>135</v>
      </c>
      <c r="E195" s="4">
        <v>148.19999999999999</v>
      </c>
      <c r="F195" s="4">
        <v>130.5</v>
      </c>
      <c r="G195" s="4">
        <v>140.69999999999999</v>
      </c>
      <c r="H195" s="4">
        <v>116.4</v>
      </c>
      <c r="I195" s="4">
        <v>151.30000000000001</v>
      </c>
      <c r="J195" s="4">
        <v>131.4</v>
      </c>
      <c r="K195" s="4">
        <v>112.8</v>
      </c>
      <c r="L195" s="4">
        <v>105.3</v>
      </c>
      <c r="M195" s="4">
        <v>139.6</v>
      </c>
      <c r="N195" s="4">
        <v>126.6</v>
      </c>
      <c r="O195" s="4">
        <v>148.69999999999999</v>
      </c>
      <c r="P195" s="4">
        <v>136.4</v>
      </c>
      <c r="Q195" s="4">
        <f t="shared" ref="Q195:Q258" si="18">AVERAGE(D195:P195)</f>
        <v>132.53076923076921</v>
      </c>
      <c r="R195" s="4">
        <v>160.30000000000001</v>
      </c>
      <c r="S195" s="4">
        <f t="shared" ref="S195:S258" si="19">R195</f>
        <v>160.30000000000001</v>
      </c>
      <c r="T195" s="4">
        <v>138.6</v>
      </c>
      <c r="U195" s="4">
        <v>127.9</v>
      </c>
      <c r="V195" s="4">
        <v>137</v>
      </c>
      <c r="W195" s="51">
        <f t="shared" ref="W195:W258" si="20">AVERAGE(T195:V195)</f>
        <v>134.5</v>
      </c>
      <c r="X195" s="4">
        <v>143.19999999999999</v>
      </c>
      <c r="Y195" s="4">
        <v>124.7</v>
      </c>
      <c r="Z195" s="4">
        <v>119.8</v>
      </c>
      <c r="AA195" s="4">
        <v>132</v>
      </c>
      <c r="AB195" s="4">
        <v>140.4</v>
      </c>
      <c r="AC195" s="4">
        <f t="shared" ref="AC195:AC258" si="21">AVERAGE(X195:AB195)</f>
        <v>132.02000000000001</v>
      </c>
      <c r="AD195" s="4">
        <v>132.5</v>
      </c>
      <c r="AE195" s="4">
        <v>128.1</v>
      </c>
      <c r="AF195" s="51">
        <f t="shared" ref="AF195:AF258" si="22">AVERAGE(AD195:AE195)</f>
        <v>130.30000000000001</v>
      </c>
      <c r="AG195" s="4">
        <v>128</v>
      </c>
      <c r="AH195" s="4">
        <v>128.9</v>
      </c>
      <c r="AI195" s="4">
        <f t="shared" ref="AI195:AI258" si="23">AVERAGE(AG195:AH195)</f>
        <v>128.44999999999999</v>
      </c>
      <c r="AJ195" s="4">
        <v>135.4</v>
      </c>
      <c r="AK195" s="4"/>
    </row>
    <row r="196" spans="1:37" x14ac:dyDescent="0.25">
      <c r="A196" s="1" t="s">
        <v>33</v>
      </c>
      <c r="B196" s="1">
        <v>2018</v>
      </c>
      <c r="C196" s="1" t="s">
        <v>37</v>
      </c>
      <c r="D196" s="4">
        <v>136.6</v>
      </c>
      <c r="E196" s="4">
        <v>146.6</v>
      </c>
      <c r="F196" s="4">
        <v>133.6</v>
      </c>
      <c r="G196" s="4">
        <v>142.1</v>
      </c>
      <c r="H196" s="4">
        <v>121</v>
      </c>
      <c r="I196" s="4">
        <v>154.6</v>
      </c>
      <c r="J196" s="4">
        <v>135.6</v>
      </c>
      <c r="K196" s="4">
        <v>122.3</v>
      </c>
      <c r="L196" s="4">
        <v>109.6</v>
      </c>
      <c r="M196" s="4">
        <v>138.1</v>
      </c>
      <c r="N196" s="4">
        <v>129.9</v>
      </c>
      <c r="O196" s="4">
        <v>151.69999999999999</v>
      </c>
      <c r="P196" s="4">
        <v>138.1</v>
      </c>
      <c r="Q196" s="4">
        <f t="shared" si="18"/>
        <v>135.36923076923077</v>
      </c>
      <c r="R196" s="4">
        <v>157.9</v>
      </c>
      <c r="S196" s="4">
        <f t="shared" si="19"/>
        <v>157.9</v>
      </c>
      <c r="T196" s="4">
        <v>146</v>
      </c>
      <c r="U196" s="4">
        <v>137.4</v>
      </c>
      <c r="V196" s="4">
        <v>144.69999999999999</v>
      </c>
      <c r="W196" s="51">
        <f t="shared" si="20"/>
        <v>142.69999999999999</v>
      </c>
      <c r="X196" s="4">
        <v>143.19999999999999</v>
      </c>
      <c r="Y196" s="4">
        <v>136.9</v>
      </c>
      <c r="Z196" s="4">
        <v>122.9</v>
      </c>
      <c r="AA196" s="4">
        <v>136</v>
      </c>
      <c r="AB196" s="4">
        <v>142.1</v>
      </c>
      <c r="AC196" s="4">
        <f t="shared" si="21"/>
        <v>136.22</v>
      </c>
      <c r="AD196" s="4">
        <v>137.4</v>
      </c>
      <c r="AE196" s="4">
        <v>129.9</v>
      </c>
      <c r="AF196" s="51">
        <f t="shared" si="22"/>
        <v>133.65</v>
      </c>
      <c r="AG196" s="4">
        <v>131.80000000000001</v>
      </c>
      <c r="AH196" s="4">
        <v>132.1</v>
      </c>
      <c r="AI196" s="4">
        <f t="shared" si="23"/>
        <v>131.94999999999999</v>
      </c>
      <c r="AJ196" s="4">
        <v>137.80000000000001</v>
      </c>
      <c r="AK196" s="4"/>
    </row>
    <row r="197" spans="1:37" x14ac:dyDescent="0.25">
      <c r="A197" s="1" t="s">
        <v>30</v>
      </c>
      <c r="B197" s="1">
        <v>2018</v>
      </c>
      <c r="C197" s="1" t="s">
        <v>38</v>
      </c>
      <c r="D197" s="4">
        <v>137.6</v>
      </c>
      <c r="E197" s="4">
        <v>148.1</v>
      </c>
      <c r="F197" s="4">
        <v>136.69999999999999</v>
      </c>
      <c r="G197" s="4">
        <v>143.19999999999999</v>
      </c>
      <c r="H197" s="4">
        <v>124</v>
      </c>
      <c r="I197" s="4">
        <v>154.1</v>
      </c>
      <c r="J197" s="4">
        <v>143.5</v>
      </c>
      <c r="K197" s="4">
        <v>126</v>
      </c>
      <c r="L197" s="4">
        <v>112.4</v>
      </c>
      <c r="M197" s="4">
        <v>137.6</v>
      </c>
      <c r="N197" s="4">
        <v>132.80000000000001</v>
      </c>
      <c r="O197" s="4">
        <v>154.30000000000001</v>
      </c>
      <c r="P197" s="4">
        <v>140</v>
      </c>
      <c r="Q197" s="4">
        <f t="shared" si="18"/>
        <v>137.71538461538461</v>
      </c>
      <c r="R197" s="4">
        <v>157.30000000000001</v>
      </c>
      <c r="S197" s="4">
        <f t="shared" si="19"/>
        <v>157.30000000000001</v>
      </c>
      <c r="T197" s="4">
        <v>151.30000000000001</v>
      </c>
      <c r="U197" s="4">
        <v>144.69999999999999</v>
      </c>
      <c r="V197" s="4">
        <v>150.30000000000001</v>
      </c>
      <c r="W197" s="51">
        <f t="shared" si="20"/>
        <v>148.76666666666668</v>
      </c>
      <c r="X197" s="4">
        <v>141.86024519035271</v>
      </c>
      <c r="Y197" s="4">
        <v>145.1</v>
      </c>
      <c r="Z197" s="4">
        <v>127.4</v>
      </c>
      <c r="AA197" s="4">
        <v>138.4</v>
      </c>
      <c r="AB197" s="4">
        <v>145.1</v>
      </c>
      <c r="AC197" s="4">
        <f t="shared" si="21"/>
        <v>139.57204903807053</v>
      </c>
      <c r="AD197" s="4">
        <v>142.19999999999999</v>
      </c>
      <c r="AE197" s="4">
        <v>131.4</v>
      </c>
      <c r="AF197" s="51">
        <f t="shared" si="22"/>
        <v>136.80000000000001</v>
      </c>
      <c r="AG197" s="4">
        <v>137.80000000000001</v>
      </c>
      <c r="AH197" s="4">
        <v>135.6</v>
      </c>
      <c r="AI197" s="4">
        <f t="shared" si="23"/>
        <v>136.69999999999999</v>
      </c>
      <c r="AJ197" s="4">
        <v>140.5</v>
      </c>
      <c r="AK197" s="4"/>
    </row>
    <row r="198" spans="1:37" x14ac:dyDescent="0.25">
      <c r="A198" s="1" t="s">
        <v>32</v>
      </c>
      <c r="B198" s="1">
        <v>2018</v>
      </c>
      <c r="C198" s="1" t="s">
        <v>38</v>
      </c>
      <c r="D198" s="4">
        <v>135.30000000000001</v>
      </c>
      <c r="E198" s="4">
        <v>149.69999999999999</v>
      </c>
      <c r="F198" s="4">
        <v>133.9</v>
      </c>
      <c r="G198" s="4">
        <v>140.80000000000001</v>
      </c>
      <c r="H198" s="4">
        <v>116.6</v>
      </c>
      <c r="I198" s="4">
        <v>152.19999999999999</v>
      </c>
      <c r="J198" s="4">
        <v>144</v>
      </c>
      <c r="K198" s="4">
        <v>112.3</v>
      </c>
      <c r="L198" s="4">
        <v>108.4</v>
      </c>
      <c r="M198" s="4">
        <v>140</v>
      </c>
      <c r="N198" s="4">
        <v>126.7</v>
      </c>
      <c r="O198" s="4">
        <v>149</v>
      </c>
      <c r="P198" s="4">
        <v>138.4</v>
      </c>
      <c r="Q198" s="4">
        <f t="shared" si="18"/>
        <v>134.40769230769232</v>
      </c>
      <c r="R198" s="4">
        <v>161</v>
      </c>
      <c r="S198" s="4">
        <f t="shared" si="19"/>
        <v>161</v>
      </c>
      <c r="T198" s="4">
        <v>138.9</v>
      </c>
      <c r="U198" s="4">
        <v>128.69999999999999</v>
      </c>
      <c r="V198" s="4">
        <v>137.4</v>
      </c>
      <c r="W198" s="51">
        <f t="shared" si="20"/>
        <v>135</v>
      </c>
      <c r="X198" s="4">
        <v>142.5</v>
      </c>
      <c r="Y198" s="4">
        <v>126.5</v>
      </c>
      <c r="Z198" s="4">
        <v>120.4</v>
      </c>
      <c r="AA198" s="4">
        <v>132.6</v>
      </c>
      <c r="AB198" s="4">
        <v>141.19999999999999</v>
      </c>
      <c r="AC198" s="4">
        <f t="shared" si="21"/>
        <v>132.64000000000001</v>
      </c>
      <c r="AD198" s="4">
        <v>133.1</v>
      </c>
      <c r="AE198" s="4">
        <v>128.19999999999999</v>
      </c>
      <c r="AF198" s="51">
        <f t="shared" si="22"/>
        <v>130.64999999999998</v>
      </c>
      <c r="AG198" s="4">
        <v>128.5</v>
      </c>
      <c r="AH198" s="4">
        <v>129.5</v>
      </c>
      <c r="AI198" s="4">
        <f t="shared" si="23"/>
        <v>129</v>
      </c>
      <c r="AJ198" s="4">
        <v>136.19999999999999</v>
      </c>
      <c r="AK198" s="4"/>
    </row>
    <row r="199" spans="1:37" x14ac:dyDescent="0.25">
      <c r="A199" s="1" t="s">
        <v>33</v>
      </c>
      <c r="B199" s="1">
        <v>2018</v>
      </c>
      <c r="C199" s="1" t="s">
        <v>38</v>
      </c>
      <c r="D199" s="4">
        <v>136.9</v>
      </c>
      <c r="E199" s="4">
        <v>148.69999999999999</v>
      </c>
      <c r="F199" s="4">
        <v>135.6</v>
      </c>
      <c r="G199" s="4">
        <v>142.30000000000001</v>
      </c>
      <c r="H199" s="4">
        <v>121.3</v>
      </c>
      <c r="I199" s="4">
        <v>153.19999999999999</v>
      </c>
      <c r="J199" s="4">
        <v>143.69999999999999</v>
      </c>
      <c r="K199" s="4">
        <v>121.4</v>
      </c>
      <c r="L199" s="4">
        <v>111.1</v>
      </c>
      <c r="M199" s="4">
        <v>138.4</v>
      </c>
      <c r="N199" s="4">
        <v>130.30000000000001</v>
      </c>
      <c r="O199" s="4">
        <v>151.80000000000001</v>
      </c>
      <c r="P199" s="4">
        <v>139.4</v>
      </c>
      <c r="Q199" s="4">
        <f t="shared" si="18"/>
        <v>136.46923076923079</v>
      </c>
      <c r="R199" s="4">
        <v>158.30000000000001</v>
      </c>
      <c r="S199" s="4">
        <f t="shared" si="19"/>
        <v>158.30000000000001</v>
      </c>
      <c r="T199" s="4">
        <v>146.4</v>
      </c>
      <c r="U199" s="4">
        <v>138.1</v>
      </c>
      <c r="V199" s="4">
        <v>145.19999999999999</v>
      </c>
      <c r="W199" s="51">
        <f t="shared" si="20"/>
        <v>143.23333333333332</v>
      </c>
      <c r="X199" s="4">
        <v>142.5</v>
      </c>
      <c r="Y199" s="4">
        <v>138.1</v>
      </c>
      <c r="Z199" s="4">
        <v>123.7</v>
      </c>
      <c r="AA199" s="4">
        <v>136.19999999999999</v>
      </c>
      <c r="AB199" s="4">
        <v>142.80000000000001</v>
      </c>
      <c r="AC199" s="4">
        <f t="shared" si="21"/>
        <v>136.66</v>
      </c>
      <c r="AD199" s="4">
        <v>137.9</v>
      </c>
      <c r="AE199" s="4">
        <v>130.1</v>
      </c>
      <c r="AF199" s="51">
        <f t="shared" si="22"/>
        <v>134</v>
      </c>
      <c r="AG199" s="4">
        <v>132.6</v>
      </c>
      <c r="AH199" s="4">
        <v>132.6</v>
      </c>
      <c r="AI199" s="4">
        <f t="shared" si="23"/>
        <v>132.6</v>
      </c>
      <c r="AJ199" s="4">
        <v>138.5</v>
      </c>
      <c r="AK199" s="4"/>
    </row>
    <row r="200" spans="1:37" x14ac:dyDescent="0.25">
      <c r="A200" s="1" t="s">
        <v>30</v>
      </c>
      <c r="B200" s="1">
        <v>2018</v>
      </c>
      <c r="C200" s="1" t="s">
        <v>39</v>
      </c>
      <c r="D200" s="4">
        <v>138.4</v>
      </c>
      <c r="E200" s="4">
        <v>149.30000000000001</v>
      </c>
      <c r="F200" s="4">
        <v>139.30000000000001</v>
      </c>
      <c r="G200" s="4">
        <v>143.4</v>
      </c>
      <c r="H200" s="4">
        <v>124.1</v>
      </c>
      <c r="I200" s="4">
        <v>153.30000000000001</v>
      </c>
      <c r="J200" s="4">
        <v>154.19999999999999</v>
      </c>
      <c r="K200" s="4">
        <v>126.4</v>
      </c>
      <c r="L200" s="4">
        <v>114.3</v>
      </c>
      <c r="M200" s="4">
        <v>138.19999999999999</v>
      </c>
      <c r="N200" s="4">
        <v>132.80000000000001</v>
      </c>
      <c r="O200" s="4">
        <v>154.80000000000001</v>
      </c>
      <c r="P200" s="4">
        <v>142</v>
      </c>
      <c r="Q200" s="4">
        <f t="shared" si="18"/>
        <v>139.26923076923077</v>
      </c>
      <c r="R200" s="4">
        <v>156.1</v>
      </c>
      <c r="S200" s="4">
        <f t="shared" si="19"/>
        <v>156.1</v>
      </c>
      <c r="T200" s="4">
        <v>151.5</v>
      </c>
      <c r="U200" s="4">
        <v>145.1</v>
      </c>
      <c r="V200" s="4">
        <v>150.6</v>
      </c>
      <c r="W200" s="51">
        <f t="shared" si="20"/>
        <v>149.06666666666669</v>
      </c>
      <c r="X200" s="4">
        <v>142.26581578846142</v>
      </c>
      <c r="Y200" s="4">
        <v>146.80000000000001</v>
      </c>
      <c r="Z200" s="4">
        <v>127.5</v>
      </c>
      <c r="AA200" s="4">
        <v>139</v>
      </c>
      <c r="AB200" s="4">
        <v>145.80000000000001</v>
      </c>
      <c r="AC200" s="4">
        <f t="shared" si="21"/>
        <v>140.2731631576923</v>
      </c>
      <c r="AD200" s="4">
        <v>143.1</v>
      </c>
      <c r="AE200" s="4">
        <v>131.4</v>
      </c>
      <c r="AF200" s="51">
        <f t="shared" si="22"/>
        <v>137.25</v>
      </c>
      <c r="AG200" s="4">
        <v>138.4</v>
      </c>
      <c r="AH200" s="4">
        <v>136</v>
      </c>
      <c r="AI200" s="4">
        <f t="shared" si="23"/>
        <v>137.19999999999999</v>
      </c>
      <c r="AJ200" s="4">
        <v>141.80000000000001</v>
      </c>
      <c r="AK200" s="4"/>
    </row>
    <row r="201" spans="1:37" x14ac:dyDescent="0.25">
      <c r="A201" s="1" t="s">
        <v>32</v>
      </c>
      <c r="B201" s="1">
        <v>2018</v>
      </c>
      <c r="C201" s="1" t="s">
        <v>39</v>
      </c>
      <c r="D201" s="4">
        <v>135.6</v>
      </c>
      <c r="E201" s="4">
        <v>148.6</v>
      </c>
      <c r="F201" s="4">
        <v>139.1</v>
      </c>
      <c r="G201" s="4">
        <v>141</v>
      </c>
      <c r="H201" s="4">
        <v>116.7</v>
      </c>
      <c r="I201" s="4">
        <v>149.69999999999999</v>
      </c>
      <c r="J201" s="4">
        <v>159.19999999999999</v>
      </c>
      <c r="K201" s="4">
        <v>112.6</v>
      </c>
      <c r="L201" s="4">
        <v>111.8</v>
      </c>
      <c r="M201" s="4">
        <v>140.30000000000001</v>
      </c>
      <c r="N201" s="4">
        <v>126.8</v>
      </c>
      <c r="O201" s="4">
        <v>149.4</v>
      </c>
      <c r="P201" s="4">
        <v>140.30000000000001</v>
      </c>
      <c r="Q201" s="4">
        <f t="shared" si="18"/>
        <v>136.23846153846154</v>
      </c>
      <c r="R201" s="4">
        <v>161.4</v>
      </c>
      <c r="S201" s="4">
        <f t="shared" si="19"/>
        <v>161.4</v>
      </c>
      <c r="T201" s="4">
        <v>139.6</v>
      </c>
      <c r="U201" s="4">
        <v>128.9</v>
      </c>
      <c r="V201" s="4">
        <v>137.9</v>
      </c>
      <c r="W201" s="51">
        <f t="shared" si="20"/>
        <v>135.46666666666667</v>
      </c>
      <c r="X201" s="4">
        <v>143.6</v>
      </c>
      <c r="Y201" s="4">
        <v>128.1</v>
      </c>
      <c r="Z201" s="4">
        <v>120.1</v>
      </c>
      <c r="AA201" s="4">
        <v>133.6</v>
      </c>
      <c r="AB201" s="4">
        <v>144</v>
      </c>
      <c r="AC201" s="4">
        <f t="shared" si="21"/>
        <v>133.88</v>
      </c>
      <c r="AD201" s="4">
        <v>133.6</v>
      </c>
      <c r="AE201" s="4">
        <v>128.19999999999999</v>
      </c>
      <c r="AF201" s="51">
        <f t="shared" si="22"/>
        <v>130.89999999999998</v>
      </c>
      <c r="AG201" s="4">
        <v>129</v>
      </c>
      <c r="AH201" s="4">
        <v>130.19999999999999</v>
      </c>
      <c r="AI201" s="4">
        <f t="shared" si="23"/>
        <v>129.6</v>
      </c>
      <c r="AJ201" s="4">
        <v>137.5</v>
      </c>
      <c r="AK201" s="4"/>
    </row>
    <row r="202" spans="1:37" x14ac:dyDescent="0.25">
      <c r="A202" s="1" t="s">
        <v>33</v>
      </c>
      <c r="B202" s="1">
        <v>2018</v>
      </c>
      <c r="C202" s="1" t="s">
        <v>39</v>
      </c>
      <c r="D202" s="4">
        <v>137.5</v>
      </c>
      <c r="E202" s="4">
        <v>149.1</v>
      </c>
      <c r="F202" s="4">
        <v>139.19999999999999</v>
      </c>
      <c r="G202" s="4">
        <v>142.5</v>
      </c>
      <c r="H202" s="4">
        <v>121.4</v>
      </c>
      <c r="I202" s="4">
        <v>151.6</v>
      </c>
      <c r="J202" s="4">
        <v>155.9</v>
      </c>
      <c r="K202" s="4">
        <v>121.7</v>
      </c>
      <c r="L202" s="4">
        <v>113.5</v>
      </c>
      <c r="M202" s="4">
        <v>138.9</v>
      </c>
      <c r="N202" s="4">
        <v>130.30000000000001</v>
      </c>
      <c r="O202" s="4">
        <v>152.30000000000001</v>
      </c>
      <c r="P202" s="4">
        <v>141.4</v>
      </c>
      <c r="Q202" s="4">
        <f t="shared" si="18"/>
        <v>138.1</v>
      </c>
      <c r="R202" s="4">
        <v>157.5</v>
      </c>
      <c r="S202" s="4">
        <f t="shared" si="19"/>
        <v>157.5</v>
      </c>
      <c r="T202" s="4">
        <v>146.80000000000001</v>
      </c>
      <c r="U202" s="4">
        <v>138.4</v>
      </c>
      <c r="V202" s="4">
        <v>145.6</v>
      </c>
      <c r="W202" s="51">
        <f t="shared" si="20"/>
        <v>143.60000000000002</v>
      </c>
      <c r="X202" s="4">
        <v>143.6</v>
      </c>
      <c r="Y202" s="4">
        <v>139.69999999999999</v>
      </c>
      <c r="Z202" s="4">
        <v>123.6</v>
      </c>
      <c r="AA202" s="4">
        <v>137</v>
      </c>
      <c r="AB202" s="4">
        <v>144.69999999999999</v>
      </c>
      <c r="AC202" s="4">
        <f t="shared" si="21"/>
        <v>137.71999999999997</v>
      </c>
      <c r="AD202" s="4">
        <v>138.6</v>
      </c>
      <c r="AE202" s="4">
        <v>130.1</v>
      </c>
      <c r="AF202" s="51">
        <f t="shared" si="22"/>
        <v>134.35</v>
      </c>
      <c r="AG202" s="4">
        <v>133.1</v>
      </c>
      <c r="AH202" s="4">
        <v>133.19999999999999</v>
      </c>
      <c r="AI202" s="4">
        <f t="shared" si="23"/>
        <v>133.14999999999998</v>
      </c>
      <c r="AJ202" s="4">
        <v>139.80000000000001</v>
      </c>
      <c r="AK202" s="4"/>
    </row>
    <row r="203" spans="1:37" x14ac:dyDescent="0.25">
      <c r="A203" s="1" t="s">
        <v>30</v>
      </c>
      <c r="B203" s="1">
        <v>2018</v>
      </c>
      <c r="C203" s="1" t="s">
        <v>40</v>
      </c>
      <c r="D203" s="4">
        <v>139.19999999999999</v>
      </c>
      <c r="E203" s="4">
        <v>148.80000000000001</v>
      </c>
      <c r="F203" s="4">
        <v>139.1</v>
      </c>
      <c r="G203" s="4">
        <v>143.5</v>
      </c>
      <c r="H203" s="4">
        <v>125</v>
      </c>
      <c r="I203" s="4">
        <v>154.4</v>
      </c>
      <c r="J203" s="4">
        <v>156.30000000000001</v>
      </c>
      <c r="K203" s="4">
        <v>126.8</v>
      </c>
      <c r="L203" s="4">
        <v>115.4</v>
      </c>
      <c r="M203" s="4">
        <v>138.6</v>
      </c>
      <c r="N203" s="4">
        <v>133.80000000000001</v>
      </c>
      <c r="O203" s="4">
        <v>155.19999999999999</v>
      </c>
      <c r="P203" s="4">
        <v>142.69999999999999</v>
      </c>
      <c r="Q203" s="4">
        <f t="shared" si="18"/>
        <v>139.90769230769232</v>
      </c>
      <c r="R203" s="4">
        <v>156.4</v>
      </c>
      <c r="S203" s="4">
        <f t="shared" si="19"/>
        <v>156.4</v>
      </c>
      <c r="T203" s="4">
        <v>152.1</v>
      </c>
      <c r="U203" s="4">
        <v>145.80000000000001</v>
      </c>
      <c r="V203" s="4">
        <v>151.30000000000001</v>
      </c>
      <c r="W203" s="51">
        <f t="shared" si="20"/>
        <v>149.73333333333332</v>
      </c>
      <c r="X203" s="4">
        <v>142.64911820553533</v>
      </c>
      <c r="Y203" s="4">
        <v>147.69999999999999</v>
      </c>
      <c r="Z203" s="4">
        <v>128.30000000000001</v>
      </c>
      <c r="AA203" s="4">
        <v>139.4</v>
      </c>
      <c r="AB203" s="4">
        <v>146.9</v>
      </c>
      <c r="AC203" s="4">
        <f t="shared" si="21"/>
        <v>140.98982364110708</v>
      </c>
      <c r="AD203" s="4">
        <v>143.80000000000001</v>
      </c>
      <c r="AE203" s="4">
        <v>131.30000000000001</v>
      </c>
      <c r="AF203" s="51">
        <f t="shared" si="22"/>
        <v>137.55000000000001</v>
      </c>
      <c r="AG203" s="4">
        <v>138.6</v>
      </c>
      <c r="AH203" s="4">
        <v>136.6</v>
      </c>
      <c r="AI203" s="4">
        <f t="shared" si="23"/>
        <v>137.6</v>
      </c>
      <c r="AJ203" s="4">
        <v>142.5</v>
      </c>
      <c r="AK203" s="4"/>
    </row>
    <row r="204" spans="1:37" x14ac:dyDescent="0.25">
      <c r="A204" s="1" t="s">
        <v>32</v>
      </c>
      <c r="B204" s="1">
        <v>2018</v>
      </c>
      <c r="C204" s="1" t="s">
        <v>40</v>
      </c>
      <c r="D204" s="4">
        <v>136.5</v>
      </c>
      <c r="E204" s="4">
        <v>146.4</v>
      </c>
      <c r="F204" s="4">
        <v>136.6</v>
      </c>
      <c r="G204" s="4">
        <v>141.19999999999999</v>
      </c>
      <c r="H204" s="4">
        <v>117.4</v>
      </c>
      <c r="I204" s="4">
        <v>146.30000000000001</v>
      </c>
      <c r="J204" s="4">
        <v>157.30000000000001</v>
      </c>
      <c r="K204" s="4">
        <v>113.6</v>
      </c>
      <c r="L204" s="4">
        <v>113.3</v>
      </c>
      <c r="M204" s="4">
        <v>141.1</v>
      </c>
      <c r="N204" s="4">
        <v>127.4</v>
      </c>
      <c r="O204" s="4">
        <v>150.4</v>
      </c>
      <c r="P204" s="4">
        <v>140.1</v>
      </c>
      <c r="Q204" s="4">
        <f t="shared" si="18"/>
        <v>135.96923076923076</v>
      </c>
      <c r="R204" s="4">
        <v>162.1</v>
      </c>
      <c r="S204" s="4">
        <f t="shared" si="19"/>
        <v>162.1</v>
      </c>
      <c r="T204" s="4">
        <v>140</v>
      </c>
      <c r="U204" s="4">
        <v>129</v>
      </c>
      <c r="V204" s="4">
        <v>138.30000000000001</v>
      </c>
      <c r="W204" s="51">
        <f t="shared" si="20"/>
        <v>135.76666666666668</v>
      </c>
      <c r="X204" s="4">
        <v>144.6</v>
      </c>
      <c r="Y204" s="4">
        <v>129.80000000000001</v>
      </c>
      <c r="Z204" s="4">
        <v>120.7</v>
      </c>
      <c r="AA204" s="4">
        <v>134.9</v>
      </c>
      <c r="AB204" s="4">
        <v>145.30000000000001</v>
      </c>
      <c r="AC204" s="4">
        <f t="shared" si="21"/>
        <v>135.06</v>
      </c>
      <c r="AD204" s="4">
        <v>134.4</v>
      </c>
      <c r="AE204" s="4">
        <v>128.30000000000001</v>
      </c>
      <c r="AF204" s="51">
        <f t="shared" si="22"/>
        <v>131.35000000000002</v>
      </c>
      <c r="AG204" s="4">
        <v>129.80000000000001</v>
      </c>
      <c r="AH204" s="4">
        <v>131</v>
      </c>
      <c r="AI204" s="4">
        <f t="shared" si="23"/>
        <v>130.4</v>
      </c>
      <c r="AJ204" s="4">
        <v>138</v>
      </c>
      <c r="AK204" s="4"/>
    </row>
    <row r="205" spans="1:37" x14ac:dyDescent="0.25">
      <c r="A205" s="1" t="s">
        <v>33</v>
      </c>
      <c r="B205" s="1">
        <v>2018</v>
      </c>
      <c r="C205" s="1" t="s">
        <v>40</v>
      </c>
      <c r="D205" s="4">
        <v>138.30000000000001</v>
      </c>
      <c r="E205" s="4">
        <v>148</v>
      </c>
      <c r="F205" s="4">
        <v>138.1</v>
      </c>
      <c r="G205" s="4">
        <v>142.6</v>
      </c>
      <c r="H205" s="4">
        <v>122.2</v>
      </c>
      <c r="I205" s="4">
        <v>150.6</v>
      </c>
      <c r="J205" s="4">
        <v>156.6</v>
      </c>
      <c r="K205" s="4">
        <v>122.4</v>
      </c>
      <c r="L205" s="4">
        <v>114.7</v>
      </c>
      <c r="M205" s="4">
        <v>139.4</v>
      </c>
      <c r="N205" s="4">
        <v>131.1</v>
      </c>
      <c r="O205" s="4">
        <v>153</v>
      </c>
      <c r="P205" s="4">
        <v>141.69999999999999</v>
      </c>
      <c r="Q205" s="4">
        <f t="shared" si="18"/>
        <v>138.36153846153849</v>
      </c>
      <c r="R205" s="4">
        <v>157.9</v>
      </c>
      <c r="S205" s="4">
        <f t="shared" si="19"/>
        <v>157.9</v>
      </c>
      <c r="T205" s="4">
        <v>147.30000000000001</v>
      </c>
      <c r="U205" s="4">
        <v>138.80000000000001</v>
      </c>
      <c r="V205" s="4">
        <v>146.1</v>
      </c>
      <c r="W205" s="51">
        <f t="shared" si="20"/>
        <v>144.06666666666669</v>
      </c>
      <c r="X205" s="4">
        <v>144.6</v>
      </c>
      <c r="Y205" s="4">
        <v>140.9</v>
      </c>
      <c r="Z205" s="4">
        <v>124.3</v>
      </c>
      <c r="AA205" s="4">
        <v>137.69999999999999</v>
      </c>
      <c r="AB205" s="4">
        <v>146</v>
      </c>
      <c r="AC205" s="4">
        <f t="shared" si="21"/>
        <v>138.69999999999999</v>
      </c>
      <c r="AD205" s="4">
        <v>139.4</v>
      </c>
      <c r="AE205" s="4">
        <v>130.1</v>
      </c>
      <c r="AF205" s="51">
        <f t="shared" si="22"/>
        <v>134.75</v>
      </c>
      <c r="AG205" s="4">
        <v>133.6</v>
      </c>
      <c r="AH205" s="4">
        <v>133.9</v>
      </c>
      <c r="AI205" s="4">
        <f t="shared" si="23"/>
        <v>133.75</v>
      </c>
      <c r="AJ205" s="4">
        <v>140.4</v>
      </c>
      <c r="AK205" s="4"/>
    </row>
    <row r="206" spans="1:37" x14ac:dyDescent="0.25">
      <c r="A206" s="1" t="s">
        <v>30</v>
      </c>
      <c r="B206" s="1">
        <v>2018</v>
      </c>
      <c r="C206" s="1" t="s">
        <v>41</v>
      </c>
      <c r="D206" s="4">
        <v>139.4</v>
      </c>
      <c r="E206" s="4">
        <v>147.19999999999999</v>
      </c>
      <c r="F206" s="4">
        <v>136.6</v>
      </c>
      <c r="G206" s="4">
        <v>143.69999999999999</v>
      </c>
      <c r="H206" s="4">
        <v>124.6</v>
      </c>
      <c r="I206" s="4">
        <v>150.1</v>
      </c>
      <c r="J206" s="4">
        <v>149.4</v>
      </c>
      <c r="K206" s="4">
        <v>125.4</v>
      </c>
      <c r="L206" s="4">
        <v>114.4</v>
      </c>
      <c r="M206" s="4">
        <v>138.69999999999999</v>
      </c>
      <c r="N206" s="4">
        <v>133.1</v>
      </c>
      <c r="O206" s="4">
        <v>155.9</v>
      </c>
      <c r="P206" s="4">
        <v>141.30000000000001</v>
      </c>
      <c r="Q206" s="4">
        <f t="shared" si="18"/>
        <v>138.44615384615386</v>
      </c>
      <c r="R206" s="4">
        <v>157.69999999999999</v>
      </c>
      <c r="S206" s="4">
        <f t="shared" si="19"/>
        <v>157.69999999999999</v>
      </c>
      <c r="T206" s="4">
        <v>152.1</v>
      </c>
      <c r="U206" s="4">
        <v>146.1</v>
      </c>
      <c r="V206" s="4">
        <v>151.30000000000001</v>
      </c>
      <c r="W206" s="51">
        <f t="shared" si="20"/>
        <v>149.83333333333334</v>
      </c>
      <c r="X206" s="4">
        <v>143.13057546492772</v>
      </c>
      <c r="Y206" s="4">
        <v>149</v>
      </c>
      <c r="Z206" s="4">
        <v>129.9</v>
      </c>
      <c r="AA206" s="4">
        <v>140</v>
      </c>
      <c r="AB206" s="4">
        <v>147.6</v>
      </c>
      <c r="AC206" s="4">
        <f t="shared" si="21"/>
        <v>141.92611509298553</v>
      </c>
      <c r="AD206" s="4">
        <v>144</v>
      </c>
      <c r="AE206" s="4">
        <v>132</v>
      </c>
      <c r="AF206" s="51">
        <f t="shared" si="22"/>
        <v>138</v>
      </c>
      <c r="AG206" s="4">
        <v>140</v>
      </c>
      <c r="AH206" s="4">
        <v>137.4</v>
      </c>
      <c r="AI206" s="4">
        <f t="shared" si="23"/>
        <v>138.69999999999999</v>
      </c>
      <c r="AJ206" s="4">
        <v>142.1</v>
      </c>
      <c r="AK206" s="4"/>
    </row>
    <row r="207" spans="1:37" x14ac:dyDescent="0.25">
      <c r="A207" s="1" t="s">
        <v>32</v>
      </c>
      <c r="B207" s="1">
        <v>2018</v>
      </c>
      <c r="C207" s="1" t="s">
        <v>41</v>
      </c>
      <c r="D207" s="4">
        <v>137</v>
      </c>
      <c r="E207" s="4">
        <v>143.1</v>
      </c>
      <c r="F207" s="4">
        <v>132.80000000000001</v>
      </c>
      <c r="G207" s="4">
        <v>141.5</v>
      </c>
      <c r="H207" s="4">
        <v>117.8</v>
      </c>
      <c r="I207" s="4">
        <v>140</v>
      </c>
      <c r="J207" s="4">
        <v>151.30000000000001</v>
      </c>
      <c r="K207" s="4">
        <v>113.5</v>
      </c>
      <c r="L207" s="4">
        <v>112.3</v>
      </c>
      <c r="M207" s="4">
        <v>141.19999999999999</v>
      </c>
      <c r="N207" s="4">
        <v>127.7</v>
      </c>
      <c r="O207" s="4">
        <v>151.30000000000001</v>
      </c>
      <c r="P207" s="4">
        <v>138.9</v>
      </c>
      <c r="Q207" s="4">
        <f t="shared" si="18"/>
        <v>134.49230769230769</v>
      </c>
      <c r="R207" s="4">
        <v>163.30000000000001</v>
      </c>
      <c r="S207" s="4">
        <f t="shared" si="19"/>
        <v>163.30000000000001</v>
      </c>
      <c r="T207" s="4">
        <v>140.80000000000001</v>
      </c>
      <c r="U207" s="4">
        <v>129.30000000000001</v>
      </c>
      <c r="V207" s="4">
        <v>139.1</v>
      </c>
      <c r="W207" s="51">
        <f t="shared" si="20"/>
        <v>136.4</v>
      </c>
      <c r="X207" s="4">
        <v>145.30000000000001</v>
      </c>
      <c r="Y207" s="4">
        <v>131.19999999999999</v>
      </c>
      <c r="Z207" s="4">
        <v>122.5</v>
      </c>
      <c r="AA207" s="4">
        <v>135.69999999999999</v>
      </c>
      <c r="AB207" s="4">
        <v>145.19999999999999</v>
      </c>
      <c r="AC207" s="4">
        <f t="shared" si="21"/>
        <v>135.98000000000002</v>
      </c>
      <c r="AD207" s="4">
        <v>134.9</v>
      </c>
      <c r="AE207" s="4">
        <v>129.30000000000001</v>
      </c>
      <c r="AF207" s="51">
        <f t="shared" si="22"/>
        <v>132.10000000000002</v>
      </c>
      <c r="AG207" s="4">
        <v>130.19999999999999</v>
      </c>
      <c r="AH207" s="4">
        <v>131.9</v>
      </c>
      <c r="AI207" s="4">
        <f t="shared" si="23"/>
        <v>131.05000000000001</v>
      </c>
      <c r="AJ207" s="4">
        <v>138.1</v>
      </c>
      <c r="AK207" s="4"/>
    </row>
    <row r="208" spans="1:37" x14ac:dyDescent="0.25">
      <c r="A208" s="1" t="s">
        <v>33</v>
      </c>
      <c r="B208" s="1">
        <v>2018</v>
      </c>
      <c r="C208" s="1" t="s">
        <v>41</v>
      </c>
      <c r="D208" s="4">
        <v>138.6</v>
      </c>
      <c r="E208" s="4">
        <v>145.80000000000001</v>
      </c>
      <c r="F208" s="4">
        <v>135.1</v>
      </c>
      <c r="G208" s="4">
        <v>142.9</v>
      </c>
      <c r="H208" s="4">
        <v>122.1</v>
      </c>
      <c r="I208" s="4">
        <v>145.4</v>
      </c>
      <c r="J208" s="4">
        <v>150</v>
      </c>
      <c r="K208" s="4">
        <v>121.4</v>
      </c>
      <c r="L208" s="4">
        <v>113.7</v>
      </c>
      <c r="M208" s="4">
        <v>139.5</v>
      </c>
      <c r="N208" s="4">
        <v>130.80000000000001</v>
      </c>
      <c r="O208" s="4">
        <v>153.80000000000001</v>
      </c>
      <c r="P208" s="4">
        <v>140.4</v>
      </c>
      <c r="Q208" s="4">
        <f t="shared" si="18"/>
        <v>136.88461538461539</v>
      </c>
      <c r="R208" s="4">
        <v>159.19999999999999</v>
      </c>
      <c r="S208" s="4">
        <f t="shared" si="19"/>
        <v>159.19999999999999</v>
      </c>
      <c r="T208" s="4">
        <v>147.69999999999999</v>
      </c>
      <c r="U208" s="4">
        <v>139.1</v>
      </c>
      <c r="V208" s="4">
        <v>146.5</v>
      </c>
      <c r="W208" s="51">
        <f t="shared" si="20"/>
        <v>144.43333333333331</v>
      </c>
      <c r="X208" s="4">
        <v>145.30000000000001</v>
      </c>
      <c r="Y208" s="4">
        <v>142.30000000000001</v>
      </c>
      <c r="Z208" s="4">
        <v>126</v>
      </c>
      <c r="AA208" s="4">
        <v>138.4</v>
      </c>
      <c r="AB208" s="4">
        <v>146.19999999999999</v>
      </c>
      <c r="AC208" s="4">
        <f t="shared" si="21"/>
        <v>139.64000000000001</v>
      </c>
      <c r="AD208" s="4">
        <v>139.69999999999999</v>
      </c>
      <c r="AE208" s="4">
        <v>130.9</v>
      </c>
      <c r="AF208" s="51">
        <f t="shared" si="22"/>
        <v>135.30000000000001</v>
      </c>
      <c r="AG208" s="4">
        <v>134.5</v>
      </c>
      <c r="AH208" s="4">
        <v>134.69999999999999</v>
      </c>
      <c r="AI208" s="4">
        <f t="shared" si="23"/>
        <v>134.6</v>
      </c>
      <c r="AJ208" s="4">
        <v>140.19999999999999</v>
      </c>
      <c r="AK208" s="4"/>
    </row>
    <row r="209" spans="1:37" x14ac:dyDescent="0.25">
      <c r="A209" s="1" t="s">
        <v>30</v>
      </c>
      <c r="B209" s="1">
        <v>2018</v>
      </c>
      <c r="C209" s="1" t="s">
        <v>42</v>
      </c>
      <c r="D209" s="4">
        <v>139.30000000000001</v>
      </c>
      <c r="E209" s="4">
        <v>147.6</v>
      </c>
      <c r="F209" s="4">
        <v>134.6</v>
      </c>
      <c r="G209" s="4">
        <v>141.9</v>
      </c>
      <c r="H209" s="4">
        <v>123.5</v>
      </c>
      <c r="I209" s="4">
        <v>144.5</v>
      </c>
      <c r="J209" s="4">
        <v>147.6</v>
      </c>
      <c r="K209" s="4">
        <v>121.4</v>
      </c>
      <c r="L209" s="4">
        <v>112.3</v>
      </c>
      <c r="M209" s="4">
        <v>139.5</v>
      </c>
      <c r="N209" s="4">
        <v>134.6</v>
      </c>
      <c r="O209" s="4">
        <v>155.19999999999999</v>
      </c>
      <c r="P209" s="4">
        <v>140.19999999999999</v>
      </c>
      <c r="Q209" s="4">
        <f t="shared" si="18"/>
        <v>137.09230769230768</v>
      </c>
      <c r="R209" s="4">
        <v>159.6</v>
      </c>
      <c r="S209" s="4">
        <f t="shared" si="19"/>
        <v>159.6</v>
      </c>
      <c r="T209" s="4">
        <v>150.69999999999999</v>
      </c>
      <c r="U209" s="4">
        <v>144.5</v>
      </c>
      <c r="V209" s="4">
        <v>149.80000000000001</v>
      </c>
      <c r="W209" s="51">
        <f t="shared" si="20"/>
        <v>148.33333333333334</v>
      </c>
      <c r="X209" s="4">
        <v>143.89394549543604</v>
      </c>
      <c r="Y209" s="4">
        <v>149.69999999999999</v>
      </c>
      <c r="Z209" s="4">
        <v>130.80000000000001</v>
      </c>
      <c r="AA209" s="4">
        <v>144.80000000000001</v>
      </c>
      <c r="AB209" s="4">
        <v>148</v>
      </c>
      <c r="AC209" s="4">
        <f t="shared" si="21"/>
        <v>143.43878909908722</v>
      </c>
      <c r="AD209" s="4">
        <v>147.5</v>
      </c>
      <c r="AE209" s="4">
        <v>134.4</v>
      </c>
      <c r="AF209" s="51">
        <f t="shared" si="22"/>
        <v>140.94999999999999</v>
      </c>
      <c r="AG209" s="4">
        <v>140.1</v>
      </c>
      <c r="AH209" s="4">
        <v>139.80000000000001</v>
      </c>
      <c r="AI209" s="4">
        <f t="shared" si="23"/>
        <v>139.94999999999999</v>
      </c>
      <c r="AJ209" s="4">
        <v>142.19999999999999</v>
      </c>
      <c r="AK209" s="4"/>
    </row>
    <row r="210" spans="1:37" x14ac:dyDescent="0.25">
      <c r="A210" s="1" t="s">
        <v>32</v>
      </c>
      <c r="B210" s="1">
        <v>2018</v>
      </c>
      <c r="C210" s="1" t="s">
        <v>42</v>
      </c>
      <c r="D210" s="4">
        <v>137.6</v>
      </c>
      <c r="E210" s="4">
        <v>144.9</v>
      </c>
      <c r="F210" s="4">
        <v>133.5</v>
      </c>
      <c r="G210" s="4">
        <v>141.5</v>
      </c>
      <c r="H210" s="4">
        <v>118</v>
      </c>
      <c r="I210" s="4">
        <v>139.5</v>
      </c>
      <c r="J210" s="4">
        <v>153</v>
      </c>
      <c r="K210" s="4">
        <v>113.2</v>
      </c>
      <c r="L210" s="4">
        <v>112.8</v>
      </c>
      <c r="M210" s="4">
        <v>141.1</v>
      </c>
      <c r="N210" s="4">
        <v>127.6</v>
      </c>
      <c r="O210" s="4">
        <v>152</v>
      </c>
      <c r="P210" s="4">
        <v>139.4</v>
      </c>
      <c r="Q210" s="4">
        <f t="shared" si="18"/>
        <v>134.93076923076922</v>
      </c>
      <c r="R210" s="4">
        <v>164</v>
      </c>
      <c r="S210" s="4">
        <f t="shared" si="19"/>
        <v>164</v>
      </c>
      <c r="T210" s="4">
        <v>141.5</v>
      </c>
      <c r="U210" s="4">
        <v>129.80000000000001</v>
      </c>
      <c r="V210" s="4">
        <v>139.69999999999999</v>
      </c>
      <c r="W210" s="51">
        <f t="shared" si="20"/>
        <v>137</v>
      </c>
      <c r="X210" s="4">
        <v>146.30000000000001</v>
      </c>
      <c r="Y210" s="4">
        <v>133.4</v>
      </c>
      <c r="Z210" s="4">
        <v>123.3</v>
      </c>
      <c r="AA210" s="4">
        <v>136.19999999999999</v>
      </c>
      <c r="AB210" s="4">
        <v>145.5</v>
      </c>
      <c r="AC210" s="4">
        <f t="shared" si="21"/>
        <v>136.94</v>
      </c>
      <c r="AD210" s="4">
        <v>135.1</v>
      </c>
      <c r="AE210" s="4">
        <v>130.4</v>
      </c>
      <c r="AF210" s="51">
        <f t="shared" si="22"/>
        <v>132.75</v>
      </c>
      <c r="AG210" s="4">
        <v>130.69999999999999</v>
      </c>
      <c r="AH210" s="4">
        <v>132.5</v>
      </c>
      <c r="AI210" s="4">
        <f t="shared" si="23"/>
        <v>131.6</v>
      </c>
      <c r="AJ210" s="4">
        <v>138.9</v>
      </c>
      <c r="AK210" s="4"/>
    </row>
    <row r="211" spans="1:37" x14ac:dyDescent="0.25">
      <c r="A211" s="1" t="s">
        <v>33</v>
      </c>
      <c r="B211" s="1">
        <v>2018</v>
      </c>
      <c r="C211" s="1" t="s">
        <v>42</v>
      </c>
      <c r="D211" s="4">
        <v>137.4</v>
      </c>
      <c r="E211" s="4">
        <v>149.5</v>
      </c>
      <c r="F211" s="4">
        <v>137.30000000000001</v>
      </c>
      <c r="G211" s="4">
        <v>141.9</v>
      </c>
      <c r="H211" s="4">
        <v>121.1</v>
      </c>
      <c r="I211" s="4">
        <v>142.5</v>
      </c>
      <c r="J211" s="4">
        <v>146.69999999999999</v>
      </c>
      <c r="K211" s="4">
        <v>119.1</v>
      </c>
      <c r="L211" s="4">
        <v>111.9</v>
      </c>
      <c r="M211" s="4">
        <v>141</v>
      </c>
      <c r="N211" s="4">
        <v>133.6</v>
      </c>
      <c r="O211" s="4">
        <v>154.5</v>
      </c>
      <c r="P211" s="4">
        <v>139.69999999999999</v>
      </c>
      <c r="Q211" s="4">
        <f t="shared" si="18"/>
        <v>136.63076923076923</v>
      </c>
      <c r="R211" s="4">
        <v>162.6</v>
      </c>
      <c r="S211" s="4">
        <f t="shared" si="19"/>
        <v>162.6</v>
      </c>
      <c r="T211" s="4">
        <v>148</v>
      </c>
      <c r="U211" s="4">
        <v>139.19999999999999</v>
      </c>
      <c r="V211" s="4">
        <v>146.80000000000001</v>
      </c>
      <c r="W211" s="51">
        <f t="shared" si="20"/>
        <v>144.66666666666666</v>
      </c>
      <c r="X211" s="4">
        <v>146.9</v>
      </c>
      <c r="Y211" s="4">
        <v>145.30000000000001</v>
      </c>
      <c r="Z211" s="4">
        <v>125.5</v>
      </c>
      <c r="AA211" s="4">
        <v>142.1</v>
      </c>
      <c r="AB211" s="4">
        <v>147.80000000000001</v>
      </c>
      <c r="AC211" s="4">
        <f t="shared" si="21"/>
        <v>141.52000000000004</v>
      </c>
      <c r="AD211" s="4">
        <v>142.19999999999999</v>
      </c>
      <c r="AE211" s="4">
        <v>132</v>
      </c>
      <c r="AF211" s="51">
        <f t="shared" si="22"/>
        <v>137.1</v>
      </c>
      <c r="AG211" s="4">
        <v>136.5</v>
      </c>
      <c r="AH211" s="4">
        <v>136.30000000000001</v>
      </c>
      <c r="AI211" s="4">
        <f t="shared" si="23"/>
        <v>136.4</v>
      </c>
      <c r="AJ211" s="4">
        <v>140.80000000000001</v>
      </c>
      <c r="AK211" s="4"/>
    </row>
    <row r="212" spans="1:37" x14ac:dyDescent="0.25">
      <c r="A212" s="1" t="s">
        <v>30</v>
      </c>
      <c r="B212" s="1">
        <v>2018</v>
      </c>
      <c r="C212" s="1" t="s">
        <v>43</v>
      </c>
      <c r="D212" s="4">
        <v>137.1</v>
      </c>
      <c r="E212" s="4">
        <v>150.80000000000001</v>
      </c>
      <c r="F212" s="4">
        <v>136.69999999999999</v>
      </c>
      <c r="G212" s="4">
        <v>141.9</v>
      </c>
      <c r="H212" s="4">
        <v>122.8</v>
      </c>
      <c r="I212" s="4">
        <v>143.9</v>
      </c>
      <c r="J212" s="4">
        <v>147.5</v>
      </c>
      <c r="K212" s="4">
        <v>121</v>
      </c>
      <c r="L212" s="4">
        <v>111.6</v>
      </c>
      <c r="M212" s="4">
        <v>140.6</v>
      </c>
      <c r="N212" s="4">
        <v>137.5</v>
      </c>
      <c r="O212" s="4">
        <v>156.1</v>
      </c>
      <c r="P212" s="4">
        <v>140</v>
      </c>
      <c r="Q212" s="4">
        <f t="shared" si="18"/>
        <v>137.49999999999997</v>
      </c>
      <c r="R212" s="4">
        <v>161.9</v>
      </c>
      <c r="S212" s="4">
        <f t="shared" si="19"/>
        <v>161.9</v>
      </c>
      <c r="T212" s="4">
        <v>151.69999999999999</v>
      </c>
      <c r="U212" s="4">
        <v>145.5</v>
      </c>
      <c r="V212" s="4">
        <v>150.80000000000001</v>
      </c>
      <c r="W212" s="51">
        <f t="shared" si="20"/>
        <v>149.33333333333334</v>
      </c>
      <c r="X212" s="4">
        <v>144.74151546287769</v>
      </c>
      <c r="Y212" s="4">
        <v>150.30000000000001</v>
      </c>
      <c r="Z212" s="4">
        <v>130.30000000000001</v>
      </c>
      <c r="AA212" s="4">
        <v>145.4</v>
      </c>
      <c r="AB212" s="4">
        <v>150.19999999999999</v>
      </c>
      <c r="AC212" s="4">
        <f t="shared" si="21"/>
        <v>144.18830309257555</v>
      </c>
      <c r="AD212" s="4">
        <v>148</v>
      </c>
      <c r="AE212" s="4">
        <v>133.1</v>
      </c>
      <c r="AF212" s="51">
        <f t="shared" si="22"/>
        <v>140.55000000000001</v>
      </c>
      <c r="AG212" s="4">
        <v>143.1</v>
      </c>
      <c r="AH212" s="4">
        <v>140.1</v>
      </c>
      <c r="AI212" s="4">
        <f t="shared" si="23"/>
        <v>141.6</v>
      </c>
      <c r="AJ212" s="4">
        <v>142.4</v>
      </c>
      <c r="AK212" s="4"/>
    </row>
    <row r="213" spans="1:37" x14ac:dyDescent="0.25">
      <c r="A213" s="1" t="s">
        <v>32</v>
      </c>
      <c r="B213" s="1">
        <v>2018</v>
      </c>
      <c r="C213" s="1" t="s">
        <v>43</v>
      </c>
      <c r="D213" s="4">
        <v>138.1</v>
      </c>
      <c r="E213" s="4">
        <v>146.30000000000001</v>
      </c>
      <c r="F213" s="4">
        <v>137.80000000000001</v>
      </c>
      <c r="G213" s="4">
        <v>141.6</v>
      </c>
      <c r="H213" s="4">
        <v>118.1</v>
      </c>
      <c r="I213" s="4">
        <v>141.5</v>
      </c>
      <c r="J213" s="4">
        <v>145.19999999999999</v>
      </c>
      <c r="K213" s="4">
        <v>115.3</v>
      </c>
      <c r="L213" s="4">
        <v>112.5</v>
      </c>
      <c r="M213" s="4">
        <v>141.4</v>
      </c>
      <c r="N213" s="4">
        <v>128</v>
      </c>
      <c r="O213" s="4">
        <v>152.6</v>
      </c>
      <c r="P213" s="4">
        <v>139.1</v>
      </c>
      <c r="Q213" s="4">
        <f t="shared" si="18"/>
        <v>135.19230769230768</v>
      </c>
      <c r="R213" s="4">
        <v>164.4</v>
      </c>
      <c r="S213" s="4">
        <f t="shared" si="19"/>
        <v>164.4</v>
      </c>
      <c r="T213" s="4">
        <v>142.4</v>
      </c>
      <c r="U213" s="4">
        <v>130.19999999999999</v>
      </c>
      <c r="V213" s="4">
        <v>140.5</v>
      </c>
      <c r="W213" s="51">
        <f t="shared" si="20"/>
        <v>137.70000000000002</v>
      </c>
      <c r="X213" s="4">
        <v>146.9</v>
      </c>
      <c r="Y213" s="4">
        <v>136.69999999999999</v>
      </c>
      <c r="Z213" s="4">
        <v>121.2</v>
      </c>
      <c r="AA213" s="4">
        <v>136.80000000000001</v>
      </c>
      <c r="AB213" s="4">
        <v>146.1</v>
      </c>
      <c r="AC213" s="4">
        <f t="shared" si="21"/>
        <v>137.54000000000002</v>
      </c>
      <c r="AD213" s="4">
        <v>135.80000000000001</v>
      </c>
      <c r="AE213" s="4">
        <v>130.5</v>
      </c>
      <c r="AF213" s="51">
        <f t="shared" si="22"/>
        <v>133.15</v>
      </c>
      <c r="AG213" s="4">
        <v>131.30000000000001</v>
      </c>
      <c r="AH213" s="4">
        <v>132.19999999999999</v>
      </c>
      <c r="AI213" s="4">
        <f t="shared" si="23"/>
        <v>131.75</v>
      </c>
      <c r="AJ213" s="4">
        <v>139</v>
      </c>
      <c r="AK213" s="4"/>
    </row>
    <row r="214" spans="1:37" x14ac:dyDescent="0.25">
      <c r="A214" s="1" t="s">
        <v>33</v>
      </c>
      <c r="B214" s="1">
        <v>2018</v>
      </c>
      <c r="C214" s="1" t="s">
        <v>43</v>
      </c>
      <c r="D214" s="4">
        <v>137.4</v>
      </c>
      <c r="E214" s="4">
        <v>149.19999999999999</v>
      </c>
      <c r="F214" s="4">
        <v>137.1</v>
      </c>
      <c r="G214" s="4">
        <v>141.80000000000001</v>
      </c>
      <c r="H214" s="4">
        <v>121.1</v>
      </c>
      <c r="I214" s="4">
        <v>142.80000000000001</v>
      </c>
      <c r="J214" s="4">
        <v>146.69999999999999</v>
      </c>
      <c r="K214" s="4">
        <v>119.1</v>
      </c>
      <c r="L214" s="4">
        <v>111.9</v>
      </c>
      <c r="M214" s="4">
        <v>140.9</v>
      </c>
      <c r="N214" s="4">
        <v>133.5</v>
      </c>
      <c r="O214" s="4">
        <v>154.5</v>
      </c>
      <c r="P214" s="4">
        <v>139.69999999999999</v>
      </c>
      <c r="Q214" s="4">
        <f t="shared" si="18"/>
        <v>136.59230769230771</v>
      </c>
      <c r="R214" s="4">
        <v>162.6</v>
      </c>
      <c r="S214" s="4">
        <f t="shared" si="19"/>
        <v>162.6</v>
      </c>
      <c r="T214" s="4">
        <v>148</v>
      </c>
      <c r="U214" s="4">
        <v>139.1</v>
      </c>
      <c r="V214" s="4">
        <v>146.69999999999999</v>
      </c>
      <c r="W214" s="51">
        <f t="shared" si="20"/>
        <v>144.6</v>
      </c>
      <c r="X214" s="4">
        <v>146.9</v>
      </c>
      <c r="Y214" s="4">
        <v>145.1</v>
      </c>
      <c r="Z214" s="4">
        <v>125.5</v>
      </c>
      <c r="AA214" s="4">
        <v>142.1</v>
      </c>
      <c r="AB214" s="4">
        <v>147.80000000000001</v>
      </c>
      <c r="AC214" s="4">
        <f t="shared" si="21"/>
        <v>141.48000000000002</v>
      </c>
      <c r="AD214" s="4">
        <v>142.19999999999999</v>
      </c>
      <c r="AE214" s="4">
        <v>132</v>
      </c>
      <c r="AF214" s="51">
        <f t="shared" si="22"/>
        <v>137.1</v>
      </c>
      <c r="AG214" s="4">
        <v>136.5</v>
      </c>
      <c r="AH214" s="4">
        <v>136.30000000000001</v>
      </c>
      <c r="AI214" s="4">
        <f t="shared" si="23"/>
        <v>136.4</v>
      </c>
      <c r="AJ214" s="4">
        <v>140.80000000000001</v>
      </c>
      <c r="AK214" s="4"/>
    </row>
    <row r="215" spans="1:37" x14ac:dyDescent="0.25">
      <c r="A215" s="1" t="s">
        <v>30</v>
      </c>
      <c r="B215" s="1">
        <v>2018</v>
      </c>
      <c r="C215" s="1" t="s">
        <v>44</v>
      </c>
      <c r="D215" s="4">
        <v>137.1</v>
      </c>
      <c r="E215" s="4">
        <v>151.9</v>
      </c>
      <c r="F215" s="4">
        <v>137.4</v>
      </c>
      <c r="G215" s="4">
        <v>142.4</v>
      </c>
      <c r="H215" s="4">
        <v>124.2</v>
      </c>
      <c r="I215" s="4">
        <v>140.19999999999999</v>
      </c>
      <c r="J215" s="4">
        <v>136.6</v>
      </c>
      <c r="K215" s="4">
        <v>120.9</v>
      </c>
      <c r="L215" s="4">
        <v>109.9</v>
      </c>
      <c r="M215" s="4">
        <v>140.19999999999999</v>
      </c>
      <c r="N215" s="4">
        <v>137.80000000000001</v>
      </c>
      <c r="O215" s="4">
        <v>156</v>
      </c>
      <c r="P215" s="4">
        <v>138.5</v>
      </c>
      <c r="Q215" s="4">
        <f t="shared" si="18"/>
        <v>136.3923076923077</v>
      </c>
      <c r="R215" s="4">
        <v>162.4</v>
      </c>
      <c r="S215" s="4">
        <f t="shared" si="19"/>
        <v>162.4</v>
      </c>
      <c r="T215" s="4">
        <v>151.6</v>
      </c>
      <c r="U215" s="4">
        <v>145.9</v>
      </c>
      <c r="V215" s="4">
        <v>150.80000000000001</v>
      </c>
      <c r="W215" s="51">
        <f t="shared" si="20"/>
        <v>149.43333333333334</v>
      </c>
      <c r="X215" s="4">
        <v>145.48511515813797</v>
      </c>
      <c r="Y215" s="4">
        <v>149</v>
      </c>
      <c r="Z215" s="4">
        <v>128.9</v>
      </c>
      <c r="AA215" s="4">
        <v>149.6</v>
      </c>
      <c r="AB215" s="4">
        <v>155.1</v>
      </c>
      <c r="AC215" s="4">
        <f t="shared" si="21"/>
        <v>145.61702303162761</v>
      </c>
      <c r="AD215" s="4">
        <v>149.5</v>
      </c>
      <c r="AE215" s="4">
        <v>133.19999999999999</v>
      </c>
      <c r="AF215" s="51">
        <f t="shared" si="22"/>
        <v>141.35</v>
      </c>
      <c r="AG215" s="4">
        <v>143.30000000000001</v>
      </c>
      <c r="AH215" s="4">
        <v>141.6</v>
      </c>
      <c r="AI215" s="4">
        <f t="shared" si="23"/>
        <v>142.44999999999999</v>
      </c>
      <c r="AJ215" s="4">
        <v>141.9</v>
      </c>
      <c r="AK215" s="4"/>
    </row>
    <row r="216" spans="1:37" x14ac:dyDescent="0.25">
      <c r="A216" s="1" t="s">
        <v>32</v>
      </c>
      <c r="B216" s="1">
        <v>2018</v>
      </c>
      <c r="C216" s="1" t="s">
        <v>44</v>
      </c>
      <c r="D216" s="4">
        <v>138.5</v>
      </c>
      <c r="E216" s="4">
        <v>147.80000000000001</v>
      </c>
      <c r="F216" s="4">
        <v>141.1</v>
      </c>
      <c r="G216" s="4">
        <v>141.6</v>
      </c>
      <c r="H216" s="4">
        <v>118.1</v>
      </c>
      <c r="I216" s="4">
        <v>138.5</v>
      </c>
      <c r="J216" s="4">
        <v>132.4</v>
      </c>
      <c r="K216" s="4">
        <v>117.5</v>
      </c>
      <c r="L216" s="4">
        <v>111</v>
      </c>
      <c r="M216" s="4">
        <v>141.5</v>
      </c>
      <c r="N216" s="4">
        <v>128.1</v>
      </c>
      <c r="O216" s="4">
        <v>152.9</v>
      </c>
      <c r="P216" s="4">
        <v>137.6</v>
      </c>
      <c r="Q216" s="4">
        <f t="shared" si="18"/>
        <v>134.35384615384615</v>
      </c>
      <c r="R216" s="4">
        <v>164.6</v>
      </c>
      <c r="S216" s="4">
        <f t="shared" si="19"/>
        <v>164.6</v>
      </c>
      <c r="T216" s="4">
        <v>142.69999999999999</v>
      </c>
      <c r="U216" s="4">
        <v>130.30000000000001</v>
      </c>
      <c r="V216" s="4">
        <v>140.80000000000001</v>
      </c>
      <c r="W216" s="51">
        <f t="shared" si="20"/>
        <v>137.93333333333334</v>
      </c>
      <c r="X216" s="4">
        <v>146.5</v>
      </c>
      <c r="Y216" s="4">
        <v>132.4</v>
      </c>
      <c r="Z216" s="4">
        <v>118.8</v>
      </c>
      <c r="AA216" s="4">
        <v>137.30000000000001</v>
      </c>
      <c r="AB216" s="4">
        <v>146.5</v>
      </c>
      <c r="AC216" s="4">
        <f t="shared" si="21"/>
        <v>136.30000000000001</v>
      </c>
      <c r="AD216" s="4">
        <v>136.19999999999999</v>
      </c>
      <c r="AE216" s="4">
        <v>130.80000000000001</v>
      </c>
      <c r="AF216" s="51">
        <f t="shared" si="22"/>
        <v>133.5</v>
      </c>
      <c r="AG216" s="4">
        <v>131.69999999999999</v>
      </c>
      <c r="AH216" s="4">
        <v>131.69999999999999</v>
      </c>
      <c r="AI216" s="4">
        <f t="shared" si="23"/>
        <v>131.69999999999999</v>
      </c>
      <c r="AJ216" s="4">
        <v>138</v>
      </c>
      <c r="AK216" s="4"/>
    </row>
    <row r="217" spans="1:37" x14ac:dyDescent="0.25">
      <c r="A217" s="1" t="s">
        <v>33</v>
      </c>
      <c r="B217" s="1">
        <v>2018</v>
      </c>
      <c r="C217" s="1" t="s">
        <v>44</v>
      </c>
      <c r="D217" s="4">
        <v>137.5</v>
      </c>
      <c r="E217" s="4">
        <v>150.5</v>
      </c>
      <c r="F217" s="4">
        <v>138.80000000000001</v>
      </c>
      <c r="G217" s="4">
        <v>142.1</v>
      </c>
      <c r="H217" s="4">
        <v>122</v>
      </c>
      <c r="I217" s="4">
        <v>139.4</v>
      </c>
      <c r="J217" s="4">
        <v>135.19999999999999</v>
      </c>
      <c r="K217" s="4">
        <v>119.8</v>
      </c>
      <c r="L217" s="4">
        <v>110.3</v>
      </c>
      <c r="M217" s="4">
        <v>140.6</v>
      </c>
      <c r="N217" s="4">
        <v>133.80000000000001</v>
      </c>
      <c r="O217" s="4">
        <v>154.6</v>
      </c>
      <c r="P217" s="4">
        <v>138.19999999999999</v>
      </c>
      <c r="Q217" s="4">
        <f t="shared" si="18"/>
        <v>135.59999999999997</v>
      </c>
      <c r="R217" s="4">
        <v>163</v>
      </c>
      <c r="S217" s="4">
        <f t="shared" si="19"/>
        <v>163</v>
      </c>
      <c r="T217" s="4">
        <v>148.1</v>
      </c>
      <c r="U217" s="4">
        <v>139.4</v>
      </c>
      <c r="V217" s="4">
        <v>146.80000000000001</v>
      </c>
      <c r="W217" s="51">
        <f t="shared" si="20"/>
        <v>144.76666666666668</v>
      </c>
      <c r="X217" s="4">
        <v>146.5</v>
      </c>
      <c r="Y217" s="4">
        <v>142.69999999999999</v>
      </c>
      <c r="Z217" s="4">
        <v>123.6</v>
      </c>
      <c r="AA217" s="4">
        <v>144.9</v>
      </c>
      <c r="AB217" s="4">
        <v>150.1</v>
      </c>
      <c r="AC217" s="4">
        <f t="shared" si="21"/>
        <v>141.56</v>
      </c>
      <c r="AD217" s="4">
        <v>143.19999999999999</v>
      </c>
      <c r="AE217" s="4">
        <v>132.19999999999999</v>
      </c>
      <c r="AF217" s="51">
        <f t="shared" si="22"/>
        <v>137.69999999999999</v>
      </c>
      <c r="AG217" s="4">
        <v>136.80000000000001</v>
      </c>
      <c r="AH217" s="4">
        <v>136.80000000000001</v>
      </c>
      <c r="AI217" s="4">
        <f t="shared" si="23"/>
        <v>136.80000000000001</v>
      </c>
      <c r="AJ217" s="4">
        <v>140.1</v>
      </c>
      <c r="AK217" s="4"/>
    </row>
    <row r="218" spans="1:37" x14ac:dyDescent="0.25">
      <c r="A218" s="1" t="s">
        <v>30</v>
      </c>
      <c r="B218" s="1">
        <v>2019</v>
      </c>
      <c r="C218" s="1" t="s">
        <v>31</v>
      </c>
      <c r="D218" s="4">
        <v>136.6</v>
      </c>
      <c r="E218" s="4">
        <v>152.5</v>
      </c>
      <c r="F218" s="4">
        <v>138.19999999999999</v>
      </c>
      <c r="G218" s="4">
        <v>142.4</v>
      </c>
      <c r="H218" s="4">
        <v>123.9</v>
      </c>
      <c r="I218" s="4">
        <v>135.5</v>
      </c>
      <c r="J218" s="4">
        <v>131.69999999999999</v>
      </c>
      <c r="K218" s="4">
        <v>121.3</v>
      </c>
      <c r="L218" s="4">
        <v>108.4</v>
      </c>
      <c r="M218" s="4">
        <v>138.9</v>
      </c>
      <c r="N218" s="4">
        <v>137</v>
      </c>
      <c r="O218" s="4">
        <v>155.80000000000001</v>
      </c>
      <c r="P218" s="4">
        <v>137.4</v>
      </c>
      <c r="Q218" s="4">
        <f t="shared" si="18"/>
        <v>135.35384615384618</v>
      </c>
      <c r="R218" s="4">
        <v>162.69999999999999</v>
      </c>
      <c r="S218" s="4">
        <f t="shared" si="19"/>
        <v>162.69999999999999</v>
      </c>
      <c r="T218" s="4">
        <v>150.6</v>
      </c>
      <c r="U218" s="4">
        <v>145.1</v>
      </c>
      <c r="V218" s="4">
        <v>149.9</v>
      </c>
      <c r="W218" s="51">
        <f t="shared" si="20"/>
        <v>148.53333333333333</v>
      </c>
      <c r="X218" s="4">
        <v>146.01339734627243</v>
      </c>
      <c r="Y218" s="4">
        <v>146.19999999999999</v>
      </c>
      <c r="Z218" s="4">
        <v>128.6</v>
      </c>
      <c r="AA218" s="4">
        <v>149.6</v>
      </c>
      <c r="AB218" s="4">
        <v>155.19999999999999</v>
      </c>
      <c r="AC218" s="4">
        <f t="shared" si="21"/>
        <v>145.12267946925448</v>
      </c>
      <c r="AD218" s="4">
        <v>150.1</v>
      </c>
      <c r="AE218" s="4">
        <v>133.5</v>
      </c>
      <c r="AF218" s="51">
        <f t="shared" si="22"/>
        <v>141.80000000000001</v>
      </c>
      <c r="AG218" s="4">
        <v>142.9</v>
      </c>
      <c r="AH218" s="4">
        <v>141.69999999999999</v>
      </c>
      <c r="AI218" s="4">
        <f t="shared" si="23"/>
        <v>142.30000000000001</v>
      </c>
      <c r="AJ218" s="4">
        <v>141</v>
      </c>
      <c r="AK218" s="4"/>
    </row>
    <row r="219" spans="1:37" x14ac:dyDescent="0.25">
      <c r="A219" s="1" t="s">
        <v>32</v>
      </c>
      <c r="B219" s="1">
        <v>2019</v>
      </c>
      <c r="C219" s="1" t="s">
        <v>31</v>
      </c>
      <c r="D219" s="4">
        <v>138.30000000000001</v>
      </c>
      <c r="E219" s="4">
        <v>149.4</v>
      </c>
      <c r="F219" s="4">
        <v>143.5</v>
      </c>
      <c r="G219" s="4">
        <v>141.69999999999999</v>
      </c>
      <c r="H219" s="4">
        <v>118.1</v>
      </c>
      <c r="I219" s="4">
        <v>135.19999999999999</v>
      </c>
      <c r="J219" s="4">
        <v>130.5</v>
      </c>
      <c r="K219" s="4">
        <v>118.2</v>
      </c>
      <c r="L219" s="4">
        <v>110.4</v>
      </c>
      <c r="M219" s="4">
        <v>140.4</v>
      </c>
      <c r="N219" s="4">
        <v>128.1</v>
      </c>
      <c r="O219" s="4">
        <v>153.19999999999999</v>
      </c>
      <c r="P219" s="4">
        <v>137.30000000000001</v>
      </c>
      <c r="Q219" s="4">
        <f t="shared" si="18"/>
        <v>134.17692307692309</v>
      </c>
      <c r="R219" s="4">
        <v>164.7</v>
      </c>
      <c r="S219" s="4">
        <f t="shared" si="19"/>
        <v>164.7</v>
      </c>
      <c r="T219" s="4">
        <v>143</v>
      </c>
      <c r="U219" s="4">
        <v>130.4</v>
      </c>
      <c r="V219" s="4">
        <v>141.1</v>
      </c>
      <c r="W219" s="51">
        <f t="shared" si="20"/>
        <v>138.16666666666666</v>
      </c>
      <c r="X219" s="4">
        <v>147.69999999999999</v>
      </c>
      <c r="Y219" s="4">
        <v>128.6</v>
      </c>
      <c r="Z219" s="4">
        <v>118.6</v>
      </c>
      <c r="AA219" s="4">
        <v>137.80000000000001</v>
      </c>
      <c r="AB219" s="4">
        <v>146.6</v>
      </c>
      <c r="AC219" s="4">
        <f t="shared" si="21"/>
        <v>135.86000000000001</v>
      </c>
      <c r="AD219" s="4">
        <v>136.30000000000001</v>
      </c>
      <c r="AE219" s="4">
        <v>131.69999999999999</v>
      </c>
      <c r="AF219" s="51">
        <f t="shared" si="22"/>
        <v>134</v>
      </c>
      <c r="AG219" s="4">
        <v>131.9</v>
      </c>
      <c r="AH219" s="4">
        <v>131.80000000000001</v>
      </c>
      <c r="AI219" s="4">
        <f t="shared" si="23"/>
        <v>131.85000000000002</v>
      </c>
      <c r="AJ219" s="4">
        <v>138</v>
      </c>
      <c r="AK219" s="4"/>
    </row>
    <row r="220" spans="1:37" x14ac:dyDescent="0.25">
      <c r="A220" s="1" t="s">
        <v>33</v>
      </c>
      <c r="B220" s="1">
        <v>2019</v>
      </c>
      <c r="C220" s="1" t="s">
        <v>31</v>
      </c>
      <c r="D220" s="4">
        <v>137.1</v>
      </c>
      <c r="E220" s="4">
        <v>151.4</v>
      </c>
      <c r="F220" s="4">
        <v>140.19999999999999</v>
      </c>
      <c r="G220" s="4">
        <v>142.1</v>
      </c>
      <c r="H220" s="4">
        <v>121.8</v>
      </c>
      <c r="I220" s="4">
        <v>135.4</v>
      </c>
      <c r="J220" s="4">
        <v>131.30000000000001</v>
      </c>
      <c r="K220" s="4">
        <v>120.3</v>
      </c>
      <c r="L220" s="4">
        <v>109.1</v>
      </c>
      <c r="M220" s="4">
        <v>139.4</v>
      </c>
      <c r="N220" s="4">
        <v>133.30000000000001</v>
      </c>
      <c r="O220" s="4">
        <v>154.6</v>
      </c>
      <c r="P220" s="4">
        <v>137.4</v>
      </c>
      <c r="Q220" s="4">
        <f t="shared" si="18"/>
        <v>134.87692307692308</v>
      </c>
      <c r="R220" s="4">
        <v>163.19999999999999</v>
      </c>
      <c r="S220" s="4">
        <f t="shared" si="19"/>
        <v>163.19999999999999</v>
      </c>
      <c r="T220" s="4">
        <v>147.6</v>
      </c>
      <c r="U220" s="4">
        <v>139</v>
      </c>
      <c r="V220" s="4">
        <v>146.4</v>
      </c>
      <c r="W220" s="51">
        <f t="shared" si="20"/>
        <v>144.33333333333334</v>
      </c>
      <c r="X220" s="4">
        <v>147.69999999999999</v>
      </c>
      <c r="Y220" s="4">
        <v>139.5</v>
      </c>
      <c r="Z220" s="4">
        <v>123.3</v>
      </c>
      <c r="AA220" s="4">
        <v>145.1</v>
      </c>
      <c r="AB220" s="4">
        <v>150.19999999999999</v>
      </c>
      <c r="AC220" s="4">
        <f t="shared" si="21"/>
        <v>141.16</v>
      </c>
      <c r="AD220" s="4">
        <v>143.6</v>
      </c>
      <c r="AE220" s="4">
        <v>132.80000000000001</v>
      </c>
      <c r="AF220" s="51">
        <f t="shared" si="22"/>
        <v>138.19999999999999</v>
      </c>
      <c r="AG220" s="4">
        <v>136.69999999999999</v>
      </c>
      <c r="AH220" s="4">
        <v>136.9</v>
      </c>
      <c r="AI220" s="4">
        <f t="shared" si="23"/>
        <v>136.80000000000001</v>
      </c>
      <c r="AJ220" s="4">
        <v>139.6</v>
      </c>
      <c r="AK220" s="4"/>
    </row>
    <row r="221" spans="1:37" x14ac:dyDescent="0.25">
      <c r="A221" s="1" t="s">
        <v>30</v>
      </c>
      <c r="B221" s="1">
        <v>2019</v>
      </c>
      <c r="C221" s="1" t="s">
        <v>34</v>
      </c>
      <c r="D221" s="4">
        <v>136.80000000000001</v>
      </c>
      <c r="E221" s="4">
        <v>153</v>
      </c>
      <c r="F221" s="4">
        <v>139.1</v>
      </c>
      <c r="G221" s="4">
        <v>142.5</v>
      </c>
      <c r="H221" s="4">
        <v>124.1</v>
      </c>
      <c r="I221" s="4">
        <v>135.80000000000001</v>
      </c>
      <c r="J221" s="4">
        <v>128.69999999999999</v>
      </c>
      <c r="K221" s="4">
        <v>121.5</v>
      </c>
      <c r="L221" s="4">
        <v>108.3</v>
      </c>
      <c r="M221" s="4">
        <v>139.19999999999999</v>
      </c>
      <c r="N221" s="4">
        <v>137.4</v>
      </c>
      <c r="O221" s="4">
        <v>156.19999999999999</v>
      </c>
      <c r="P221" s="4">
        <v>137.19999999999999</v>
      </c>
      <c r="Q221" s="4">
        <f t="shared" si="18"/>
        <v>135.3692307692308</v>
      </c>
      <c r="R221" s="4">
        <v>162.80000000000001</v>
      </c>
      <c r="S221" s="4">
        <f t="shared" si="19"/>
        <v>162.80000000000001</v>
      </c>
      <c r="T221" s="4">
        <v>150.5</v>
      </c>
      <c r="U221" s="4">
        <v>146.1</v>
      </c>
      <c r="V221" s="4">
        <v>149.9</v>
      </c>
      <c r="W221" s="51">
        <f t="shared" si="20"/>
        <v>148.83333333333334</v>
      </c>
      <c r="X221" s="4">
        <v>146.4933364408098</v>
      </c>
      <c r="Y221" s="4">
        <v>145.30000000000001</v>
      </c>
      <c r="Z221" s="4">
        <v>129.19999999999999</v>
      </c>
      <c r="AA221" s="4">
        <v>149.9</v>
      </c>
      <c r="AB221" s="4">
        <v>155.5</v>
      </c>
      <c r="AC221" s="4">
        <f t="shared" si="21"/>
        <v>145.27866728816196</v>
      </c>
      <c r="AD221" s="4">
        <v>150.1</v>
      </c>
      <c r="AE221" s="4">
        <v>134.9</v>
      </c>
      <c r="AF221" s="51">
        <f t="shared" si="22"/>
        <v>142.5</v>
      </c>
      <c r="AG221" s="4">
        <v>143.4</v>
      </c>
      <c r="AH221" s="4">
        <v>142.19999999999999</v>
      </c>
      <c r="AI221" s="4">
        <f t="shared" si="23"/>
        <v>142.80000000000001</v>
      </c>
      <c r="AJ221" s="4">
        <v>141</v>
      </c>
      <c r="AK221" s="4"/>
    </row>
    <row r="222" spans="1:37" x14ac:dyDescent="0.25">
      <c r="A222" s="1" t="s">
        <v>32</v>
      </c>
      <c r="B222" s="1">
        <v>2019</v>
      </c>
      <c r="C222" s="1" t="s">
        <v>34</v>
      </c>
      <c r="D222" s="4">
        <v>139.4</v>
      </c>
      <c r="E222" s="4">
        <v>150.1</v>
      </c>
      <c r="F222" s="4">
        <v>145.30000000000001</v>
      </c>
      <c r="G222" s="4">
        <v>141.69999999999999</v>
      </c>
      <c r="H222" s="4">
        <v>118.4</v>
      </c>
      <c r="I222" s="4">
        <v>137</v>
      </c>
      <c r="J222" s="4">
        <v>131.6</v>
      </c>
      <c r="K222" s="4">
        <v>119.9</v>
      </c>
      <c r="L222" s="4">
        <v>110.4</v>
      </c>
      <c r="M222" s="4">
        <v>140.80000000000001</v>
      </c>
      <c r="N222" s="4">
        <v>128.30000000000001</v>
      </c>
      <c r="O222" s="4">
        <v>153.5</v>
      </c>
      <c r="P222" s="4">
        <v>138</v>
      </c>
      <c r="Q222" s="4">
        <f t="shared" si="18"/>
        <v>134.95384615384617</v>
      </c>
      <c r="R222" s="4">
        <v>164.9</v>
      </c>
      <c r="S222" s="4">
        <f t="shared" si="19"/>
        <v>164.9</v>
      </c>
      <c r="T222" s="4">
        <v>143.30000000000001</v>
      </c>
      <c r="U222" s="4">
        <v>130.80000000000001</v>
      </c>
      <c r="V222" s="4">
        <v>141.4</v>
      </c>
      <c r="W222" s="51">
        <f t="shared" si="20"/>
        <v>138.5</v>
      </c>
      <c r="X222" s="4">
        <v>148.5</v>
      </c>
      <c r="Y222" s="4">
        <v>127.1</v>
      </c>
      <c r="Z222" s="4">
        <v>119.2</v>
      </c>
      <c r="AA222" s="4">
        <v>138.5</v>
      </c>
      <c r="AB222" s="4">
        <v>146.6</v>
      </c>
      <c r="AC222" s="4">
        <f t="shared" si="21"/>
        <v>135.97999999999999</v>
      </c>
      <c r="AD222" s="4">
        <v>136.6</v>
      </c>
      <c r="AE222" s="4">
        <v>133</v>
      </c>
      <c r="AF222" s="51">
        <f t="shared" si="22"/>
        <v>134.80000000000001</v>
      </c>
      <c r="AG222" s="4">
        <v>132.19999999999999</v>
      </c>
      <c r="AH222" s="4">
        <v>132.4</v>
      </c>
      <c r="AI222" s="4">
        <f t="shared" si="23"/>
        <v>132.30000000000001</v>
      </c>
      <c r="AJ222" s="4">
        <v>138.6</v>
      </c>
      <c r="AK222" s="4"/>
    </row>
    <row r="223" spans="1:37" x14ac:dyDescent="0.25">
      <c r="A223" s="1" t="s">
        <v>33</v>
      </c>
      <c r="B223" s="1">
        <v>2019</v>
      </c>
      <c r="C223" s="1" t="s">
        <v>34</v>
      </c>
      <c r="D223" s="4">
        <v>137.6</v>
      </c>
      <c r="E223" s="4">
        <v>152</v>
      </c>
      <c r="F223" s="4">
        <v>141.5</v>
      </c>
      <c r="G223" s="4">
        <v>142.19999999999999</v>
      </c>
      <c r="H223" s="4">
        <v>122</v>
      </c>
      <c r="I223" s="4">
        <v>136.4</v>
      </c>
      <c r="J223" s="4">
        <v>129.69999999999999</v>
      </c>
      <c r="K223" s="4">
        <v>121</v>
      </c>
      <c r="L223" s="4">
        <v>109</v>
      </c>
      <c r="M223" s="4">
        <v>139.69999999999999</v>
      </c>
      <c r="N223" s="4">
        <v>133.6</v>
      </c>
      <c r="O223" s="4">
        <v>154.9</v>
      </c>
      <c r="P223" s="4">
        <v>137.5</v>
      </c>
      <c r="Q223" s="4">
        <f t="shared" si="18"/>
        <v>135.16153846153844</v>
      </c>
      <c r="R223" s="4">
        <v>163.4</v>
      </c>
      <c r="S223" s="4">
        <f t="shared" si="19"/>
        <v>163.4</v>
      </c>
      <c r="T223" s="4">
        <v>147.69999999999999</v>
      </c>
      <c r="U223" s="4">
        <v>139.69999999999999</v>
      </c>
      <c r="V223" s="4">
        <v>146.5</v>
      </c>
      <c r="W223" s="51">
        <f t="shared" si="20"/>
        <v>144.63333333333333</v>
      </c>
      <c r="X223" s="4">
        <v>148.5</v>
      </c>
      <c r="Y223" s="4">
        <v>138.4</v>
      </c>
      <c r="Z223" s="4">
        <v>123.9</v>
      </c>
      <c r="AA223" s="4">
        <v>145.6</v>
      </c>
      <c r="AB223" s="4">
        <v>150.30000000000001</v>
      </c>
      <c r="AC223" s="4">
        <f t="shared" si="21"/>
        <v>141.34</v>
      </c>
      <c r="AD223" s="4">
        <v>143.69999999999999</v>
      </c>
      <c r="AE223" s="4">
        <v>134.1</v>
      </c>
      <c r="AF223" s="51">
        <f t="shared" si="22"/>
        <v>138.89999999999998</v>
      </c>
      <c r="AG223" s="4">
        <v>137.1</v>
      </c>
      <c r="AH223" s="4">
        <v>137.4</v>
      </c>
      <c r="AI223" s="4">
        <f t="shared" si="23"/>
        <v>137.25</v>
      </c>
      <c r="AJ223" s="4">
        <v>139.9</v>
      </c>
      <c r="AK223" s="4"/>
    </row>
    <row r="224" spans="1:37" x14ac:dyDescent="0.25">
      <c r="A224" s="1" t="s">
        <v>30</v>
      </c>
      <c r="B224" s="1">
        <v>2019</v>
      </c>
      <c r="C224" s="1" t="s">
        <v>35</v>
      </c>
      <c r="D224" s="4">
        <v>136.9</v>
      </c>
      <c r="E224" s="4">
        <v>154.1</v>
      </c>
      <c r="F224" s="4">
        <v>138.69999999999999</v>
      </c>
      <c r="G224" s="4">
        <v>142.5</v>
      </c>
      <c r="H224" s="4">
        <v>124.1</v>
      </c>
      <c r="I224" s="4">
        <v>136.1</v>
      </c>
      <c r="J224" s="4">
        <v>128.19999999999999</v>
      </c>
      <c r="K224" s="4">
        <v>122.3</v>
      </c>
      <c r="L224" s="4">
        <v>108.3</v>
      </c>
      <c r="M224" s="4">
        <v>138.9</v>
      </c>
      <c r="N224" s="4">
        <v>137.4</v>
      </c>
      <c r="O224" s="4">
        <v>156.4</v>
      </c>
      <c r="P224" s="4">
        <v>137.30000000000001</v>
      </c>
      <c r="Q224" s="4">
        <f t="shared" si="18"/>
        <v>135.4769230769231</v>
      </c>
      <c r="R224" s="4">
        <v>162.9</v>
      </c>
      <c r="S224" s="4">
        <f t="shared" si="19"/>
        <v>162.9</v>
      </c>
      <c r="T224" s="4">
        <v>150.80000000000001</v>
      </c>
      <c r="U224" s="4">
        <v>146.1</v>
      </c>
      <c r="V224" s="4">
        <v>150.1</v>
      </c>
      <c r="W224" s="51">
        <f t="shared" si="20"/>
        <v>149</v>
      </c>
      <c r="X224" s="4">
        <v>147.04353877169115</v>
      </c>
      <c r="Y224" s="4">
        <v>146.4</v>
      </c>
      <c r="Z224" s="4">
        <v>129.9</v>
      </c>
      <c r="AA224" s="4">
        <v>150.4</v>
      </c>
      <c r="AB224" s="4">
        <v>155.5</v>
      </c>
      <c r="AC224" s="4">
        <f t="shared" si="21"/>
        <v>145.84870775433822</v>
      </c>
      <c r="AD224" s="4">
        <v>150</v>
      </c>
      <c r="AE224" s="4">
        <v>134</v>
      </c>
      <c r="AF224" s="51">
        <f t="shared" si="22"/>
        <v>142</v>
      </c>
      <c r="AG224" s="4">
        <v>143.80000000000001</v>
      </c>
      <c r="AH224" s="4">
        <v>142.4</v>
      </c>
      <c r="AI224" s="4">
        <f t="shared" si="23"/>
        <v>143.10000000000002</v>
      </c>
      <c r="AJ224" s="4">
        <v>141.19999999999999</v>
      </c>
      <c r="AK224" s="4"/>
    </row>
    <row r="225" spans="1:37" x14ac:dyDescent="0.25">
      <c r="A225" s="1" t="s">
        <v>32</v>
      </c>
      <c r="B225" s="1">
        <v>2019</v>
      </c>
      <c r="C225" s="1" t="s">
        <v>35</v>
      </c>
      <c r="D225" s="4">
        <v>139.69999999999999</v>
      </c>
      <c r="E225" s="4">
        <v>151.1</v>
      </c>
      <c r="F225" s="4">
        <v>142.9</v>
      </c>
      <c r="G225" s="4">
        <v>141.9</v>
      </c>
      <c r="H225" s="4">
        <v>118.4</v>
      </c>
      <c r="I225" s="4">
        <v>139.4</v>
      </c>
      <c r="J225" s="4">
        <v>141.19999999999999</v>
      </c>
      <c r="K225" s="4">
        <v>120.7</v>
      </c>
      <c r="L225" s="4">
        <v>110.4</v>
      </c>
      <c r="M225" s="4">
        <v>140.69999999999999</v>
      </c>
      <c r="N225" s="4">
        <v>128.5</v>
      </c>
      <c r="O225" s="4">
        <v>153.9</v>
      </c>
      <c r="P225" s="4">
        <v>139.6</v>
      </c>
      <c r="Q225" s="4">
        <f t="shared" si="18"/>
        <v>136.03076923076924</v>
      </c>
      <c r="R225" s="4">
        <v>165.3</v>
      </c>
      <c r="S225" s="4">
        <f t="shared" si="19"/>
        <v>165.3</v>
      </c>
      <c r="T225" s="4">
        <v>143.5</v>
      </c>
      <c r="U225" s="4">
        <v>131.19999999999999</v>
      </c>
      <c r="V225" s="4">
        <v>141.6</v>
      </c>
      <c r="W225" s="51">
        <f t="shared" si="20"/>
        <v>138.76666666666665</v>
      </c>
      <c r="X225" s="4">
        <v>149</v>
      </c>
      <c r="Y225" s="4">
        <v>128.80000000000001</v>
      </c>
      <c r="Z225" s="4">
        <v>119.9</v>
      </c>
      <c r="AA225" s="4">
        <v>139.19999999999999</v>
      </c>
      <c r="AB225" s="4">
        <v>146.69999999999999</v>
      </c>
      <c r="AC225" s="4">
        <f t="shared" si="21"/>
        <v>136.72000000000003</v>
      </c>
      <c r="AD225" s="4">
        <v>136.80000000000001</v>
      </c>
      <c r="AE225" s="4">
        <v>132.5</v>
      </c>
      <c r="AF225" s="51">
        <f t="shared" si="22"/>
        <v>134.65</v>
      </c>
      <c r="AG225" s="4">
        <v>133</v>
      </c>
      <c r="AH225" s="4">
        <v>132.80000000000001</v>
      </c>
      <c r="AI225" s="4">
        <f t="shared" si="23"/>
        <v>132.9</v>
      </c>
      <c r="AJ225" s="4">
        <v>139.5</v>
      </c>
      <c r="AK225" s="4"/>
    </row>
    <row r="226" spans="1:37" x14ac:dyDescent="0.25">
      <c r="A226" s="1" t="s">
        <v>33</v>
      </c>
      <c r="B226" s="1">
        <v>2019</v>
      </c>
      <c r="C226" s="1" t="s">
        <v>35</v>
      </c>
      <c r="D226" s="4">
        <v>137.80000000000001</v>
      </c>
      <c r="E226" s="4">
        <v>153</v>
      </c>
      <c r="F226" s="4">
        <v>140.30000000000001</v>
      </c>
      <c r="G226" s="4">
        <v>142.30000000000001</v>
      </c>
      <c r="H226" s="4">
        <v>122</v>
      </c>
      <c r="I226" s="4">
        <v>137.6</v>
      </c>
      <c r="J226" s="4">
        <v>132.6</v>
      </c>
      <c r="K226" s="4">
        <v>121.8</v>
      </c>
      <c r="L226" s="4">
        <v>109</v>
      </c>
      <c r="M226" s="4">
        <v>139.5</v>
      </c>
      <c r="N226" s="4">
        <v>133.69999999999999</v>
      </c>
      <c r="O226" s="4">
        <v>155.19999999999999</v>
      </c>
      <c r="P226" s="4">
        <v>138.1</v>
      </c>
      <c r="Q226" s="4">
        <f t="shared" si="18"/>
        <v>135.6076923076923</v>
      </c>
      <c r="R226" s="4">
        <v>163.5</v>
      </c>
      <c r="S226" s="4">
        <f t="shared" si="19"/>
        <v>163.5</v>
      </c>
      <c r="T226" s="4">
        <v>147.9</v>
      </c>
      <c r="U226" s="4">
        <v>139.9</v>
      </c>
      <c r="V226" s="4">
        <v>146.69999999999999</v>
      </c>
      <c r="W226" s="51">
        <f t="shared" si="20"/>
        <v>144.83333333333334</v>
      </c>
      <c r="X226" s="4">
        <v>149</v>
      </c>
      <c r="Y226" s="4">
        <v>139.69999999999999</v>
      </c>
      <c r="Z226" s="4">
        <v>124.6</v>
      </c>
      <c r="AA226" s="4">
        <v>146.19999999999999</v>
      </c>
      <c r="AB226" s="4">
        <v>150.30000000000001</v>
      </c>
      <c r="AC226" s="4">
        <f t="shared" si="21"/>
        <v>141.95999999999998</v>
      </c>
      <c r="AD226" s="4">
        <v>143.80000000000001</v>
      </c>
      <c r="AE226" s="4">
        <v>133.4</v>
      </c>
      <c r="AF226" s="51">
        <f t="shared" si="22"/>
        <v>138.60000000000002</v>
      </c>
      <c r="AG226" s="4">
        <v>137.69999999999999</v>
      </c>
      <c r="AH226" s="4">
        <v>137.69999999999999</v>
      </c>
      <c r="AI226" s="4">
        <f t="shared" si="23"/>
        <v>137.69999999999999</v>
      </c>
      <c r="AJ226" s="4">
        <v>140.4</v>
      </c>
      <c r="AK226" s="4"/>
    </row>
    <row r="227" spans="1:37" x14ac:dyDescent="0.25">
      <c r="A227" s="1" t="s">
        <v>30</v>
      </c>
      <c r="B227" s="1">
        <v>2019</v>
      </c>
      <c r="C227" s="1" t="s">
        <v>36</v>
      </c>
      <c r="D227" s="4">
        <v>137.1</v>
      </c>
      <c r="E227" s="4">
        <v>156.19999999999999</v>
      </c>
      <c r="F227" s="4">
        <v>134.69999999999999</v>
      </c>
      <c r="G227" s="4">
        <v>142.4</v>
      </c>
      <c r="H227" s="4">
        <v>124</v>
      </c>
      <c r="I227" s="4">
        <v>143.80000000000001</v>
      </c>
      <c r="J227" s="4">
        <v>129.30000000000001</v>
      </c>
      <c r="K227" s="4">
        <v>122.9</v>
      </c>
      <c r="L227" s="4">
        <v>108.4</v>
      </c>
      <c r="M227" s="4">
        <v>138.69999999999999</v>
      </c>
      <c r="N227" s="4">
        <v>137.5</v>
      </c>
      <c r="O227" s="4">
        <v>156.30000000000001</v>
      </c>
      <c r="P227" s="4">
        <v>138</v>
      </c>
      <c r="Q227" s="4">
        <f t="shared" si="18"/>
        <v>136.10000000000002</v>
      </c>
      <c r="R227" s="4">
        <v>162.9</v>
      </c>
      <c r="S227" s="4">
        <f t="shared" si="19"/>
        <v>162.9</v>
      </c>
      <c r="T227" s="4">
        <v>150.80000000000001</v>
      </c>
      <c r="U227" s="4">
        <v>146.30000000000001</v>
      </c>
      <c r="V227" s="4">
        <v>150.1</v>
      </c>
      <c r="W227" s="51">
        <f t="shared" si="20"/>
        <v>149.06666666666669</v>
      </c>
      <c r="X227" s="4">
        <v>147.77225250653038</v>
      </c>
      <c r="Y227" s="4">
        <v>146.6</v>
      </c>
      <c r="Z227" s="4">
        <v>130.19999999999999</v>
      </c>
      <c r="AA227" s="4">
        <v>150.9</v>
      </c>
      <c r="AB227" s="4">
        <v>156.30000000000001</v>
      </c>
      <c r="AC227" s="4">
        <f t="shared" si="21"/>
        <v>146.35445050130608</v>
      </c>
      <c r="AD227" s="4">
        <v>149.4</v>
      </c>
      <c r="AE227" s="4">
        <v>133.69999999999999</v>
      </c>
      <c r="AF227" s="51">
        <f t="shared" si="22"/>
        <v>141.55000000000001</v>
      </c>
      <c r="AG227" s="4">
        <v>144.9</v>
      </c>
      <c r="AH227" s="4">
        <v>142.6</v>
      </c>
      <c r="AI227" s="4">
        <f t="shared" si="23"/>
        <v>143.75</v>
      </c>
      <c r="AJ227" s="4">
        <v>141.69999999999999</v>
      </c>
      <c r="AK227" s="4"/>
    </row>
    <row r="228" spans="1:37" x14ac:dyDescent="0.25">
      <c r="A228" s="1" t="s">
        <v>32</v>
      </c>
      <c r="B228" s="1">
        <v>2019</v>
      </c>
      <c r="C228" s="1" t="s">
        <v>36</v>
      </c>
      <c r="D228" s="4">
        <v>140</v>
      </c>
      <c r="E228" s="4">
        <v>153.69999999999999</v>
      </c>
      <c r="F228" s="4">
        <v>139.4</v>
      </c>
      <c r="G228" s="4">
        <v>141.9</v>
      </c>
      <c r="H228" s="4">
        <v>118.4</v>
      </c>
      <c r="I228" s="4">
        <v>148.6</v>
      </c>
      <c r="J228" s="4">
        <v>150.19999999999999</v>
      </c>
      <c r="K228" s="4">
        <v>121.7</v>
      </c>
      <c r="L228" s="4">
        <v>110.4</v>
      </c>
      <c r="M228" s="4">
        <v>140.4</v>
      </c>
      <c r="N228" s="4">
        <v>128.69999999999999</v>
      </c>
      <c r="O228" s="4">
        <v>154.19999999999999</v>
      </c>
      <c r="P228" s="4">
        <v>141.69999999999999</v>
      </c>
      <c r="Q228" s="4">
        <f t="shared" si="18"/>
        <v>137.63846153846157</v>
      </c>
      <c r="R228" s="4">
        <v>165.7</v>
      </c>
      <c r="S228" s="4">
        <f t="shared" si="19"/>
        <v>165.7</v>
      </c>
      <c r="T228" s="4">
        <v>143.9</v>
      </c>
      <c r="U228" s="4">
        <v>131.30000000000001</v>
      </c>
      <c r="V228" s="4">
        <v>142</v>
      </c>
      <c r="W228" s="51">
        <f t="shared" si="20"/>
        <v>139.06666666666669</v>
      </c>
      <c r="X228" s="4">
        <v>149.69999999999999</v>
      </c>
      <c r="Y228" s="4">
        <v>129.1</v>
      </c>
      <c r="Z228" s="4">
        <v>120.2</v>
      </c>
      <c r="AA228" s="4">
        <v>139.5</v>
      </c>
      <c r="AB228" s="4">
        <v>147.69999999999999</v>
      </c>
      <c r="AC228" s="4">
        <f t="shared" si="21"/>
        <v>137.24</v>
      </c>
      <c r="AD228" s="4">
        <v>136.9</v>
      </c>
      <c r="AE228" s="4">
        <v>132.4</v>
      </c>
      <c r="AF228" s="51">
        <f t="shared" si="22"/>
        <v>134.65</v>
      </c>
      <c r="AG228" s="4">
        <v>133.80000000000001</v>
      </c>
      <c r="AH228" s="4">
        <v>133.1</v>
      </c>
      <c r="AI228" s="4">
        <f t="shared" si="23"/>
        <v>133.44999999999999</v>
      </c>
      <c r="AJ228" s="4">
        <v>140.6</v>
      </c>
      <c r="AK228" s="4"/>
    </row>
    <row r="229" spans="1:37" x14ac:dyDescent="0.25">
      <c r="A229" s="1" t="s">
        <v>33</v>
      </c>
      <c r="B229" s="1">
        <v>2019</v>
      </c>
      <c r="C229" s="1" t="s">
        <v>36</v>
      </c>
      <c r="D229" s="4">
        <v>138</v>
      </c>
      <c r="E229" s="4">
        <v>155.30000000000001</v>
      </c>
      <c r="F229" s="4">
        <v>136.5</v>
      </c>
      <c r="G229" s="4">
        <v>142.19999999999999</v>
      </c>
      <c r="H229" s="4">
        <v>121.9</v>
      </c>
      <c r="I229" s="4">
        <v>146</v>
      </c>
      <c r="J229" s="4">
        <v>136.4</v>
      </c>
      <c r="K229" s="4">
        <v>122.5</v>
      </c>
      <c r="L229" s="4">
        <v>109.1</v>
      </c>
      <c r="M229" s="4">
        <v>139.30000000000001</v>
      </c>
      <c r="N229" s="4">
        <v>133.80000000000001</v>
      </c>
      <c r="O229" s="4">
        <v>155.30000000000001</v>
      </c>
      <c r="P229" s="4">
        <v>139.4</v>
      </c>
      <c r="Q229" s="4">
        <f t="shared" si="18"/>
        <v>136.59230769230768</v>
      </c>
      <c r="R229" s="4">
        <v>163.6</v>
      </c>
      <c r="S229" s="4">
        <f t="shared" si="19"/>
        <v>163.6</v>
      </c>
      <c r="T229" s="4">
        <v>148.1</v>
      </c>
      <c r="U229" s="4">
        <v>140.1</v>
      </c>
      <c r="V229" s="4">
        <v>146.9</v>
      </c>
      <c r="W229" s="51">
        <f t="shared" si="20"/>
        <v>145.03333333333333</v>
      </c>
      <c r="X229" s="4">
        <v>149.69999999999999</v>
      </c>
      <c r="Y229" s="4">
        <v>140</v>
      </c>
      <c r="Z229" s="4">
        <v>124.9</v>
      </c>
      <c r="AA229" s="4">
        <v>146.6</v>
      </c>
      <c r="AB229" s="4">
        <v>151.30000000000001</v>
      </c>
      <c r="AC229" s="4">
        <f t="shared" si="21"/>
        <v>142.5</v>
      </c>
      <c r="AD229" s="4">
        <v>143.5</v>
      </c>
      <c r="AE229" s="4">
        <v>133.19999999999999</v>
      </c>
      <c r="AF229" s="51">
        <f t="shared" si="22"/>
        <v>138.35</v>
      </c>
      <c r="AG229" s="4">
        <v>138.6</v>
      </c>
      <c r="AH229" s="4">
        <v>138</v>
      </c>
      <c r="AI229" s="4">
        <f t="shared" si="23"/>
        <v>138.30000000000001</v>
      </c>
      <c r="AJ229" s="4">
        <v>141.19999999999999</v>
      </c>
      <c r="AK229" s="4"/>
    </row>
    <row r="230" spans="1:37" x14ac:dyDescent="0.25">
      <c r="A230" s="1" t="s">
        <v>30</v>
      </c>
      <c r="B230" s="1">
        <v>2019</v>
      </c>
      <c r="C230" s="1" t="s">
        <v>37</v>
      </c>
      <c r="D230" s="4">
        <v>137.4</v>
      </c>
      <c r="E230" s="4">
        <v>159.5</v>
      </c>
      <c r="F230" s="4">
        <v>134.5</v>
      </c>
      <c r="G230" s="4">
        <v>142.6</v>
      </c>
      <c r="H230" s="4">
        <v>124</v>
      </c>
      <c r="I230" s="4">
        <v>143.69999999999999</v>
      </c>
      <c r="J230" s="4">
        <v>133.4</v>
      </c>
      <c r="K230" s="4">
        <v>125.1</v>
      </c>
      <c r="L230" s="4">
        <v>109.3</v>
      </c>
      <c r="M230" s="4">
        <v>139.30000000000001</v>
      </c>
      <c r="N230" s="4">
        <v>137.69999999999999</v>
      </c>
      <c r="O230" s="4">
        <v>156.4</v>
      </c>
      <c r="P230" s="4">
        <v>139.19999999999999</v>
      </c>
      <c r="Q230" s="4">
        <f t="shared" si="18"/>
        <v>137.0846153846154</v>
      </c>
      <c r="R230" s="4">
        <v>163.30000000000001</v>
      </c>
      <c r="S230" s="4">
        <f t="shared" si="19"/>
        <v>163.30000000000001</v>
      </c>
      <c r="T230" s="4">
        <v>151.30000000000001</v>
      </c>
      <c r="U230" s="4">
        <v>146.6</v>
      </c>
      <c r="V230" s="4">
        <v>150.69999999999999</v>
      </c>
      <c r="W230" s="51">
        <f t="shared" si="20"/>
        <v>149.53333333333333</v>
      </c>
      <c r="X230" s="4">
        <v>148.41212530211459</v>
      </c>
      <c r="Y230" s="4">
        <v>146.9</v>
      </c>
      <c r="Z230" s="4">
        <v>130.19999999999999</v>
      </c>
      <c r="AA230" s="4">
        <v>151.30000000000001</v>
      </c>
      <c r="AB230" s="4">
        <v>156.69999999999999</v>
      </c>
      <c r="AC230" s="4">
        <f t="shared" si="21"/>
        <v>146.70242506042291</v>
      </c>
      <c r="AD230" s="4">
        <v>149.5</v>
      </c>
      <c r="AE230" s="4">
        <v>133.9</v>
      </c>
      <c r="AF230" s="51">
        <f t="shared" si="22"/>
        <v>141.69999999999999</v>
      </c>
      <c r="AG230" s="4">
        <v>145.9</v>
      </c>
      <c r="AH230" s="4">
        <v>142.9</v>
      </c>
      <c r="AI230" s="4">
        <f t="shared" si="23"/>
        <v>144.4</v>
      </c>
      <c r="AJ230" s="4">
        <v>142.4</v>
      </c>
      <c r="AK230" s="4"/>
    </row>
    <row r="231" spans="1:37" x14ac:dyDescent="0.25">
      <c r="A231" s="1" t="s">
        <v>32</v>
      </c>
      <c r="B231" s="1">
        <v>2019</v>
      </c>
      <c r="C231" s="1" t="s">
        <v>37</v>
      </c>
      <c r="D231" s="4">
        <v>140.4</v>
      </c>
      <c r="E231" s="4">
        <v>156.69999999999999</v>
      </c>
      <c r="F231" s="4">
        <v>138.30000000000001</v>
      </c>
      <c r="G231" s="4">
        <v>142.4</v>
      </c>
      <c r="H231" s="4">
        <v>118.6</v>
      </c>
      <c r="I231" s="4">
        <v>149.69999999999999</v>
      </c>
      <c r="J231" s="4">
        <v>161.6</v>
      </c>
      <c r="K231" s="4">
        <v>124.4</v>
      </c>
      <c r="L231" s="4">
        <v>111.2</v>
      </c>
      <c r="M231" s="4">
        <v>141</v>
      </c>
      <c r="N231" s="4">
        <v>128.9</v>
      </c>
      <c r="O231" s="4">
        <v>154.5</v>
      </c>
      <c r="P231" s="4">
        <v>143.80000000000001</v>
      </c>
      <c r="Q231" s="4">
        <f t="shared" si="18"/>
        <v>139.34615384615387</v>
      </c>
      <c r="R231" s="4">
        <v>166.2</v>
      </c>
      <c r="S231" s="4">
        <f t="shared" si="19"/>
        <v>166.2</v>
      </c>
      <c r="T231" s="4">
        <v>144</v>
      </c>
      <c r="U231" s="4">
        <v>131.69999999999999</v>
      </c>
      <c r="V231" s="4">
        <v>142.19999999999999</v>
      </c>
      <c r="W231" s="51">
        <f t="shared" si="20"/>
        <v>139.29999999999998</v>
      </c>
      <c r="X231" s="4">
        <v>150.1</v>
      </c>
      <c r="Y231" s="4">
        <v>129.4</v>
      </c>
      <c r="Z231" s="4">
        <v>120.1</v>
      </c>
      <c r="AA231" s="4">
        <v>139.80000000000001</v>
      </c>
      <c r="AB231" s="4">
        <v>148</v>
      </c>
      <c r="AC231" s="4">
        <f t="shared" si="21"/>
        <v>137.48000000000002</v>
      </c>
      <c r="AD231" s="4">
        <v>137.19999999999999</v>
      </c>
      <c r="AE231" s="4">
        <v>132.6</v>
      </c>
      <c r="AF231" s="51">
        <f t="shared" si="22"/>
        <v>134.89999999999998</v>
      </c>
      <c r="AG231" s="4">
        <v>134</v>
      </c>
      <c r="AH231" s="4">
        <v>133.30000000000001</v>
      </c>
      <c r="AI231" s="4">
        <f t="shared" si="23"/>
        <v>133.65</v>
      </c>
      <c r="AJ231" s="4">
        <v>141.5</v>
      </c>
      <c r="AK231" s="4"/>
    </row>
    <row r="232" spans="1:37" x14ac:dyDescent="0.25">
      <c r="A232" s="1" t="s">
        <v>33</v>
      </c>
      <c r="B232" s="1">
        <v>2019</v>
      </c>
      <c r="C232" s="1" t="s">
        <v>37</v>
      </c>
      <c r="D232" s="4">
        <v>138.30000000000001</v>
      </c>
      <c r="E232" s="4">
        <v>158.5</v>
      </c>
      <c r="F232" s="4">
        <v>136</v>
      </c>
      <c r="G232" s="4">
        <v>142.5</v>
      </c>
      <c r="H232" s="4">
        <v>122</v>
      </c>
      <c r="I232" s="4">
        <v>146.5</v>
      </c>
      <c r="J232" s="4">
        <v>143</v>
      </c>
      <c r="K232" s="4">
        <v>124.9</v>
      </c>
      <c r="L232" s="4">
        <v>109.9</v>
      </c>
      <c r="M232" s="4">
        <v>139.9</v>
      </c>
      <c r="N232" s="4">
        <v>134</v>
      </c>
      <c r="O232" s="4">
        <v>155.5</v>
      </c>
      <c r="P232" s="4">
        <v>140.9</v>
      </c>
      <c r="Q232" s="4">
        <f t="shared" si="18"/>
        <v>137.83846153846156</v>
      </c>
      <c r="R232" s="4">
        <v>164.1</v>
      </c>
      <c r="S232" s="4">
        <f t="shared" si="19"/>
        <v>164.1</v>
      </c>
      <c r="T232" s="4">
        <v>148.4</v>
      </c>
      <c r="U232" s="4">
        <v>140.4</v>
      </c>
      <c r="V232" s="4">
        <v>147.30000000000001</v>
      </c>
      <c r="W232" s="51">
        <f t="shared" si="20"/>
        <v>145.36666666666667</v>
      </c>
      <c r="X232" s="4">
        <v>150.1</v>
      </c>
      <c r="Y232" s="4">
        <v>140.30000000000001</v>
      </c>
      <c r="Z232" s="4">
        <v>124.9</v>
      </c>
      <c r="AA232" s="4">
        <v>146.9</v>
      </c>
      <c r="AB232" s="4">
        <v>151.6</v>
      </c>
      <c r="AC232" s="4">
        <f t="shared" si="21"/>
        <v>142.76</v>
      </c>
      <c r="AD232" s="4">
        <v>143.69999999999999</v>
      </c>
      <c r="AE232" s="4">
        <v>133.4</v>
      </c>
      <c r="AF232" s="51">
        <f t="shared" si="22"/>
        <v>138.55000000000001</v>
      </c>
      <c r="AG232" s="4">
        <v>139.19999999999999</v>
      </c>
      <c r="AH232" s="4">
        <v>138.19999999999999</v>
      </c>
      <c r="AI232" s="4">
        <f t="shared" si="23"/>
        <v>138.69999999999999</v>
      </c>
      <c r="AJ232" s="4">
        <v>142</v>
      </c>
      <c r="AK232" s="4"/>
    </row>
    <row r="233" spans="1:37" x14ac:dyDescent="0.25">
      <c r="A233" s="1" t="s">
        <v>30</v>
      </c>
      <c r="B233" s="1">
        <v>2019</v>
      </c>
      <c r="C233" s="1" t="s">
        <v>38</v>
      </c>
      <c r="D233" s="4">
        <v>137.80000000000001</v>
      </c>
      <c r="E233" s="4">
        <v>163.5</v>
      </c>
      <c r="F233" s="4">
        <v>136.19999999999999</v>
      </c>
      <c r="G233" s="4">
        <v>143.19999999999999</v>
      </c>
      <c r="H233" s="4">
        <v>124.3</v>
      </c>
      <c r="I233" s="4">
        <v>143.30000000000001</v>
      </c>
      <c r="J233" s="4">
        <v>140.6</v>
      </c>
      <c r="K233" s="4">
        <v>128.69999999999999</v>
      </c>
      <c r="L233" s="4">
        <v>110.6</v>
      </c>
      <c r="M233" s="4">
        <v>140.4</v>
      </c>
      <c r="N233" s="4">
        <v>138</v>
      </c>
      <c r="O233" s="4">
        <v>156.6</v>
      </c>
      <c r="P233" s="4">
        <v>141</v>
      </c>
      <c r="Q233" s="4">
        <f t="shared" si="18"/>
        <v>138.78461538461536</v>
      </c>
      <c r="R233" s="4">
        <v>164.2</v>
      </c>
      <c r="S233" s="4">
        <f t="shared" si="19"/>
        <v>164.2</v>
      </c>
      <c r="T233" s="4">
        <v>151.4</v>
      </c>
      <c r="U233" s="4">
        <v>146.5</v>
      </c>
      <c r="V233" s="4">
        <v>150.69999999999999</v>
      </c>
      <c r="W233" s="51">
        <f t="shared" si="20"/>
        <v>149.53333333333333</v>
      </c>
      <c r="X233" s="4">
        <v>148.98087962003734</v>
      </c>
      <c r="Y233" s="4">
        <v>147.80000000000001</v>
      </c>
      <c r="Z233" s="4">
        <v>130.19999999999999</v>
      </c>
      <c r="AA233" s="4">
        <v>151.69999999999999</v>
      </c>
      <c r="AB233" s="4">
        <v>157.69999999999999</v>
      </c>
      <c r="AC233" s="4">
        <f t="shared" si="21"/>
        <v>147.27617592400748</v>
      </c>
      <c r="AD233" s="4">
        <v>149.6</v>
      </c>
      <c r="AE233" s="4">
        <v>134.80000000000001</v>
      </c>
      <c r="AF233" s="51">
        <f t="shared" si="22"/>
        <v>142.19999999999999</v>
      </c>
      <c r="AG233" s="4">
        <v>146.4</v>
      </c>
      <c r="AH233" s="4">
        <v>143.30000000000001</v>
      </c>
      <c r="AI233" s="4">
        <f t="shared" si="23"/>
        <v>144.85000000000002</v>
      </c>
      <c r="AJ233" s="4">
        <v>143.6</v>
      </c>
      <c r="AK233" s="4"/>
    </row>
    <row r="234" spans="1:37" x14ac:dyDescent="0.25">
      <c r="A234" s="1" t="s">
        <v>32</v>
      </c>
      <c r="B234" s="1">
        <v>2019</v>
      </c>
      <c r="C234" s="1" t="s">
        <v>38</v>
      </c>
      <c r="D234" s="4">
        <v>140.69999999999999</v>
      </c>
      <c r="E234" s="4">
        <v>159.6</v>
      </c>
      <c r="F234" s="4">
        <v>140.4</v>
      </c>
      <c r="G234" s="4">
        <v>143.4</v>
      </c>
      <c r="H234" s="4">
        <v>118.6</v>
      </c>
      <c r="I234" s="4">
        <v>150.9</v>
      </c>
      <c r="J234" s="4">
        <v>169.8</v>
      </c>
      <c r="K234" s="4">
        <v>127.4</v>
      </c>
      <c r="L234" s="4">
        <v>111.8</v>
      </c>
      <c r="M234" s="4">
        <v>141</v>
      </c>
      <c r="N234" s="4">
        <v>129</v>
      </c>
      <c r="O234" s="4">
        <v>155.1</v>
      </c>
      <c r="P234" s="4">
        <v>145.6</v>
      </c>
      <c r="Q234" s="4">
        <f t="shared" si="18"/>
        <v>141.0230769230769</v>
      </c>
      <c r="R234" s="4">
        <v>166.7</v>
      </c>
      <c r="S234" s="4">
        <f t="shared" si="19"/>
        <v>166.7</v>
      </c>
      <c r="T234" s="4">
        <v>144.30000000000001</v>
      </c>
      <c r="U234" s="4">
        <v>131.69999999999999</v>
      </c>
      <c r="V234" s="4">
        <v>142.4</v>
      </c>
      <c r="W234" s="51">
        <f t="shared" si="20"/>
        <v>139.46666666666667</v>
      </c>
      <c r="X234" s="4">
        <v>149.4</v>
      </c>
      <c r="Y234" s="4">
        <v>130.5</v>
      </c>
      <c r="Z234" s="4">
        <v>119.6</v>
      </c>
      <c r="AA234" s="4">
        <v>140.30000000000001</v>
      </c>
      <c r="AB234" s="4">
        <v>148.9</v>
      </c>
      <c r="AC234" s="4">
        <f t="shared" si="21"/>
        <v>137.73999999999998</v>
      </c>
      <c r="AD234" s="4">
        <v>137.4</v>
      </c>
      <c r="AE234" s="4">
        <v>133.69999999999999</v>
      </c>
      <c r="AF234" s="51">
        <f t="shared" si="22"/>
        <v>135.55000000000001</v>
      </c>
      <c r="AG234" s="4">
        <v>134.30000000000001</v>
      </c>
      <c r="AH234" s="4">
        <v>133.6</v>
      </c>
      <c r="AI234" s="4">
        <f t="shared" si="23"/>
        <v>133.94999999999999</v>
      </c>
      <c r="AJ234" s="4">
        <v>142.1</v>
      </c>
      <c r="AK234" s="4"/>
    </row>
    <row r="235" spans="1:37" x14ac:dyDescent="0.25">
      <c r="A235" s="1" t="s">
        <v>33</v>
      </c>
      <c r="B235" s="1">
        <v>2019</v>
      </c>
      <c r="C235" s="1" t="s">
        <v>38</v>
      </c>
      <c r="D235" s="4">
        <v>138.69999999999999</v>
      </c>
      <c r="E235" s="4">
        <v>162.1</v>
      </c>
      <c r="F235" s="4">
        <v>137.80000000000001</v>
      </c>
      <c r="G235" s="4">
        <v>143.30000000000001</v>
      </c>
      <c r="H235" s="4">
        <v>122.2</v>
      </c>
      <c r="I235" s="4">
        <v>146.80000000000001</v>
      </c>
      <c r="J235" s="4">
        <v>150.5</v>
      </c>
      <c r="K235" s="4">
        <v>128.30000000000001</v>
      </c>
      <c r="L235" s="4">
        <v>111</v>
      </c>
      <c r="M235" s="4">
        <v>140.6</v>
      </c>
      <c r="N235" s="4">
        <v>134.19999999999999</v>
      </c>
      <c r="O235" s="4">
        <v>155.9</v>
      </c>
      <c r="P235" s="4">
        <v>142.69999999999999</v>
      </c>
      <c r="Q235" s="4">
        <f t="shared" si="18"/>
        <v>139.54615384615386</v>
      </c>
      <c r="R235" s="4">
        <v>164.9</v>
      </c>
      <c r="S235" s="4">
        <f t="shared" si="19"/>
        <v>164.9</v>
      </c>
      <c r="T235" s="4">
        <v>148.6</v>
      </c>
      <c r="U235" s="4">
        <v>140.4</v>
      </c>
      <c r="V235" s="4">
        <v>147.4</v>
      </c>
      <c r="W235" s="51">
        <f t="shared" si="20"/>
        <v>145.46666666666667</v>
      </c>
      <c r="X235" s="4">
        <v>149.4</v>
      </c>
      <c r="Y235" s="4">
        <v>141.19999999999999</v>
      </c>
      <c r="Z235" s="4">
        <v>124.6</v>
      </c>
      <c r="AA235" s="4">
        <v>147.4</v>
      </c>
      <c r="AB235" s="4">
        <v>152.5</v>
      </c>
      <c r="AC235" s="4">
        <f t="shared" si="21"/>
        <v>143.02000000000001</v>
      </c>
      <c r="AD235" s="4">
        <v>143.80000000000001</v>
      </c>
      <c r="AE235" s="4">
        <v>134.30000000000001</v>
      </c>
      <c r="AF235" s="51">
        <f t="shared" si="22"/>
        <v>139.05000000000001</v>
      </c>
      <c r="AG235" s="4">
        <v>139.6</v>
      </c>
      <c r="AH235" s="4">
        <v>138.6</v>
      </c>
      <c r="AI235" s="4">
        <f t="shared" si="23"/>
        <v>139.1</v>
      </c>
      <c r="AJ235" s="4">
        <v>142.9</v>
      </c>
      <c r="AK235" s="4"/>
    </row>
    <row r="236" spans="1:37" x14ac:dyDescent="0.25">
      <c r="A236" s="1" t="s">
        <v>30</v>
      </c>
      <c r="B236" s="1">
        <v>2019</v>
      </c>
      <c r="C236" s="1" t="s">
        <v>39</v>
      </c>
      <c r="D236" s="4">
        <v>138.4</v>
      </c>
      <c r="E236" s="4">
        <v>164</v>
      </c>
      <c r="F236" s="4">
        <v>138.4</v>
      </c>
      <c r="G236" s="4">
        <v>143.9</v>
      </c>
      <c r="H236" s="4">
        <v>124.4</v>
      </c>
      <c r="I236" s="4">
        <v>146.4</v>
      </c>
      <c r="J236" s="4">
        <v>150.1</v>
      </c>
      <c r="K236" s="4">
        <v>130.6</v>
      </c>
      <c r="L236" s="4">
        <v>110.8</v>
      </c>
      <c r="M236" s="4">
        <v>141.69999999999999</v>
      </c>
      <c r="N236" s="4">
        <v>138.5</v>
      </c>
      <c r="O236" s="4">
        <v>156.69999999999999</v>
      </c>
      <c r="P236" s="4">
        <v>143</v>
      </c>
      <c r="Q236" s="4">
        <f t="shared" si="18"/>
        <v>140.53076923076921</v>
      </c>
      <c r="R236" s="4">
        <v>164.5</v>
      </c>
      <c r="S236" s="4">
        <f t="shared" si="19"/>
        <v>164.5</v>
      </c>
      <c r="T236" s="4">
        <v>151.6</v>
      </c>
      <c r="U236" s="4">
        <v>146.6</v>
      </c>
      <c r="V236" s="4">
        <v>150.9</v>
      </c>
      <c r="W236" s="51">
        <f t="shared" si="20"/>
        <v>149.70000000000002</v>
      </c>
      <c r="X236" s="4">
        <v>149.28502860318696</v>
      </c>
      <c r="Y236" s="4">
        <v>146.80000000000001</v>
      </c>
      <c r="Z236" s="4">
        <v>131.19999999999999</v>
      </c>
      <c r="AA236" s="4">
        <v>152.19999999999999</v>
      </c>
      <c r="AB236" s="4">
        <v>159.1</v>
      </c>
      <c r="AC236" s="4">
        <f t="shared" si="21"/>
        <v>147.71700572063739</v>
      </c>
      <c r="AD236" s="4">
        <v>150</v>
      </c>
      <c r="AE236" s="4">
        <v>136.1</v>
      </c>
      <c r="AF236" s="51">
        <f t="shared" si="22"/>
        <v>143.05000000000001</v>
      </c>
      <c r="AG236" s="4">
        <v>147.5</v>
      </c>
      <c r="AH236" s="4">
        <v>144.19999999999999</v>
      </c>
      <c r="AI236" s="4">
        <f t="shared" si="23"/>
        <v>145.85</v>
      </c>
      <c r="AJ236" s="4">
        <v>144.9</v>
      </c>
      <c r="AK236" s="4"/>
    </row>
    <row r="237" spans="1:37" x14ac:dyDescent="0.25">
      <c r="A237" s="1" t="s">
        <v>32</v>
      </c>
      <c r="B237" s="1">
        <v>2019</v>
      </c>
      <c r="C237" s="1" t="s">
        <v>39</v>
      </c>
      <c r="D237" s="4">
        <v>141.4</v>
      </c>
      <c r="E237" s="4">
        <v>160.19999999999999</v>
      </c>
      <c r="F237" s="4">
        <v>142.5</v>
      </c>
      <c r="G237" s="4">
        <v>144.1</v>
      </c>
      <c r="H237" s="4">
        <v>119.3</v>
      </c>
      <c r="I237" s="4">
        <v>154.69999999999999</v>
      </c>
      <c r="J237" s="4">
        <v>180.1</v>
      </c>
      <c r="K237" s="4">
        <v>128.9</v>
      </c>
      <c r="L237" s="4">
        <v>111.8</v>
      </c>
      <c r="M237" s="4">
        <v>141.6</v>
      </c>
      <c r="N237" s="4">
        <v>129.5</v>
      </c>
      <c r="O237" s="4">
        <v>155.6</v>
      </c>
      <c r="P237" s="4">
        <v>147.69999999999999</v>
      </c>
      <c r="Q237" s="4">
        <f t="shared" si="18"/>
        <v>142.87692307692308</v>
      </c>
      <c r="R237" s="4">
        <v>167.2</v>
      </c>
      <c r="S237" s="4">
        <f t="shared" si="19"/>
        <v>167.2</v>
      </c>
      <c r="T237" s="4">
        <v>144.69999999999999</v>
      </c>
      <c r="U237" s="4">
        <v>131.9</v>
      </c>
      <c r="V237" s="4">
        <v>142.69999999999999</v>
      </c>
      <c r="W237" s="51">
        <f t="shared" si="20"/>
        <v>139.76666666666668</v>
      </c>
      <c r="X237" s="4">
        <v>150.6</v>
      </c>
      <c r="Y237" s="4">
        <v>127</v>
      </c>
      <c r="Z237" s="4">
        <v>120.6</v>
      </c>
      <c r="AA237" s="4">
        <v>140.80000000000001</v>
      </c>
      <c r="AB237" s="4">
        <v>150.4</v>
      </c>
      <c r="AC237" s="4">
        <f t="shared" si="21"/>
        <v>137.88</v>
      </c>
      <c r="AD237" s="4">
        <v>137.69999999999999</v>
      </c>
      <c r="AE237" s="4">
        <v>135.1</v>
      </c>
      <c r="AF237" s="51">
        <f t="shared" si="22"/>
        <v>136.39999999999998</v>
      </c>
      <c r="AG237" s="4">
        <v>135</v>
      </c>
      <c r="AH237" s="4">
        <v>134.5</v>
      </c>
      <c r="AI237" s="4">
        <f t="shared" si="23"/>
        <v>134.75</v>
      </c>
      <c r="AJ237" s="4">
        <v>143.30000000000001</v>
      </c>
      <c r="AK237" s="4"/>
    </row>
    <row r="238" spans="1:37" x14ac:dyDescent="0.25">
      <c r="A238" s="1" t="s">
        <v>33</v>
      </c>
      <c r="B238" s="1">
        <v>2019</v>
      </c>
      <c r="C238" s="1" t="s">
        <v>39</v>
      </c>
      <c r="D238" s="4">
        <v>139.30000000000001</v>
      </c>
      <c r="E238" s="4">
        <v>162.69999999999999</v>
      </c>
      <c r="F238" s="4">
        <v>140</v>
      </c>
      <c r="G238" s="4">
        <v>144</v>
      </c>
      <c r="H238" s="4">
        <v>122.5</v>
      </c>
      <c r="I238" s="4">
        <v>150.30000000000001</v>
      </c>
      <c r="J238" s="4">
        <v>160.30000000000001</v>
      </c>
      <c r="K238" s="4">
        <v>130</v>
      </c>
      <c r="L238" s="4">
        <v>111.1</v>
      </c>
      <c r="M238" s="4">
        <v>141.69999999999999</v>
      </c>
      <c r="N238" s="4">
        <v>134.69999999999999</v>
      </c>
      <c r="O238" s="4">
        <v>156.19999999999999</v>
      </c>
      <c r="P238" s="4">
        <v>144.69999999999999</v>
      </c>
      <c r="Q238" s="4">
        <f t="shared" si="18"/>
        <v>141.34615384615384</v>
      </c>
      <c r="R238" s="4">
        <v>165.2</v>
      </c>
      <c r="S238" s="4">
        <f t="shared" si="19"/>
        <v>165.2</v>
      </c>
      <c r="T238" s="4">
        <v>148.9</v>
      </c>
      <c r="U238" s="4">
        <v>140.5</v>
      </c>
      <c r="V238" s="4">
        <v>147.6</v>
      </c>
      <c r="W238" s="51">
        <f t="shared" si="20"/>
        <v>145.66666666666666</v>
      </c>
      <c r="X238" s="4">
        <v>150.6</v>
      </c>
      <c r="Y238" s="4">
        <v>139.30000000000001</v>
      </c>
      <c r="Z238" s="4">
        <v>125.6</v>
      </c>
      <c r="AA238" s="4">
        <v>147.9</v>
      </c>
      <c r="AB238" s="4">
        <v>154</v>
      </c>
      <c r="AC238" s="4">
        <f t="shared" si="21"/>
        <v>143.47999999999999</v>
      </c>
      <c r="AD238" s="4">
        <v>144.19999999999999</v>
      </c>
      <c r="AE238" s="4">
        <v>135.69999999999999</v>
      </c>
      <c r="AF238" s="51">
        <f t="shared" si="22"/>
        <v>139.94999999999999</v>
      </c>
      <c r="AG238" s="4">
        <v>140.5</v>
      </c>
      <c r="AH238" s="4">
        <v>139.5</v>
      </c>
      <c r="AI238" s="4">
        <f t="shared" si="23"/>
        <v>140</v>
      </c>
      <c r="AJ238" s="4">
        <v>144.19999999999999</v>
      </c>
      <c r="AK238" s="4"/>
    </row>
    <row r="239" spans="1:37" x14ac:dyDescent="0.25">
      <c r="A239" s="1" t="s">
        <v>30</v>
      </c>
      <c r="B239" s="1">
        <v>2019</v>
      </c>
      <c r="C239" s="1" t="s">
        <v>40</v>
      </c>
      <c r="D239" s="4">
        <v>139.19999999999999</v>
      </c>
      <c r="E239" s="4">
        <v>161.9</v>
      </c>
      <c r="F239" s="4">
        <v>137.1</v>
      </c>
      <c r="G239" s="4">
        <v>144.6</v>
      </c>
      <c r="H239" s="4">
        <v>124.7</v>
      </c>
      <c r="I239" s="4">
        <v>145.5</v>
      </c>
      <c r="J239" s="4">
        <v>156.19999999999999</v>
      </c>
      <c r="K239" s="4">
        <v>131.5</v>
      </c>
      <c r="L239" s="4">
        <v>111.7</v>
      </c>
      <c r="M239" s="4">
        <v>142.69999999999999</v>
      </c>
      <c r="N239" s="4">
        <v>138.5</v>
      </c>
      <c r="O239" s="4">
        <v>156.9</v>
      </c>
      <c r="P239" s="4">
        <v>144</v>
      </c>
      <c r="Q239" s="4">
        <f t="shared" si="18"/>
        <v>141.11538461538464</v>
      </c>
      <c r="R239" s="4">
        <v>165.1</v>
      </c>
      <c r="S239" s="4">
        <f t="shared" si="19"/>
        <v>165.1</v>
      </c>
      <c r="T239" s="4">
        <v>151.80000000000001</v>
      </c>
      <c r="U239" s="4">
        <v>146.6</v>
      </c>
      <c r="V239" s="4">
        <v>151.1</v>
      </c>
      <c r="W239" s="51">
        <f t="shared" si="20"/>
        <v>149.83333333333334</v>
      </c>
      <c r="X239" s="4">
        <v>149.65311483614875</v>
      </c>
      <c r="Y239" s="4">
        <v>146.4</v>
      </c>
      <c r="Z239" s="4">
        <v>131.4</v>
      </c>
      <c r="AA239" s="4">
        <v>152.69999999999999</v>
      </c>
      <c r="AB239" s="4">
        <v>159.69999999999999</v>
      </c>
      <c r="AC239" s="4">
        <f t="shared" si="21"/>
        <v>147.97062296722976</v>
      </c>
      <c r="AD239" s="4">
        <v>150.19999999999999</v>
      </c>
      <c r="AE239" s="4">
        <v>138.80000000000001</v>
      </c>
      <c r="AF239" s="51">
        <f t="shared" si="22"/>
        <v>144.5</v>
      </c>
      <c r="AG239" s="4">
        <v>148</v>
      </c>
      <c r="AH239" s="4">
        <v>144.9</v>
      </c>
      <c r="AI239" s="4">
        <f t="shared" si="23"/>
        <v>146.44999999999999</v>
      </c>
      <c r="AJ239" s="4">
        <v>145.69999999999999</v>
      </c>
      <c r="AK239" s="4"/>
    </row>
    <row r="240" spans="1:37" x14ac:dyDescent="0.25">
      <c r="A240" s="1" t="s">
        <v>32</v>
      </c>
      <c r="B240" s="1">
        <v>2019</v>
      </c>
      <c r="C240" s="1" t="s">
        <v>40</v>
      </c>
      <c r="D240" s="4">
        <v>142.1</v>
      </c>
      <c r="E240" s="4">
        <v>158.30000000000001</v>
      </c>
      <c r="F240" s="4">
        <v>140.80000000000001</v>
      </c>
      <c r="G240" s="4">
        <v>144.9</v>
      </c>
      <c r="H240" s="4">
        <v>119.9</v>
      </c>
      <c r="I240" s="4">
        <v>153.9</v>
      </c>
      <c r="J240" s="4">
        <v>189.1</v>
      </c>
      <c r="K240" s="4">
        <v>129.80000000000001</v>
      </c>
      <c r="L240" s="4">
        <v>112.7</v>
      </c>
      <c r="M240" s="4">
        <v>142.5</v>
      </c>
      <c r="N240" s="4">
        <v>129.80000000000001</v>
      </c>
      <c r="O240" s="4">
        <v>156.19999999999999</v>
      </c>
      <c r="P240" s="4">
        <v>149.1</v>
      </c>
      <c r="Q240" s="4">
        <f t="shared" si="18"/>
        <v>143.77692307692308</v>
      </c>
      <c r="R240" s="4">
        <v>167.9</v>
      </c>
      <c r="S240" s="4">
        <f t="shared" si="19"/>
        <v>167.9</v>
      </c>
      <c r="T240" s="4">
        <v>145</v>
      </c>
      <c r="U240" s="4">
        <v>132.19999999999999</v>
      </c>
      <c r="V240" s="4">
        <v>143</v>
      </c>
      <c r="W240" s="51">
        <f t="shared" si="20"/>
        <v>140.06666666666666</v>
      </c>
      <c r="X240" s="4">
        <v>151.6</v>
      </c>
      <c r="Y240" s="4">
        <v>125.5</v>
      </c>
      <c r="Z240" s="4">
        <v>120.8</v>
      </c>
      <c r="AA240" s="4">
        <v>141.5</v>
      </c>
      <c r="AB240" s="4">
        <v>151.5</v>
      </c>
      <c r="AC240" s="4">
        <f t="shared" si="21"/>
        <v>138.18</v>
      </c>
      <c r="AD240" s="4">
        <v>138.1</v>
      </c>
      <c r="AE240" s="4">
        <v>137.80000000000001</v>
      </c>
      <c r="AF240" s="51">
        <f t="shared" si="22"/>
        <v>137.94999999999999</v>
      </c>
      <c r="AG240" s="4">
        <v>135.4</v>
      </c>
      <c r="AH240" s="4">
        <v>135.30000000000001</v>
      </c>
      <c r="AI240" s="4">
        <f t="shared" si="23"/>
        <v>135.35000000000002</v>
      </c>
      <c r="AJ240" s="4">
        <v>144.19999999999999</v>
      </c>
      <c r="AK240" s="4"/>
    </row>
    <row r="241" spans="1:37" x14ac:dyDescent="0.25">
      <c r="A241" s="1" t="s">
        <v>33</v>
      </c>
      <c r="B241" s="1">
        <v>2019</v>
      </c>
      <c r="C241" s="1" t="s">
        <v>40</v>
      </c>
      <c r="D241" s="4">
        <v>140.1</v>
      </c>
      <c r="E241" s="4">
        <v>160.6</v>
      </c>
      <c r="F241" s="4">
        <v>138.5</v>
      </c>
      <c r="G241" s="4">
        <v>144.69999999999999</v>
      </c>
      <c r="H241" s="4">
        <v>122.9</v>
      </c>
      <c r="I241" s="4">
        <v>149.4</v>
      </c>
      <c r="J241" s="4">
        <v>167.4</v>
      </c>
      <c r="K241" s="4">
        <v>130.9</v>
      </c>
      <c r="L241" s="4">
        <v>112</v>
      </c>
      <c r="M241" s="4">
        <v>142.6</v>
      </c>
      <c r="N241" s="4">
        <v>134.9</v>
      </c>
      <c r="O241" s="4">
        <v>156.6</v>
      </c>
      <c r="P241" s="4">
        <v>145.9</v>
      </c>
      <c r="Q241" s="4">
        <f t="shared" si="18"/>
        <v>142.03846153846155</v>
      </c>
      <c r="R241" s="4">
        <v>165.8</v>
      </c>
      <c r="S241" s="4">
        <f t="shared" si="19"/>
        <v>165.8</v>
      </c>
      <c r="T241" s="4">
        <v>149.1</v>
      </c>
      <c r="U241" s="4">
        <v>140.6</v>
      </c>
      <c r="V241" s="4">
        <v>147.9</v>
      </c>
      <c r="W241" s="51">
        <f t="shared" si="20"/>
        <v>145.86666666666667</v>
      </c>
      <c r="X241" s="4">
        <v>151.6</v>
      </c>
      <c r="Y241" s="4">
        <v>138.5</v>
      </c>
      <c r="Z241" s="4">
        <v>125.8</v>
      </c>
      <c r="AA241" s="4">
        <v>148.5</v>
      </c>
      <c r="AB241" s="4">
        <v>154.9</v>
      </c>
      <c r="AC241" s="4">
        <f t="shared" si="21"/>
        <v>143.86000000000001</v>
      </c>
      <c r="AD241" s="4">
        <v>144.5</v>
      </c>
      <c r="AE241" s="4">
        <v>138.4</v>
      </c>
      <c r="AF241" s="51">
        <f t="shared" si="22"/>
        <v>141.44999999999999</v>
      </c>
      <c r="AG241" s="4">
        <v>140.9</v>
      </c>
      <c r="AH241" s="4">
        <v>140.19999999999999</v>
      </c>
      <c r="AI241" s="4">
        <f t="shared" si="23"/>
        <v>140.55000000000001</v>
      </c>
      <c r="AJ241" s="4">
        <v>145</v>
      </c>
      <c r="AK241" s="4"/>
    </row>
    <row r="242" spans="1:37" x14ac:dyDescent="0.25">
      <c r="A242" s="1" t="s">
        <v>30</v>
      </c>
      <c r="B242" s="1">
        <v>2019</v>
      </c>
      <c r="C242" s="1" t="s">
        <v>41</v>
      </c>
      <c r="D242" s="4">
        <v>140.1</v>
      </c>
      <c r="E242" s="4">
        <v>161.9</v>
      </c>
      <c r="F242" s="4">
        <v>138.30000000000001</v>
      </c>
      <c r="G242" s="4">
        <v>145.69999999999999</v>
      </c>
      <c r="H242" s="4">
        <v>125.1</v>
      </c>
      <c r="I242" s="4">
        <v>143.80000000000001</v>
      </c>
      <c r="J242" s="4">
        <v>163.4</v>
      </c>
      <c r="K242" s="4">
        <v>132.19999999999999</v>
      </c>
      <c r="L242" s="4">
        <v>112.8</v>
      </c>
      <c r="M242" s="4">
        <v>144.19999999999999</v>
      </c>
      <c r="N242" s="4">
        <v>138.5</v>
      </c>
      <c r="O242" s="4">
        <v>157.19999999999999</v>
      </c>
      <c r="P242" s="4">
        <v>145.5</v>
      </c>
      <c r="Q242" s="4">
        <f t="shared" si="18"/>
        <v>142.2076923076923</v>
      </c>
      <c r="R242" s="4">
        <v>165.7</v>
      </c>
      <c r="S242" s="4">
        <f t="shared" si="19"/>
        <v>165.7</v>
      </c>
      <c r="T242" s="4">
        <v>151.69999999999999</v>
      </c>
      <c r="U242" s="4">
        <v>146.6</v>
      </c>
      <c r="V242" s="4">
        <v>151</v>
      </c>
      <c r="W242" s="51">
        <f t="shared" si="20"/>
        <v>149.76666666666665</v>
      </c>
      <c r="X242" s="4">
        <v>150.12433589548587</v>
      </c>
      <c r="Y242" s="4">
        <v>146.9</v>
      </c>
      <c r="Z242" s="4">
        <v>131.6</v>
      </c>
      <c r="AA242" s="4">
        <v>153.4</v>
      </c>
      <c r="AB242" s="4">
        <v>160.19999999999999</v>
      </c>
      <c r="AC242" s="4">
        <f t="shared" si="21"/>
        <v>148.44486717909717</v>
      </c>
      <c r="AD242" s="4">
        <v>150.30000000000001</v>
      </c>
      <c r="AE242" s="4">
        <v>140.19999999999999</v>
      </c>
      <c r="AF242" s="51">
        <f t="shared" si="22"/>
        <v>145.25</v>
      </c>
      <c r="AG242" s="4">
        <v>148.30000000000001</v>
      </c>
      <c r="AH242" s="4">
        <v>145.4</v>
      </c>
      <c r="AI242" s="4">
        <f t="shared" si="23"/>
        <v>146.85000000000002</v>
      </c>
      <c r="AJ242" s="4">
        <v>146.69999999999999</v>
      </c>
      <c r="AK242" s="4"/>
    </row>
    <row r="243" spans="1:37" x14ac:dyDescent="0.25">
      <c r="A243" s="1" t="s">
        <v>32</v>
      </c>
      <c r="B243" s="1">
        <v>2019</v>
      </c>
      <c r="C243" s="1" t="s">
        <v>41</v>
      </c>
      <c r="D243" s="4">
        <v>142.69999999999999</v>
      </c>
      <c r="E243" s="4">
        <v>158.69999999999999</v>
      </c>
      <c r="F243" s="4">
        <v>141.6</v>
      </c>
      <c r="G243" s="4">
        <v>144.9</v>
      </c>
      <c r="H243" s="4">
        <v>120.8</v>
      </c>
      <c r="I243" s="4">
        <v>149.80000000000001</v>
      </c>
      <c r="J243" s="4">
        <v>192.4</v>
      </c>
      <c r="K243" s="4">
        <v>130.30000000000001</v>
      </c>
      <c r="L243" s="4">
        <v>114</v>
      </c>
      <c r="M243" s="4">
        <v>143.80000000000001</v>
      </c>
      <c r="N243" s="4">
        <v>130</v>
      </c>
      <c r="O243" s="4">
        <v>156.4</v>
      </c>
      <c r="P243" s="4">
        <v>149.5</v>
      </c>
      <c r="Q243" s="4">
        <f t="shared" si="18"/>
        <v>144.22307692307692</v>
      </c>
      <c r="R243" s="4">
        <v>168.6</v>
      </c>
      <c r="S243" s="4">
        <f t="shared" si="19"/>
        <v>168.6</v>
      </c>
      <c r="T243" s="4">
        <v>145.30000000000001</v>
      </c>
      <c r="U243" s="4">
        <v>132.19999999999999</v>
      </c>
      <c r="V243" s="4">
        <v>143.30000000000001</v>
      </c>
      <c r="W243" s="51">
        <f t="shared" si="20"/>
        <v>140.26666666666668</v>
      </c>
      <c r="X243" s="4">
        <v>152.19999999999999</v>
      </c>
      <c r="Y243" s="4">
        <v>126.6</v>
      </c>
      <c r="Z243" s="4">
        <v>121.2</v>
      </c>
      <c r="AA243" s="4">
        <v>141.9</v>
      </c>
      <c r="AB243" s="4">
        <v>151.6</v>
      </c>
      <c r="AC243" s="4">
        <f t="shared" si="21"/>
        <v>138.69999999999999</v>
      </c>
      <c r="AD243" s="4">
        <v>138.30000000000001</v>
      </c>
      <c r="AE243" s="4">
        <v>139</v>
      </c>
      <c r="AF243" s="51">
        <f t="shared" si="22"/>
        <v>138.65</v>
      </c>
      <c r="AG243" s="4">
        <v>135.9</v>
      </c>
      <c r="AH243" s="4">
        <v>135.69999999999999</v>
      </c>
      <c r="AI243" s="4">
        <f t="shared" si="23"/>
        <v>135.80000000000001</v>
      </c>
      <c r="AJ243" s="4">
        <v>144.69999999999999</v>
      </c>
      <c r="AK243" s="4"/>
    </row>
    <row r="244" spans="1:37" x14ac:dyDescent="0.25">
      <c r="A244" s="1" t="s">
        <v>33</v>
      </c>
      <c r="B244" s="1">
        <v>2019</v>
      </c>
      <c r="C244" s="1" t="s">
        <v>41</v>
      </c>
      <c r="D244" s="4">
        <v>140.9</v>
      </c>
      <c r="E244" s="4">
        <v>160.80000000000001</v>
      </c>
      <c r="F244" s="4">
        <v>139.6</v>
      </c>
      <c r="G244" s="4">
        <v>145.4</v>
      </c>
      <c r="H244" s="4">
        <v>123.5</v>
      </c>
      <c r="I244" s="4">
        <v>146.6</v>
      </c>
      <c r="J244" s="4">
        <v>173.2</v>
      </c>
      <c r="K244" s="4">
        <v>131.6</v>
      </c>
      <c r="L244" s="4">
        <v>113.2</v>
      </c>
      <c r="M244" s="4">
        <v>144.1</v>
      </c>
      <c r="N244" s="4">
        <v>135</v>
      </c>
      <c r="O244" s="4">
        <v>156.80000000000001</v>
      </c>
      <c r="P244" s="4">
        <v>147</v>
      </c>
      <c r="Q244" s="4">
        <f t="shared" si="18"/>
        <v>142.89999999999998</v>
      </c>
      <c r="R244" s="4">
        <v>166.5</v>
      </c>
      <c r="S244" s="4">
        <f t="shared" si="19"/>
        <v>166.5</v>
      </c>
      <c r="T244" s="4">
        <v>149.19999999999999</v>
      </c>
      <c r="U244" s="4">
        <v>140.6</v>
      </c>
      <c r="V244" s="4">
        <v>147.9</v>
      </c>
      <c r="W244" s="51">
        <f t="shared" si="20"/>
        <v>145.89999999999998</v>
      </c>
      <c r="X244" s="4">
        <v>152.19999999999999</v>
      </c>
      <c r="Y244" s="4">
        <v>139.19999999999999</v>
      </c>
      <c r="Z244" s="4">
        <v>126.1</v>
      </c>
      <c r="AA244" s="4">
        <v>149</v>
      </c>
      <c r="AB244" s="4">
        <v>155.19999999999999</v>
      </c>
      <c r="AC244" s="4">
        <f t="shared" si="21"/>
        <v>144.34</v>
      </c>
      <c r="AD244" s="4">
        <v>144.6</v>
      </c>
      <c r="AE244" s="4">
        <v>139.69999999999999</v>
      </c>
      <c r="AF244" s="51">
        <f t="shared" si="22"/>
        <v>142.14999999999998</v>
      </c>
      <c r="AG244" s="4">
        <v>141.30000000000001</v>
      </c>
      <c r="AH244" s="4">
        <v>140.69999999999999</v>
      </c>
      <c r="AI244" s="4">
        <f t="shared" si="23"/>
        <v>141</v>
      </c>
      <c r="AJ244" s="4">
        <v>145.80000000000001</v>
      </c>
      <c r="AK244" s="4"/>
    </row>
    <row r="245" spans="1:37" x14ac:dyDescent="0.25">
      <c r="A245" s="1" t="s">
        <v>30</v>
      </c>
      <c r="B245" s="1">
        <v>2019</v>
      </c>
      <c r="C245" s="1" t="s">
        <v>42</v>
      </c>
      <c r="D245" s="4">
        <v>141</v>
      </c>
      <c r="E245" s="4">
        <v>161.6</v>
      </c>
      <c r="F245" s="4">
        <v>141.19999999999999</v>
      </c>
      <c r="G245" s="4">
        <v>146.5</v>
      </c>
      <c r="H245" s="4">
        <v>125.6</v>
      </c>
      <c r="I245" s="4">
        <v>145.69999999999999</v>
      </c>
      <c r="J245" s="4">
        <v>178.8</v>
      </c>
      <c r="K245" s="4">
        <v>133.1</v>
      </c>
      <c r="L245" s="4">
        <v>113.6</v>
      </c>
      <c r="M245" s="4">
        <v>145.5</v>
      </c>
      <c r="N245" s="4">
        <v>138.6</v>
      </c>
      <c r="O245" s="4">
        <v>157.4</v>
      </c>
      <c r="P245" s="4">
        <v>148.30000000000001</v>
      </c>
      <c r="Q245" s="4">
        <f t="shared" si="18"/>
        <v>144.37692307692305</v>
      </c>
      <c r="R245" s="4">
        <v>166.3</v>
      </c>
      <c r="S245" s="4">
        <f t="shared" si="19"/>
        <v>166.3</v>
      </c>
      <c r="T245" s="4">
        <v>151.69999999999999</v>
      </c>
      <c r="U245" s="4">
        <v>146.69999999999999</v>
      </c>
      <c r="V245" s="4">
        <v>151</v>
      </c>
      <c r="W245" s="51">
        <f t="shared" si="20"/>
        <v>149.79999999999998</v>
      </c>
      <c r="X245" s="4">
        <v>150.8736088149802</v>
      </c>
      <c r="Y245" s="4">
        <v>147.69999999999999</v>
      </c>
      <c r="Z245" s="4">
        <v>131.69999999999999</v>
      </c>
      <c r="AA245" s="4">
        <v>153.69999999999999</v>
      </c>
      <c r="AB245" s="4">
        <v>160.69999999999999</v>
      </c>
      <c r="AC245" s="4">
        <f t="shared" si="21"/>
        <v>148.93472176299602</v>
      </c>
      <c r="AD245" s="4">
        <v>150.6</v>
      </c>
      <c r="AE245" s="4">
        <v>140.30000000000001</v>
      </c>
      <c r="AF245" s="51">
        <f t="shared" si="22"/>
        <v>145.44999999999999</v>
      </c>
      <c r="AG245" s="4">
        <v>148.69999999999999</v>
      </c>
      <c r="AH245" s="4">
        <v>145.69999999999999</v>
      </c>
      <c r="AI245" s="4">
        <f t="shared" si="23"/>
        <v>147.19999999999999</v>
      </c>
      <c r="AJ245" s="4">
        <v>148.30000000000001</v>
      </c>
      <c r="AK245" s="4"/>
    </row>
    <row r="246" spans="1:37" x14ac:dyDescent="0.25">
      <c r="A246" s="1" t="s">
        <v>32</v>
      </c>
      <c r="B246" s="1">
        <v>2019</v>
      </c>
      <c r="C246" s="1" t="s">
        <v>42</v>
      </c>
      <c r="D246" s="4">
        <v>143.5</v>
      </c>
      <c r="E246" s="4">
        <v>159.80000000000001</v>
      </c>
      <c r="F246" s="4">
        <v>144.69999999999999</v>
      </c>
      <c r="G246" s="4">
        <v>145.6</v>
      </c>
      <c r="H246" s="4">
        <v>121.1</v>
      </c>
      <c r="I246" s="4">
        <v>150.6</v>
      </c>
      <c r="J246" s="4">
        <v>207.2</v>
      </c>
      <c r="K246" s="4">
        <v>131.19999999999999</v>
      </c>
      <c r="L246" s="4">
        <v>114.8</v>
      </c>
      <c r="M246" s="4">
        <v>145.19999999999999</v>
      </c>
      <c r="N246" s="4">
        <v>130.19999999999999</v>
      </c>
      <c r="O246" s="4">
        <v>156.80000000000001</v>
      </c>
      <c r="P246" s="4">
        <v>151.9</v>
      </c>
      <c r="Q246" s="4">
        <f t="shared" si="18"/>
        <v>146.35384615384618</v>
      </c>
      <c r="R246" s="4">
        <v>169.3</v>
      </c>
      <c r="S246" s="4">
        <f t="shared" si="19"/>
        <v>169.3</v>
      </c>
      <c r="T246" s="4">
        <v>145.9</v>
      </c>
      <c r="U246" s="4">
        <v>132.4</v>
      </c>
      <c r="V246" s="4">
        <v>143.9</v>
      </c>
      <c r="W246" s="51">
        <f t="shared" si="20"/>
        <v>140.73333333333335</v>
      </c>
      <c r="X246" s="4">
        <v>153</v>
      </c>
      <c r="Y246" s="4">
        <v>128.9</v>
      </c>
      <c r="Z246" s="4">
        <v>121.5</v>
      </c>
      <c r="AA246" s="4">
        <v>142.4</v>
      </c>
      <c r="AB246" s="4">
        <v>151.69999999999999</v>
      </c>
      <c r="AC246" s="4">
        <f t="shared" si="21"/>
        <v>139.5</v>
      </c>
      <c r="AD246" s="4">
        <v>138.69999999999999</v>
      </c>
      <c r="AE246" s="4">
        <v>139.5</v>
      </c>
      <c r="AF246" s="51">
        <f t="shared" si="22"/>
        <v>139.1</v>
      </c>
      <c r="AG246" s="4">
        <v>136.19999999999999</v>
      </c>
      <c r="AH246" s="4">
        <v>136</v>
      </c>
      <c r="AI246" s="4">
        <f t="shared" si="23"/>
        <v>136.1</v>
      </c>
      <c r="AJ246" s="4">
        <v>146</v>
      </c>
      <c r="AK246" s="4"/>
    </row>
    <row r="247" spans="1:37" x14ac:dyDescent="0.25">
      <c r="A247" s="1" t="s">
        <v>33</v>
      </c>
      <c r="B247" s="1">
        <v>2019</v>
      </c>
      <c r="C247" s="1" t="s">
        <v>42</v>
      </c>
      <c r="D247" s="4">
        <v>141.80000000000001</v>
      </c>
      <c r="E247" s="4">
        <v>161</v>
      </c>
      <c r="F247" s="4">
        <v>142.6</v>
      </c>
      <c r="G247" s="4">
        <v>146.19999999999999</v>
      </c>
      <c r="H247" s="4">
        <v>123.9</v>
      </c>
      <c r="I247" s="4">
        <v>148</v>
      </c>
      <c r="J247" s="4">
        <v>188.4</v>
      </c>
      <c r="K247" s="4">
        <v>132.5</v>
      </c>
      <c r="L247" s="4">
        <v>114</v>
      </c>
      <c r="M247" s="4">
        <v>145.4</v>
      </c>
      <c r="N247" s="4">
        <v>135.1</v>
      </c>
      <c r="O247" s="4">
        <v>157.1</v>
      </c>
      <c r="P247" s="4">
        <v>149.6</v>
      </c>
      <c r="Q247" s="4">
        <f t="shared" si="18"/>
        <v>145.04615384615383</v>
      </c>
      <c r="R247" s="4">
        <v>167.1</v>
      </c>
      <c r="S247" s="4">
        <f t="shared" si="19"/>
        <v>167.1</v>
      </c>
      <c r="T247" s="4">
        <v>149.4</v>
      </c>
      <c r="U247" s="4">
        <v>140.80000000000001</v>
      </c>
      <c r="V247" s="4">
        <v>148.19999999999999</v>
      </c>
      <c r="W247" s="51">
        <f t="shared" si="20"/>
        <v>146.13333333333335</v>
      </c>
      <c r="X247" s="4">
        <v>153</v>
      </c>
      <c r="Y247" s="4">
        <v>140.6</v>
      </c>
      <c r="Z247" s="4">
        <v>126.3</v>
      </c>
      <c r="AA247" s="4">
        <v>149.4</v>
      </c>
      <c r="AB247" s="4">
        <v>155.4</v>
      </c>
      <c r="AC247" s="4">
        <f t="shared" si="21"/>
        <v>144.94</v>
      </c>
      <c r="AD247" s="4">
        <v>145</v>
      </c>
      <c r="AE247" s="4">
        <v>140</v>
      </c>
      <c r="AF247" s="51">
        <f t="shared" si="22"/>
        <v>142.5</v>
      </c>
      <c r="AG247" s="4">
        <v>141.69999999999999</v>
      </c>
      <c r="AH247" s="4">
        <v>141</v>
      </c>
      <c r="AI247" s="4">
        <f t="shared" si="23"/>
        <v>141.35</v>
      </c>
      <c r="AJ247" s="4">
        <v>147.19999999999999</v>
      </c>
      <c r="AK247" s="4"/>
    </row>
    <row r="248" spans="1:37" x14ac:dyDescent="0.25">
      <c r="A248" s="1" t="s">
        <v>30</v>
      </c>
      <c r="B248" s="1">
        <v>2019</v>
      </c>
      <c r="C248" s="1" t="s">
        <v>43</v>
      </c>
      <c r="D248" s="4">
        <v>141.80000000000001</v>
      </c>
      <c r="E248" s="4">
        <v>163.69999999999999</v>
      </c>
      <c r="F248" s="4">
        <v>143.80000000000001</v>
      </c>
      <c r="G248" s="4">
        <v>147.1</v>
      </c>
      <c r="H248" s="4">
        <v>126</v>
      </c>
      <c r="I248" s="4">
        <v>146.19999999999999</v>
      </c>
      <c r="J248" s="4">
        <v>191.4</v>
      </c>
      <c r="K248" s="4">
        <v>136.19999999999999</v>
      </c>
      <c r="L248" s="4">
        <v>113.8</v>
      </c>
      <c r="M248" s="4">
        <v>147.30000000000001</v>
      </c>
      <c r="N248" s="4">
        <v>138.69999999999999</v>
      </c>
      <c r="O248" s="4">
        <v>157.69999999999999</v>
      </c>
      <c r="P248" s="4">
        <v>150.9</v>
      </c>
      <c r="Q248" s="4">
        <f t="shared" si="18"/>
        <v>146.50769230769231</v>
      </c>
      <c r="R248" s="4">
        <v>167.2</v>
      </c>
      <c r="S248" s="4">
        <f t="shared" si="19"/>
        <v>167.2</v>
      </c>
      <c r="T248" s="4">
        <v>152.30000000000001</v>
      </c>
      <c r="U248" s="4">
        <v>147</v>
      </c>
      <c r="V248" s="4">
        <v>151.5</v>
      </c>
      <c r="W248" s="51">
        <f t="shared" si="20"/>
        <v>150.26666666666668</v>
      </c>
      <c r="X248" s="4">
        <v>151.58345106073497</v>
      </c>
      <c r="Y248" s="4">
        <v>148.4</v>
      </c>
      <c r="Z248" s="4">
        <v>132.1</v>
      </c>
      <c r="AA248" s="4">
        <v>154.30000000000001</v>
      </c>
      <c r="AB248" s="4">
        <v>160.80000000000001</v>
      </c>
      <c r="AC248" s="4">
        <f t="shared" si="21"/>
        <v>149.436690212147</v>
      </c>
      <c r="AD248" s="4">
        <v>150.9</v>
      </c>
      <c r="AE248" s="4">
        <v>140.6</v>
      </c>
      <c r="AF248" s="51">
        <f t="shared" si="22"/>
        <v>145.75</v>
      </c>
      <c r="AG248" s="4">
        <v>149.1</v>
      </c>
      <c r="AH248" s="4">
        <v>146.1</v>
      </c>
      <c r="AI248" s="4">
        <f t="shared" si="23"/>
        <v>147.6</v>
      </c>
      <c r="AJ248" s="4">
        <v>149.9</v>
      </c>
      <c r="AK248" s="4"/>
    </row>
    <row r="249" spans="1:37" x14ac:dyDescent="0.25">
      <c r="A249" s="1" t="s">
        <v>32</v>
      </c>
      <c r="B249" s="1">
        <v>2019</v>
      </c>
      <c r="C249" s="1" t="s">
        <v>43</v>
      </c>
      <c r="D249" s="4">
        <v>144.1</v>
      </c>
      <c r="E249" s="4">
        <v>162.4</v>
      </c>
      <c r="F249" s="4">
        <v>148.4</v>
      </c>
      <c r="G249" s="4">
        <v>145.9</v>
      </c>
      <c r="H249" s="4">
        <v>121.5</v>
      </c>
      <c r="I249" s="4">
        <v>148.80000000000001</v>
      </c>
      <c r="J249" s="4">
        <v>215.7</v>
      </c>
      <c r="K249" s="4">
        <v>134.6</v>
      </c>
      <c r="L249" s="4">
        <v>115</v>
      </c>
      <c r="M249" s="4">
        <v>146.30000000000001</v>
      </c>
      <c r="N249" s="4">
        <v>130.5</v>
      </c>
      <c r="O249" s="4">
        <v>157.19999999999999</v>
      </c>
      <c r="P249" s="4">
        <v>153.6</v>
      </c>
      <c r="Q249" s="4">
        <f t="shared" si="18"/>
        <v>147.99999999999997</v>
      </c>
      <c r="R249" s="4">
        <v>169.9</v>
      </c>
      <c r="S249" s="4">
        <f t="shared" si="19"/>
        <v>169.9</v>
      </c>
      <c r="T249" s="4">
        <v>146.30000000000001</v>
      </c>
      <c r="U249" s="4">
        <v>132.6</v>
      </c>
      <c r="V249" s="4">
        <v>144.19999999999999</v>
      </c>
      <c r="W249" s="51">
        <f t="shared" si="20"/>
        <v>141.03333333333333</v>
      </c>
      <c r="X249" s="4">
        <v>153.5</v>
      </c>
      <c r="Y249" s="4">
        <v>132.19999999999999</v>
      </c>
      <c r="Z249" s="4">
        <v>121.7</v>
      </c>
      <c r="AA249" s="4">
        <v>142.80000000000001</v>
      </c>
      <c r="AB249" s="4">
        <v>151.80000000000001</v>
      </c>
      <c r="AC249" s="4">
        <f t="shared" si="21"/>
        <v>140.4</v>
      </c>
      <c r="AD249" s="4">
        <v>139.1</v>
      </c>
      <c r="AE249" s="4">
        <v>139.80000000000001</v>
      </c>
      <c r="AF249" s="51">
        <f t="shared" si="22"/>
        <v>139.44999999999999</v>
      </c>
      <c r="AG249" s="4">
        <v>136.69999999999999</v>
      </c>
      <c r="AH249" s="4">
        <v>136.30000000000001</v>
      </c>
      <c r="AI249" s="4">
        <f t="shared" si="23"/>
        <v>136.5</v>
      </c>
      <c r="AJ249" s="4">
        <v>147</v>
      </c>
      <c r="AK249" s="4"/>
    </row>
    <row r="250" spans="1:37" x14ac:dyDescent="0.25">
      <c r="A250" s="1" t="s">
        <v>33</v>
      </c>
      <c r="B250" s="1">
        <v>2019</v>
      </c>
      <c r="C250" s="1" t="s">
        <v>43</v>
      </c>
      <c r="D250" s="4">
        <v>142.5</v>
      </c>
      <c r="E250" s="4">
        <v>163.19999999999999</v>
      </c>
      <c r="F250" s="4">
        <v>145.6</v>
      </c>
      <c r="G250" s="4">
        <v>146.69999999999999</v>
      </c>
      <c r="H250" s="4">
        <v>124.3</v>
      </c>
      <c r="I250" s="4">
        <v>147.4</v>
      </c>
      <c r="J250" s="4">
        <v>199.6</v>
      </c>
      <c r="K250" s="4">
        <v>135.69999999999999</v>
      </c>
      <c r="L250" s="4">
        <v>114.2</v>
      </c>
      <c r="M250" s="4">
        <v>147</v>
      </c>
      <c r="N250" s="4">
        <v>135.30000000000001</v>
      </c>
      <c r="O250" s="4">
        <v>157.5</v>
      </c>
      <c r="P250" s="4">
        <v>151.9</v>
      </c>
      <c r="Q250" s="4">
        <f t="shared" si="18"/>
        <v>146.99230769230769</v>
      </c>
      <c r="R250" s="4">
        <v>167.9</v>
      </c>
      <c r="S250" s="4">
        <f t="shared" si="19"/>
        <v>167.9</v>
      </c>
      <c r="T250" s="4">
        <v>149.9</v>
      </c>
      <c r="U250" s="4">
        <v>141</v>
      </c>
      <c r="V250" s="4">
        <v>148.6</v>
      </c>
      <c r="W250" s="51">
        <f t="shared" si="20"/>
        <v>146.5</v>
      </c>
      <c r="X250" s="4">
        <v>153.5</v>
      </c>
      <c r="Y250" s="4">
        <v>142.30000000000001</v>
      </c>
      <c r="Z250" s="4">
        <v>126.6</v>
      </c>
      <c r="AA250" s="4">
        <v>149.9</v>
      </c>
      <c r="AB250" s="4">
        <v>155.5</v>
      </c>
      <c r="AC250" s="4">
        <f t="shared" si="21"/>
        <v>145.56</v>
      </c>
      <c r="AD250" s="4">
        <v>145.30000000000001</v>
      </c>
      <c r="AE250" s="4">
        <v>140.30000000000001</v>
      </c>
      <c r="AF250" s="51">
        <f t="shared" si="22"/>
        <v>142.80000000000001</v>
      </c>
      <c r="AG250" s="4">
        <v>142.1</v>
      </c>
      <c r="AH250" s="4">
        <v>141.30000000000001</v>
      </c>
      <c r="AI250" s="4">
        <f t="shared" si="23"/>
        <v>141.69999999999999</v>
      </c>
      <c r="AJ250" s="4">
        <v>148.6</v>
      </c>
      <c r="AK250" s="4"/>
    </row>
    <row r="251" spans="1:37" x14ac:dyDescent="0.25">
      <c r="A251" s="1" t="s">
        <v>30</v>
      </c>
      <c r="B251" s="1">
        <v>2019</v>
      </c>
      <c r="C251" s="1" t="s">
        <v>44</v>
      </c>
      <c r="D251" s="4">
        <v>142.80000000000001</v>
      </c>
      <c r="E251" s="4">
        <v>165.3</v>
      </c>
      <c r="F251" s="4">
        <v>149.5</v>
      </c>
      <c r="G251" s="4">
        <v>148.69999999999999</v>
      </c>
      <c r="H251" s="4">
        <v>127.5</v>
      </c>
      <c r="I251" s="4">
        <v>144.30000000000001</v>
      </c>
      <c r="J251" s="4">
        <v>209.5</v>
      </c>
      <c r="K251" s="4">
        <v>138.80000000000001</v>
      </c>
      <c r="L251" s="4">
        <v>113.6</v>
      </c>
      <c r="M251" s="4">
        <v>149.1</v>
      </c>
      <c r="N251" s="4">
        <v>139.30000000000001</v>
      </c>
      <c r="O251" s="4">
        <v>158.30000000000001</v>
      </c>
      <c r="P251" s="4">
        <v>154.30000000000001</v>
      </c>
      <c r="Q251" s="4">
        <f t="shared" si="18"/>
        <v>149.30769230769226</v>
      </c>
      <c r="R251" s="4">
        <v>167.8</v>
      </c>
      <c r="S251" s="4">
        <f t="shared" si="19"/>
        <v>167.8</v>
      </c>
      <c r="T251" s="4">
        <v>152.6</v>
      </c>
      <c r="U251" s="4">
        <v>147.30000000000001</v>
      </c>
      <c r="V251" s="4">
        <v>151.9</v>
      </c>
      <c r="W251" s="51">
        <f t="shared" si="20"/>
        <v>150.6</v>
      </c>
      <c r="X251" s="4">
        <v>152.22015508568902</v>
      </c>
      <c r="Y251" s="4">
        <v>149.9</v>
      </c>
      <c r="Z251" s="4">
        <v>135</v>
      </c>
      <c r="AA251" s="4">
        <v>154.80000000000001</v>
      </c>
      <c r="AB251" s="4">
        <v>161.1</v>
      </c>
      <c r="AC251" s="4">
        <f t="shared" si="21"/>
        <v>150.6040310171378</v>
      </c>
      <c r="AD251" s="4">
        <v>151.19999999999999</v>
      </c>
      <c r="AE251" s="4">
        <v>140.6</v>
      </c>
      <c r="AF251" s="51">
        <f t="shared" si="22"/>
        <v>145.89999999999998</v>
      </c>
      <c r="AG251" s="4">
        <v>149.5</v>
      </c>
      <c r="AH251" s="4">
        <v>147.1</v>
      </c>
      <c r="AI251" s="4">
        <f t="shared" si="23"/>
        <v>148.30000000000001</v>
      </c>
      <c r="AJ251" s="4">
        <v>152.30000000000001</v>
      </c>
      <c r="AK251" s="4"/>
    </row>
    <row r="252" spans="1:37" x14ac:dyDescent="0.25">
      <c r="A252" s="1" t="s">
        <v>32</v>
      </c>
      <c r="B252" s="1">
        <v>2019</v>
      </c>
      <c r="C252" s="1" t="s">
        <v>44</v>
      </c>
      <c r="D252" s="4">
        <v>144.9</v>
      </c>
      <c r="E252" s="4">
        <v>164.5</v>
      </c>
      <c r="F252" s="4">
        <v>153.69999999999999</v>
      </c>
      <c r="G252" s="4">
        <v>147.5</v>
      </c>
      <c r="H252" s="4">
        <v>122.7</v>
      </c>
      <c r="I252" s="4">
        <v>147.19999999999999</v>
      </c>
      <c r="J252" s="4">
        <v>231.5</v>
      </c>
      <c r="K252" s="4">
        <v>137.19999999999999</v>
      </c>
      <c r="L252" s="4">
        <v>114.7</v>
      </c>
      <c r="M252" s="4">
        <v>148</v>
      </c>
      <c r="N252" s="4">
        <v>130.80000000000001</v>
      </c>
      <c r="O252" s="4">
        <v>157.69999999999999</v>
      </c>
      <c r="P252" s="4">
        <v>156.30000000000001</v>
      </c>
      <c r="Q252" s="4">
        <f t="shared" si="18"/>
        <v>150.51538461538462</v>
      </c>
      <c r="R252" s="4">
        <v>170.4</v>
      </c>
      <c r="S252" s="4">
        <f t="shared" si="19"/>
        <v>170.4</v>
      </c>
      <c r="T252" s="4">
        <v>146.80000000000001</v>
      </c>
      <c r="U252" s="4">
        <v>132.80000000000001</v>
      </c>
      <c r="V252" s="4">
        <v>144.6</v>
      </c>
      <c r="W252" s="51">
        <f t="shared" si="20"/>
        <v>141.4</v>
      </c>
      <c r="X252" s="4">
        <v>152.80000000000001</v>
      </c>
      <c r="Y252" s="4">
        <v>133.6</v>
      </c>
      <c r="Z252" s="4">
        <v>125.2</v>
      </c>
      <c r="AA252" s="4">
        <v>143.19999999999999</v>
      </c>
      <c r="AB252" s="4">
        <v>151.9</v>
      </c>
      <c r="AC252" s="4">
        <f t="shared" si="21"/>
        <v>141.33999999999997</v>
      </c>
      <c r="AD252" s="4">
        <v>139.80000000000001</v>
      </c>
      <c r="AE252" s="4">
        <v>140.19999999999999</v>
      </c>
      <c r="AF252" s="51">
        <f t="shared" si="22"/>
        <v>140</v>
      </c>
      <c r="AG252" s="4">
        <v>136.80000000000001</v>
      </c>
      <c r="AH252" s="4">
        <v>137.69999999999999</v>
      </c>
      <c r="AI252" s="4">
        <f t="shared" si="23"/>
        <v>137.25</v>
      </c>
      <c r="AJ252" s="4">
        <v>148.30000000000001</v>
      </c>
      <c r="AK252" s="4"/>
    </row>
    <row r="253" spans="1:37" x14ac:dyDescent="0.25">
      <c r="A253" s="1" t="s">
        <v>33</v>
      </c>
      <c r="B253" s="1">
        <v>2019</v>
      </c>
      <c r="C253" s="1" t="s">
        <v>44</v>
      </c>
      <c r="D253" s="4">
        <v>143.5</v>
      </c>
      <c r="E253" s="4">
        <v>165</v>
      </c>
      <c r="F253" s="4">
        <v>151.1</v>
      </c>
      <c r="G253" s="4">
        <v>148.30000000000001</v>
      </c>
      <c r="H253" s="4">
        <v>125.7</v>
      </c>
      <c r="I253" s="4">
        <v>145.69999999999999</v>
      </c>
      <c r="J253" s="4">
        <v>217</v>
      </c>
      <c r="K253" s="4">
        <v>138.30000000000001</v>
      </c>
      <c r="L253" s="4">
        <v>114</v>
      </c>
      <c r="M253" s="4">
        <v>148.69999999999999</v>
      </c>
      <c r="N253" s="4">
        <v>135.80000000000001</v>
      </c>
      <c r="O253" s="4">
        <v>158</v>
      </c>
      <c r="P253" s="4">
        <v>155</v>
      </c>
      <c r="Q253" s="4">
        <f t="shared" si="18"/>
        <v>149.70000000000002</v>
      </c>
      <c r="R253" s="4">
        <v>168.5</v>
      </c>
      <c r="S253" s="4">
        <f t="shared" si="19"/>
        <v>168.5</v>
      </c>
      <c r="T253" s="4">
        <v>150.30000000000001</v>
      </c>
      <c r="U253" s="4">
        <v>141.30000000000001</v>
      </c>
      <c r="V253" s="4">
        <v>149</v>
      </c>
      <c r="W253" s="51">
        <f t="shared" si="20"/>
        <v>146.86666666666667</v>
      </c>
      <c r="X253" s="4">
        <v>152.80000000000001</v>
      </c>
      <c r="Y253" s="4">
        <v>143.69999999999999</v>
      </c>
      <c r="Z253" s="4">
        <v>129.80000000000001</v>
      </c>
      <c r="AA253" s="4">
        <v>150.4</v>
      </c>
      <c r="AB253" s="4">
        <v>155.69999999999999</v>
      </c>
      <c r="AC253" s="4">
        <f t="shared" si="21"/>
        <v>146.48000000000002</v>
      </c>
      <c r="AD253" s="4">
        <v>145.80000000000001</v>
      </c>
      <c r="AE253" s="4">
        <v>140.4</v>
      </c>
      <c r="AF253" s="51">
        <f t="shared" si="22"/>
        <v>143.10000000000002</v>
      </c>
      <c r="AG253" s="4">
        <v>142.30000000000001</v>
      </c>
      <c r="AH253" s="4">
        <v>142.5</v>
      </c>
      <c r="AI253" s="4">
        <f t="shared" si="23"/>
        <v>142.4</v>
      </c>
      <c r="AJ253" s="4">
        <v>150.4</v>
      </c>
      <c r="AK253" s="4"/>
    </row>
    <row r="254" spans="1:37" x14ac:dyDescent="0.25">
      <c r="A254" s="1" t="s">
        <v>30</v>
      </c>
      <c r="B254" s="1">
        <v>2020</v>
      </c>
      <c r="C254" s="1" t="s">
        <v>31</v>
      </c>
      <c r="D254" s="4">
        <v>143.69999999999999</v>
      </c>
      <c r="E254" s="4">
        <v>167.3</v>
      </c>
      <c r="F254" s="4">
        <v>153.5</v>
      </c>
      <c r="G254" s="4">
        <v>150.5</v>
      </c>
      <c r="H254" s="4">
        <v>132</v>
      </c>
      <c r="I254" s="4">
        <v>142.19999999999999</v>
      </c>
      <c r="J254" s="4">
        <v>191.5</v>
      </c>
      <c r="K254" s="4">
        <v>141.1</v>
      </c>
      <c r="L254" s="4">
        <v>113.8</v>
      </c>
      <c r="M254" s="4">
        <v>151.6</v>
      </c>
      <c r="N254" s="4">
        <v>139.69999999999999</v>
      </c>
      <c r="O254" s="4">
        <v>158.69999999999999</v>
      </c>
      <c r="P254" s="4">
        <v>153</v>
      </c>
      <c r="Q254" s="4">
        <f t="shared" si="18"/>
        <v>149.12307692307692</v>
      </c>
      <c r="R254" s="4">
        <v>168.6</v>
      </c>
      <c r="S254" s="4">
        <f t="shared" si="19"/>
        <v>168.6</v>
      </c>
      <c r="T254" s="4">
        <v>152.80000000000001</v>
      </c>
      <c r="U254" s="4">
        <v>147.4</v>
      </c>
      <c r="V254" s="4">
        <v>152.1</v>
      </c>
      <c r="W254" s="51">
        <f t="shared" si="20"/>
        <v>150.76666666666668</v>
      </c>
      <c r="X254" s="4">
        <v>152.5863572179338</v>
      </c>
      <c r="Y254" s="4">
        <v>150.4</v>
      </c>
      <c r="Z254" s="4">
        <v>136.30000000000001</v>
      </c>
      <c r="AA254" s="4">
        <v>155.69999999999999</v>
      </c>
      <c r="AB254" s="4">
        <v>161.69999999999999</v>
      </c>
      <c r="AC254" s="4">
        <f t="shared" si="21"/>
        <v>151.33727144358676</v>
      </c>
      <c r="AD254" s="4">
        <v>151.69999999999999</v>
      </c>
      <c r="AE254" s="4">
        <v>142.5</v>
      </c>
      <c r="AF254" s="51">
        <f t="shared" si="22"/>
        <v>147.1</v>
      </c>
      <c r="AG254" s="4">
        <v>150.1</v>
      </c>
      <c r="AH254" s="4">
        <v>148.1</v>
      </c>
      <c r="AI254" s="4">
        <f t="shared" si="23"/>
        <v>149.1</v>
      </c>
      <c r="AJ254" s="4">
        <v>151.9</v>
      </c>
      <c r="AK254" s="4"/>
    </row>
    <row r="255" spans="1:37" x14ac:dyDescent="0.25">
      <c r="A255" s="1" t="s">
        <v>32</v>
      </c>
      <c r="B255" s="1">
        <v>2020</v>
      </c>
      <c r="C255" s="1" t="s">
        <v>31</v>
      </c>
      <c r="D255" s="4">
        <v>145.6</v>
      </c>
      <c r="E255" s="4">
        <v>167.6</v>
      </c>
      <c r="F255" s="4">
        <v>157</v>
      </c>
      <c r="G255" s="4">
        <v>149.30000000000001</v>
      </c>
      <c r="H255" s="4">
        <v>126.3</v>
      </c>
      <c r="I255" s="4">
        <v>144.4</v>
      </c>
      <c r="J255" s="4">
        <v>207.8</v>
      </c>
      <c r="K255" s="4">
        <v>139.1</v>
      </c>
      <c r="L255" s="4">
        <v>114.8</v>
      </c>
      <c r="M255" s="4">
        <v>149.5</v>
      </c>
      <c r="N255" s="4">
        <v>131.1</v>
      </c>
      <c r="O255" s="4">
        <v>158.5</v>
      </c>
      <c r="P255" s="4">
        <v>154.4</v>
      </c>
      <c r="Q255" s="4">
        <f t="shared" si="18"/>
        <v>149.64615384615382</v>
      </c>
      <c r="R255" s="4">
        <v>170.8</v>
      </c>
      <c r="S255" s="4">
        <f t="shared" si="19"/>
        <v>170.8</v>
      </c>
      <c r="T255" s="4">
        <v>147</v>
      </c>
      <c r="U255" s="4">
        <v>133.19999999999999</v>
      </c>
      <c r="V255" s="4">
        <v>144.9</v>
      </c>
      <c r="W255" s="51">
        <f t="shared" si="20"/>
        <v>141.70000000000002</v>
      </c>
      <c r="X255" s="4">
        <v>153.9</v>
      </c>
      <c r="Y255" s="4">
        <v>135.1</v>
      </c>
      <c r="Z255" s="4">
        <v>126.1</v>
      </c>
      <c r="AA255" s="4">
        <v>143.80000000000001</v>
      </c>
      <c r="AB255" s="4">
        <v>152.1</v>
      </c>
      <c r="AC255" s="4">
        <f t="shared" si="21"/>
        <v>142.20000000000002</v>
      </c>
      <c r="AD255" s="4">
        <v>140.1</v>
      </c>
      <c r="AE255" s="4">
        <v>142.1</v>
      </c>
      <c r="AF255" s="51">
        <f t="shared" si="22"/>
        <v>141.1</v>
      </c>
      <c r="AG255" s="4">
        <v>137.19999999999999</v>
      </c>
      <c r="AH255" s="4">
        <v>138.4</v>
      </c>
      <c r="AI255" s="4">
        <f t="shared" si="23"/>
        <v>137.80000000000001</v>
      </c>
      <c r="AJ255" s="4">
        <v>148.19999999999999</v>
      </c>
      <c r="AK255" s="4"/>
    </row>
    <row r="256" spans="1:37" x14ac:dyDescent="0.25">
      <c r="A256" s="1" t="s">
        <v>33</v>
      </c>
      <c r="B256" s="1">
        <v>2020</v>
      </c>
      <c r="C256" s="1" t="s">
        <v>31</v>
      </c>
      <c r="D256" s="4">
        <v>144.30000000000001</v>
      </c>
      <c r="E256" s="4">
        <v>167.4</v>
      </c>
      <c r="F256" s="4">
        <v>154.9</v>
      </c>
      <c r="G256" s="4">
        <v>150.1</v>
      </c>
      <c r="H256" s="4">
        <v>129.9</v>
      </c>
      <c r="I256" s="4">
        <v>143.19999999999999</v>
      </c>
      <c r="J256" s="4">
        <v>197</v>
      </c>
      <c r="K256" s="4">
        <v>140.4</v>
      </c>
      <c r="L256" s="4">
        <v>114.1</v>
      </c>
      <c r="M256" s="4">
        <v>150.9</v>
      </c>
      <c r="N256" s="4">
        <v>136.1</v>
      </c>
      <c r="O256" s="4">
        <v>158.6</v>
      </c>
      <c r="P256" s="4">
        <v>153.5</v>
      </c>
      <c r="Q256" s="4">
        <f t="shared" si="18"/>
        <v>149.26153846153846</v>
      </c>
      <c r="R256" s="4">
        <v>169.2</v>
      </c>
      <c r="S256" s="4">
        <f t="shared" si="19"/>
        <v>169.2</v>
      </c>
      <c r="T256" s="4">
        <v>150.5</v>
      </c>
      <c r="U256" s="4">
        <v>141.5</v>
      </c>
      <c r="V256" s="4">
        <v>149.19999999999999</v>
      </c>
      <c r="W256" s="51">
        <f t="shared" si="20"/>
        <v>147.06666666666666</v>
      </c>
      <c r="X256" s="4">
        <v>153.9</v>
      </c>
      <c r="Y256" s="4">
        <v>144.6</v>
      </c>
      <c r="Z256" s="4">
        <v>130.9</v>
      </c>
      <c r="AA256" s="4">
        <v>151.19999999999999</v>
      </c>
      <c r="AB256" s="4">
        <v>156.1</v>
      </c>
      <c r="AC256" s="4">
        <f t="shared" si="21"/>
        <v>147.33999999999997</v>
      </c>
      <c r="AD256" s="4">
        <v>146.19999999999999</v>
      </c>
      <c r="AE256" s="4">
        <v>142.30000000000001</v>
      </c>
      <c r="AF256" s="51">
        <f t="shared" si="22"/>
        <v>144.25</v>
      </c>
      <c r="AG256" s="4">
        <v>142.80000000000001</v>
      </c>
      <c r="AH256" s="4">
        <v>143.4</v>
      </c>
      <c r="AI256" s="4">
        <f t="shared" si="23"/>
        <v>143.10000000000002</v>
      </c>
      <c r="AJ256" s="4">
        <v>150.19999999999999</v>
      </c>
      <c r="AK256" s="4"/>
    </row>
    <row r="257" spans="1:37" x14ac:dyDescent="0.25">
      <c r="A257" s="1" t="s">
        <v>30</v>
      </c>
      <c r="B257" s="1">
        <v>2020</v>
      </c>
      <c r="C257" s="1" t="s">
        <v>34</v>
      </c>
      <c r="D257" s="4">
        <v>144.19999999999999</v>
      </c>
      <c r="E257" s="4">
        <v>167.5</v>
      </c>
      <c r="F257" s="4">
        <v>150.9</v>
      </c>
      <c r="G257" s="4">
        <v>150.9</v>
      </c>
      <c r="H257" s="4">
        <v>133.69999999999999</v>
      </c>
      <c r="I257" s="4">
        <v>140.69999999999999</v>
      </c>
      <c r="J257" s="4">
        <v>165.1</v>
      </c>
      <c r="K257" s="4">
        <v>141.80000000000001</v>
      </c>
      <c r="L257" s="4">
        <v>113.1</v>
      </c>
      <c r="M257" s="4">
        <v>152.80000000000001</v>
      </c>
      <c r="N257" s="4">
        <v>140.1</v>
      </c>
      <c r="O257" s="4">
        <v>159.19999999999999</v>
      </c>
      <c r="P257" s="4">
        <v>149.80000000000001</v>
      </c>
      <c r="Q257" s="4">
        <f t="shared" si="18"/>
        <v>146.90769230769229</v>
      </c>
      <c r="R257" s="4">
        <v>169.4</v>
      </c>
      <c r="S257" s="4">
        <f t="shared" si="19"/>
        <v>169.4</v>
      </c>
      <c r="T257" s="4">
        <v>153</v>
      </c>
      <c r="U257" s="4">
        <v>147.5</v>
      </c>
      <c r="V257" s="4">
        <v>152.30000000000001</v>
      </c>
      <c r="W257" s="51">
        <f t="shared" si="20"/>
        <v>150.93333333333334</v>
      </c>
      <c r="X257" s="4">
        <v>152.97666259603977</v>
      </c>
      <c r="Y257" s="4">
        <v>152.30000000000001</v>
      </c>
      <c r="Z257" s="4">
        <v>136</v>
      </c>
      <c r="AA257" s="4">
        <v>156.19999999999999</v>
      </c>
      <c r="AB257" s="4">
        <v>161.9</v>
      </c>
      <c r="AC257" s="4">
        <f t="shared" si="21"/>
        <v>151.87533251920794</v>
      </c>
      <c r="AD257" s="4">
        <v>151.80000000000001</v>
      </c>
      <c r="AE257" s="4">
        <v>143.4</v>
      </c>
      <c r="AF257" s="51">
        <f t="shared" si="22"/>
        <v>147.60000000000002</v>
      </c>
      <c r="AG257" s="4">
        <v>150.4</v>
      </c>
      <c r="AH257" s="4">
        <v>148.4</v>
      </c>
      <c r="AI257" s="4">
        <f t="shared" si="23"/>
        <v>149.4</v>
      </c>
      <c r="AJ257" s="4">
        <v>150.4</v>
      </c>
      <c r="AK257" s="4"/>
    </row>
    <row r="258" spans="1:37" x14ac:dyDescent="0.25">
      <c r="A258" s="1" t="s">
        <v>32</v>
      </c>
      <c r="B258" s="1">
        <v>2020</v>
      </c>
      <c r="C258" s="1" t="s">
        <v>34</v>
      </c>
      <c r="D258" s="4">
        <v>146.19999999999999</v>
      </c>
      <c r="E258" s="4">
        <v>167.6</v>
      </c>
      <c r="F258" s="4">
        <v>153.1</v>
      </c>
      <c r="G258" s="4">
        <v>150.69999999999999</v>
      </c>
      <c r="H258" s="4">
        <v>127.4</v>
      </c>
      <c r="I258" s="4">
        <v>143.1</v>
      </c>
      <c r="J258" s="4">
        <v>181.7</v>
      </c>
      <c r="K258" s="4">
        <v>139.6</v>
      </c>
      <c r="L258" s="4">
        <v>114.6</v>
      </c>
      <c r="M258" s="4">
        <v>150.4</v>
      </c>
      <c r="N258" s="4">
        <v>131.5</v>
      </c>
      <c r="O258" s="4">
        <v>159</v>
      </c>
      <c r="P258" s="4">
        <v>151.69999999999999</v>
      </c>
      <c r="Q258" s="4">
        <f t="shared" si="18"/>
        <v>147.43076923076922</v>
      </c>
      <c r="R258" s="4">
        <v>172</v>
      </c>
      <c r="S258" s="4">
        <f t="shared" si="19"/>
        <v>172</v>
      </c>
      <c r="T258" s="4">
        <v>147.30000000000001</v>
      </c>
      <c r="U258" s="4">
        <v>133.5</v>
      </c>
      <c r="V258" s="4">
        <v>145.19999999999999</v>
      </c>
      <c r="W258" s="51">
        <f t="shared" si="20"/>
        <v>142</v>
      </c>
      <c r="X258" s="4">
        <v>154.80000000000001</v>
      </c>
      <c r="Y258" s="4">
        <v>138.9</v>
      </c>
      <c r="Z258" s="4">
        <v>125.2</v>
      </c>
      <c r="AA258" s="4">
        <v>144.4</v>
      </c>
      <c r="AB258" s="4">
        <v>152.19999999999999</v>
      </c>
      <c r="AC258" s="4">
        <f t="shared" si="21"/>
        <v>143.1</v>
      </c>
      <c r="AD258" s="4">
        <v>140.4</v>
      </c>
      <c r="AE258" s="4">
        <v>143.5</v>
      </c>
      <c r="AF258" s="51">
        <f t="shared" si="22"/>
        <v>141.94999999999999</v>
      </c>
      <c r="AG258" s="4">
        <v>137.69999999999999</v>
      </c>
      <c r="AH258" s="4">
        <v>138.4</v>
      </c>
      <c r="AI258" s="4">
        <f t="shared" si="23"/>
        <v>138.05000000000001</v>
      </c>
      <c r="AJ258" s="4">
        <v>147.69999999999999</v>
      </c>
      <c r="AK258" s="4"/>
    </row>
    <row r="259" spans="1:37" x14ac:dyDescent="0.25">
      <c r="A259" s="1" t="s">
        <v>33</v>
      </c>
      <c r="B259" s="1">
        <v>2020</v>
      </c>
      <c r="C259" s="1" t="s">
        <v>34</v>
      </c>
      <c r="D259" s="4">
        <v>144.80000000000001</v>
      </c>
      <c r="E259" s="4">
        <v>167.5</v>
      </c>
      <c r="F259" s="4">
        <v>151.80000000000001</v>
      </c>
      <c r="G259" s="4">
        <v>150.80000000000001</v>
      </c>
      <c r="H259" s="4">
        <v>131.4</v>
      </c>
      <c r="I259" s="4">
        <v>141.80000000000001</v>
      </c>
      <c r="J259" s="4">
        <v>170.7</v>
      </c>
      <c r="K259" s="4">
        <v>141.1</v>
      </c>
      <c r="L259" s="4">
        <v>113.6</v>
      </c>
      <c r="M259" s="4">
        <v>152</v>
      </c>
      <c r="N259" s="4">
        <v>136.5</v>
      </c>
      <c r="O259" s="4">
        <v>159.1</v>
      </c>
      <c r="P259" s="4">
        <v>150.5</v>
      </c>
      <c r="Q259" s="4">
        <f t="shared" ref="Q259:Q322" si="24">AVERAGE(D259:P259)</f>
        <v>147.04615384615383</v>
      </c>
      <c r="R259" s="4">
        <v>170.1</v>
      </c>
      <c r="S259" s="4">
        <f t="shared" ref="S259:S322" si="25">R259</f>
        <v>170.1</v>
      </c>
      <c r="T259" s="4">
        <v>150.80000000000001</v>
      </c>
      <c r="U259" s="4">
        <v>141.69999999999999</v>
      </c>
      <c r="V259" s="4">
        <v>149.5</v>
      </c>
      <c r="W259" s="51">
        <f t="shared" ref="W259:W322" si="26">AVERAGE(T259:V259)</f>
        <v>147.33333333333334</v>
      </c>
      <c r="X259" s="4">
        <v>154.80000000000001</v>
      </c>
      <c r="Y259" s="4">
        <v>147.19999999999999</v>
      </c>
      <c r="Z259" s="4">
        <v>130.30000000000001</v>
      </c>
      <c r="AA259" s="4">
        <v>151.69999999999999</v>
      </c>
      <c r="AB259" s="4">
        <v>156.19999999999999</v>
      </c>
      <c r="AC259" s="4">
        <f t="shared" ref="AC259:AC322" si="27">AVERAGE(X259:AB259)</f>
        <v>148.04000000000002</v>
      </c>
      <c r="AD259" s="4">
        <v>146.4</v>
      </c>
      <c r="AE259" s="4">
        <v>143.4</v>
      </c>
      <c r="AF259" s="51">
        <f t="shared" ref="AF259:AF322" si="28">AVERAGE(AD259:AE259)</f>
        <v>144.9</v>
      </c>
      <c r="AG259" s="4">
        <v>143.19999999999999</v>
      </c>
      <c r="AH259" s="4">
        <v>143.6</v>
      </c>
      <c r="AI259" s="4">
        <f t="shared" ref="AI259:AI322" si="29">AVERAGE(AG259:AH259)</f>
        <v>143.39999999999998</v>
      </c>
      <c r="AJ259" s="4">
        <v>149.1</v>
      </c>
      <c r="AK259" s="4"/>
    </row>
    <row r="260" spans="1:37" x14ac:dyDescent="0.25">
      <c r="A260" s="1" t="s">
        <v>30</v>
      </c>
      <c r="B260" s="1">
        <v>2020</v>
      </c>
      <c r="C260" s="1" t="s">
        <v>35</v>
      </c>
      <c r="D260" s="4">
        <v>144.4</v>
      </c>
      <c r="E260" s="4">
        <v>166.8</v>
      </c>
      <c r="F260" s="4">
        <v>147.6</v>
      </c>
      <c r="G260" s="4">
        <v>151.69999999999999</v>
      </c>
      <c r="H260" s="4">
        <v>133.30000000000001</v>
      </c>
      <c r="I260" s="4">
        <v>141.80000000000001</v>
      </c>
      <c r="J260" s="4">
        <v>152.30000000000001</v>
      </c>
      <c r="K260" s="4">
        <v>141.80000000000001</v>
      </c>
      <c r="L260" s="4">
        <v>112.6</v>
      </c>
      <c r="M260" s="4">
        <v>154</v>
      </c>
      <c r="N260" s="4">
        <v>140.1</v>
      </c>
      <c r="O260" s="4">
        <v>160</v>
      </c>
      <c r="P260" s="4">
        <v>148.19999999999999</v>
      </c>
      <c r="Q260" s="4">
        <f t="shared" si="24"/>
        <v>145.73846153846151</v>
      </c>
      <c r="R260" s="4">
        <v>170.5</v>
      </c>
      <c r="S260" s="4">
        <f t="shared" si="25"/>
        <v>170.5</v>
      </c>
      <c r="T260" s="4">
        <v>153.4</v>
      </c>
      <c r="U260" s="4">
        <v>147.6</v>
      </c>
      <c r="V260" s="4">
        <v>152.5</v>
      </c>
      <c r="W260" s="51">
        <f t="shared" si="26"/>
        <v>151.16666666666666</v>
      </c>
      <c r="X260" s="4">
        <v>153.42035276662915</v>
      </c>
      <c r="Y260" s="4">
        <v>153.4</v>
      </c>
      <c r="Z260" s="4">
        <v>135.80000000000001</v>
      </c>
      <c r="AA260" s="4">
        <v>156.69999999999999</v>
      </c>
      <c r="AB260" s="4">
        <v>161.19999999999999</v>
      </c>
      <c r="AC260" s="4">
        <f t="shared" si="27"/>
        <v>152.10407055332584</v>
      </c>
      <c r="AD260" s="4">
        <v>151.5</v>
      </c>
      <c r="AE260" s="4">
        <v>145.1</v>
      </c>
      <c r="AF260" s="51">
        <f t="shared" si="28"/>
        <v>148.30000000000001</v>
      </c>
      <c r="AG260" s="4">
        <v>151.19999999999999</v>
      </c>
      <c r="AH260" s="4">
        <v>148.6</v>
      </c>
      <c r="AI260" s="4">
        <f t="shared" si="29"/>
        <v>149.89999999999998</v>
      </c>
      <c r="AJ260" s="4">
        <v>149.80000000000001</v>
      </c>
      <c r="AK260" s="4"/>
    </row>
    <row r="261" spans="1:37" x14ac:dyDescent="0.25">
      <c r="A261" s="1" t="s">
        <v>32</v>
      </c>
      <c r="B261" s="1">
        <v>2020</v>
      </c>
      <c r="C261" s="1" t="s">
        <v>35</v>
      </c>
      <c r="D261" s="4">
        <v>146.5</v>
      </c>
      <c r="E261" s="4">
        <v>167.5</v>
      </c>
      <c r="F261" s="4">
        <v>148.9</v>
      </c>
      <c r="G261" s="4">
        <v>151.1</v>
      </c>
      <c r="H261" s="4">
        <v>127.5</v>
      </c>
      <c r="I261" s="4">
        <v>143.30000000000001</v>
      </c>
      <c r="J261" s="4">
        <v>167</v>
      </c>
      <c r="K261" s="4">
        <v>139.69999999999999</v>
      </c>
      <c r="L261" s="4">
        <v>114.4</v>
      </c>
      <c r="M261" s="4">
        <v>151.5</v>
      </c>
      <c r="N261" s="4">
        <v>131.9</v>
      </c>
      <c r="O261" s="4">
        <v>159.1</v>
      </c>
      <c r="P261" s="4">
        <v>150.1</v>
      </c>
      <c r="Q261" s="4">
        <f t="shared" si="24"/>
        <v>146.03846153846155</v>
      </c>
      <c r="R261" s="4">
        <v>173.3</v>
      </c>
      <c r="S261" s="4">
        <f t="shared" si="25"/>
        <v>173.3</v>
      </c>
      <c r="T261" s="4">
        <v>147.69999999999999</v>
      </c>
      <c r="U261" s="4">
        <v>133.80000000000001</v>
      </c>
      <c r="V261" s="4">
        <v>145.6</v>
      </c>
      <c r="W261" s="51">
        <f t="shared" si="26"/>
        <v>142.36666666666667</v>
      </c>
      <c r="X261" s="4">
        <v>154.5</v>
      </c>
      <c r="Y261" s="4">
        <v>141.4</v>
      </c>
      <c r="Z261" s="4">
        <v>124.6</v>
      </c>
      <c r="AA261" s="4">
        <v>145</v>
      </c>
      <c r="AB261" s="4">
        <v>152.5</v>
      </c>
      <c r="AC261" s="4">
        <f t="shared" si="27"/>
        <v>143.6</v>
      </c>
      <c r="AD261" s="4">
        <v>140.80000000000001</v>
      </c>
      <c r="AE261" s="4">
        <v>145.30000000000001</v>
      </c>
      <c r="AF261" s="51">
        <f t="shared" si="28"/>
        <v>143.05000000000001</v>
      </c>
      <c r="AG261" s="4">
        <v>137.9</v>
      </c>
      <c r="AH261" s="4">
        <v>138.69999999999999</v>
      </c>
      <c r="AI261" s="4">
        <f t="shared" si="29"/>
        <v>138.30000000000001</v>
      </c>
      <c r="AJ261" s="4">
        <v>147.30000000000001</v>
      </c>
      <c r="AK261" s="4"/>
    </row>
    <row r="262" spans="1:37" x14ac:dyDescent="0.25">
      <c r="A262" s="1" t="s">
        <v>33</v>
      </c>
      <c r="B262" s="1">
        <v>2020</v>
      </c>
      <c r="C262" s="1" t="s">
        <v>35</v>
      </c>
      <c r="D262" s="4">
        <v>145.1</v>
      </c>
      <c r="E262" s="4">
        <v>167</v>
      </c>
      <c r="F262" s="4">
        <v>148.1</v>
      </c>
      <c r="G262" s="4">
        <v>151.5</v>
      </c>
      <c r="H262" s="4">
        <v>131.19999999999999</v>
      </c>
      <c r="I262" s="4">
        <v>142.5</v>
      </c>
      <c r="J262" s="4">
        <v>157.30000000000001</v>
      </c>
      <c r="K262" s="4">
        <v>141.1</v>
      </c>
      <c r="L262" s="4">
        <v>113.2</v>
      </c>
      <c r="M262" s="4">
        <v>153.19999999999999</v>
      </c>
      <c r="N262" s="4">
        <v>136.69999999999999</v>
      </c>
      <c r="O262" s="4">
        <v>159.6</v>
      </c>
      <c r="P262" s="4">
        <v>148.9</v>
      </c>
      <c r="Q262" s="4">
        <f t="shared" si="24"/>
        <v>145.80000000000001</v>
      </c>
      <c r="R262" s="4">
        <v>171.2</v>
      </c>
      <c r="S262" s="4">
        <f t="shared" si="25"/>
        <v>171.2</v>
      </c>
      <c r="T262" s="4">
        <v>151.19999999999999</v>
      </c>
      <c r="U262" s="4">
        <v>141.9</v>
      </c>
      <c r="V262" s="4">
        <v>149.80000000000001</v>
      </c>
      <c r="W262" s="51">
        <f t="shared" si="26"/>
        <v>147.63333333333335</v>
      </c>
      <c r="X262" s="4">
        <v>154.5</v>
      </c>
      <c r="Y262" s="4">
        <v>148.9</v>
      </c>
      <c r="Z262" s="4">
        <v>129.9</v>
      </c>
      <c r="AA262" s="4">
        <v>152.30000000000001</v>
      </c>
      <c r="AB262" s="4">
        <v>156.1</v>
      </c>
      <c r="AC262" s="4">
        <f t="shared" si="27"/>
        <v>148.33999999999997</v>
      </c>
      <c r="AD262" s="4">
        <v>146.4</v>
      </c>
      <c r="AE262" s="4">
        <v>145.19999999999999</v>
      </c>
      <c r="AF262" s="51">
        <f t="shared" si="28"/>
        <v>145.80000000000001</v>
      </c>
      <c r="AG262" s="4">
        <v>143.69999999999999</v>
      </c>
      <c r="AH262" s="4">
        <v>143.80000000000001</v>
      </c>
      <c r="AI262" s="4">
        <f t="shared" si="29"/>
        <v>143.75</v>
      </c>
      <c r="AJ262" s="4">
        <v>148.6</v>
      </c>
      <c r="AK262" s="4"/>
    </row>
    <row r="263" spans="1:37" x14ac:dyDescent="0.25">
      <c r="A263" s="1" t="s">
        <v>30</v>
      </c>
      <c r="B263" s="1">
        <v>2020</v>
      </c>
      <c r="C263" s="1" t="s">
        <v>36</v>
      </c>
      <c r="D263" s="4">
        <v>147.19999999999999</v>
      </c>
      <c r="E263" s="4">
        <v>178.23333333333335</v>
      </c>
      <c r="F263" s="4">
        <v>146.9</v>
      </c>
      <c r="G263" s="4">
        <v>155.6</v>
      </c>
      <c r="H263" s="4">
        <v>137.1</v>
      </c>
      <c r="I263" s="4">
        <v>147.30000000000001</v>
      </c>
      <c r="J263" s="4">
        <v>162.69999999999999</v>
      </c>
      <c r="K263" s="4">
        <v>150.19999999999999</v>
      </c>
      <c r="L263" s="4">
        <v>119.8</v>
      </c>
      <c r="M263" s="4">
        <v>158.69999999999999</v>
      </c>
      <c r="N263" s="4">
        <v>139.19999999999999</v>
      </c>
      <c r="O263" s="4">
        <v>160.5</v>
      </c>
      <c r="P263" s="4">
        <v>150.1</v>
      </c>
      <c r="Q263" s="4">
        <f t="shared" si="24"/>
        <v>150.2717948717949</v>
      </c>
      <c r="R263" s="4">
        <v>175.70000000000002</v>
      </c>
      <c r="S263" s="4">
        <f t="shared" si="25"/>
        <v>175.70000000000002</v>
      </c>
      <c r="T263" s="4">
        <v>153.95000000000002</v>
      </c>
      <c r="U263" s="4">
        <v>148.63333333333333</v>
      </c>
      <c r="V263" s="4">
        <v>153.23333333333335</v>
      </c>
      <c r="W263" s="51">
        <f t="shared" si="26"/>
        <v>151.9388888888889</v>
      </c>
      <c r="X263" s="4">
        <v>153.93148584228916</v>
      </c>
      <c r="Y263" s="4">
        <v>148.4</v>
      </c>
      <c r="Z263" s="4">
        <v>139.08333333333334</v>
      </c>
      <c r="AA263" s="4">
        <v>154.30000000000001</v>
      </c>
      <c r="AB263" s="4">
        <v>161.85000000000002</v>
      </c>
      <c r="AC263" s="4">
        <f t="shared" si="27"/>
        <v>151.51296383512451</v>
      </c>
      <c r="AD263" s="4">
        <v>151.71666666666667</v>
      </c>
      <c r="AE263" s="4">
        <v>147.83333333333334</v>
      </c>
      <c r="AF263" s="51">
        <f t="shared" si="28"/>
        <v>149.77500000000001</v>
      </c>
      <c r="AG263" s="4">
        <v>151.71666666666667</v>
      </c>
      <c r="AH263" s="4">
        <v>150.25</v>
      </c>
      <c r="AI263" s="4">
        <f t="shared" si="29"/>
        <v>150.98333333333335</v>
      </c>
      <c r="AJ263" s="4">
        <v>151.69724137302953</v>
      </c>
      <c r="AK263" s="4"/>
    </row>
    <row r="264" spans="1:37" x14ac:dyDescent="0.25">
      <c r="A264" s="1" t="s">
        <v>32</v>
      </c>
      <c r="B264" s="1">
        <v>2020</v>
      </c>
      <c r="C264" s="1" t="s">
        <v>36</v>
      </c>
      <c r="D264" s="4">
        <v>151.80000000000001</v>
      </c>
      <c r="E264" s="4">
        <v>182.41666666666666</v>
      </c>
      <c r="F264" s="4">
        <v>151.9</v>
      </c>
      <c r="G264" s="4">
        <v>155.5</v>
      </c>
      <c r="H264" s="4">
        <v>131.6</v>
      </c>
      <c r="I264" s="4">
        <v>152.9</v>
      </c>
      <c r="J264" s="4">
        <v>180</v>
      </c>
      <c r="K264" s="4">
        <v>150.80000000000001</v>
      </c>
      <c r="L264" s="4">
        <v>121.2</v>
      </c>
      <c r="M264" s="4">
        <v>154</v>
      </c>
      <c r="N264" s="4">
        <v>133.5</v>
      </c>
      <c r="O264" s="4">
        <v>160.54999999999998</v>
      </c>
      <c r="P264" s="4">
        <v>153.5</v>
      </c>
      <c r="Q264" s="4">
        <f t="shared" si="24"/>
        <v>152.2820512820513</v>
      </c>
      <c r="R264" s="4">
        <v>179.45000000000002</v>
      </c>
      <c r="S264" s="4">
        <f t="shared" si="25"/>
        <v>179.45000000000002</v>
      </c>
      <c r="T264" s="4">
        <v>148.36666666666667</v>
      </c>
      <c r="U264" s="4">
        <v>134.81666666666669</v>
      </c>
      <c r="V264" s="4">
        <v>146.31666666666669</v>
      </c>
      <c r="W264" s="51">
        <f t="shared" si="26"/>
        <v>143.16666666666671</v>
      </c>
      <c r="X264" s="4">
        <v>154.68333333333337</v>
      </c>
      <c r="Y264" s="4">
        <v>137.1</v>
      </c>
      <c r="Z264" s="4">
        <v>128.06666666666666</v>
      </c>
      <c r="AA264" s="4">
        <v>144.80000000000001</v>
      </c>
      <c r="AB264" s="4">
        <v>152.88333333333333</v>
      </c>
      <c r="AC264" s="4">
        <f t="shared" si="27"/>
        <v>143.50666666666669</v>
      </c>
      <c r="AD264" s="4">
        <v>141.1</v>
      </c>
      <c r="AE264" s="4">
        <v>148.41666666666666</v>
      </c>
      <c r="AF264" s="51">
        <f t="shared" si="28"/>
        <v>144.75833333333333</v>
      </c>
      <c r="AG264" s="4">
        <v>140.5</v>
      </c>
      <c r="AH264" s="4">
        <v>140.71666666666667</v>
      </c>
      <c r="AI264" s="4">
        <f t="shared" si="29"/>
        <v>140.60833333333335</v>
      </c>
      <c r="AJ264" s="4">
        <v>149.14615384615382</v>
      </c>
      <c r="AK264" s="4"/>
    </row>
    <row r="265" spans="1:37" x14ac:dyDescent="0.25">
      <c r="A265" s="1" t="s">
        <v>33</v>
      </c>
      <c r="B265" s="1">
        <v>2020</v>
      </c>
      <c r="C265" s="1" t="s">
        <v>36</v>
      </c>
      <c r="D265" s="4">
        <v>148.69999999999999</v>
      </c>
      <c r="E265" s="4">
        <v>179.70000000000002</v>
      </c>
      <c r="F265" s="4">
        <v>148.80000000000001</v>
      </c>
      <c r="G265" s="4">
        <v>155.6</v>
      </c>
      <c r="H265" s="4">
        <v>135.1</v>
      </c>
      <c r="I265" s="4">
        <v>149.9</v>
      </c>
      <c r="J265" s="4">
        <v>168.6</v>
      </c>
      <c r="K265" s="4">
        <v>150.4</v>
      </c>
      <c r="L265" s="4">
        <v>120.3</v>
      </c>
      <c r="M265" s="4">
        <v>157.1</v>
      </c>
      <c r="N265" s="4">
        <v>136.80000000000001</v>
      </c>
      <c r="O265" s="4">
        <v>160.5333333333333</v>
      </c>
      <c r="P265" s="4">
        <v>151.4</v>
      </c>
      <c r="Q265" s="4">
        <f t="shared" si="24"/>
        <v>150.99487179487178</v>
      </c>
      <c r="R265" s="4">
        <v>176.68333333333331</v>
      </c>
      <c r="S265" s="4">
        <f t="shared" si="25"/>
        <v>176.68333333333331</v>
      </c>
      <c r="T265" s="4">
        <v>151.76666666666668</v>
      </c>
      <c r="U265" s="4">
        <v>142.88333333333333</v>
      </c>
      <c r="V265" s="4">
        <v>150.5</v>
      </c>
      <c r="W265" s="51">
        <f t="shared" si="26"/>
        <v>148.38333333333333</v>
      </c>
      <c r="X265" s="4">
        <v>154.68333333333337</v>
      </c>
      <c r="Y265" s="4">
        <v>144.1</v>
      </c>
      <c r="Z265" s="4">
        <v>133.26666666666668</v>
      </c>
      <c r="AA265" s="4">
        <v>150.69999999999999</v>
      </c>
      <c r="AB265" s="4">
        <v>156.61666666666665</v>
      </c>
      <c r="AC265" s="4">
        <f t="shared" si="27"/>
        <v>147.87333333333333</v>
      </c>
      <c r="AD265" s="4">
        <v>146.69999999999999</v>
      </c>
      <c r="AE265" s="4">
        <v>148.06666666666669</v>
      </c>
      <c r="AF265" s="51">
        <f t="shared" si="28"/>
        <v>147.38333333333333</v>
      </c>
      <c r="AG265" s="4">
        <v>145.38333333333333</v>
      </c>
      <c r="AH265" s="4">
        <v>145.63333333333333</v>
      </c>
      <c r="AI265" s="4">
        <f t="shared" si="29"/>
        <v>145.50833333333333</v>
      </c>
      <c r="AJ265" s="4">
        <v>150.41666666666663</v>
      </c>
      <c r="AK265" s="4"/>
    </row>
    <row r="266" spans="1:37" x14ac:dyDescent="0.25">
      <c r="A266" s="1" t="s">
        <v>30</v>
      </c>
      <c r="B266" s="1">
        <v>2020</v>
      </c>
      <c r="C266" s="1" t="s">
        <v>37</v>
      </c>
      <c r="D266" s="4">
        <v>146.63333333333335</v>
      </c>
      <c r="E266" s="4">
        <v>180.05555555555554</v>
      </c>
      <c r="F266" s="4">
        <v>148.76666666666665</v>
      </c>
      <c r="G266" s="4">
        <v>153.01666666666665</v>
      </c>
      <c r="H266" s="4">
        <v>136.71666666666667</v>
      </c>
      <c r="I266" s="4">
        <v>143.85</v>
      </c>
      <c r="J266" s="4">
        <v>158.15</v>
      </c>
      <c r="K266" s="4">
        <v>147.38333333333335</v>
      </c>
      <c r="L266" s="4">
        <v>114.35000000000001</v>
      </c>
      <c r="M266" s="4">
        <v>157.51666666666665</v>
      </c>
      <c r="N266" s="4">
        <v>141.18333333333334</v>
      </c>
      <c r="O266" s="4">
        <v>160.79999999999998</v>
      </c>
      <c r="P266" s="4">
        <v>151.33333333333334</v>
      </c>
      <c r="Q266" s="4">
        <f t="shared" si="24"/>
        <v>149.2119658119658</v>
      </c>
      <c r="R266" s="4">
        <v>176.88333333333333</v>
      </c>
      <c r="S266" s="4">
        <f t="shared" si="25"/>
        <v>176.88333333333333</v>
      </c>
      <c r="T266" s="4">
        <v>154.14166666666668</v>
      </c>
      <c r="U266" s="4">
        <v>148.83888888888887</v>
      </c>
      <c r="V266" s="4">
        <v>153.42222222222222</v>
      </c>
      <c r="W266" s="51">
        <f t="shared" si="26"/>
        <v>152.13425925925927</v>
      </c>
      <c r="X266" s="4">
        <v>154.25501865240278</v>
      </c>
      <c r="Y266" s="4">
        <v>148.28333333333333</v>
      </c>
      <c r="Z266" s="4">
        <v>139.54722222222222</v>
      </c>
      <c r="AA266" s="4">
        <v>157.06666666666663</v>
      </c>
      <c r="AB266" s="4">
        <v>161.875</v>
      </c>
      <c r="AC266" s="4">
        <f t="shared" si="27"/>
        <v>152.20544817492498</v>
      </c>
      <c r="AD266" s="4">
        <v>151.71944444444446</v>
      </c>
      <c r="AE266" s="4">
        <v>148.72222222222223</v>
      </c>
      <c r="AF266" s="51">
        <f t="shared" si="28"/>
        <v>150.22083333333336</v>
      </c>
      <c r="AG266" s="4">
        <v>151.98611111111111</v>
      </c>
      <c r="AH266" s="4">
        <v>150.60833333333335</v>
      </c>
      <c r="AI266" s="4">
        <f t="shared" si="29"/>
        <v>151.29722222222222</v>
      </c>
      <c r="AJ266" s="4">
        <v>151.43487726163113</v>
      </c>
      <c r="AK266" s="4"/>
    </row>
    <row r="267" spans="1:37" x14ac:dyDescent="0.25">
      <c r="A267" s="1" t="s">
        <v>32</v>
      </c>
      <c r="B267" s="1">
        <v>2020</v>
      </c>
      <c r="C267" s="1" t="s">
        <v>37</v>
      </c>
      <c r="D267" s="4">
        <v>150.25000000000003</v>
      </c>
      <c r="E267" s="4">
        <v>184.88611111111109</v>
      </c>
      <c r="F267" s="4">
        <v>152.93333333333334</v>
      </c>
      <c r="G267" s="4">
        <v>152.91666666666666</v>
      </c>
      <c r="H267" s="4">
        <v>130.94999999999999</v>
      </c>
      <c r="I267" s="4">
        <v>149.56666666666663</v>
      </c>
      <c r="J267" s="4">
        <v>177.16666666666671</v>
      </c>
      <c r="K267" s="4">
        <v>147.56666666666663</v>
      </c>
      <c r="L267" s="4">
        <v>116.59999999999998</v>
      </c>
      <c r="M267" s="4">
        <v>155.58333333333334</v>
      </c>
      <c r="N267" s="4">
        <v>134.1</v>
      </c>
      <c r="O267" s="4">
        <v>160.89166666666665</v>
      </c>
      <c r="P267" s="4">
        <v>154.86666666666665</v>
      </c>
      <c r="Q267" s="4">
        <f t="shared" si="24"/>
        <v>151.40598290598288</v>
      </c>
      <c r="R267" s="4">
        <v>180.89166666666668</v>
      </c>
      <c r="S267" s="4">
        <f t="shared" si="25"/>
        <v>180.89166666666668</v>
      </c>
      <c r="T267" s="4">
        <v>148.59444444444446</v>
      </c>
      <c r="U267" s="4">
        <v>135.08611111111111</v>
      </c>
      <c r="V267" s="4">
        <v>146.55277777777778</v>
      </c>
      <c r="W267" s="51">
        <f t="shared" si="26"/>
        <v>143.41111111111113</v>
      </c>
      <c r="X267" s="4">
        <v>154.8138888888889</v>
      </c>
      <c r="Y267" s="4">
        <v>138.31666666666669</v>
      </c>
      <c r="Z267" s="4">
        <v>128.39444444444445</v>
      </c>
      <c r="AA267" s="4">
        <v>146.51666666666665</v>
      </c>
      <c r="AB267" s="4">
        <v>153.01388888888889</v>
      </c>
      <c r="AC267" s="4">
        <f t="shared" si="27"/>
        <v>144.21111111111114</v>
      </c>
      <c r="AD267" s="4">
        <v>141.26666666666668</v>
      </c>
      <c r="AE267" s="4">
        <v>149.46944444444446</v>
      </c>
      <c r="AF267" s="51">
        <f t="shared" si="28"/>
        <v>145.36805555555557</v>
      </c>
      <c r="AG267" s="4">
        <v>141.04999999999998</v>
      </c>
      <c r="AH267" s="4">
        <v>141.10277777777779</v>
      </c>
      <c r="AI267" s="4">
        <f t="shared" si="29"/>
        <v>141.07638888888889</v>
      </c>
      <c r="AJ267" s="4">
        <v>148.98076923076925</v>
      </c>
      <c r="AK267" s="4"/>
    </row>
    <row r="268" spans="1:37" x14ac:dyDescent="0.25">
      <c r="A268" s="1" t="s">
        <v>33</v>
      </c>
      <c r="B268" s="1">
        <v>2020</v>
      </c>
      <c r="C268" s="1" t="s">
        <v>37</v>
      </c>
      <c r="D268" s="4">
        <v>147.78333333333333</v>
      </c>
      <c r="E268" s="4">
        <v>181.75000000000003</v>
      </c>
      <c r="F268" s="4">
        <v>150.38333333333333</v>
      </c>
      <c r="G268" s="4">
        <v>152.96666666666667</v>
      </c>
      <c r="H268" s="4">
        <v>134.61666666666665</v>
      </c>
      <c r="I268" s="4">
        <v>146.50000000000003</v>
      </c>
      <c r="J268" s="4">
        <v>164.61666666666667</v>
      </c>
      <c r="K268" s="4">
        <v>147.46666666666667</v>
      </c>
      <c r="L268" s="4">
        <v>115.10000000000001</v>
      </c>
      <c r="M268" s="4">
        <v>156.88333333333333</v>
      </c>
      <c r="N268" s="4">
        <v>138.23333333333332</v>
      </c>
      <c r="O268" s="4">
        <v>160.85555555555553</v>
      </c>
      <c r="P268" s="4">
        <v>152.63333333333333</v>
      </c>
      <c r="Q268" s="4">
        <f t="shared" si="24"/>
        <v>149.98376068376066</v>
      </c>
      <c r="R268" s="4">
        <v>177.93055555555554</v>
      </c>
      <c r="S268" s="4">
        <f t="shared" si="25"/>
        <v>177.93055555555554</v>
      </c>
      <c r="T268" s="4">
        <v>151.97777777777779</v>
      </c>
      <c r="U268" s="4">
        <v>143.11388888888888</v>
      </c>
      <c r="V268" s="4">
        <v>150.71666666666667</v>
      </c>
      <c r="W268" s="51">
        <f t="shared" si="26"/>
        <v>148.60277777777779</v>
      </c>
      <c r="X268" s="4">
        <v>154.8138888888889</v>
      </c>
      <c r="Y268" s="4">
        <v>144.5</v>
      </c>
      <c r="Z268" s="4">
        <v>133.66111111111113</v>
      </c>
      <c r="AA268" s="4">
        <v>153.08333333333334</v>
      </c>
      <c r="AB268" s="4">
        <v>156.70277777777775</v>
      </c>
      <c r="AC268" s="4">
        <f t="shared" si="27"/>
        <v>148.55222222222224</v>
      </c>
      <c r="AD268" s="4">
        <v>146.78333333333333</v>
      </c>
      <c r="AE268" s="4">
        <v>149.0277777777778</v>
      </c>
      <c r="AF268" s="51">
        <f t="shared" si="28"/>
        <v>147.90555555555557</v>
      </c>
      <c r="AG268" s="4">
        <v>145.81388888888887</v>
      </c>
      <c r="AH268" s="4">
        <v>146.00555555555556</v>
      </c>
      <c r="AI268" s="4">
        <f t="shared" si="29"/>
        <v>145.90972222222223</v>
      </c>
      <c r="AJ268" s="4">
        <v>150.15662393162393</v>
      </c>
      <c r="AK268" s="4"/>
    </row>
    <row r="269" spans="1:37" x14ac:dyDescent="0.25">
      <c r="A269" s="1" t="s">
        <v>30</v>
      </c>
      <c r="B269" s="1">
        <v>2020</v>
      </c>
      <c r="C269" s="1" t="s">
        <v>38</v>
      </c>
      <c r="D269" s="4">
        <v>148.19999999999999</v>
      </c>
      <c r="E269" s="4">
        <v>190.3</v>
      </c>
      <c r="F269" s="4">
        <v>149.4</v>
      </c>
      <c r="G269" s="4">
        <v>153.30000000000001</v>
      </c>
      <c r="H269" s="4">
        <v>138.19999999999999</v>
      </c>
      <c r="I269" s="4">
        <v>143.19999999999999</v>
      </c>
      <c r="J269" s="4">
        <v>148.9</v>
      </c>
      <c r="K269" s="4">
        <v>150.30000000000001</v>
      </c>
      <c r="L269" s="4">
        <v>113.2</v>
      </c>
      <c r="M269" s="4">
        <v>159.80000000000001</v>
      </c>
      <c r="N269" s="4">
        <v>142.1</v>
      </c>
      <c r="O269" s="4">
        <v>161.80000000000001</v>
      </c>
      <c r="P269" s="4">
        <v>152.30000000000001</v>
      </c>
      <c r="Q269" s="4">
        <f t="shared" si="24"/>
        <v>150.07692307692307</v>
      </c>
      <c r="R269" s="4">
        <v>182.4</v>
      </c>
      <c r="S269" s="4">
        <f t="shared" si="25"/>
        <v>182.4</v>
      </c>
      <c r="T269" s="4">
        <v>154.69999999999999</v>
      </c>
      <c r="U269" s="4">
        <v>150</v>
      </c>
      <c r="V269" s="4">
        <v>154.1</v>
      </c>
      <c r="W269" s="51">
        <f t="shared" si="26"/>
        <v>152.93333333333331</v>
      </c>
      <c r="X269" s="4">
        <v>154.40014463397398</v>
      </c>
      <c r="Y269" s="4">
        <v>144.9</v>
      </c>
      <c r="Z269" s="4">
        <v>141.4</v>
      </c>
      <c r="AA269" s="4">
        <v>158.19999999999999</v>
      </c>
      <c r="AB269" s="4">
        <v>161.80000000000001</v>
      </c>
      <c r="AC269" s="4">
        <f t="shared" si="27"/>
        <v>152.14002892679477</v>
      </c>
      <c r="AD269" s="4">
        <v>151.69999999999999</v>
      </c>
      <c r="AE269" s="4">
        <v>151.19999999999999</v>
      </c>
      <c r="AF269" s="51">
        <f t="shared" si="28"/>
        <v>151.44999999999999</v>
      </c>
      <c r="AG269" s="4">
        <v>153.19999999999999</v>
      </c>
      <c r="AH269" s="4">
        <v>151.69999999999999</v>
      </c>
      <c r="AI269" s="4">
        <f t="shared" si="29"/>
        <v>152.44999999999999</v>
      </c>
      <c r="AJ269" s="4">
        <v>152.69999999999999</v>
      </c>
      <c r="AK269" s="4"/>
    </row>
    <row r="270" spans="1:37" x14ac:dyDescent="0.25">
      <c r="A270" s="1" t="s">
        <v>32</v>
      </c>
      <c r="B270" s="1">
        <v>2020</v>
      </c>
      <c r="C270" s="1" t="s">
        <v>38</v>
      </c>
      <c r="D270" s="4">
        <v>152.69999999999999</v>
      </c>
      <c r="E270" s="4">
        <v>197</v>
      </c>
      <c r="F270" s="4">
        <v>154.6</v>
      </c>
      <c r="G270" s="4">
        <v>153.4</v>
      </c>
      <c r="H270" s="4">
        <v>132.9</v>
      </c>
      <c r="I270" s="4">
        <v>151.80000000000001</v>
      </c>
      <c r="J270" s="4">
        <v>171.2</v>
      </c>
      <c r="K270" s="4">
        <v>152</v>
      </c>
      <c r="L270" s="4">
        <v>116.3</v>
      </c>
      <c r="M270" s="4">
        <v>158.80000000000001</v>
      </c>
      <c r="N270" s="4">
        <v>135.6</v>
      </c>
      <c r="O270" s="4">
        <v>161.69999999999999</v>
      </c>
      <c r="P270" s="4">
        <v>157</v>
      </c>
      <c r="Q270" s="4">
        <f t="shared" si="24"/>
        <v>153.46153846153845</v>
      </c>
      <c r="R270" s="4">
        <v>186.7</v>
      </c>
      <c r="S270" s="4">
        <f t="shared" si="25"/>
        <v>186.7</v>
      </c>
      <c r="T270" s="4">
        <v>149.1</v>
      </c>
      <c r="U270" s="4">
        <v>136.6</v>
      </c>
      <c r="V270" s="4">
        <v>147.19999999999999</v>
      </c>
      <c r="W270" s="51">
        <f t="shared" si="26"/>
        <v>144.29999999999998</v>
      </c>
      <c r="X270" s="4">
        <v>154.69999999999999</v>
      </c>
      <c r="Y270" s="4">
        <v>137.1</v>
      </c>
      <c r="Z270" s="4">
        <v>129.30000000000001</v>
      </c>
      <c r="AA270" s="4">
        <v>148.1</v>
      </c>
      <c r="AB270" s="4">
        <v>152.5</v>
      </c>
      <c r="AC270" s="4">
        <f t="shared" si="27"/>
        <v>144.33999999999997</v>
      </c>
      <c r="AD270" s="4">
        <v>140.4</v>
      </c>
      <c r="AE270" s="4">
        <v>152.19999999999999</v>
      </c>
      <c r="AF270" s="51">
        <f t="shared" si="28"/>
        <v>146.30000000000001</v>
      </c>
      <c r="AG270" s="4">
        <v>144.5</v>
      </c>
      <c r="AH270" s="4">
        <v>142</v>
      </c>
      <c r="AI270" s="4">
        <f t="shared" si="29"/>
        <v>143.25</v>
      </c>
      <c r="AJ270" s="4">
        <v>150.80000000000001</v>
      </c>
      <c r="AK270" s="4"/>
    </row>
    <row r="271" spans="1:37" x14ac:dyDescent="0.25">
      <c r="A271" s="1" t="s">
        <v>33</v>
      </c>
      <c r="B271" s="1">
        <v>2020</v>
      </c>
      <c r="C271" s="1" t="s">
        <v>38</v>
      </c>
      <c r="D271" s="4">
        <v>149.6</v>
      </c>
      <c r="E271" s="4">
        <v>192.7</v>
      </c>
      <c r="F271" s="4">
        <v>151.4</v>
      </c>
      <c r="G271" s="4">
        <v>153.30000000000001</v>
      </c>
      <c r="H271" s="4">
        <v>136.30000000000001</v>
      </c>
      <c r="I271" s="4">
        <v>147.19999999999999</v>
      </c>
      <c r="J271" s="4">
        <v>156.5</v>
      </c>
      <c r="K271" s="4">
        <v>150.9</v>
      </c>
      <c r="L271" s="4">
        <v>114.2</v>
      </c>
      <c r="M271" s="4">
        <v>159.5</v>
      </c>
      <c r="N271" s="4">
        <v>139.4</v>
      </c>
      <c r="O271" s="4">
        <v>161.80000000000001</v>
      </c>
      <c r="P271" s="4">
        <v>154</v>
      </c>
      <c r="Q271" s="4">
        <f t="shared" si="24"/>
        <v>151.2923076923077</v>
      </c>
      <c r="R271" s="4">
        <v>183.5</v>
      </c>
      <c r="S271" s="4">
        <f t="shared" si="25"/>
        <v>183.5</v>
      </c>
      <c r="T271" s="4">
        <v>152.5</v>
      </c>
      <c r="U271" s="4">
        <v>144.4</v>
      </c>
      <c r="V271" s="4">
        <v>151.4</v>
      </c>
      <c r="W271" s="51">
        <f t="shared" si="26"/>
        <v>149.43333333333331</v>
      </c>
      <c r="X271" s="4">
        <v>154.69999999999999</v>
      </c>
      <c r="Y271" s="4">
        <v>141.9</v>
      </c>
      <c r="Z271" s="4">
        <v>135</v>
      </c>
      <c r="AA271" s="4">
        <v>154.4</v>
      </c>
      <c r="AB271" s="4">
        <v>156.4</v>
      </c>
      <c r="AC271" s="4">
        <f t="shared" si="27"/>
        <v>148.47999999999999</v>
      </c>
      <c r="AD271" s="4">
        <v>146.4</v>
      </c>
      <c r="AE271" s="4">
        <v>151.6</v>
      </c>
      <c r="AF271" s="51">
        <f t="shared" si="28"/>
        <v>149</v>
      </c>
      <c r="AG271" s="4">
        <v>148.30000000000001</v>
      </c>
      <c r="AH271" s="4">
        <v>147</v>
      </c>
      <c r="AI271" s="4">
        <f t="shared" si="29"/>
        <v>147.65</v>
      </c>
      <c r="AJ271" s="4">
        <v>151.80000000000001</v>
      </c>
      <c r="AK271" s="4"/>
    </row>
    <row r="272" spans="1:37" x14ac:dyDescent="0.25">
      <c r="A272" s="1" t="s">
        <v>30</v>
      </c>
      <c r="B272" s="1">
        <v>2020</v>
      </c>
      <c r="C272" s="1" t="s">
        <v>39</v>
      </c>
      <c r="D272" s="4">
        <v>148.19999999999999</v>
      </c>
      <c r="E272" s="4">
        <v>190.3</v>
      </c>
      <c r="F272" s="4">
        <v>149.4</v>
      </c>
      <c r="G272" s="4">
        <v>153.30000000000001</v>
      </c>
      <c r="H272" s="4">
        <v>138.19999999999999</v>
      </c>
      <c r="I272" s="4">
        <v>143.19999999999999</v>
      </c>
      <c r="J272" s="4">
        <v>148.9</v>
      </c>
      <c r="K272" s="4">
        <v>150.30000000000001</v>
      </c>
      <c r="L272" s="4">
        <v>113.2</v>
      </c>
      <c r="M272" s="4">
        <v>159.80000000000001</v>
      </c>
      <c r="N272" s="4">
        <v>142.1</v>
      </c>
      <c r="O272" s="4">
        <v>161.80000000000001</v>
      </c>
      <c r="P272" s="4">
        <v>152.30000000000001</v>
      </c>
      <c r="Q272" s="4">
        <f t="shared" si="24"/>
        <v>150.07692307692307</v>
      </c>
      <c r="R272" s="4">
        <v>182.4</v>
      </c>
      <c r="S272" s="4">
        <f t="shared" si="25"/>
        <v>182.4</v>
      </c>
      <c r="T272" s="4">
        <v>154.69999999999999</v>
      </c>
      <c r="U272" s="4">
        <v>150</v>
      </c>
      <c r="V272" s="4">
        <v>154.1</v>
      </c>
      <c r="W272" s="51">
        <f t="shared" si="26"/>
        <v>152.93333333333331</v>
      </c>
      <c r="X272" s="4">
        <v>154.55345484145673</v>
      </c>
      <c r="Y272" s="4">
        <v>144.9</v>
      </c>
      <c r="Z272" s="4">
        <v>141.4</v>
      </c>
      <c r="AA272" s="4">
        <v>158.19999999999999</v>
      </c>
      <c r="AB272" s="4">
        <v>161.80000000000001</v>
      </c>
      <c r="AC272" s="4">
        <f t="shared" si="27"/>
        <v>152.17069096829132</v>
      </c>
      <c r="AD272" s="4">
        <v>151.69999999999999</v>
      </c>
      <c r="AE272" s="4">
        <v>151.19999999999999</v>
      </c>
      <c r="AF272" s="51">
        <f t="shared" si="28"/>
        <v>151.44999999999999</v>
      </c>
      <c r="AG272" s="4">
        <v>153.19999999999999</v>
      </c>
      <c r="AH272" s="4">
        <v>151.69999999999999</v>
      </c>
      <c r="AI272" s="4">
        <f t="shared" si="29"/>
        <v>152.44999999999999</v>
      </c>
      <c r="AJ272" s="4">
        <v>152.69999999999999</v>
      </c>
      <c r="AK272" s="4"/>
    </row>
    <row r="273" spans="1:37" x14ac:dyDescent="0.25">
      <c r="A273" s="1" t="s">
        <v>32</v>
      </c>
      <c r="B273" s="1">
        <v>2020</v>
      </c>
      <c r="C273" s="1" t="s">
        <v>39</v>
      </c>
      <c r="D273" s="4">
        <v>152.69999999999999</v>
      </c>
      <c r="E273" s="4">
        <v>197</v>
      </c>
      <c r="F273" s="4">
        <v>154.6</v>
      </c>
      <c r="G273" s="4">
        <v>153.4</v>
      </c>
      <c r="H273" s="4">
        <v>132.9</v>
      </c>
      <c r="I273" s="4">
        <v>151.80000000000001</v>
      </c>
      <c r="J273" s="4">
        <v>171.2</v>
      </c>
      <c r="K273" s="4">
        <v>152</v>
      </c>
      <c r="L273" s="4">
        <v>116.3</v>
      </c>
      <c r="M273" s="4">
        <v>158.80000000000001</v>
      </c>
      <c r="N273" s="4">
        <v>135.6</v>
      </c>
      <c r="O273" s="4">
        <v>161.69999999999999</v>
      </c>
      <c r="P273" s="4">
        <v>157</v>
      </c>
      <c r="Q273" s="4">
        <f t="shared" si="24"/>
        <v>153.46153846153845</v>
      </c>
      <c r="R273" s="4">
        <v>186.7</v>
      </c>
      <c r="S273" s="4">
        <f t="shared" si="25"/>
        <v>186.7</v>
      </c>
      <c r="T273" s="4">
        <v>149.1</v>
      </c>
      <c r="U273" s="4">
        <v>136.6</v>
      </c>
      <c r="V273" s="4">
        <v>147.19999999999999</v>
      </c>
      <c r="W273" s="51">
        <f t="shared" si="26"/>
        <v>144.29999999999998</v>
      </c>
      <c r="X273" s="4">
        <v>154.69999999999999</v>
      </c>
      <c r="Y273" s="4">
        <v>137.1</v>
      </c>
      <c r="Z273" s="4">
        <v>129.30000000000001</v>
      </c>
      <c r="AA273" s="4">
        <v>148.1</v>
      </c>
      <c r="AB273" s="4">
        <v>152.5</v>
      </c>
      <c r="AC273" s="4">
        <f t="shared" si="27"/>
        <v>144.33999999999997</v>
      </c>
      <c r="AD273" s="4">
        <v>140.4</v>
      </c>
      <c r="AE273" s="4">
        <v>152.19999999999999</v>
      </c>
      <c r="AF273" s="51">
        <f t="shared" si="28"/>
        <v>146.30000000000001</v>
      </c>
      <c r="AG273" s="4">
        <v>144.5</v>
      </c>
      <c r="AH273" s="4">
        <v>142</v>
      </c>
      <c r="AI273" s="4">
        <f t="shared" si="29"/>
        <v>143.25</v>
      </c>
      <c r="AJ273" s="4">
        <v>150.80000000000001</v>
      </c>
      <c r="AK273" s="4"/>
    </row>
    <row r="274" spans="1:37" x14ac:dyDescent="0.25">
      <c r="A274" s="1" t="s">
        <v>33</v>
      </c>
      <c r="B274" s="1">
        <v>2020</v>
      </c>
      <c r="C274" s="1" t="s">
        <v>39</v>
      </c>
      <c r="D274" s="4">
        <v>149.6</v>
      </c>
      <c r="E274" s="4">
        <v>192.7</v>
      </c>
      <c r="F274" s="4">
        <v>151.4</v>
      </c>
      <c r="G274" s="4">
        <v>153.30000000000001</v>
      </c>
      <c r="H274" s="4">
        <v>136.30000000000001</v>
      </c>
      <c r="I274" s="4">
        <v>147.19999999999999</v>
      </c>
      <c r="J274" s="4">
        <v>156.5</v>
      </c>
      <c r="K274" s="4">
        <v>150.9</v>
      </c>
      <c r="L274" s="4">
        <v>114.2</v>
      </c>
      <c r="M274" s="4">
        <v>159.5</v>
      </c>
      <c r="N274" s="4">
        <v>139.4</v>
      </c>
      <c r="O274" s="4">
        <v>161.80000000000001</v>
      </c>
      <c r="P274" s="4">
        <v>154</v>
      </c>
      <c r="Q274" s="4">
        <f t="shared" si="24"/>
        <v>151.2923076923077</v>
      </c>
      <c r="R274" s="4">
        <v>183.5</v>
      </c>
      <c r="S274" s="4">
        <f t="shared" si="25"/>
        <v>183.5</v>
      </c>
      <c r="T274" s="4">
        <v>152.5</v>
      </c>
      <c r="U274" s="4">
        <v>144.4</v>
      </c>
      <c r="V274" s="4">
        <v>151.4</v>
      </c>
      <c r="W274" s="51">
        <f t="shared" si="26"/>
        <v>149.43333333333331</v>
      </c>
      <c r="X274" s="4">
        <v>154.69999999999999</v>
      </c>
      <c r="Y274" s="4">
        <v>141.9</v>
      </c>
      <c r="Z274" s="4">
        <v>135</v>
      </c>
      <c r="AA274" s="4">
        <v>154.4</v>
      </c>
      <c r="AB274" s="4">
        <v>156.4</v>
      </c>
      <c r="AC274" s="4">
        <f t="shared" si="27"/>
        <v>148.47999999999999</v>
      </c>
      <c r="AD274" s="4">
        <v>146.4</v>
      </c>
      <c r="AE274" s="4">
        <v>151.6</v>
      </c>
      <c r="AF274" s="51">
        <f t="shared" si="28"/>
        <v>149</v>
      </c>
      <c r="AG274" s="4">
        <v>148.30000000000001</v>
      </c>
      <c r="AH274" s="4">
        <v>147</v>
      </c>
      <c r="AI274" s="4">
        <f t="shared" si="29"/>
        <v>147.65</v>
      </c>
      <c r="AJ274" s="4">
        <v>151.80000000000001</v>
      </c>
      <c r="AK274" s="4"/>
    </row>
    <row r="275" spans="1:37" x14ac:dyDescent="0.25">
      <c r="A275" s="1" t="s">
        <v>30</v>
      </c>
      <c r="B275" s="1">
        <v>2020</v>
      </c>
      <c r="C275" s="1" t="s">
        <v>40</v>
      </c>
      <c r="D275" s="4">
        <v>147.6</v>
      </c>
      <c r="E275" s="4">
        <v>187.2</v>
      </c>
      <c r="F275" s="4">
        <v>148.4</v>
      </c>
      <c r="G275" s="4">
        <v>153.30000000000001</v>
      </c>
      <c r="H275" s="4">
        <v>139.80000000000001</v>
      </c>
      <c r="I275" s="4">
        <v>146.9</v>
      </c>
      <c r="J275" s="4">
        <v>171</v>
      </c>
      <c r="K275" s="4">
        <v>149.9</v>
      </c>
      <c r="L275" s="4">
        <v>114.2</v>
      </c>
      <c r="M275" s="4">
        <v>160</v>
      </c>
      <c r="N275" s="4">
        <v>143.5</v>
      </c>
      <c r="O275" s="4">
        <v>161.5</v>
      </c>
      <c r="P275" s="4">
        <v>155.30000000000001</v>
      </c>
      <c r="Q275" s="4">
        <f t="shared" si="24"/>
        <v>152.19999999999999</v>
      </c>
      <c r="R275" s="4">
        <v>180.9</v>
      </c>
      <c r="S275" s="4">
        <f t="shared" si="25"/>
        <v>180.9</v>
      </c>
      <c r="T275" s="4">
        <v>155.1</v>
      </c>
      <c r="U275" s="4">
        <v>149.30000000000001</v>
      </c>
      <c r="V275" s="4">
        <v>154.30000000000001</v>
      </c>
      <c r="W275" s="51">
        <f t="shared" si="26"/>
        <v>152.9</v>
      </c>
      <c r="X275" s="4">
        <v>154.62626621173459</v>
      </c>
      <c r="Y275" s="4">
        <v>145.80000000000001</v>
      </c>
      <c r="Z275" s="4">
        <v>143.6</v>
      </c>
      <c r="AA275" s="4">
        <v>158.80000000000001</v>
      </c>
      <c r="AB275" s="4">
        <v>162.69999999999999</v>
      </c>
      <c r="AC275" s="4">
        <f t="shared" si="27"/>
        <v>153.10525324234695</v>
      </c>
      <c r="AD275" s="4">
        <v>151.9</v>
      </c>
      <c r="AE275" s="4">
        <v>153.6</v>
      </c>
      <c r="AF275" s="51">
        <f t="shared" si="28"/>
        <v>152.75</v>
      </c>
      <c r="AG275" s="4">
        <v>152.19999999999999</v>
      </c>
      <c r="AH275" s="4">
        <v>153</v>
      </c>
      <c r="AI275" s="4">
        <f t="shared" si="29"/>
        <v>152.6</v>
      </c>
      <c r="AJ275" s="4">
        <v>154.69999999999999</v>
      </c>
      <c r="AK275" s="4"/>
    </row>
    <row r="276" spans="1:37" x14ac:dyDescent="0.25">
      <c r="A276" s="1" t="s">
        <v>32</v>
      </c>
      <c r="B276" s="1">
        <v>2020</v>
      </c>
      <c r="C276" s="1" t="s">
        <v>40</v>
      </c>
      <c r="D276" s="4">
        <v>151.6</v>
      </c>
      <c r="E276" s="4">
        <v>197.8</v>
      </c>
      <c r="F276" s="4">
        <v>154.5</v>
      </c>
      <c r="G276" s="4">
        <v>153.4</v>
      </c>
      <c r="H276" s="4">
        <v>133.4</v>
      </c>
      <c r="I276" s="4">
        <v>154.5</v>
      </c>
      <c r="J276" s="4">
        <v>191.9</v>
      </c>
      <c r="K276" s="4">
        <v>151.30000000000001</v>
      </c>
      <c r="L276" s="4">
        <v>116.8</v>
      </c>
      <c r="M276" s="4">
        <v>160</v>
      </c>
      <c r="N276" s="4">
        <v>136.5</v>
      </c>
      <c r="O276" s="4">
        <v>163.30000000000001</v>
      </c>
      <c r="P276" s="4">
        <v>159.9</v>
      </c>
      <c r="Q276" s="4">
        <f t="shared" si="24"/>
        <v>155.76153846153846</v>
      </c>
      <c r="R276" s="4">
        <v>187.2</v>
      </c>
      <c r="S276" s="4">
        <f t="shared" si="25"/>
        <v>187.2</v>
      </c>
      <c r="T276" s="4">
        <v>150</v>
      </c>
      <c r="U276" s="4">
        <v>135.19999999999999</v>
      </c>
      <c r="V276" s="4">
        <v>147.80000000000001</v>
      </c>
      <c r="W276" s="51">
        <f t="shared" si="26"/>
        <v>144.33333333333334</v>
      </c>
      <c r="X276" s="4">
        <v>155.5</v>
      </c>
      <c r="Y276" s="4">
        <v>138.30000000000001</v>
      </c>
      <c r="Z276" s="4">
        <v>133.9</v>
      </c>
      <c r="AA276" s="4">
        <v>148.69999999999999</v>
      </c>
      <c r="AB276" s="4">
        <v>155.5</v>
      </c>
      <c r="AC276" s="4">
        <f t="shared" si="27"/>
        <v>146.38000000000002</v>
      </c>
      <c r="AD276" s="4">
        <v>144.5</v>
      </c>
      <c r="AE276" s="4">
        <v>155.19999999999999</v>
      </c>
      <c r="AF276" s="51">
        <f t="shared" si="28"/>
        <v>149.85</v>
      </c>
      <c r="AG276" s="4">
        <v>141.19999999999999</v>
      </c>
      <c r="AH276" s="4">
        <v>144.80000000000001</v>
      </c>
      <c r="AI276" s="4">
        <f t="shared" si="29"/>
        <v>143</v>
      </c>
      <c r="AJ276" s="4">
        <v>152.9</v>
      </c>
      <c r="AK276" s="4"/>
    </row>
    <row r="277" spans="1:37" x14ac:dyDescent="0.25">
      <c r="A277" s="1" t="s">
        <v>33</v>
      </c>
      <c r="B277" s="1">
        <v>2020</v>
      </c>
      <c r="C277" s="1" t="s">
        <v>40</v>
      </c>
      <c r="D277" s="4">
        <v>148.9</v>
      </c>
      <c r="E277" s="4">
        <v>190.9</v>
      </c>
      <c r="F277" s="4">
        <v>150.80000000000001</v>
      </c>
      <c r="G277" s="4">
        <v>153.30000000000001</v>
      </c>
      <c r="H277" s="4">
        <v>137.4</v>
      </c>
      <c r="I277" s="4">
        <v>150.4</v>
      </c>
      <c r="J277" s="4">
        <v>178.1</v>
      </c>
      <c r="K277" s="4">
        <v>150.4</v>
      </c>
      <c r="L277" s="4">
        <v>115.1</v>
      </c>
      <c r="M277" s="4">
        <v>160</v>
      </c>
      <c r="N277" s="4">
        <v>140.6</v>
      </c>
      <c r="O277" s="4">
        <v>162.30000000000001</v>
      </c>
      <c r="P277" s="4">
        <v>157</v>
      </c>
      <c r="Q277" s="4">
        <f t="shared" si="24"/>
        <v>153.47692307692307</v>
      </c>
      <c r="R277" s="4">
        <v>182.6</v>
      </c>
      <c r="S277" s="4">
        <f t="shared" si="25"/>
        <v>182.6</v>
      </c>
      <c r="T277" s="4">
        <v>153.1</v>
      </c>
      <c r="U277" s="4">
        <v>143.4</v>
      </c>
      <c r="V277" s="4">
        <v>151.69999999999999</v>
      </c>
      <c r="W277" s="51">
        <f t="shared" si="26"/>
        <v>149.4</v>
      </c>
      <c r="X277" s="4">
        <v>155.5</v>
      </c>
      <c r="Y277" s="4">
        <v>143</v>
      </c>
      <c r="Z277" s="4">
        <v>138.5</v>
      </c>
      <c r="AA277" s="4">
        <v>155</v>
      </c>
      <c r="AB277" s="4">
        <v>158.5</v>
      </c>
      <c r="AC277" s="4">
        <f t="shared" si="27"/>
        <v>150.1</v>
      </c>
      <c r="AD277" s="4">
        <v>148.4</v>
      </c>
      <c r="AE277" s="4">
        <v>154.30000000000001</v>
      </c>
      <c r="AF277" s="51">
        <f t="shared" si="28"/>
        <v>151.35000000000002</v>
      </c>
      <c r="AG277" s="4">
        <v>146</v>
      </c>
      <c r="AH277" s="4">
        <v>149</v>
      </c>
      <c r="AI277" s="4">
        <f t="shared" si="29"/>
        <v>147.5</v>
      </c>
      <c r="AJ277" s="4">
        <v>153.9</v>
      </c>
      <c r="AK277" s="4"/>
    </row>
    <row r="278" spans="1:37" x14ac:dyDescent="0.25">
      <c r="A278" s="1" t="s">
        <v>30</v>
      </c>
      <c r="B278" s="1">
        <v>2020</v>
      </c>
      <c r="C278" s="1" t="s">
        <v>41</v>
      </c>
      <c r="D278" s="4">
        <v>146.9</v>
      </c>
      <c r="E278" s="4">
        <v>183.9</v>
      </c>
      <c r="F278" s="4">
        <v>149.5</v>
      </c>
      <c r="G278" s="4">
        <v>153.4</v>
      </c>
      <c r="H278" s="4">
        <v>140.4</v>
      </c>
      <c r="I278" s="4">
        <v>147</v>
      </c>
      <c r="J278" s="4">
        <v>178.8</v>
      </c>
      <c r="K278" s="4">
        <v>149.30000000000001</v>
      </c>
      <c r="L278" s="4">
        <v>115.1</v>
      </c>
      <c r="M278" s="4">
        <v>160</v>
      </c>
      <c r="N278" s="4">
        <v>145.4</v>
      </c>
      <c r="O278" s="4">
        <v>161.6</v>
      </c>
      <c r="P278" s="4">
        <v>156.1</v>
      </c>
      <c r="Q278" s="4">
        <f t="shared" si="24"/>
        <v>152.87692307692308</v>
      </c>
      <c r="R278" s="4">
        <v>182.9</v>
      </c>
      <c r="S278" s="4">
        <f t="shared" si="25"/>
        <v>182.9</v>
      </c>
      <c r="T278" s="4">
        <v>155.4</v>
      </c>
      <c r="U278" s="4">
        <v>149.9</v>
      </c>
      <c r="V278" s="4">
        <v>154.6</v>
      </c>
      <c r="W278" s="51">
        <f t="shared" si="26"/>
        <v>153.29999999999998</v>
      </c>
      <c r="X278" s="4">
        <v>154.81998507635171</v>
      </c>
      <c r="Y278" s="4">
        <v>146.4</v>
      </c>
      <c r="Z278" s="4">
        <v>144.6</v>
      </c>
      <c r="AA278" s="4">
        <v>159.1</v>
      </c>
      <c r="AB278" s="4">
        <v>161.1</v>
      </c>
      <c r="AC278" s="4">
        <f t="shared" si="27"/>
        <v>153.20399701527035</v>
      </c>
      <c r="AD278" s="4">
        <v>151.6</v>
      </c>
      <c r="AE278" s="4">
        <v>157.4</v>
      </c>
      <c r="AF278" s="51">
        <f t="shared" si="28"/>
        <v>154.5</v>
      </c>
      <c r="AG278" s="4">
        <v>152.80000000000001</v>
      </c>
      <c r="AH278" s="4">
        <v>153.69999999999999</v>
      </c>
      <c r="AI278" s="4">
        <f t="shared" si="29"/>
        <v>153.25</v>
      </c>
      <c r="AJ278" s="4">
        <v>155.4</v>
      </c>
      <c r="AK278" s="4"/>
    </row>
    <row r="279" spans="1:37" x14ac:dyDescent="0.25">
      <c r="A279" s="1" t="s">
        <v>32</v>
      </c>
      <c r="B279" s="1">
        <v>2020</v>
      </c>
      <c r="C279" s="1" t="s">
        <v>41</v>
      </c>
      <c r="D279" s="4">
        <v>151.5</v>
      </c>
      <c r="E279" s="4">
        <v>193.1</v>
      </c>
      <c r="F279" s="4">
        <v>157.30000000000001</v>
      </c>
      <c r="G279" s="4">
        <v>153.9</v>
      </c>
      <c r="H279" s="4">
        <v>134.4</v>
      </c>
      <c r="I279" s="4">
        <v>155.4</v>
      </c>
      <c r="J279" s="4">
        <v>202</v>
      </c>
      <c r="K279" s="4">
        <v>150.80000000000001</v>
      </c>
      <c r="L279" s="4">
        <v>118.9</v>
      </c>
      <c r="M279" s="4">
        <v>160.9</v>
      </c>
      <c r="N279" s="4">
        <v>137.69999999999999</v>
      </c>
      <c r="O279" s="4">
        <v>164.4</v>
      </c>
      <c r="P279" s="4">
        <v>161.30000000000001</v>
      </c>
      <c r="Q279" s="4">
        <f t="shared" si="24"/>
        <v>157.04615384615386</v>
      </c>
      <c r="R279" s="4">
        <v>188.7</v>
      </c>
      <c r="S279" s="4">
        <f t="shared" si="25"/>
        <v>188.7</v>
      </c>
      <c r="T279" s="4">
        <v>150.19999999999999</v>
      </c>
      <c r="U279" s="4">
        <v>136.30000000000001</v>
      </c>
      <c r="V279" s="4">
        <v>148.1</v>
      </c>
      <c r="W279" s="51">
        <f t="shared" si="26"/>
        <v>144.86666666666667</v>
      </c>
      <c r="X279" s="4">
        <v>156.30000000000001</v>
      </c>
      <c r="Y279" s="4">
        <v>137.19999999999999</v>
      </c>
      <c r="Z279" s="4">
        <v>135.1</v>
      </c>
      <c r="AA279" s="4">
        <v>150</v>
      </c>
      <c r="AB279" s="4">
        <v>154.9</v>
      </c>
      <c r="AC279" s="4">
        <f t="shared" si="27"/>
        <v>146.69999999999999</v>
      </c>
      <c r="AD279" s="4">
        <v>145.4</v>
      </c>
      <c r="AE279" s="4">
        <v>159.80000000000001</v>
      </c>
      <c r="AF279" s="51">
        <f t="shared" si="28"/>
        <v>152.60000000000002</v>
      </c>
      <c r="AG279" s="4">
        <v>141.80000000000001</v>
      </c>
      <c r="AH279" s="4">
        <v>146</v>
      </c>
      <c r="AI279" s="4">
        <f t="shared" si="29"/>
        <v>143.9</v>
      </c>
      <c r="AJ279" s="4">
        <v>154</v>
      </c>
      <c r="AK279" s="4"/>
    </row>
    <row r="280" spans="1:37" x14ac:dyDescent="0.25">
      <c r="A280" s="1" t="s">
        <v>33</v>
      </c>
      <c r="B280" s="1">
        <v>2020</v>
      </c>
      <c r="C280" s="1" t="s">
        <v>41</v>
      </c>
      <c r="D280" s="4">
        <v>148.4</v>
      </c>
      <c r="E280" s="4">
        <v>187.1</v>
      </c>
      <c r="F280" s="4">
        <v>152.5</v>
      </c>
      <c r="G280" s="4">
        <v>153.6</v>
      </c>
      <c r="H280" s="4">
        <v>138.19999999999999</v>
      </c>
      <c r="I280" s="4">
        <v>150.9</v>
      </c>
      <c r="J280" s="4">
        <v>186.7</v>
      </c>
      <c r="K280" s="4">
        <v>149.80000000000001</v>
      </c>
      <c r="L280" s="4">
        <v>116.4</v>
      </c>
      <c r="M280" s="4">
        <v>160.30000000000001</v>
      </c>
      <c r="N280" s="4">
        <v>142.19999999999999</v>
      </c>
      <c r="O280" s="4">
        <v>162.9</v>
      </c>
      <c r="P280" s="4">
        <v>158</v>
      </c>
      <c r="Q280" s="4">
        <f t="shared" si="24"/>
        <v>154.38461538461539</v>
      </c>
      <c r="R280" s="4">
        <v>184.4</v>
      </c>
      <c r="S280" s="4">
        <f t="shared" si="25"/>
        <v>184.4</v>
      </c>
      <c r="T280" s="4">
        <v>153.4</v>
      </c>
      <c r="U280" s="4">
        <v>144.30000000000001</v>
      </c>
      <c r="V280" s="4">
        <v>152</v>
      </c>
      <c r="W280" s="51">
        <f t="shared" si="26"/>
        <v>149.9</v>
      </c>
      <c r="X280" s="4">
        <v>156.30000000000001</v>
      </c>
      <c r="Y280" s="4">
        <v>142.9</v>
      </c>
      <c r="Z280" s="4">
        <v>139.6</v>
      </c>
      <c r="AA280" s="4">
        <v>155.6</v>
      </c>
      <c r="AB280" s="4">
        <v>157.5</v>
      </c>
      <c r="AC280" s="4">
        <f t="shared" si="27"/>
        <v>150.38000000000002</v>
      </c>
      <c r="AD280" s="4">
        <v>148.69999999999999</v>
      </c>
      <c r="AE280" s="4">
        <v>158.4</v>
      </c>
      <c r="AF280" s="51">
        <f t="shared" si="28"/>
        <v>153.55000000000001</v>
      </c>
      <c r="AG280" s="4">
        <v>146.6</v>
      </c>
      <c r="AH280" s="4">
        <v>150</v>
      </c>
      <c r="AI280" s="4">
        <f t="shared" si="29"/>
        <v>148.30000000000001</v>
      </c>
      <c r="AJ280" s="4">
        <v>154.69999999999999</v>
      </c>
      <c r="AK280" s="4"/>
    </row>
    <row r="281" spans="1:37" x14ac:dyDescent="0.25">
      <c r="A281" s="1" t="s">
        <v>30</v>
      </c>
      <c r="B281" s="1">
        <v>2020</v>
      </c>
      <c r="C281" s="1" t="s">
        <v>42</v>
      </c>
      <c r="D281" s="4">
        <v>146</v>
      </c>
      <c r="E281" s="4">
        <v>186.3</v>
      </c>
      <c r="F281" s="4">
        <v>159.19999999999999</v>
      </c>
      <c r="G281" s="4">
        <v>153.6</v>
      </c>
      <c r="H281" s="4">
        <v>142.6</v>
      </c>
      <c r="I281" s="4">
        <v>147.19999999999999</v>
      </c>
      <c r="J281" s="4">
        <v>200.6</v>
      </c>
      <c r="K281" s="4">
        <v>150.30000000000001</v>
      </c>
      <c r="L281" s="4">
        <v>115.3</v>
      </c>
      <c r="M281" s="4">
        <v>160.9</v>
      </c>
      <c r="N281" s="4">
        <v>147.4</v>
      </c>
      <c r="O281" s="4">
        <v>161.9</v>
      </c>
      <c r="P281" s="4">
        <v>159.6</v>
      </c>
      <c r="Q281" s="4">
        <f t="shared" si="24"/>
        <v>156.22307692307692</v>
      </c>
      <c r="R281" s="4">
        <v>182.7</v>
      </c>
      <c r="S281" s="4">
        <f t="shared" si="25"/>
        <v>182.7</v>
      </c>
      <c r="T281" s="4">
        <v>155.69999999999999</v>
      </c>
      <c r="U281" s="4">
        <v>150.6</v>
      </c>
      <c r="V281" s="4">
        <v>155</v>
      </c>
      <c r="W281" s="51">
        <f t="shared" si="26"/>
        <v>153.76666666666665</v>
      </c>
      <c r="X281" s="4">
        <v>155.22218956994922</v>
      </c>
      <c r="Y281" s="4">
        <v>146.80000000000001</v>
      </c>
      <c r="Z281" s="4">
        <v>146.4</v>
      </c>
      <c r="AA281" s="4">
        <v>159.5</v>
      </c>
      <c r="AB281" s="4">
        <v>162.5</v>
      </c>
      <c r="AC281" s="4">
        <f t="shared" si="27"/>
        <v>154.08443791398983</v>
      </c>
      <c r="AD281" s="4">
        <v>152</v>
      </c>
      <c r="AE281" s="4">
        <v>156.19999999999999</v>
      </c>
      <c r="AF281" s="51">
        <f t="shared" si="28"/>
        <v>154.1</v>
      </c>
      <c r="AG281" s="4">
        <v>152.4</v>
      </c>
      <c r="AH281" s="4">
        <v>154.30000000000001</v>
      </c>
      <c r="AI281" s="4">
        <f t="shared" si="29"/>
        <v>153.35000000000002</v>
      </c>
      <c r="AJ281" s="4">
        <v>157.5</v>
      </c>
      <c r="AK281" s="4"/>
    </row>
    <row r="282" spans="1:37" x14ac:dyDescent="0.25">
      <c r="A282" s="1" t="s">
        <v>32</v>
      </c>
      <c r="B282" s="1">
        <v>2020</v>
      </c>
      <c r="C282" s="1" t="s">
        <v>42</v>
      </c>
      <c r="D282" s="4">
        <v>150.6</v>
      </c>
      <c r="E282" s="4">
        <v>193.7</v>
      </c>
      <c r="F282" s="4">
        <v>164.8</v>
      </c>
      <c r="G282" s="4">
        <v>153.69999999999999</v>
      </c>
      <c r="H282" s="4">
        <v>135.69999999999999</v>
      </c>
      <c r="I282" s="4">
        <v>155.69999999999999</v>
      </c>
      <c r="J282" s="4">
        <v>226</v>
      </c>
      <c r="K282" s="4">
        <v>152.19999999999999</v>
      </c>
      <c r="L282" s="4">
        <v>118.1</v>
      </c>
      <c r="M282" s="4">
        <v>161.30000000000001</v>
      </c>
      <c r="N282" s="4">
        <v>139.19999999999999</v>
      </c>
      <c r="O282" s="4">
        <v>164.8</v>
      </c>
      <c r="P282" s="4">
        <v>164.4</v>
      </c>
      <c r="Q282" s="4">
        <f t="shared" si="24"/>
        <v>160.01538461538459</v>
      </c>
      <c r="R282" s="4">
        <v>188.7</v>
      </c>
      <c r="S282" s="4">
        <f t="shared" si="25"/>
        <v>188.7</v>
      </c>
      <c r="T282" s="4">
        <v>150.5</v>
      </c>
      <c r="U282" s="4">
        <v>136.1</v>
      </c>
      <c r="V282" s="4">
        <v>148.30000000000001</v>
      </c>
      <c r="W282" s="51">
        <f t="shared" si="26"/>
        <v>144.96666666666667</v>
      </c>
      <c r="X282" s="4">
        <v>156.5</v>
      </c>
      <c r="Y282" s="4">
        <v>137.1</v>
      </c>
      <c r="Z282" s="4">
        <v>135.4</v>
      </c>
      <c r="AA282" s="4">
        <v>151</v>
      </c>
      <c r="AB282" s="4">
        <v>155.69999999999999</v>
      </c>
      <c r="AC282" s="4">
        <f t="shared" si="27"/>
        <v>147.14000000000001</v>
      </c>
      <c r="AD282" s="4">
        <v>145.1</v>
      </c>
      <c r="AE282" s="4">
        <v>158.1</v>
      </c>
      <c r="AF282" s="51">
        <f t="shared" si="28"/>
        <v>151.6</v>
      </c>
      <c r="AG282" s="4">
        <v>142</v>
      </c>
      <c r="AH282" s="4">
        <v>146.19999999999999</v>
      </c>
      <c r="AI282" s="4">
        <f t="shared" si="29"/>
        <v>144.1</v>
      </c>
      <c r="AJ282" s="4">
        <v>155.19999999999999</v>
      </c>
      <c r="AK282" s="4"/>
    </row>
    <row r="283" spans="1:37" x14ac:dyDescent="0.25">
      <c r="A283" s="1" t="s">
        <v>33</v>
      </c>
      <c r="B283" s="1">
        <v>2020</v>
      </c>
      <c r="C283" s="1" t="s">
        <v>42</v>
      </c>
      <c r="D283" s="4">
        <v>147.5</v>
      </c>
      <c r="E283" s="4">
        <v>188.9</v>
      </c>
      <c r="F283" s="4">
        <v>161.4</v>
      </c>
      <c r="G283" s="4">
        <v>153.6</v>
      </c>
      <c r="H283" s="4">
        <v>140.1</v>
      </c>
      <c r="I283" s="4">
        <v>151.19999999999999</v>
      </c>
      <c r="J283" s="4">
        <v>209.2</v>
      </c>
      <c r="K283" s="4">
        <v>150.9</v>
      </c>
      <c r="L283" s="4">
        <v>116.2</v>
      </c>
      <c r="M283" s="4">
        <v>161</v>
      </c>
      <c r="N283" s="4">
        <v>144</v>
      </c>
      <c r="O283" s="4">
        <v>163.19999999999999</v>
      </c>
      <c r="P283" s="4">
        <v>161.4</v>
      </c>
      <c r="Q283" s="4">
        <f t="shared" si="24"/>
        <v>157.5846153846154</v>
      </c>
      <c r="R283" s="4">
        <v>184.3</v>
      </c>
      <c r="S283" s="4">
        <f t="shared" si="25"/>
        <v>184.3</v>
      </c>
      <c r="T283" s="4">
        <v>153.69999999999999</v>
      </c>
      <c r="U283" s="4">
        <v>144.6</v>
      </c>
      <c r="V283" s="4">
        <v>152.30000000000001</v>
      </c>
      <c r="W283" s="51">
        <f t="shared" si="26"/>
        <v>150.19999999999999</v>
      </c>
      <c r="X283" s="4">
        <v>156.5</v>
      </c>
      <c r="Y283" s="4">
        <v>143.1</v>
      </c>
      <c r="Z283" s="4">
        <v>140.6</v>
      </c>
      <c r="AA283" s="4">
        <v>156.30000000000001</v>
      </c>
      <c r="AB283" s="4">
        <v>158.5</v>
      </c>
      <c r="AC283" s="4">
        <f t="shared" si="27"/>
        <v>151</v>
      </c>
      <c r="AD283" s="4">
        <v>148.69999999999999</v>
      </c>
      <c r="AE283" s="4">
        <v>157</v>
      </c>
      <c r="AF283" s="51">
        <f t="shared" si="28"/>
        <v>152.85</v>
      </c>
      <c r="AG283" s="4">
        <v>146.5</v>
      </c>
      <c r="AH283" s="4">
        <v>150.4</v>
      </c>
      <c r="AI283" s="4">
        <f t="shared" si="29"/>
        <v>148.44999999999999</v>
      </c>
      <c r="AJ283" s="4">
        <v>156.4</v>
      </c>
      <c r="AK283" s="4"/>
    </row>
    <row r="284" spans="1:37" x14ac:dyDescent="0.25">
      <c r="A284" s="1" t="s">
        <v>30</v>
      </c>
      <c r="B284" s="1">
        <v>2020</v>
      </c>
      <c r="C284" s="1" t="s">
        <v>43</v>
      </c>
      <c r="D284" s="4">
        <v>145.4</v>
      </c>
      <c r="E284" s="4">
        <v>188.6</v>
      </c>
      <c r="F284" s="4">
        <v>171.6</v>
      </c>
      <c r="G284" s="4">
        <v>153.80000000000001</v>
      </c>
      <c r="H284" s="4">
        <v>145.4</v>
      </c>
      <c r="I284" s="4">
        <v>146.5</v>
      </c>
      <c r="J284" s="4">
        <v>222.2</v>
      </c>
      <c r="K284" s="4">
        <v>155.9</v>
      </c>
      <c r="L284" s="4">
        <v>114.9</v>
      </c>
      <c r="M284" s="4">
        <v>162</v>
      </c>
      <c r="N284" s="4">
        <v>150</v>
      </c>
      <c r="O284" s="4">
        <v>162.69999999999999</v>
      </c>
      <c r="P284" s="4">
        <v>163.4</v>
      </c>
      <c r="Q284" s="4">
        <f t="shared" si="24"/>
        <v>160.1846153846154</v>
      </c>
      <c r="R284" s="4">
        <v>183.4</v>
      </c>
      <c r="S284" s="4">
        <f t="shared" si="25"/>
        <v>183.4</v>
      </c>
      <c r="T284" s="4">
        <v>156.30000000000001</v>
      </c>
      <c r="U284" s="4">
        <v>151</v>
      </c>
      <c r="V284" s="4">
        <v>155.5</v>
      </c>
      <c r="W284" s="51">
        <f t="shared" si="26"/>
        <v>154.26666666666668</v>
      </c>
      <c r="X284" s="4">
        <v>155.69649342867061</v>
      </c>
      <c r="Y284" s="4">
        <v>147.5</v>
      </c>
      <c r="Z284" s="4">
        <v>146.1</v>
      </c>
      <c r="AA284" s="4">
        <v>160.4</v>
      </c>
      <c r="AB284" s="4">
        <v>161.6</v>
      </c>
      <c r="AC284" s="4">
        <f t="shared" si="27"/>
        <v>154.25929868573411</v>
      </c>
      <c r="AD284" s="4">
        <v>152.80000000000001</v>
      </c>
      <c r="AE284" s="4">
        <v>156.19999999999999</v>
      </c>
      <c r="AF284" s="51">
        <f t="shared" si="28"/>
        <v>154.5</v>
      </c>
      <c r="AG284" s="4">
        <v>153.6</v>
      </c>
      <c r="AH284" s="4">
        <v>154.5</v>
      </c>
      <c r="AI284" s="4">
        <f t="shared" si="29"/>
        <v>154.05000000000001</v>
      </c>
      <c r="AJ284" s="4">
        <v>159.80000000000001</v>
      </c>
      <c r="AK284" s="4"/>
    </row>
    <row r="285" spans="1:37" x14ac:dyDescent="0.25">
      <c r="A285" s="1" t="s">
        <v>32</v>
      </c>
      <c r="B285" s="1">
        <v>2020</v>
      </c>
      <c r="C285" s="1" t="s">
        <v>43</v>
      </c>
      <c r="D285" s="4">
        <v>149.69999999999999</v>
      </c>
      <c r="E285" s="4">
        <v>195.5</v>
      </c>
      <c r="F285" s="4">
        <v>176.9</v>
      </c>
      <c r="G285" s="4">
        <v>153.9</v>
      </c>
      <c r="H285" s="4">
        <v>138</v>
      </c>
      <c r="I285" s="4">
        <v>150.5</v>
      </c>
      <c r="J285" s="4">
        <v>245.3</v>
      </c>
      <c r="K285" s="4">
        <v>158.69999999999999</v>
      </c>
      <c r="L285" s="4">
        <v>117.2</v>
      </c>
      <c r="M285" s="4">
        <v>161.4</v>
      </c>
      <c r="N285" s="4">
        <v>141.5</v>
      </c>
      <c r="O285" s="4">
        <v>165.1</v>
      </c>
      <c r="P285" s="4">
        <v>167</v>
      </c>
      <c r="Q285" s="4">
        <f t="shared" si="24"/>
        <v>163.1307692307692</v>
      </c>
      <c r="R285" s="4">
        <v>188.8</v>
      </c>
      <c r="S285" s="4">
        <f t="shared" si="25"/>
        <v>188.8</v>
      </c>
      <c r="T285" s="4">
        <v>151.1</v>
      </c>
      <c r="U285" s="4">
        <v>136.4</v>
      </c>
      <c r="V285" s="4">
        <v>148.80000000000001</v>
      </c>
      <c r="W285" s="51">
        <f t="shared" si="26"/>
        <v>145.43333333333334</v>
      </c>
      <c r="X285" s="4">
        <v>158</v>
      </c>
      <c r="Y285" s="4">
        <v>137.30000000000001</v>
      </c>
      <c r="Z285" s="4">
        <v>135.19999999999999</v>
      </c>
      <c r="AA285" s="4">
        <v>152</v>
      </c>
      <c r="AB285" s="4">
        <v>156.4</v>
      </c>
      <c r="AC285" s="4">
        <f t="shared" si="27"/>
        <v>147.78</v>
      </c>
      <c r="AD285" s="4">
        <v>145.1</v>
      </c>
      <c r="AE285" s="4">
        <v>157.9</v>
      </c>
      <c r="AF285" s="51">
        <f t="shared" si="28"/>
        <v>151.5</v>
      </c>
      <c r="AG285" s="4">
        <v>144.4</v>
      </c>
      <c r="AH285" s="4">
        <v>146.6</v>
      </c>
      <c r="AI285" s="4">
        <f t="shared" si="29"/>
        <v>145.5</v>
      </c>
      <c r="AJ285" s="4">
        <v>156.69999999999999</v>
      </c>
      <c r="AK285" s="4"/>
    </row>
    <row r="286" spans="1:37" x14ac:dyDescent="0.25">
      <c r="A286" s="1" t="s">
        <v>33</v>
      </c>
      <c r="B286" s="1">
        <v>2020</v>
      </c>
      <c r="C286" s="1" t="s">
        <v>43</v>
      </c>
      <c r="D286" s="4">
        <v>146.80000000000001</v>
      </c>
      <c r="E286" s="4">
        <v>191</v>
      </c>
      <c r="F286" s="4">
        <v>173.6</v>
      </c>
      <c r="G286" s="4">
        <v>153.80000000000001</v>
      </c>
      <c r="H286" s="4">
        <v>142.69999999999999</v>
      </c>
      <c r="I286" s="4">
        <v>148.4</v>
      </c>
      <c r="J286" s="4">
        <v>230</v>
      </c>
      <c r="K286" s="4">
        <v>156.80000000000001</v>
      </c>
      <c r="L286" s="4">
        <v>115.7</v>
      </c>
      <c r="M286" s="4">
        <v>161.80000000000001</v>
      </c>
      <c r="N286" s="4">
        <v>146.5</v>
      </c>
      <c r="O286" s="4">
        <v>163.80000000000001</v>
      </c>
      <c r="P286" s="4">
        <v>164.7</v>
      </c>
      <c r="Q286" s="4">
        <f t="shared" si="24"/>
        <v>161.19999999999999</v>
      </c>
      <c r="R286" s="4">
        <v>184.8</v>
      </c>
      <c r="S286" s="4">
        <f t="shared" si="25"/>
        <v>184.8</v>
      </c>
      <c r="T286" s="4">
        <v>154.30000000000001</v>
      </c>
      <c r="U286" s="4">
        <v>144.9</v>
      </c>
      <c r="V286" s="4">
        <v>152.80000000000001</v>
      </c>
      <c r="W286" s="51">
        <f t="shared" si="26"/>
        <v>150.66666666666669</v>
      </c>
      <c r="X286" s="4">
        <v>158</v>
      </c>
      <c r="Y286" s="4">
        <v>143.6</v>
      </c>
      <c r="Z286" s="4">
        <v>140.4</v>
      </c>
      <c r="AA286" s="4">
        <v>157.19999999999999</v>
      </c>
      <c r="AB286" s="4">
        <v>158.6</v>
      </c>
      <c r="AC286" s="4">
        <f t="shared" si="27"/>
        <v>151.56</v>
      </c>
      <c r="AD286" s="4">
        <v>149.19999999999999</v>
      </c>
      <c r="AE286" s="4">
        <v>156.9</v>
      </c>
      <c r="AF286" s="51">
        <f t="shared" si="28"/>
        <v>153.05000000000001</v>
      </c>
      <c r="AG286" s="4">
        <v>148.4</v>
      </c>
      <c r="AH286" s="4">
        <v>150.69999999999999</v>
      </c>
      <c r="AI286" s="4">
        <f t="shared" si="29"/>
        <v>149.55000000000001</v>
      </c>
      <c r="AJ286" s="4">
        <v>158.4</v>
      </c>
      <c r="AK286" s="4"/>
    </row>
    <row r="287" spans="1:37" x14ac:dyDescent="0.25">
      <c r="A287" s="1" t="s">
        <v>30</v>
      </c>
      <c r="B287" s="1">
        <v>2020</v>
      </c>
      <c r="C287" s="1" t="s">
        <v>44</v>
      </c>
      <c r="D287" s="4">
        <v>144.6</v>
      </c>
      <c r="E287" s="4">
        <v>188.5</v>
      </c>
      <c r="F287" s="4">
        <v>173.4</v>
      </c>
      <c r="G287" s="4">
        <v>154</v>
      </c>
      <c r="H287" s="4">
        <v>150</v>
      </c>
      <c r="I287" s="4">
        <v>145.9</v>
      </c>
      <c r="J287" s="4">
        <v>225.2</v>
      </c>
      <c r="K287" s="4">
        <v>159.5</v>
      </c>
      <c r="L287" s="4">
        <v>114.4</v>
      </c>
      <c r="M287" s="4">
        <v>163.5</v>
      </c>
      <c r="N287" s="4">
        <v>153.4</v>
      </c>
      <c r="O287" s="4">
        <v>163.6</v>
      </c>
      <c r="P287" s="4">
        <v>164.5</v>
      </c>
      <c r="Q287" s="4">
        <f t="shared" si="24"/>
        <v>161.57692307692307</v>
      </c>
      <c r="R287" s="4">
        <v>183.6</v>
      </c>
      <c r="S287" s="4">
        <f t="shared" si="25"/>
        <v>183.6</v>
      </c>
      <c r="T287" s="4">
        <v>157</v>
      </c>
      <c r="U287" s="4">
        <v>151.6</v>
      </c>
      <c r="V287" s="4">
        <v>156.30000000000001</v>
      </c>
      <c r="W287" s="51">
        <f t="shared" si="26"/>
        <v>154.96666666666667</v>
      </c>
      <c r="X287" s="4">
        <v>156.37096311944129</v>
      </c>
      <c r="Y287" s="4">
        <v>148.69999999999999</v>
      </c>
      <c r="Z287" s="4">
        <v>146.4</v>
      </c>
      <c r="AA287" s="4">
        <v>161.6</v>
      </c>
      <c r="AB287" s="4">
        <v>162.9</v>
      </c>
      <c r="AC287" s="4">
        <f t="shared" si="27"/>
        <v>155.19419262388826</v>
      </c>
      <c r="AD287" s="4">
        <v>153.4</v>
      </c>
      <c r="AE287" s="4">
        <v>156.6</v>
      </c>
      <c r="AF287" s="51">
        <f t="shared" si="28"/>
        <v>155</v>
      </c>
      <c r="AG287" s="4">
        <v>153.9</v>
      </c>
      <c r="AH287" s="4">
        <v>155.19999999999999</v>
      </c>
      <c r="AI287" s="4">
        <f t="shared" si="29"/>
        <v>154.55000000000001</v>
      </c>
      <c r="AJ287" s="4">
        <v>160.69999999999999</v>
      </c>
      <c r="AK287" s="4"/>
    </row>
    <row r="288" spans="1:37" x14ac:dyDescent="0.25">
      <c r="A288" s="1" t="s">
        <v>32</v>
      </c>
      <c r="B288" s="1">
        <v>2020</v>
      </c>
      <c r="C288" s="1" t="s">
        <v>44</v>
      </c>
      <c r="D288" s="4">
        <v>149</v>
      </c>
      <c r="E288" s="4">
        <v>195.7</v>
      </c>
      <c r="F288" s="4">
        <v>178.3</v>
      </c>
      <c r="G288" s="4">
        <v>154.19999999999999</v>
      </c>
      <c r="H288" s="4">
        <v>140.69999999999999</v>
      </c>
      <c r="I288" s="4">
        <v>149.69999999999999</v>
      </c>
      <c r="J288" s="4">
        <v>240.9</v>
      </c>
      <c r="K288" s="4">
        <v>161.5</v>
      </c>
      <c r="L288" s="4">
        <v>117.1</v>
      </c>
      <c r="M288" s="4">
        <v>161.9</v>
      </c>
      <c r="N288" s="4">
        <v>143.30000000000001</v>
      </c>
      <c r="O288" s="4">
        <v>166.1</v>
      </c>
      <c r="P288" s="4">
        <v>167</v>
      </c>
      <c r="Q288" s="4">
        <f t="shared" si="24"/>
        <v>163.49230769230769</v>
      </c>
      <c r="R288" s="4">
        <v>190.2</v>
      </c>
      <c r="S288" s="4">
        <f t="shared" si="25"/>
        <v>190.2</v>
      </c>
      <c r="T288" s="4">
        <v>151.9</v>
      </c>
      <c r="U288" s="4">
        <v>136.69999999999999</v>
      </c>
      <c r="V288" s="4">
        <v>149.6</v>
      </c>
      <c r="W288" s="51">
        <f t="shared" si="26"/>
        <v>146.06666666666669</v>
      </c>
      <c r="X288" s="4">
        <v>158.4</v>
      </c>
      <c r="Y288" s="4">
        <v>137.9</v>
      </c>
      <c r="Z288" s="4">
        <v>135.5</v>
      </c>
      <c r="AA288" s="4">
        <v>152.9</v>
      </c>
      <c r="AB288" s="4">
        <v>156.9</v>
      </c>
      <c r="AC288" s="4">
        <f t="shared" si="27"/>
        <v>148.32</v>
      </c>
      <c r="AD288" s="4">
        <v>145.5</v>
      </c>
      <c r="AE288" s="4">
        <v>157.9</v>
      </c>
      <c r="AF288" s="51">
        <f t="shared" si="28"/>
        <v>151.69999999999999</v>
      </c>
      <c r="AG288" s="4">
        <v>144.30000000000001</v>
      </c>
      <c r="AH288" s="4">
        <v>146.9</v>
      </c>
      <c r="AI288" s="4">
        <f t="shared" si="29"/>
        <v>145.60000000000002</v>
      </c>
      <c r="AJ288" s="4">
        <v>156.9</v>
      </c>
      <c r="AK288" s="4"/>
    </row>
    <row r="289" spans="1:37" x14ac:dyDescent="0.25">
      <c r="A289" s="1" t="s">
        <v>33</v>
      </c>
      <c r="B289" s="1">
        <v>2020</v>
      </c>
      <c r="C289" s="1" t="s">
        <v>44</v>
      </c>
      <c r="D289" s="4">
        <v>146</v>
      </c>
      <c r="E289" s="4">
        <v>191</v>
      </c>
      <c r="F289" s="4">
        <v>175.3</v>
      </c>
      <c r="G289" s="4">
        <v>154.1</v>
      </c>
      <c r="H289" s="4">
        <v>146.6</v>
      </c>
      <c r="I289" s="4">
        <v>147.69999999999999</v>
      </c>
      <c r="J289" s="4">
        <v>230.5</v>
      </c>
      <c r="K289" s="4">
        <v>160.19999999999999</v>
      </c>
      <c r="L289" s="4">
        <v>115.3</v>
      </c>
      <c r="M289" s="4">
        <v>163</v>
      </c>
      <c r="N289" s="4">
        <v>149.19999999999999</v>
      </c>
      <c r="O289" s="4">
        <v>164.8</v>
      </c>
      <c r="P289" s="4">
        <v>165.4</v>
      </c>
      <c r="Q289" s="4">
        <f t="shared" si="24"/>
        <v>162.23846153846154</v>
      </c>
      <c r="R289" s="4">
        <v>185.4</v>
      </c>
      <c r="S289" s="4">
        <f t="shared" si="25"/>
        <v>185.4</v>
      </c>
      <c r="T289" s="4">
        <v>155</v>
      </c>
      <c r="U289" s="4">
        <v>145.4</v>
      </c>
      <c r="V289" s="4">
        <v>153.6</v>
      </c>
      <c r="W289" s="51">
        <f t="shared" si="26"/>
        <v>151.33333333333334</v>
      </c>
      <c r="X289" s="4">
        <v>158.4</v>
      </c>
      <c r="Y289" s="4">
        <v>144.6</v>
      </c>
      <c r="Z289" s="4">
        <v>140.69999999999999</v>
      </c>
      <c r="AA289" s="4">
        <v>158.30000000000001</v>
      </c>
      <c r="AB289" s="4">
        <v>159.4</v>
      </c>
      <c r="AC289" s="4">
        <f t="shared" si="27"/>
        <v>152.28</v>
      </c>
      <c r="AD289" s="4">
        <v>149.69999999999999</v>
      </c>
      <c r="AE289" s="4">
        <v>157.1</v>
      </c>
      <c r="AF289" s="51">
        <f t="shared" si="28"/>
        <v>153.39999999999998</v>
      </c>
      <c r="AG289" s="4">
        <v>148.5</v>
      </c>
      <c r="AH289" s="4">
        <v>151.19999999999999</v>
      </c>
      <c r="AI289" s="4">
        <f t="shared" si="29"/>
        <v>149.85</v>
      </c>
      <c r="AJ289" s="4">
        <v>158.9</v>
      </c>
      <c r="AK289" s="4"/>
    </row>
    <row r="290" spans="1:37" x14ac:dyDescent="0.25">
      <c r="A290" s="1" t="s">
        <v>30</v>
      </c>
      <c r="B290" s="1">
        <v>2021</v>
      </c>
      <c r="C290" s="1" t="s">
        <v>31</v>
      </c>
      <c r="D290" s="4">
        <v>143.4</v>
      </c>
      <c r="E290" s="4">
        <v>187.5</v>
      </c>
      <c r="F290" s="4">
        <v>173.4</v>
      </c>
      <c r="G290" s="4">
        <v>154</v>
      </c>
      <c r="H290" s="4">
        <v>154.80000000000001</v>
      </c>
      <c r="I290" s="4">
        <v>147</v>
      </c>
      <c r="J290" s="4">
        <v>187.8</v>
      </c>
      <c r="K290" s="4">
        <v>159.5</v>
      </c>
      <c r="L290" s="4">
        <v>113.8</v>
      </c>
      <c r="M290" s="4">
        <v>164.5</v>
      </c>
      <c r="N290" s="4">
        <v>156.1</v>
      </c>
      <c r="O290" s="4">
        <v>164.3</v>
      </c>
      <c r="P290" s="4">
        <v>159.6</v>
      </c>
      <c r="Q290" s="4">
        <f t="shared" si="24"/>
        <v>158.89999999999998</v>
      </c>
      <c r="R290" s="4">
        <v>184.6</v>
      </c>
      <c r="S290" s="4">
        <f t="shared" si="25"/>
        <v>184.6</v>
      </c>
      <c r="T290" s="4">
        <v>157.5</v>
      </c>
      <c r="U290" s="4">
        <v>152.4</v>
      </c>
      <c r="V290" s="4">
        <v>156.80000000000001</v>
      </c>
      <c r="W290" s="51">
        <f t="shared" si="26"/>
        <v>155.56666666666666</v>
      </c>
      <c r="X290" s="4">
        <v>157.0099606797846</v>
      </c>
      <c r="Y290" s="4">
        <v>150.9</v>
      </c>
      <c r="Z290" s="4">
        <v>147.5</v>
      </c>
      <c r="AA290" s="4">
        <v>162.5</v>
      </c>
      <c r="AB290" s="4">
        <v>163.5</v>
      </c>
      <c r="AC290" s="4">
        <f t="shared" si="27"/>
        <v>156.28199213595693</v>
      </c>
      <c r="AD290" s="4">
        <v>153.9</v>
      </c>
      <c r="AE290" s="4">
        <v>156.19999999999999</v>
      </c>
      <c r="AF290" s="51">
        <f t="shared" si="28"/>
        <v>155.05000000000001</v>
      </c>
      <c r="AG290" s="4">
        <v>155.1</v>
      </c>
      <c r="AH290" s="4">
        <v>155.9</v>
      </c>
      <c r="AI290" s="4">
        <f t="shared" si="29"/>
        <v>155.5</v>
      </c>
      <c r="AJ290" s="4">
        <v>158.5</v>
      </c>
      <c r="AK290" s="4"/>
    </row>
    <row r="291" spans="1:37" x14ac:dyDescent="0.25">
      <c r="A291" s="1" t="s">
        <v>32</v>
      </c>
      <c r="B291" s="1">
        <v>2021</v>
      </c>
      <c r="C291" s="1" t="s">
        <v>31</v>
      </c>
      <c r="D291" s="4">
        <v>148</v>
      </c>
      <c r="E291" s="4">
        <v>194.8</v>
      </c>
      <c r="F291" s="4">
        <v>178.4</v>
      </c>
      <c r="G291" s="4">
        <v>154.4</v>
      </c>
      <c r="H291" s="4">
        <v>144.1</v>
      </c>
      <c r="I291" s="4">
        <v>152.6</v>
      </c>
      <c r="J291" s="4">
        <v>206.8</v>
      </c>
      <c r="K291" s="4">
        <v>162.1</v>
      </c>
      <c r="L291" s="4">
        <v>116.3</v>
      </c>
      <c r="M291" s="4">
        <v>163</v>
      </c>
      <c r="N291" s="4">
        <v>145.9</v>
      </c>
      <c r="O291" s="4">
        <v>167.2</v>
      </c>
      <c r="P291" s="4">
        <v>163.4</v>
      </c>
      <c r="Q291" s="4">
        <f t="shared" si="24"/>
        <v>161.30769230769232</v>
      </c>
      <c r="R291" s="4">
        <v>191.8</v>
      </c>
      <c r="S291" s="4">
        <f t="shared" si="25"/>
        <v>191.8</v>
      </c>
      <c r="T291" s="4">
        <v>152.5</v>
      </c>
      <c r="U291" s="4">
        <v>137.30000000000001</v>
      </c>
      <c r="V291" s="4">
        <v>150.19999999999999</v>
      </c>
      <c r="W291" s="51">
        <f t="shared" si="26"/>
        <v>146.66666666666666</v>
      </c>
      <c r="X291" s="4">
        <v>157.69999999999999</v>
      </c>
      <c r="Y291" s="4">
        <v>142.9</v>
      </c>
      <c r="Z291" s="4">
        <v>136.9</v>
      </c>
      <c r="AA291" s="4">
        <v>154.1</v>
      </c>
      <c r="AB291" s="4">
        <v>156.1</v>
      </c>
      <c r="AC291" s="4">
        <f t="shared" si="27"/>
        <v>149.54000000000002</v>
      </c>
      <c r="AD291" s="4">
        <v>145.69999999999999</v>
      </c>
      <c r="AE291" s="4">
        <v>157.69999999999999</v>
      </c>
      <c r="AF291" s="51">
        <f t="shared" si="28"/>
        <v>151.69999999999999</v>
      </c>
      <c r="AG291" s="4">
        <v>145.4</v>
      </c>
      <c r="AH291" s="4">
        <v>147.6</v>
      </c>
      <c r="AI291" s="4">
        <f t="shared" si="29"/>
        <v>146.5</v>
      </c>
      <c r="AJ291" s="4">
        <v>156</v>
      </c>
      <c r="AK291" s="4"/>
    </row>
    <row r="292" spans="1:37" x14ac:dyDescent="0.25">
      <c r="A292" s="1" t="s">
        <v>33</v>
      </c>
      <c r="B292" s="1">
        <v>2021</v>
      </c>
      <c r="C292" s="1" t="s">
        <v>31</v>
      </c>
      <c r="D292" s="4">
        <v>144.9</v>
      </c>
      <c r="E292" s="4">
        <v>190.1</v>
      </c>
      <c r="F292" s="4">
        <v>175.3</v>
      </c>
      <c r="G292" s="4">
        <v>154.1</v>
      </c>
      <c r="H292" s="4">
        <v>150.9</v>
      </c>
      <c r="I292" s="4">
        <v>149.6</v>
      </c>
      <c r="J292" s="4">
        <v>194.2</v>
      </c>
      <c r="K292" s="4">
        <v>160.4</v>
      </c>
      <c r="L292" s="4">
        <v>114.6</v>
      </c>
      <c r="M292" s="4">
        <v>164</v>
      </c>
      <c r="N292" s="4">
        <v>151.80000000000001</v>
      </c>
      <c r="O292" s="4">
        <v>165.6</v>
      </c>
      <c r="P292" s="4">
        <v>161</v>
      </c>
      <c r="Q292" s="4">
        <f t="shared" si="24"/>
        <v>159.73076923076923</v>
      </c>
      <c r="R292" s="4">
        <v>186.5</v>
      </c>
      <c r="S292" s="4">
        <f t="shared" si="25"/>
        <v>186.5</v>
      </c>
      <c r="T292" s="4">
        <v>155.5</v>
      </c>
      <c r="U292" s="4">
        <v>146.1</v>
      </c>
      <c r="V292" s="4">
        <v>154.19999999999999</v>
      </c>
      <c r="W292" s="51">
        <f t="shared" si="26"/>
        <v>151.93333333333334</v>
      </c>
      <c r="X292" s="4">
        <v>157.69999999999999</v>
      </c>
      <c r="Y292" s="4">
        <v>147.9</v>
      </c>
      <c r="Z292" s="4">
        <v>141.9</v>
      </c>
      <c r="AA292" s="4">
        <v>159.30000000000001</v>
      </c>
      <c r="AB292" s="4">
        <v>159.19999999999999</v>
      </c>
      <c r="AC292" s="4">
        <f t="shared" si="27"/>
        <v>153.19999999999999</v>
      </c>
      <c r="AD292" s="4">
        <v>150</v>
      </c>
      <c r="AE292" s="4">
        <v>156.80000000000001</v>
      </c>
      <c r="AF292" s="51">
        <f t="shared" si="28"/>
        <v>153.4</v>
      </c>
      <c r="AG292" s="4">
        <v>149.6</v>
      </c>
      <c r="AH292" s="4">
        <v>151.9</v>
      </c>
      <c r="AI292" s="4">
        <f t="shared" si="29"/>
        <v>150.75</v>
      </c>
      <c r="AJ292" s="4">
        <v>157.30000000000001</v>
      </c>
      <c r="AK292" s="4"/>
    </row>
    <row r="293" spans="1:37" x14ac:dyDescent="0.25">
      <c r="A293" s="1" t="s">
        <v>30</v>
      </c>
      <c r="B293" s="1">
        <v>2021</v>
      </c>
      <c r="C293" s="1" t="s">
        <v>34</v>
      </c>
      <c r="D293" s="4">
        <v>142.80000000000001</v>
      </c>
      <c r="E293" s="4">
        <v>184</v>
      </c>
      <c r="F293" s="4">
        <v>168</v>
      </c>
      <c r="G293" s="4">
        <v>154.4</v>
      </c>
      <c r="H293" s="4">
        <v>163</v>
      </c>
      <c r="I293" s="4">
        <v>147.80000000000001</v>
      </c>
      <c r="J293" s="4">
        <v>149.69999999999999</v>
      </c>
      <c r="K293" s="4">
        <v>158.30000000000001</v>
      </c>
      <c r="L293" s="4">
        <v>111.8</v>
      </c>
      <c r="M293" s="4">
        <v>165</v>
      </c>
      <c r="N293" s="4">
        <v>160</v>
      </c>
      <c r="O293" s="4">
        <v>165.8</v>
      </c>
      <c r="P293" s="4">
        <v>154.69999999999999</v>
      </c>
      <c r="Q293" s="4">
        <f t="shared" si="24"/>
        <v>155.7923076923077</v>
      </c>
      <c r="R293" s="4">
        <v>186.5</v>
      </c>
      <c r="S293" s="4">
        <f t="shared" si="25"/>
        <v>186.5</v>
      </c>
      <c r="T293" s="4">
        <v>159.1</v>
      </c>
      <c r="U293" s="4">
        <v>153.9</v>
      </c>
      <c r="V293" s="4">
        <v>158.4</v>
      </c>
      <c r="W293" s="51">
        <f t="shared" si="26"/>
        <v>157.13333333333333</v>
      </c>
      <c r="X293" s="4">
        <v>157.47526858087738</v>
      </c>
      <c r="Y293" s="4">
        <v>154.4</v>
      </c>
      <c r="Z293" s="4">
        <v>150.19999999999999</v>
      </c>
      <c r="AA293" s="4">
        <v>164.3</v>
      </c>
      <c r="AB293" s="4">
        <v>163.6</v>
      </c>
      <c r="AC293" s="4">
        <f t="shared" si="27"/>
        <v>157.99505371617551</v>
      </c>
      <c r="AD293" s="4">
        <v>154.80000000000001</v>
      </c>
      <c r="AE293" s="4">
        <v>155.19999999999999</v>
      </c>
      <c r="AF293" s="51">
        <f t="shared" si="28"/>
        <v>155</v>
      </c>
      <c r="AG293" s="4">
        <v>157</v>
      </c>
      <c r="AH293" s="4">
        <v>157.19999999999999</v>
      </c>
      <c r="AI293" s="4">
        <f t="shared" si="29"/>
        <v>157.1</v>
      </c>
      <c r="AJ293" s="4">
        <v>156.69999999999999</v>
      </c>
      <c r="AK293" s="4"/>
    </row>
    <row r="294" spans="1:37" x14ac:dyDescent="0.25">
      <c r="A294" s="1" t="s">
        <v>32</v>
      </c>
      <c r="B294" s="1">
        <v>2021</v>
      </c>
      <c r="C294" s="1" t="s">
        <v>34</v>
      </c>
      <c r="D294" s="4">
        <v>147.6</v>
      </c>
      <c r="E294" s="4">
        <v>191.2</v>
      </c>
      <c r="F294" s="4">
        <v>169.9</v>
      </c>
      <c r="G294" s="4">
        <v>155.1</v>
      </c>
      <c r="H294" s="4">
        <v>151.4</v>
      </c>
      <c r="I294" s="4">
        <v>154</v>
      </c>
      <c r="J294" s="4">
        <v>180.2</v>
      </c>
      <c r="K294" s="4">
        <v>159.80000000000001</v>
      </c>
      <c r="L294" s="4">
        <v>114.9</v>
      </c>
      <c r="M294" s="4">
        <v>162.5</v>
      </c>
      <c r="N294" s="4">
        <v>149.19999999999999</v>
      </c>
      <c r="O294" s="4">
        <v>169.4</v>
      </c>
      <c r="P294" s="4">
        <v>160.80000000000001</v>
      </c>
      <c r="Q294" s="4">
        <f t="shared" si="24"/>
        <v>158.92307692307693</v>
      </c>
      <c r="R294" s="4">
        <v>193.3</v>
      </c>
      <c r="S294" s="4">
        <f t="shared" si="25"/>
        <v>193.3</v>
      </c>
      <c r="T294" s="4">
        <v>154.19999999999999</v>
      </c>
      <c r="U294" s="4">
        <v>138.19999999999999</v>
      </c>
      <c r="V294" s="4">
        <v>151.80000000000001</v>
      </c>
      <c r="W294" s="51">
        <f t="shared" si="26"/>
        <v>148.06666666666666</v>
      </c>
      <c r="X294" s="4">
        <v>159.80000000000001</v>
      </c>
      <c r="Y294" s="4">
        <v>149.1</v>
      </c>
      <c r="Z294" s="4">
        <v>140.5</v>
      </c>
      <c r="AA294" s="4">
        <v>156.30000000000001</v>
      </c>
      <c r="AB294" s="4">
        <v>156.6</v>
      </c>
      <c r="AC294" s="4">
        <f t="shared" si="27"/>
        <v>152.46</v>
      </c>
      <c r="AD294" s="4">
        <v>146.5</v>
      </c>
      <c r="AE294" s="4">
        <v>156.69999999999999</v>
      </c>
      <c r="AF294" s="51">
        <f t="shared" si="28"/>
        <v>151.6</v>
      </c>
      <c r="AG294" s="4">
        <v>147.30000000000001</v>
      </c>
      <c r="AH294" s="4">
        <v>149.30000000000001</v>
      </c>
      <c r="AI294" s="4">
        <f t="shared" si="29"/>
        <v>148.30000000000001</v>
      </c>
      <c r="AJ294" s="4">
        <v>156.5</v>
      </c>
      <c r="AK294" s="4"/>
    </row>
    <row r="295" spans="1:37" x14ac:dyDescent="0.25">
      <c r="A295" s="1" t="s">
        <v>33</v>
      </c>
      <c r="B295" s="1">
        <v>2021</v>
      </c>
      <c r="C295" s="1" t="s">
        <v>34</v>
      </c>
      <c r="D295" s="4">
        <v>144.30000000000001</v>
      </c>
      <c r="E295" s="4">
        <v>186.5</v>
      </c>
      <c r="F295" s="4">
        <v>168.7</v>
      </c>
      <c r="G295" s="4">
        <v>154.69999999999999</v>
      </c>
      <c r="H295" s="4">
        <v>158.69999999999999</v>
      </c>
      <c r="I295" s="4">
        <v>150.69999999999999</v>
      </c>
      <c r="J295" s="4">
        <v>160</v>
      </c>
      <c r="K295" s="4">
        <v>158.80000000000001</v>
      </c>
      <c r="L295" s="4">
        <v>112.8</v>
      </c>
      <c r="M295" s="4">
        <v>164.2</v>
      </c>
      <c r="N295" s="4">
        <v>155.5</v>
      </c>
      <c r="O295" s="4">
        <v>167.5</v>
      </c>
      <c r="P295" s="4">
        <v>156.9</v>
      </c>
      <c r="Q295" s="4">
        <f t="shared" si="24"/>
        <v>156.8692307692308</v>
      </c>
      <c r="R295" s="4">
        <v>188.3</v>
      </c>
      <c r="S295" s="4">
        <f t="shared" si="25"/>
        <v>188.3</v>
      </c>
      <c r="T295" s="4">
        <v>157.19999999999999</v>
      </c>
      <c r="U295" s="4">
        <v>147.4</v>
      </c>
      <c r="V295" s="4">
        <v>155.80000000000001</v>
      </c>
      <c r="W295" s="51">
        <f t="shared" si="26"/>
        <v>153.46666666666667</v>
      </c>
      <c r="X295" s="4">
        <v>159.80000000000001</v>
      </c>
      <c r="Y295" s="4">
        <v>152.4</v>
      </c>
      <c r="Z295" s="4">
        <v>145.1</v>
      </c>
      <c r="AA295" s="4">
        <v>161.30000000000001</v>
      </c>
      <c r="AB295" s="4">
        <v>159.5</v>
      </c>
      <c r="AC295" s="4">
        <f t="shared" si="27"/>
        <v>155.62000000000003</v>
      </c>
      <c r="AD295" s="4">
        <v>150.9</v>
      </c>
      <c r="AE295" s="4">
        <v>155.80000000000001</v>
      </c>
      <c r="AF295" s="51">
        <f t="shared" si="28"/>
        <v>153.35000000000002</v>
      </c>
      <c r="AG295" s="4">
        <v>151.5</v>
      </c>
      <c r="AH295" s="4">
        <v>153.4</v>
      </c>
      <c r="AI295" s="4">
        <f t="shared" si="29"/>
        <v>152.44999999999999</v>
      </c>
      <c r="AJ295" s="4">
        <v>156.6</v>
      </c>
      <c r="AK295" s="4"/>
    </row>
    <row r="296" spans="1:37" x14ac:dyDescent="0.25">
      <c r="A296" s="1" t="s">
        <v>30</v>
      </c>
      <c r="B296" s="1">
        <v>2021</v>
      </c>
      <c r="C296" s="1" t="s">
        <v>35</v>
      </c>
      <c r="D296" s="4">
        <v>142.5</v>
      </c>
      <c r="E296" s="4">
        <v>189.4</v>
      </c>
      <c r="F296" s="4">
        <v>163.19999999999999</v>
      </c>
      <c r="G296" s="4">
        <v>154.5</v>
      </c>
      <c r="H296" s="4">
        <v>168.2</v>
      </c>
      <c r="I296" s="4">
        <v>150.5</v>
      </c>
      <c r="J296" s="4">
        <v>141</v>
      </c>
      <c r="K296" s="4">
        <v>159.19999999999999</v>
      </c>
      <c r="L296" s="4">
        <v>111.7</v>
      </c>
      <c r="M296" s="4">
        <v>164</v>
      </c>
      <c r="N296" s="4">
        <v>160.6</v>
      </c>
      <c r="O296" s="4">
        <v>166.4</v>
      </c>
      <c r="P296" s="4">
        <v>154.5</v>
      </c>
      <c r="Q296" s="4">
        <f t="shared" si="24"/>
        <v>155.82307692307694</v>
      </c>
      <c r="R296" s="4">
        <v>186.1</v>
      </c>
      <c r="S296" s="4">
        <f t="shared" si="25"/>
        <v>186.1</v>
      </c>
      <c r="T296" s="4">
        <v>159.6</v>
      </c>
      <c r="U296" s="4">
        <v>154.4</v>
      </c>
      <c r="V296" s="4">
        <v>158.9</v>
      </c>
      <c r="W296" s="51">
        <f t="shared" si="26"/>
        <v>157.63333333333333</v>
      </c>
      <c r="X296" s="4">
        <v>158.07291026445591</v>
      </c>
      <c r="Y296" s="4">
        <v>156</v>
      </c>
      <c r="Z296" s="4">
        <v>151.30000000000001</v>
      </c>
      <c r="AA296" s="4">
        <v>164.6</v>
      </c>
      <c r="AB296" s="4">
        <v>163.80000000000001</v>
      </c>
      <c r="AC296" s="4">
        <f t="shared" si="27"/>
        <v>158.75458205289118</v>
      </c>
      <c r="AD296" s="4">
        <v>154.80000000000001</v>
      </c>
      <c r="AE296" s="4">
        <v>153.1</v>
      </c>
      <c r="AF296" s="51">
        <f t="shared" si="28"/>
        <v>153.94999999999999</v>
      </c>
      <c r="AG296" s="4">
        <v>157.80000000000001</v>
      </c>
      <c r="AH296" s="4">
        <v>157.30000000000001</v>
      </c>
      <c r="AI296" s="4">
        <f t="shared" si="29"/>
        <v>157.55000000000001</v>
      </c>
      <c r="AJ296" s="4">
        <v>156.69999999999999</v>
      </c>
      <c r="AK296" s="4"/>
    </row>
    <row r="297" spans="1:37" x14ac:dyDescent="0.25">
      <c r="A297" s="1" t="s">
        <v>32</v>
      </c>
      <c r="B297" s="1">
        <v>2021</v>
      </c>
      <c r="C297" s="1" t="s">
        <v>35</v>
      </c>
      <c r="D297" s="4">
        <v>147.5</v>
      </c>
      <c r="E297" s="4">
        <v>197.5</v>
      </c>
      <c r="F297" s="4">
        <v>164.7</v>
      </c>
      <c r="G297" s="4">
        <v>155.6</v>
      </c>
      <c r="H297" s="4">
        <v>156.4</v>
      </c>
      <c r="I297" s="4">
        <v>157.30000000000001</v>
      </c>
      <c r="J297" s="4">
        <v>166.1</v>
      </c>
      <c r="K297" s="4">
        <v>161.1</v>
      </c>
      <c r="L297" s="4">
        <v>114.3</v>
      </c>
      <c r="M297" s="4">
        <v>162.6</v>
      </c>
      <c r="N297" s="4">
        <v>150.69999999999999</v>
      </c>
      <c r="O297" s="4">
        <v>170.3</v>
      </c>
      <c r="P297" s="4">
        <v>160.4</v>
      </c>
      <c r="Q297" s="4">
        <f t="shared" si="24"/>
        <v>158.80769230769226</v>
      </c>
      <c r="R297" s="4">
        <v>193.5</v>
      </c>
      <c r="S297" s="4">
        <f t="shared" si="25"/>
        <v>193.5</v>
      </c>
      <c r="T297" s="4">
        <v>155.1</v>
      </c>
      <c r="U297" s="4">
        <v>138.69999999999999</v>
      </c>
      <c r="V297" s="4">
        <v>152.6</v>
      </c>
      <c r="W297" s="51">
        <f t="shared" si="26"/>
        <v>148.79999999999998</v>
      </c>
      <c r="X297" s="4">
        <v>159.9</v>
      </c>
      <c r="Y297" s="4">
        <v>154.80000000000001</v>
      </c>
      <c r="Z297" s="4">
        <v>141.69999999999999</v>
      </c>
      <c r="AA297" s="4">
        <v>156.9</v>
      </c>
      <c r="AB297" s="4">
        <v>157.6</v>
      </c>
      <c r="AC297" s="4">
        <f t="shared" si="27"/>
        <v>154.18</v>
      </c>
      <c r="AD297" s="4">
        <v>147.19999999999999</v>
      </c>
      <c r="AE297" s="4">
        <v>154.9</v>
      </c>
      <c r="AF297" s="51">
        <f t="shared" si="28"/>
        <v>151.05000000000001</v>
      </c>
      <c r="AG297" s="4">
        <v>148.6</v>
      </c>
      <c r="AH297" s="4">
        <v>150</v>
      </c>
      <c r="AI297" s="4">
        <f t="shared" si="29"/>
        <v>149.30000000000001</v>
      </c>
      <c r="AJ297" s="4">
        <v>156.9</v>
      </c>
      <c r="AK297" s="4"/>
    </row>
    <row r="298" spans="1:37" x14ac:dyDescent="0.25">
      <c r="A298" s="1" t="s">
        <v>33</v>
      </c>
      <c r="B298" s="1">
        <v>2021</v>
      </c>
      <c r="C298" s="1" t="s">
        <v>35</v>
      </c>
      <c r="D298" s="4">
        <v>144.1</v>
      </c>
      <c r="E298" s="4">
        <v>192.2</v>
      </c>
      <c r="F298" s="4">
        <v>163.80000000000001</v>
      </c>
      <c r="G298" s="4">
        <v>154.9</v>
      </c>
      <c r="H298" s="4">
        <v>163.9</v>
      </c>
      <c r="I298" s="4">
        <v>153.69999999999999</v>
      </c>
      <c r="J298" s="4">
        <v>149.5</v>
      </c>
      <c r="K298" s="4">
        <v>159.80000000000001</v>
      </c>
      <c r="L298" s="4">
        <v>112.6</v>
      </c>
      <c r="M298" s="4">
        <v>163.5</v>
      </c>
      <c r="N298" s="4">
        <v>156.5</v>
      </c>
      <c r="O298" s="4">
        <v>168.2</v>
      </c>
      <c r="P298" s="4">
        <v>156.69999999999999</v>
      </c>
      <c r="Q298" s="4">
        <f t="shared" si="24"/>
        <v>156.87692307692308</v>
      </c>
      <c r="R298" s="4">
        <v>188.1</v>
      </c>
      <c r="S298" s="4">
        <f t="shared" si="25"/>
        <v>188.1</v>
      </c>
      <c r="T298" s="4">
        <v>157.80000000000001</v>
      </c>
      <c r="U298" s="4">
        <v>147.9</v>
      </c>
      <c r="V298" s="4">
        <v>156.4</v>
      </c>
      <c r="W298" s="51">
        <f t="shared" si="26"/>
        <v>154.03333333333333</v>
      </c>
      <c r="X298" s="4">
        <v>159.9</v>
      </c>
      <c r="Y298" s="4">
        <v>155.5</v>
      </c>
      <c r="Z298" s="4">
        <v>146.19999999999999</v>
      </c>
      <c r="AA298" s="4">
        <v>161.69999999999999</v>
      </c>
      <c r="AB298" s="4">
        <v>160.19999999999999</v>
      </c>
      <c r="AC298" s="4">
        <f t="shared" si="27"/>
        <v>156.69999999999999</v>
      </c>
      <c r="AD298" s="4">
        <v>151.19999999999999</v>
      </c>
      <c r="AE298" s="4">
        <v>153.80000000000001</v>
      </c>
      <c r="AF298" s="51">
        <f t="shared" si="28"/>
        <v>152.5</v>
      </c>
      <c r="AG298" s="4">
        <v>152.6</v>
      </c>
      <c r="AH298" s="4">
        <v>153.80000000000001</v>
      </c>
      <c r="AI298" s="4">
        <f t="shared" si="29"/>
        <v>153.19999999999999</v>
      </c>
      <c r="AJ298" s="4">
        <v>156.80000000000001</v>
      </c>
      <c r="AK298" s="4"/>
    </row>
    <row r="299" spans="1:37" x14ac:dyDescent="0.25">
      <c r="A299" s="1" t="s">
        <v>30</v>
      </c>
      <c r="B299" s="1">
        <v>2021</v>
      </c>
      <c r="C299" s="1" t="s">
        <v>36</v>
      </c>
      <c r="D299" s="4">
        <v>142.69999999999999</v>
      </c>
      <c r="E299" s="4">
        <v>195.5</v>
      </c>
      <c r="F299" s="4">
        <v>163.4</v>
      </c>
      <c r="G299" s="4">
        <v>155</v>
      </c>
      <c r="H299" s="4">
        <v>175.2</v>
      </c>
      <c r="I299" s="4">
        <v>160.6</v>
      </c>
      <c r="J299" s="4">
        <v>135.1</v>
      </c>
      <c r="K299" s="4">
        <v>161.1</v>
      </c>
      <c r="L299" s="4">
        <v>112.2</v>
      </c>
      <c r="M299" s="4">
        <v>164.4</v>
      </c>
      <c r="N299" s="4">
        <v>161.9</v>
      </c>
      <c r="O299" s="4">
        <v>166.8</v>
      </c>
      <c r="P299" s="4">
        <v>155.6</v>
      </c>
      <c r="Q299" s="4">
        <f t="shared" si="24"/>
        <v>157.65384615384616</v>
      </c>
      <c r="R299" s="4">
        <v>186.8</v>
      </c>
      <c r="S299" s="4">
        <f t="shared" si="25"/>
        <v>186.8</v>
      </c>
      <c r="T299" s="4">
        <v>160.69999999999999</v>
      </c>
      <c r="U299" s="4">
        <v>155.1</v>
      </c>
      <c r="V299" s="4">
        <v>159.9</v>
      </c>
      <c r="W299" s="51">
        <f t="shared" si="26"/>
        <v>158.56666666666663</v>
      </c>
      <c r="X299" s="4">
        <v>158.59534883612423</v>
      </c>
      <c r="Y299" s="4">
        <v>156</v>
      </c>
      <c r="Z299" s="4">
        <v>151.69999999999999</v>
      </c>
      <c r="AA299" s="4">
        <v>165.3</v>
      </c>
      <c r="AB299" s="4">
        <v>164.1</v>
      </c>
      <c r="AC299" s="4">
        <f t="shared" si="27"/>
        <v>159.13906976722484</v>
      </c>
      <c r="AD299" s="4">
        <v>155.5</v>
      </c>
      <c r="AE299" s="4">
        <v>154.6</v>
      </c>
      <c r="AF299" s="51">
        <f t="shared" si="28"/>
        <v>155.05000000000001</v>
      </c>
      <c r="AG299" s="4">
        <v>158.6</v>
      </c>
      <c r="AH299" s="4">
        <v>158</v>
      </c>
      <c r="AI299" s="4">
        <f t="shared" si="29"/>
        <v>158.30000000000001</v>
      </c>
      <c r="AJ299" s="4">
        <v>157.6</v>
      </c>
      <c r="AK299" s="4"/>
    </row>
    <row r="300" spans="1:37" x14ac:dyDescent="0.25">
      <c r="A300" s="1" t="s">
        <v>32</v>
      </c>
      <c r="B300" s="1">
        <v>2021</v>
      </c>
      <c r="C300" s="1" t="s">
        <v>36</v>
      </c>
      <c r="D300" s="4">
        <v>147.6</v>
      </c>
      <c r="E300" s="4">
        <v>202.5</v>
      </c>
      <c r="F300" s="4">
        <v>166.4</v>
      </c>
      <c r="G300" s="4">
        <v>156</v>
      </c>
      <c r="H300" s="4">
        <v>161.4</v>
      </c>
      <c r="I300" s="4">
        <v>168.8</v>
      </c>
      <c r="J300" s="4">
        <v>161.6</v>
      </c>
      <c r="K300" s="4">
        <v>162.80000000000001</v>
      </c>
      <c r="L300" s="4">
        <v>114.8</v>
      </c>
      <c r="M300" s="4">
        <v>162.80000000000001</v>
      </c>
      <c r="N300" s="4">
        <v>151.5</v>
      </c>
      <c r="O300" s="4">
        <v>171.4</v>
      </c>
      <c r="P300" s="4">
        <v>162</v>
      </c>
      <c r="Q300" s="4">
        <f t="shared" si="24"/>
        <v>160.73846153846154</v>
      </c>
      <c r="R300" s="4">
        <v>194.4</v>
      </c>
      <c r="S300" s="4">
        <f t="shared" si="25"/>
        <v>194.4</v>
      </c>
      <c r="T300" s="4">
        <v>155.9</v>
      </c>
      <c r="U300" s="4">
        <v>139.30000000000001</v>
      </c>
      <c r="V300" s="4">
        <v>153.4</v>
      </c>
      <c r="W300" s="51">
        <f t="shared" si="26"/>
        <v>149.53333333333333</v>
      </c>
      <c r="X300" s="4">
        <v>161.4</v>
      </c>
      <c r="Y300" s="4">
        <v>154.9</v>
      </c>
      <c r="Z300" s="4">
        <v>142.1</v>
      </c>
      <c r="AA300" s="4">
        <v>157.5</v>
      </c>
      <c r="AB300" s="4">
        <v>157.6</v>
      </c>
      <c r="AC300" s="4">
        <f t="shared" si="27"/>
        <v>154.69999999999999</v>
      </c>
      <c r="AD300" s="4">
        <v>147.6</v>
      </c>
      <c r="AE300" s="4">
        <v>156.6</v>
      </c>
      <c r="AF300" s="51">
        <f t="shared" si="28"/>
        <v>152.1</v>
      </c>
      <c r="AG300" s="4">
        <v>149.1</v>
      </c>
      <c r="AH300" s="4">
        <v>150.5</v>
      </c>
      <c r="AI300" s="4">
        <f t="shared" si="29"/>
        <v>149.80000000000001</v>
      </c>
      <c r="AJ300" s="4">
        <v>158</v>
      </c>
      <c r="AK300" s="4"/>
    </row>
    <row r="301" spans="1:37" x14ac:dyDescent="0.25">
      <c r="A301" s="1" t="s">
        <v>33</v>
      </c>
      <c r="B301" s="1">
        <v>2021</v>
      </c>
      <c r="C301" s="1" t="s">
        <v>36</v>
      </c>
      <c r="D301" s="4">
        <v>144.30000000000001</v>
      </c>
      <c r="E301" s="4">
        <v>198</v>
      </c>
      <c r="F301" s="4">
        <v>164.6</v>
      </c>
      <c r="G301" s="4">
        <v>155.4</v>
      </c>
      <c r="H301" s="4">
        <v>170.1</v>
      </c>
      <c r="I301" s="4">
        <v>164.4</v>
      </c>
      <c r="J301" s="4">
        <v>144.1</v>
      </c>
      <c r="K301" s="4">
        <v>161.69999999999999</v>
      </c>
      <c r="L301" s="4">
        <v>113.1</v>
      </c>
      <c r="M301" s="4">
        <v>163.9</v>
      </c>
      <c r="N301" s="4">
        <v>157.6</v>
      </c>
      <c r="O301" s="4">
        <v>168.9</v>
      </c>
      <c r="P301" s="4">
        <v>158</v>
      </c>
      <c r="Q301" s="4">
        <f t="shared" si="24"/>
        <v>158.77692307692308</v>
      </c>
      <c r="R301" s="4">
        <v>188.8</v>
      </c>
      <c r="S301" s="4">
        <f t="shared" si="25"/>
        <v>188.8</v>
      </c>
      <c r="T301" s="4">
        <v>158.80000000000001</v>
      </c>
      <c r="U301" s="4">
        <v>148.5</v>
      </c>
      <c r="V301" s="4">
        <v>157.30000000000001</v>
      </c>
      <c r="W301" s="51">
        <f t="shared" si="26"/>
        <v>154.86666666666667</v>
      </c>
      <c r="X301" s="4">
        <v>161.4</v>
      </c>
      <c r="Y301" s="4">
        <v>155.6</v>
      </c>
      <c r="Z301" s="4">
        <v>146.6</v>
      </c>
      <c r="AA301" s="4">
        <v>162.30000000000001</v>
      </c>
      <c r="AB301" s="4">
        <v>160.30000000000001</v>
      </c>
      <c r="AC301" s="4">
        <f t="shared" si="27"/>
        <v>157.24</v>
      </c>
      <c r="AD301" s="4">
        <v>151.80000000000001</v>
      </c>
      <c r="AE301" s="4">
        <v>155.4</v>
      </c>
      <c r="AF301" s="51">
        <f t="shared" si="28"/>
        <v>153.60000000000002</v>
      </c>
      <c r="AG301" s="4">
        <v>153.19999999999999</v>
      </c>
      <c r="AH301" s="4">
        <v>154.4</v>
      </c>
      <c r="AI301" s="4">
        <f t="shared" si="29"/>
        <v>153.80000000000001</v>
      </c>
      <c r="AJ301" s="4">
        <v>157.80000000000001</v>
      </c>
      <c r="AK301" s="4"/>
    </row>
    <row r="302" spans="1:37" x14ac:dyDescent="0.25">
      <c r="A302" s="1" t="s">
        <v>30</v>
      </c>
      <c r="B302" s="1">
        <v>2021</v>
      </c>
      <c r="C302" s="1" t="s">
        <v>37</v>
      </c>
      <c r="D302" s="4">
        <v>145.1</v>
      </c>
      <c r="E302" s="4">
        <v>198.5</v>
      </c>
      <c r="F302" s="4">
        <v>168.6</v>
      </c>
      <c r="G302" s="4">
        <v>155.80000000000001</v>
      </c>
      <c r="H302" s="4">
        <v>184.4</v>
      </c>
      <c r="I302" s="4">
        <v>162.30000000000001</v>
      </c>
      <c r="J302" s="4">
        <v>138.4</v>
      </c>
      <c r="K302" s="4">
        <v>165.1</v>
      </c>
      <c r="L302" s="4">
        <v>114.3</v>
      </c>
      <c r="M302" s="4">
        <v>169.7</v>
      </c>
      <c r="N302" s="4">
        <v>164.6</v>
      </c>
      <c r="O302" s="4">
        <v>169.8</v>
      </c>
      <c r="P302" s="4">
        <v>158.69999999999999</v>
      </c>
      <c r="Q302" s="4">
        <f t="shared" si="24"/>
        <v>161.17692307692306</v>
      </c>
      <c r="R302" s="4">
        <v>189.6</v>
      </c>
      <c r="S302" s="4">
        <f t="shared" si="25"/>
        <v>189.6</v>
      </c>
      <c r="T302" s="4">
        <v>165.3</v>
      </c>
      <c r="U302" s="4">
        <v>160.6</v>
      </c>
      <c r="V302" s="4">
        <v>164.5</v>
      </c>
      <c r="W302" s="51">
        <f t="shared" si="26"/>
        <v>163.46666666666667</v>
      </c>
      <c r="X302" s="4">
        <v>159.59372529793976</v>
      </c>
      <c r="Y302" s="4">
        <v>161.69999999999999</v>
      </c>
      <c r="Z302" s="4">
        <v>153.19999999999999</v>
      </c>
      <c r="AA302" s="4">
        <v>169.1</v>
      </c>
      <c r="AB302" s="4">
        <v>167.6</v>
      </c>
      <c r="AC302" s="4">
        <f t="shared" si="27"/>
        <v>162.23874505958796</v>
      </c>
      <c r="AD302" s="4">
        <v>158.80000000000001</v>
      </c>
      <c r="AE302" s="4">
        <v>159.30000000000001</v>
      </c>
      <c r="AF302" s="51">
        <f t="shared" si="28"/>
        <v>159.05000000000001</v>
      </c>
      <c r="AG302" s="4">
        <v>160</v>
      </c>
      <c r="AH302" s="4">
        <v>161.1</v>
      </c>
      <c r="AI302" s="4">
        <f t="shared" si="29"/>
        <v>160.55000000000001</v>
      </c>
      <c r="AJ302" s="4">
        <v>161.1</v>
      </c>
      <c r="AK302" s="4"/>
    </row>
    <row r="303" spans="1:37" x14ac:dyDescent="0.25">
      <c r="A303" s="1" t="s">
        <v>32</v>
      </c>
      <c r="B303" s="1">
        <v>2021</v>
      </c>
      <c r="C303" s="1" t="s">
        <v>37</v>
      </c>
      <c r="D303" s="4">
        <v>148.80000000000001</v>
      </c>
      <c r="E303" s="4">
        <v>204.3</v>
      </c>
      <c r="F303" s="4">
        <v>173</v>
      </c>
      <c r="G303" s="4">
        <v>156.5</v>
      </c>
      <c r="H303" s="4">
        <v>168.8</v>
      </c>
      <c r="I303" s="4">
        <v>172.5</v>
      </c>
      <c r="J303" s="4">
        <v>166.5</v>
      </c>
      <c r="K303" s="4">
        <v>165.9</v>
      </c>
      <c r="L303" s="4">
        <v>115.9</v>
      </c>
      <c r="M303" s="4">
        <v>165.2</v>
      </c>
      <c r="N303" s="4">
        <v>152</v>
      </c>
      <c r="O303" s="4">
        <v>171.1</v>
      </c>
      <c r="P303" s="4">
        <v>164.2</v>
      </c>
      <c r="Q303" s="4">
        <f t="shared" si="24"/>
        <v>163.43846153846155</v>
      </c>
      <c r="R303" s="4">
        <v>198.2</v>
      </c>
      <c r="S303" s="4">
        <f t="shared" si="25"/>
        <v>198.2</v>
      </c>
      <c r="T303" s="4">
        <v>156.5</v>
      </c>
      <c r="U303" s="4">
        <v>140.19999999999999</v>
      </c>
      <c r="V303" s="4">
        <v>154.1</v>
      </c>
      <c r="W303" s="51">
        <f t="shared" si="26"/>
        <v>150.26666666666665</v>
      </c>
      <c r="X303" s="4">
        <v>161.6</v>
      </c>
      <c r="Y303" s="4">
        <v>155.5</v>
      </c>
      <c r="Z303" s="4">
        <v>145</v>
      </c>
      <c r="AA303" s="4">
        <v>160.4</v>
      </c>
      <c r="AB303" s="4">
        <v>156.6</v>
      </c>
      <c r="AC303" s="4">
        <f t="shared" si="27"/>
        <v>155.82</v>
      </c>
      <c r="AD303" s="4">
        <v>150.1</v>
      </c>
      <c r="AE303" s="4">
        <v>157.5</v>
      </c>
      <c r="AF303" s="51">
        <f t="shared" si="28"/>
        <v>153.80000000000001</v>
      </c>
      <c r="AG303" s="4">
        <v>152.6</v>
      </c>
      <c r="AH303" s="4">
        <v>152.30000000000001</v>
      </c>
      <c r="AI303" s="4">
        <f t="shared" si="29"/>
        <v>152.44999999999999</v>
      </c>
      <c r="AJ303" s="4">
        <v>159.5</v>
      </c>
      <c r="AK303" s="4"/>
    </row>
    <row r="304" spans="1:37" x14ac:dyDescent="0.25">
      <c r="A304" s="1" t="s">
        <v>33</v>
      </c>
      <c r="B304" s="1">
        <v>2021</v>
      </c>
      <c r="C304" s="1" t="s">
        <v>37</v>
      </c>
      <c r="D304" s="4">
        <v>146.30000000000001</v>
      </c>
      <c r="E304" s="4">
        <v>200.5</v>
      </c>
      <c r="F304" s="4">
        <v>170.3</v>
      </c>
      <c r="G304" s="4">
        <v>156.1</v>
      </c>
      <c r="H304" s="4">
        <v>178.7</v>
      </c>
      <c r="I304" s="4">
        <v>167.1</v>
      </c>
      <c r="J304" s="4">
        <v>147.9</v>
      </c>
      <c r="K304" s="4">
        <v>165.4</v>
      </c>
      <c r="L304" s="4">
        <v>114.8</v>
      </c>
      <c r="M304" s="4">
        <v>168.2</v>
      </c>
      <c r="N304" s="4">
        <v>159.30000000000001</v>
      </c>
      <c r="O304" s="4">
        <v>170.4</v>
      </c>
      <c r="P304" s="4">
        <v>160.69999999999999</v>
      </c>
      <c r="Q304" s="4">
        <f t="shared" si="24"/>
        <v>161.9769230769231</v>
      </c>
      <c r="R304" s="4">
        <v>191.9</v>
      </c>
      <c r="S304" s="4">
        <f t="shared" si="25"/>
        <v>191.9</v>
      </c>
      <c r="T304" s="4">
        <v>161.80000000000001</v>
      </c>
      <c r="U304" s="4">
        <v>152.1</v>
      </c>
      <c r="V304" s="4">
        <v>160.4</v>
      </c>
      <c r="W304" s="51">
        <f t="shared" si="26"/>
        <v>158.1</v>
      </c>
      <c r="X304" s="4">
        <v>161.6</v>
      </c>
      <c r="Y304" s="4">
        <v>159.4</v>
      </c>
      <c r="Z304" s="4">
        <v>148.9</v>
      </c>
      <c r="AA304" s="4">
        <v>165.8</v>
      </c>
      <c r="AB304" s="4">
        <v>161.19999999999999</v>
      </c>
      <c r="AC304" s="4">
        <f t="shared" si="27"/>
        <v>159.38000000000002</v>
      </c>
      <c r="AD304" s="4">
        <v>154.69999999999999</v>
      </c>
      <c r="AE304" s="4">
        <v>158.6</v>
      </c>
      <c r="AF304" s="51">
        <f t="shared" si="28"/>
        <v>156.64999999999998</v>
      </c>
      <c r="AG304" s="4">
        <v>155.80000000000001</v>
      </c>
      <c r="AH304" s="4">
        <v>156.80000000000001</v>
      </c>
      <c r="AI304" s="4">
        <f t="shared" si="29"/>
        <v>156.30000000000001</v>
      </c>
      <c r="AJ304" s="4">
        <v>160.4</v>
      </c>
      <c r="AK304" s="4"/>
    </row>
    <row r="305" spans="1:37" x14ac:dyDescent="0.25">
      <c r="A305" s="1" t="s">
        <v>30</v>
      </c>
      <c r="B305" s="1">
        <v>2021</v>
      </c>
      <c r="C305" s="1" t="s">
        <v>38</v>
      </c>
      <c r="D305" s="4">
        <v>145.6</v>
      </c>
      <c r="E305" s="4">
        <v>200.1</v>
      </c>
      <c r="F305" s="4">
        <v>179.3</v>
      </c>
      <c r="G305" s="4">
        <v>156.1</v>
      </c>
      <c r="H305" s="4">
        <v>190.4</v>
      </c>
      <c r="I305" s="4">
        <v>158.6</v>
      </c>
      <c r="J305" s="4">
        <v>144.69999999999999</v>
      </c>
      <c r="K305" s="4">
        <v>165.5</v>
      </c>
      <c r="L305" s="4">
        <v>114.6</v>
      </c>
      <c r="M305" s="4">
        <v>170</v>
      </c>
      <c r="N305" s="4">
        <v>165.5</v>
      </c>
      <c r="O305" s="4">
        <v>171.7</v>
      </c>
      <c r="P305" s="4">
        <v>160.5</v>
      </c>
      <c r="Q305" s="4">
        <f t="shared" si="24"/>
        <v>163.27692307692308</v>
      </c>
      <c r="R305" s="4">
        <v>189.1</v>
      </c>
      <c r="S305" s="4">
        <f t="shared" si="25"/>
        <v>189.1</v>
      </c>
      <c r="T305" s="4">
        <v>165.3</v>
      </c>
      <c r="U305" s="4">
        <v>159.9</v>
      </c>
      <c r="V305" s="4">
        <v>164.6</v>
      </c>
      <c r="W305" s="51">
        <f t="shared" si="26"/>
        <v>163.26666666666668</v>
      </c>
      <c r="X305" s="4">
        <v>160.2291093776133</v>
      </c>
      <c r="Y305" s="4">
        <v>162.1</v>
      </c>
      <c r="Z305" s="4">
        <v>154.19999999999999</v>
      </c>
      <c r="AA305" s="4">
        <v>169.7</v>
      </c>
      <c r="AB305" s="4">
        <v>166.8</v>
      </c>
      <c r="AC305" s="4">
        <f t="shared" si="27"/>
        <v>162.60582187552262</v>
      </c>
      <c r="AD305" s="4">
        <v>159.19999999999999</v>
      </c>
      <c r="AE305" s="4">
        <v>159.4</v>
      </c>
      <c r="AF305" s="51">
        <f t="shared" si="28"/>
        <v>159.30000000000001</v>
      </c>
      <c r="AG305" s="4">
        <v>160.4</v>
      </c>
      <c r="AH305" s="4">
        <v>161.5</v>
      </c>
      <c r="AI305" s="4">
        <f t="shared" si="29"/>
        <v>160.94999999999999</v>
      </c>
      <c r="AJ305" s="4">
        <v>162.1</v>
      </c>
      <c r="AK305" s="4"/>
    </row>
    <row r="306" spans="1:37" x14ac:dyDescent="0.25">
      <c r="A306" s="1" t="s">
        <v>32</v>
      </c>
      <c r="B306" s="1">
        <v>2021</v>
      </c>
      <c r="C306" s="1" t="s">
        <v>38</v>
      </c>
      <c r="D306" s="4">
        <v>149.19999999999999</v>
      </c>
      <c r="E306" s="4">
        <v>205.5</v>
      </c>
      <c r="F306" s="4">
        <v>182.8</v>
      </c>
      <c r="G306" s="4">
        <v>156.5</v>
      </c>
      <c r="H306" s="4">
        <v>172.2</v>
      </c>
      <c r="I306" s="4">
        <v>171.5</v>
      </c>
      <c r="J306" s="4">
        <v>176.2</v>
      </c>
      <c r="K306" s="4">
        <v>166.9</v>
      </c>
      <c r="L306" s="4">
        <v>116.1</v>
      </c>
      <c r="M306" s="4">
        <v>165.5</v>
      </c>
      <c r="N306" s="4">
        <v>152.30000000000001</v>
      </c>
      <c r="O306" s="4">
        <v>173.3</v>
      </c>
      <c r="P306" s="4">
        <v>166.2</v>
      </c>
      <c r="Q306" s="4">
        <f t="shared" si="24"/>
        <v>165.7076923076923</v>
      </c>
      <c r="R306" s="4">
        <v>195.6</v>
      </c>
      <c r="S306" s="4">
        <f t="shared" si="25"/>
        <v>195.6</v>
      </c>
      <c r="T306" s="4">
        <v>157.30000000000001</v>
      </c>
      <c r="U306" s="4">
        <v>140.5</v>
      </c>
      <c r="V306" s="4">
        <v>154.80000000000001</v>
      </c>
      <c r="W306" s="51">
        <f t="shared" si="26"/>
        <v>150.86666666666667</v>
      </c>
      <c r="X306" s="4">
        <v>160.5</v>
      </c>
      <c r="Y306" s="4">
        <v>156.1</v>
      </c>
      <c r="Z306" s="4">
        <v>147.5</v>
      </c>
      <c r="AA306" s="4">
        <v>160.80000000000001</v>
      </c>
      <c r="AB306" s="4">
        <v>158.1</v>
      </c>
      <c r="AC306" s="4">
        <f t="shared" si="27"/>
        <v>156.60000000000002</v>
      </c>
      <c r="AD306" s="4">
        <v>149.80000000000001</v>
      </c>
      <c r="AE306" s="4">
        <v>158</v>
      </c>
      <c r="AF306" s="51">
        <f t="shared" si="28"/>
        <v>153.9</v>
      </c>
      <c r="AG306" s="4">
        <v>150.69999999999999</v>
      </c>
      <c r="AH306" s="4">
        <v>153.4</v>
      </c>
      <c r="AI306" s="4">
        <f t="shared" si="29"/>
        <v>152.05000000000001</v>
      </c>
      <c r="AJ306" s="4">
        <v>160.4</v>
      </c>
      <c r="AK306" s="4"/>
    </row>
    <row r="307" spans="1:37" x14ac:dyDescent="0.25">
      <c r="A307" s="1" t="s">
        <v>33</v>
      </c>
      <c r="B307" s="1">
        <v>2021</v>
      </c>
      <c r="C307" s="1" t="s">
        <v>38</v>
      </c>
      <c r="D307" s="4">
        <v>146.69999999999999</v>
      </c>
      <c r="E307" s="4">
        <v>202</v>
      </c>
      <c r="F307" s="4">
        <v>180.7</v>
      </c>
      <c r="G307" s="4">
        <v>156.19999999999999</v>
      </c>
      <c r="H307" s="4">
        <v>183.7</v>
      </c>
      <c r="I307" s="4">
        <v>164.6</v>
      </c>
      <c r="J307" s="4">
        <v>155.4</v>
      </c>
      <c r="K307" s="4">
        <v>166</v>
      </c>
      <c r="L307" s="4">
        <v>115.1</v>
      </c>
      <c r="M307" s="4">
        <v>168.5</v>
      </c>
      <c r="N307" s="4">
        <v>160</v>
      </c>
      <c r="O307" s="4">
        <v>172.4</v>
      </c>
      <c r="P307" s="4">
        <v>162.6</v>
      </c>
      <c r="Q307" s="4">
        <f t="shared" si="24"/>
        <v>164.14615384615385</v>
      </c>
      <c r="R307" s="4">
        <v>190.8</v>
      </c>
      <c r="S307" s="4">
        <f t="shared" si="25"/>
        <v>190.8</v>
      </c>
      <c r="T307" s="4">
        <v>162.19999999999999</v>
      </c>
      <c r="U307" s="4">
        <v>151.80000000000001</v>
      </c>
      <c r="V307" s="4">
        <v>160.69999999999999</v>
      </c>
      <c r="W307" s="51">
        <f t="shared" si="26"/>
        <v>158.23333333333332</v>
      </c>
      <c r="X307" s="4">
        <v>160.5</v>
      </c>
      <c r="Y307" s="4">
        <v>159.80000000000001</v>
      </c>
      <c r="Z307" s="4">
        <v>150.69999999999999</v>
      </c>
      <c r="AA307" s="4">
        <v>166.3</v>
      </c>
      <c r="AB307" s="4">
        <v>161.69999999999999</v>
      </c>
      <c r="AC307" s="4">
        <f t="shared" si="27"/>
        <v>159.80000000000001</v>
      </c>
      <c r="AD307" s="4">
        <v>154.80000000000001</v>
      </c>
      <c r="AE307" s="4">
        <v>158.80000000000001</v>
      </c>
      <c r="AF307" s="51">
        <f t="shared" si="28"/>
        <v>156.80000000000001</v>
      </c>
      <c r="AG307" s="4">
        <v>154.9</v>
      </c>
      <c r="AH307" s="4">
        <v>157.6</v>
      </c>
      <c r="AI307" s="4">
        <f t="shared" si="29"/>
        <v>156.25</v>
      </c>
      <c r="AJ307" s="4">
        <v>161.30000000000001</v>
      </c>
      <c r="AK307" s="4"/>
    </row>
    <row r="308" spans="1:37" x14ac:dyDescent="0.25">
      <c r="A308" s="1" t="s">
        <v>30</v>
      </c>
      <c r="B308" s="1">
        <v>2021</v>
      </c>
      <c r="C308" s="1" t="s">
        <v>39</v>
      </c>
      <c r="D308" s="4">
        <v>145.1</v>
      </c>
      <c r="E308" s="4">
        <v>204.5</v>
      </c>
      <c r="F308" s="4">
        <v>180.4</v>
      </c>
      <c r="G308" s="4">
        <v>157.1</v>
      </c>
      <c r="H308" s="4">
        <v>188.7</v>
      </c>
      <c r="I308" s="4">
        <v>157.69999999999999</v>
      </c>
      <c r="J308" s="4">
        <v>152.80000000000001</v>
      </c>
      <c r="K308" s="4">
        <v>163.6</v>
      </c>
      <c r="L308" s="4">
        <v>113.9</v>
      </c>
      <c r="M308" s="4">
        <v>169.7</v>
      </c>
      <c r="N308" s="4">
        <v>166.2</v>
      </c>
      <c r="O308" s="4">
        <v>171</v>
      </c>
      <c r="P308" s="4">
        <v>161.69999999999999</v>
      </c>
      <c r="Q308" s="4">
        <f t="shared" si="24"/>
        <v>164.03076923076924</v>
      </c>
      <c r="R308" s="4">
        <v>189.7</v>
      </c>
      <c r="S308" s="4">
        <f t="shared" si="25"/>
        <v>189.7</v>
      </c>
      <c r="T308" s="4">
        <v>166</v>
      </c>
      <c r="U308" s="4">
        <v>161.1</v>
      </c>
      <c r="V308" s="4">
        <v>165.3</v>
      </c>
      <c r="W308" s="51">
        <f t="shared" si="26"/>
        <v>164.13333333333335</v>
      </c>
      <c r="X308" s="4">
        <v>160.60202039018634</v>
      </c>
      <c r="Y308" s="4">
        <v>162.5</v>
      </c>
      <c r="Z308" s="4">
        <v>157.1</v>
      </c>
      <c r="AA308" s="4">
        <v>170.4</v>
      </c>
      <c r="AB308" s="4">
        <v>167.2</v>
      </c>
      <c r="AC308" s="4">
        <f t="shared" si="27"/>
        <v>163.56040407803727</v>
      </c>
      <c r="AD308" s="4">
        <v>160.30000000000001</v>
      </c>
      <c r="AE308" s="4">
        <v>160.4</v>
      </c>
      <c r="AF308" s="51">
        <f t="shared" si="28"/>
        <v>160.35000000000002</v>
      </c>
      <c r="AG308" s="4">
        <v>160.69999999999999</v>
      </c>
      <c r="AH308" s="4">
        <v>162.80000000000001</v>
      </c>
      <c r="AI308" s="4">
        <f t="shared" si="29"/>
        <v>161.75</v>
      </c>
      <c r="AJ308" s="4">
        <v>163.19999999999999</v>
      </c>
      <c r="AK308" s="4"/>
    </row>
    <row r="309" spans="1:37" x14ac:dyDescent="0.25">
      <c r="A309" s="1" t="s">
        <v>32</v>
      </c>
      <c r="B309" s="1">
        <v>2021</v>
      </c>
      <c r="C309" s="1" t="s">
        <v>39</v>
      </c>
      <c r="D309" s="4">
        <v>149.1</v>
      </c>
      <c r="E309" s="4">
        <v>210.9</v>
      </c>
      <c r="F309" s="4">
        <v>185</v>
      </c>
      <c r="G309" s="4">
        <v>158.19999999999999</v>
      </c>
      <c r="H309" s="4">
        <v>170.6</v>
      </c>
      <c r="I309" s="4">
        <v>170.9</v>
      </c>
      <c r="J309" s="4">
        <v>186.4</v>
      </c>
      <c r="K309" s="4">
        <v>164.7</v>
      </c>
      <c r="L309" s="4">
        <v>115.7</v>
      </c>
      <c r="M309" s="4">
        <v>165.5</v>
      </c>
      <c r="N309" s="4">
        <v>153.4</v>
      </c>
      <c r="O309" s="4">
        <v>173.5</v>
      </c>
      <c r="P309" s="4">
        <v>167.9</v>
      </c>
      <c r="Q309" s="4">
        <f t="shared" si="24"/>
        <v>167.06153846153848</v>
      </c>
      <c r="R309" s="4">
        <v>195.5</v>
      </c>
      <c r="S309" s="4">
        <f t="shared" si="25"/>
        <v>195.5</v>
      </c>
      <c r="T309" s="4">
        <v>157.9</v>
      </c>
      <c r="U309" s="4">
        <v>141.9</v>
      </c>
      <c r="V309" s="4">
        <v>155.5</v>
      </c>
      <c r="W309" s="51">
        <f t="shared" si="26"/>
        <v>151.76666666666668</v>
      </c>
      <c r="X309" s="4">
        <v>161.5</v>
      </c>
      <c r="Y309" s="4">
        <v>157.69999999999999</v>
      </c>
      <c r="Z309" s="4">
        <v>149.5</v>
      </c>
      <c r="AA309" s="4">
        <v>161.5</v>
      </c>
      <c r="AB309" s="4">
        <v>160.30000000000001</v>
      </c>
      <c r="AC309" s="4">
        <f t="shared" si="27"/>
        <v>158.1</v>
      </c>
      <c r="AD309" s="4">
        <v>150.69999999999999</v>
      </c>
      <c r="AE309" s="4">
        <v>159.6</v>
      </c>
      <c r="AF309" s="51">
        <f t="shared" si="28"/>
        <v>155.14999999999998</v>
      </c>
      <c r="AG309" s="4">
        <v>151.19999999999999</v>
      </c>
      <c r="AH309" s="4">
        <v>155</v>
      </c>
      <c r="AI309" s="4">
        <f t="shared" si="29"/>
        <v>153.1</v>
      </c>
      <c r="AJ309" s="4">
        <v>161.80000000000001</v>
      </c>
      <c r="AK309" s="4"/>
    </row>
    <row r="310" spans="1:37" x14ac:dyDescent="0.25">
      <c r="A310" s="1" t="s">
        <v>33</v>
      </c>
      <c r="B310" s="1">
        <v>2021</v>
      </c>
      <c r="C310" s="1" t="s">
        <v>39</v>
      </c>
      <c r="D310" s="4">
        <v>146.4</v>
      </c>
      <c r="E310" s="4">
        <v>206.8</v>
      </c>
      <c r="F310" s="4">
        <v>182.2</v>
      </c>
      <c r="G310" s="4">
        <v>157.5</v>
      </c>
      <c r="H310" s="4">
        <v>182.1</v>
      </c>
      <c r="I310" s="4">
        <v>163.9</v>
      </c>
      <c r="J310" s="4">
        <v>164.2</v>
      </c>
      <c r="K310" s="4">
        <v>164</v>
      </c>
      <c r="L310" s="4">
        <v>114.5</v>
      </c>
      <c r="M310" s="4">
        <v>168.3</v>
      </c>
      <c r="N310" s="4">
        <v>160.9</v>
      </c>
      <c r="O310" s="4">
        <v>172.2</v>
      </c>
      <c r="P310" s="4">
        <v>164</v>
      </c>
      <c r="Q310" s="4">
        <f t="shared" si="24"/>
        <v>165.15384615384616</v>
      </c>
      <c r="R310" s="4">
        <v>191.2</v>
      </c>
      <c r="S310" s="4">
        <f t="shared" si="25"/>
        <v>191.2</v>
      </c>
      <c r="T310" s="4">
        <v>162.80000000000001</v>
      </c>
      <c r="U310" s="4">
        <v>153.1</v>
      </c>
      <c r="V310" s="4">
        <v>161.4</v>
      </c>
      <c r="W310" s="51">
        <f t="shared" si="26"/>
        <v>159.1</v>
      </c>
      <c r="X310" s="4">
        <v>161.5</v>
      </c>
      <c r="Y310" s="4">
        <v>160.69999999999999</v>
      </c>
      <c r="Z310" s="4">
        <v>153.1</v>
      </c>
      <c r="AA310" s="4">
        <v>167</v>
      </c>
      <c r="AB310" s="4">
        <v>163.19999999999999</v>
      </c>
      <c r="AC310" s="4">
        <f t="shared" si="27"/>
        <v>161.1</v>
      </c>
      <c r="AD310" s="4">
        <v>155.80000000000001</v>
      </c>
      <c r="AE310" s="4">
        <v>160.1</v>
      </c>
      <c r="AF310" s="51">
        <f t="shared" si="28"/>
        <v>157.94999999999999</v>
      </c>
      <c r="AG310" s="4">
        <v>155.30000000000001</v>
      </c>
      <c r="AH310" s="4">
        <v>159</v>
      </c>
      <c r="AI310" s="4">
        <f t="shared" si="29"/>
        <v>157.15</v>
      </c>
      <c r="AJ310" s="4">
        <v>162.5</v>
      </c>
      <c r="AK310" s="4"/>
    </row>
    <row r="311" spans="1:37" x14ac:dyDescent="0.25">
      <c r="A311" s="1" t="s">
        <v>30</v>
      </c>
      <c r="B311" s="1">
        <v>2021</v>
      </c>
      <c r="C311" s="1" t="s">
        <v>40</v>
      </c>
      <c r="D311" s="4">
        <v>144.9</v>
      </c>
      <c r="E311" s="4">
        <v>202.3</v>
      </c>
      <c r="F311" s="4">
        <v>176.5</v>
      </c>
      <c r="G311" s="4">
        <v>157.5</v>
      </c>
      <c r="H311" s="4">
        <v>190.9</v>
      </c>
      <c r="I311" s="4">
        <v>155.69999999999999</v>
      </c>
      <c r="J311" s="4">
        <v>153.9</v>
      </c>
      <c r="K311" s="4">
        <v>162.80000000000001</v>
      </c>
      <c r="L311" s="4">
        <v>115.2</v>
      </c>
      <c r="M311" s="4">
        <v>169.8</v>
      </c>
      <c r="N311" s="4">
        <v>167.6</v>
      </c>
      <c r="O311" s="4">
        <v>171.9</v>
      </c>
      <c r="P311" s="4">
        <v>161.80000000000001</v>
      </c>
      <c r="Q311" s="4">
        <f t="shared" si="24"/>
        <v>163.90769230769232</v>
      </c>
      <c r="R311" s="4">
        <v>190.2</v>
      </c>
      <c r="S311" s="4">
        <f t="shared" si="25"/>
        <v>190.2</v>
      </c>
      <c r="T311" s="4">
        <v>167</v>
      </c>
      <c r="U311" s="4">
        <v>162.6</v>
      </c>
      <c r="V311" s="4">
        <v>166.3</v>
      </c>
      <c r="W311" s="51">
        <f t="shared" si="26"/>
        <v>165.3</v>
      </c>
      <c r="X311" s="4">
        <v>160.8472061184155</v>
      </c>
      <c r="Y311" s="4">
        <v>163.1</v>
      </c>
      <c r="Z311" s="4">
        <v>157.69999999999999</v>
      </c>
      <c r="AA311" s="4">
        <v>171.1</v>
      </c>
      <c r="AB311" s="4">
        <v>167.5</v>
      </c>
      <c r="AC311" s="4">
        <f t="shared" si="27"/>
        <v>164.04944122368309</v>
      </c>
      <c r="AD311" s="4">
        <v>160.9</v>
      </c>
      <c r="AE311" s="4">
        <v>160.30000000000001</v>
      </c>
      <c r="AF311" s="51">
        <f t="shared" si="28"/>
        <v>160.60000000000002</v>
      </c>
      <c r="AG311" s="4">
        <v>161.1</v>
      </c>
      <c r="AH311" s="4">
        <v>163.30000000000001</v>
      </c>
      <c r="AI311" s="4">
        <f t="shared" si="29"/>
        <v>162.19999999999999</v>
      </c>
      <c r="AJ311" s="4">
        <v>163.6</v>
      </c>
      <c r="AK311" s="4"/>
    </row>
    <row r="312" spans="1:37" x14ac:dyDescent="0.25">
      <c r="A312" s="1" t="s">
        <v>32</v>
      </c>
      <c r="B312" s="1">
        <v>2021</v>
      </c>
      <c r="C312" s="1" t="s">
        <v>40</v>
      </c>
      <c r="D312" s="4">
        <v>149.30000000000001</v>
      </c>
      <c r="E312" s="4">
        <v>207.4</v>
      </c>
      <c r="F312" s="4">
        <v>174.1</v>
      </c>
      <c r="G312" s="4">
        <v>159.19999999999999</v>
      </c>
      <c r="H312" s="4">
        <v>175</v>
      </c>
      <c r="I312" s="4">
        <v>161.30000000000001</v>
      </c>
      <c r="J312" s="4">
        <v>183.3</v>
      </c>
      <c r="K312" s="4">
        <v>164.5</v>
      </c>
      <c r="L312" s="4">
        <v>120.4</v>
      </c>
      <c r="M312" s="4">
        <v>166.2</v>
      </c>
      <c r="N312" s="4">
        <v>154.80000000000001</v>
      </c>
      <c r="O312" s="4">
        <v>175.1</v>
      </c>
      <c r="P312" s="4">
        <v>167.3</v>
      </c>
      <c r="Q312" s="4">
        <f t="shared" si="24"/>
        <v>165.99230769230769</v>
      </c>
      <c r="R312" s="4">
        <v>196.5</v>
      </c>
      <c r="S312" s="4">
        <f t="shared" si="25"/>
        <v>196.5</v>
      </c>
      <c r="T312" s="4">
        <v>159.80000000000001</v>
      </c>
      <c r="U312" s="4">
        <v>143.6</v>
      </c>
      <c r="V312" s="4">
        <v>157.30000000000001</v>
      </c>
      <c r="W312" s="51">
        <f t="shared" si="26"/>
        <v>153.56666666666666</v>
      </c>
      <c r="X312" s="4">
        <v>162.1</v>
      </c>
      <c r="Y312" s="4">
        <v>160.69999999999999</v>
      </c>
      <c r="Z312" s="4">
        <v>150.4</v>
      </c>
      <c r="AA312" s="4">
        <v>162.80000000000001</v>
      </c>
      <c r="AB312" s="4">
        <v>160.4</v>
      </c>
      <c r="AC312" s="4">
        <f t="shared" si="27"/>
        <v>159.28</v>
      </c>
      <c r="AD312" s="4">
        <v>153.19999999999999</v>
      </c>
      <c r="AE312" s="4">
        <v>159.6</v>
      </c>
      <c r="AF312" s="51">
        <f t="shared" si="28"/>
        <v>156.39999999999998</v>
      </c>
      <c r="AG312" s="4">
        <v>153.69999999999999</v>
      </c>
      <c r="AH312" s="4">
        <v>156</v>
      </c>
      <c r="AI312" s="4">
        <f t="shared" si="29"/>
        <v>154.85</v>
      </c>
      <c r="AJ312" s="4">
        <v>162.30000000000001</v>
      </c>
      <c r="AK312" s="4"/>
    </row>
    <row r="313" spans="1:37" x14ac:dyDescent="0.25">
      <c r="A313" s="1" t="s">
        <v>33</v>
      </c>
      <c r="B313" s="1">
        <v>2021</v>
      </c>
      <c r="C313" s="1" t="s">
        <v>40</v>
      </c>
      <c r="D313" s="4">
        <v>146.6</v>
      </c>
      <c r="E313" s="4">
        <v>204</v>
      </c>
      <c r="F313" s="4">
        <v>172.8</v>
      </c>
      <c r="G313" s="4">
        <v>158.4</v>
      </c>
      <c r="H313" s="4">
        <v>188</v>
      </c>
      <c r="I313" s="4">
        <v>156.80000000000001</v>
      </c>
      <c r="J313" s="4">
        <v>162.19999999999999</v>
      </c>
      <c r="K313" s="4">
        <v>164.1</v>
      </c>
      <c r="L313" s="4">
        <v>119.7</v>
      </c>
      <c r="M313" s="4">
        <v>168.8</v>
      </c>
      <c r="N313" s="4">
        <v>162.69999999999999</v>
      </c>
      <c r="O313" s="4">
        <v>173.9</v>
      </c>
      <c r="P313" s="4">
        <v>164</v>
      </c>
      <c r="Q313" s="4">
        <f t="shared" si="24"/>
        <v>164.76923076923077</v>
      </c>
      <c r="R313" s="4">
        <v>192.1</v>
      </c>
      <c r="S313" s="4">
        <f t="shared" si="25"/>
        <v>192.1</v>
      </c>
      <c r="T313" s="4">
        <v>164.5</v>
      </c>
      <c r="U313" s="4">
        <v>155.30000000000001</v>
      </c>
      <c r="V313" s="4">
        <v>163.19999999999999</v>
      </c>
      <c r="W313" s="51">
        <f t="shared" si="26"/>
        <v>161</v>
      </c>
      <c r="X313" s="4">
        <v>162.1</v>
      </c>
      <c r="Y313" s="4">
        <v>162.6</v>
      </c>
      <c r="Z313" s="4">
        <v>154</v>
      </c>
      <c r="AA313" s="4">
        <v>168.4</v>
      </c>
      <c r="AB313" s="4">
        <v>163.80000000000001</v>
      </c>
      <c r="AC313" s="4">
        <f t="shared" si="27"/>
        <v>162.18</v>
      </c>
      <c r="AD313" s="4">
        <v>157.5</v>
      </c>
      <c r="AE313" s="4">
        <v>160</v>
      </c>
      <c r="AF313" s="51">
        <f t="shared" si="28"/>
        <v>158.75</v>
      </c>
      <c r="AG313" s="4">
        <v>157.6</v>
      </c>
      <c r="AH313" s="4">
        <v>160</v>
      </c>
      <c r="AI313" s="4">
        <f t="shared" si="29"/>
        <v>158.80000000000001</v>
      </c>
      <c r="AJ313" s="4">
        <v>163.19999999999999</v>
      </c>
      <c r="AK313" s="4"/>
    </row>
    <row r="314" spans="1:37" x14ac:dyDescent="0.25">
      <c r="A314" s="1" t="s">
        <v>30</v>
      </c>
      <c r="B314" s="1">
        <v>2021</v>
      </c>
      <c r="C314" s="1" t="s">
        <v>41</v>
      </c>
      <c r="D314" s="4">
        <v>145.4</v>
      </c>
      <c r="E314" s="4">
        <v>202.1</v>
      </c>
      <c r="F314" s="4">
        <v>172</v>
      </c>
      <c r="G314" s="4">
        <v>158</v>
      </c>
      <c r="H314" s="4">
        <v>195.5</v>
      </c>
      <c r="I314" s="4">
        <v>152.69999999999999</v>
      </c>
      <c r="J314" s="4">
        <v>151.4</v>
      </c>
      <c r="K314" s="4">
        <v>163.9</v>
      </c>
      <c r="L314" s="4">
        <v>119.3</v>
      </c>
      <c r="M314" s="4">
        <v>170.1</v>
      </c>
      <c r="N314" s="4">
        <v>168.3</v>
      </c>
      <c r="O314" s="4">
        <v>172.8</v>
      </c>
      <c r="P314" s="4">
        <v>162.1</v>
      </c>
      <c r="Q314" s="4">
        <f t="shared" si="24"/>
        <v>164.12307692307692</v>
      </c>
      <c r="R314" s="4">
        <v>190.5</v>
      </c>
      <c r="S314" s="4">
        <f t="shared" si="25"/>
        <v>190.5</v>
      </c>
      <c r="T314" s="4">
        <v>167.7</v>
      </c>
      <c r="U314" s="4">
        <v>163.6</v>
      </c>
      <c r="V314" s="4">
        <v>167.1</v>
      </c>
      <c r="W314" s="51">
        <f t="shared" si="26"/>
        <v>166.13333333333333</v>
      </c>
      <c r="X314" s="4">
        <v>161.0975928762461</v>
      </c>
      <c r="Y314" s="4">
        <v>163.69999999999999</v>
      </c>
      <c r="Z314" s="4">
        <v>157.80000000000001</v>
      </c>
      <c r="AA314" s="4">
        <v>171.9</v>
      </c>
      <c r="AB314" s="4">
        <v>168.5</v>
      </c>
      <c r="AC314" s="4">
        <f t="shared" si="27"/>
        <v>164.59951857524922</v>
      </c>
      <c r="AD314" s="4">
        <v>161.30000000000001</v>
      </c>
      <c r="AE314" s="4">
        <v>160.19999999999999</v>
      </c>
      <c r="AF314" s="51">
        <f t="shared" si="28"/>
        <v>160.75</v>
      </c>
      <c r="AG314" s="4">
        <v>162.69999999999999</v>
      </c>
      <c r="AH314" s="4">
        <v>163.80000000000001</v>
      </c>
      <c r="AI314" s="4">
        <f t="shared" si="29"/>
        <v>163.25</v>
      </c>
      <c r="AJ314" s="4">
        <v>164</v>
      </c>
      <c r="AK314" s="4"/>
    </row>
    <row r="315" spans="1:37" x14ac:dyDescent="0.25">
      <c r="A315" s="1" t="s">
        <v>32</v>
      </c>
      <c r="B315" s="1">
        <v>2021</v>
      </c>
      <c r="C315" s="1" t="s">
        <v>41</v>
      </c>
      <c r="D315" s="4">
        <v>149.30000000000001</v>
      </c>
      <c r="E315" s="4">
        <v>207.4</v>
      </c>
      <c r="F315" s="4">
        <v>174.1</v>
      </c>
      <c r="G315" s="4">
        <v>159.1</v>
      </c>
      <c r="H315" s="4">
        <v>175</v>
      </c>
      <c r="I315" s="4">
        <v>161.19999999999999</v>
      </c>
      <c r="J315" s="4">
        <v>183.5</v>
      </c>
      <c r="K315" s="4">
        <v>164.5</v>
      </c>
      <c r="L315" s="4">
        <v>120.4</v>
      </c>
      <c r="M315" s="4">
        <v>166.2</v>
      </c>
      <c r="N315" s="4">
        <v>154.80000000000001</v>
      </c>
      <c r="O315" s="4">
        <v>175.1</v>
      </c>
      <c r="P315" s="4">
        <v>167.3</v>
      </c>
      <c r="Q315" s="4">
        <f t="shared" si="24"/>
        <v>165.99230769230769</v>
      </c>
      <c r="R315" s="4">
        <v>196.5</v>
      </c>
      <c r="S315" s="4">
        <f t="shared" si="25"/>
        <v>196.5</v>
      </c>
      <c r="T315" s="4">
        <v>159.80000000000001</v>
      </c>
      <c r="U315" s="4">
        <v>143.6</v>
      </c>
      <c r="V315" s="4">
        <v>157.4</v>
      </c>
      <c r="W315" s="51">
        <f t="shared" si="26"/>
        <v>153.6</v>
      </c>
      <c r="X315" s="4">
        <v>162.1</v>
      </c>
      <c r="Y315" s="4">
        <v>160.80000000000001</v>
      </c>
      <c r="Z315" s="4">
        <v>150.5</v>
      </c>
      <c r="AA315" s="4">
        <v>162.80000000000001</v>
      </c>
      <c r="AB315" s="4">
        <v>160.30000000000001</v>
      </c>
      <c r="AC315" s="4">
        <f t="shared" si="27"/>
        <v>159.30000000000001</v>
      </c>
      <c r="AD315" s="4">
        <v>153.30000000000001</v>
      </c>
      <c r="AE315" s="4">
        <v>159.6</v>
      </c>
      <c r="AF315" s="51">
        <f t="shared" si="28"/>
        <v>156.44999999999999</v>
      </c>
      <c r="AG315" s="4">
        <v>153.9</v>
      </c>
      <c r="AH315" s="4">
        <v>156</v>
      </c>
      <c r="AI315" s="4">
        <f t="shared" si="29"/>
        <v>154.94999999999999</v>
      </c>
      <c r="AJ315" s="4">
        <v>162.30000000000001</v>
      </c>
      <c r="AK315" s="4"/>
    </row>
    <row r="316" spans="1:37" x14ac:dyDescent="0.25">
      <c r="A316" s="1" t="s">
        <v>33</v>
      </c>
      <c r="B316" s="1">
        <v>2021</v>
      </c>
      <c r="C316" s="1" t="s">
        <v>41</v>
      </c>
      <c r="D316" s="4">
        <v>146.6</v>
      </c>
      <c r="E316" s="4">
        <v>204</v>
      </c>
      <c r="F316" s="4">
        <v>172.8</v>
      </c>
      <c r="G316" s="4">
        <v>158.4</v>
      </c>
      <c r="H316" s="4">
        <v>188</v>
      </c>
      <c r="I316" s="4">
        <v>156.69999999999999</v>
      </c>
      <c r="J316" s="4">
        <v>162.30000000000001</v>
      </c>
      <c r="K316" s="4">
        <v>164.1</v>
      </c>
      <c r="L316" s="4">
        <v>119.7</v>
      </c>
      <c r="M316" s="4">
        <v>168.8</v>
      </c>
      <c r="N316" s="4">
        <v>162.69999999999999</v>
      </c>
      <c r="O316" s="4">
        <v>173.9</v>
      </c>
      <c r="P316" s="4">
        <v>164</v>
      </c>
      <c r="Q316" s="4">
        <f t="shared" si="24"/>
        <v>164.76923076923077</v>
      </c>
      <c r="R316" s="4">
        <v>192.1</v>
      </c>
      <c r="S316" s="4">
        <f t="shared" si="25"/>
        <v>192.1</v>
      </c>
      <c r="T316" s="4">
        <v>164.6</v>
      </c>
      <c r="U316" s="4">
        <v>155.30000000000001</v>
      </c>
      <c r="V316" s="4">
        <v>163.30000000000001</v>
      </c>
      <c r="W316" s="51">
        <f t="shared" si="26"/>
        <v>161.06666666666666</v>
      </c>
      <c r="X316" s="4">
        <v>162.1</v>
      </c>
      <c r="Y316" s="4">
        <v>162.6</v>
      </c>
      <c r="Z316" s="4">
        <v>154</v>
      </c>
      <c r="AA316" s="4">
        <v>168.4</v>
      </c>
      <c r="AB316" s="4">
        <v>163.69999999999999</v>
      </c>
      <c r="AC316" s="4">
        <f t="shared" si="27"/>
        <v>162.16</v>
      </c>
      <c r="AD316" s="4">
        <v>157.5</v>
      </c>
      <c r="AE316" s="4">
        <v>160</v>
      </c>
      <c r="AF316" s="51">
        <f t="shared" si="28"/>
        <v>158.75</v>
      </c>
      <c r="AG316" s="4">
        <v>157.69999999999999</v>
      </c>
      <c r="AH316" s="4">
        <v>160</v>
      </c>
      <c r="AI316" s="4">
        <f t="shared" si="29"/>
        <v>158.85</v>
      </c>
      <c r="AJ316" s="4">
        <v>163.19999999999999</v>
      </c>
      <c r="AK316" s="4"/>
    </row>
    <row r="317" spans="1:37" x14ac:dyDescent="0.25">
      <c r="A317" s="1" t="s">
        <v>30</v>
      </c>
      <c r="B317" s="1">
        <v>2021</v>
      </c>
      <c r="C317" s="1" t="s">
        <v>42</v>
      </c>
      <c r="D317" s="4">
        <v>146.1</v>
      </c>
      <c r="E317" s="4">
        <v>202.5</v>
      </c>
      <c r="F317" s="4">
        <v>170.1</v>
      </c>
      <c r="G317" s="4">
        <v>158.4</v>
      </c>
      <c r="H317" s="4">
        <v>198.8</v>
      </c>
      <c r="I317" s="4">
        <v>152.6</v>
      </c>
      <c r="J317" s="4">
        <v>170.4</v>
      </c>
      <c r="K317" s="4">
        <v>165.2</v>
      </c>
      <c r="L317" s="4">
        <v>121.6</v>
      </c>
      <c r="M317" s="4">
        <v>170.6</v>
      </c>
      <c r="N317" s="4">
        <v>168.8</v>
      </c>
      <c r="O317" s="4">
        <v>173.6</v>
      </c>
      <c r="P317" s="4">
        <v>165.5</v>
      </c>
      <c r="Q317" s="4">
        <f t="shared" si="24"/>
        <v>166.47692307692307</v>
      </c>
      <c r="R317" s="4">
        <v>191.2</v>
      </c>
      <c r="S317" s="4">
        <f t="shared" si="25"/>
        <v>191.2</v>
      </c>
      <c r="T317" s="4">
        <v>168.9</v>
      </c>
      <c r="U317" s="4">
        <v>164.8</v>
      </c>
      <c r="V317" s="4">
        <v>168.3</v>
      </c>
      <c r="W317" s="51">
        <f t="shared" si="26"/>
        <v>167.33333333333334</v>
      </c>
      <c r="X317" s="4">
        <v>161.54964659831643</v>
      </c>
      <c r="Y317" s="4">
        <v>165.5</v>
      </c>
      <c r="Z317" s="4">
        <v>159.5</v>
      </c>
      <c r="AA317" s="4">
        <v>172.5</v>
      </c>
      <c r="AB317" s="4">
        <v>169</v>
      </c>
      <c r="AC317" s="4">
        <f t="shared" si="27"/>
        <v>165.60992931966331</v>
      </c>
      <c r="AD317" s="4">
        <v>162</v>
      </c>
      <c r="AE317" s="4">
        <v>161.1</v>
      </c>
      <c r="AF317" s="51">
        <f t="shared" si="28"/>
        <v>161.55000000000001</v>
      </c>
      <c r="AG317" s="4">
        <v>163.19999999999999</v>
      </c>
      <c r="AH317" s="4">
        <v>164.7</v>
      </c>
      <c r="AI317" s="4">
        <f t="shared" si="29"/>
        <v>163.95</v>
      </c>
      <c r="AJ317" s="4">
        <v>166.3</v>
      </c>
      <c r="AK317" s="4"/>
    </row>
    <row r="318" spans="1:37" x14ac:dyDescent="0.25">
      <c r="A318" s="1" t="s">
        <v>32</v>
      </c>
      <c r="B318" s="1">
        <v>2021</v>
      </c>
      <c r="C318" s="1" t="s">
        <v>42</v>
      </c>
      <c r="D318" s="4">
        <v>150.1</v>
      </c>
      <c r="E318" s="4">
        <v>208.4</v>
      </c>
      <c r="F318" s="4">
        <v>173</v>
      </c>
      <c r="G318" s="4">
        <v>159.19999999999999</v>
      </c>
      <c r="H318" s="4">
        <v>176.6</v>
      </c>
      <c r="I318" s="4">
        <v>159.30000000000001</v>
      </c>
      <c r="J318" s="4">
        <v>214.4</v>
      </c>
      <c r="K318" s="4">
        <v>165.3</v>
      </c>
      <c r="L318" s="4">
        <v>122.5</v>
      </c>
      <c r="M318" s="4">
        <v>166.8</v>
      </c>
      <c r="N318" s="4">
        <v>155.4</v>
      </c>
      <c r="O318" s="4">
        <v>175.9</v>
      </c>
      <c r="P318" s="4">
        <v>171.5</v>
      </c>
      <c r="Q318" s="4">
        <f t="shared" si="24"/>
        <v>169.10769230769236</v>
      </c>
      <c r="R318" s="4">
        <v>197</v>
      </c>
      <c r="S318" s="4">
        <f t="shared" si="25"/>
        <v>197</v>
      </c>
      <c r="T318" s="4">
        <v>160.80000000000001</v>
      </c>
      <c r="U318" s="4">
        <v>144.4</v>
      </c>
      <c r="V318" s="4">
        <v>158.30000000000001</v>
      </c>
      <c r="W318" s="51">
        <f t="shared" si="26"/>
        <v>154.50000000000003</v>
      </c>
      <c r="X318" s="4">
        <v>163.6</v>
      </c>
      <c r="Y318" s="4">
        <v>162.19999999999999</v>
      </c>
      <c r="Z318" s="4">
        <v>152.19999999999999</v>
      </c>
      <c r="AA318" s="4">
        <v>163.5</v>
      </c>
      <c r="AB318" s="4">
        <v>160.30000000000001</v>
      </c>
      <c r="AC318" s="4">
        <f t="shared" si="27"/>
        <v>160.35999999999999</v>
      </c>
      <c r="AD318" s="4">
        <v>154.30000000000001</v>
      </c>
      <c r="AE318" s="4">
        <v>160.30000000000001</v>
      </c>
      <c r="AF318" s="51">
        <f t="shared" si="28"/>
        <v>157.30000000000001</v>
      </c>
      <c r="AG318" s="4">
        <v>155.1</v>
      </c>
      <c r="AH318" s="4">
        <v>157</v>
      </c>
      <c r="AI318" s="4">
        <f t="shared" si="29"/>
        <v>156.05000000000001</v>
      </c>
      <c r="AJ318" s="4">
        <v>164.6</v>
      </c>
      <c r="AK318" s="4"/>
    </row>
    <row r="319" spans="1:37" x14ac:dyDescent="0.25">
      <c r="A319" s="1" t="s">
        <v>33</v>
      </c>
      <c r="B319" s="1">
        <v>2021</v>
      </c>
      <c r="C319" s="1" t="s">
        <v>42</v>
      </c>
      <c r="D319" s="4">
        <v>147.4</v>
      </c>
      <c r="E319" s="4">
        <v>204.6</v>
      </c>
      <c r="F319" s="4">
        <v>171.2</v>
      </c>
      <c r="G319" s="4">
        <v>158.69999999999999</v>
      </c>
      <c r="H319" s="4">
        <v>190.6</v>
      </c>
      <c r="I319" s="4">
        <v>155.69999999999999</v>
      </c>
      <c r="J319" s="4">
        <v>185.3</v>
      </c>
      <c r="K319" s="4">
        <v>165.2</v>
      </c>
      <c r="L319" s="4">
        <v>121.9</v>
      </c>
      <c r="M319" s="4">
        <v>169.3</v>
      </c>
      <c r="N319" s="4">
        <v>163.19999999999999</v>
      </c>
      <c r="O319" s="4">
        <v>174.7</v>
      </c>
      <c r="P319" s="4">
        <v>167.7</v>
      </c>
      <c r="Q319" s="4">
        <f t="shared" si="24"/>
        <v>167.34615384615384</v>
      </c>
      <c r="R319" s="4">
        <v>192.7</v>
      </c>
      <c r="S319" s="4">
        <f t="shared" si="25"/>
        <v>192.7</v>
      </c>
      <c r="T319" s="4">
        <v>165.7</v>
      </c>
      <c r="U319" s="4">
        <v>156.30000000000001</v>
      </c>
      <c r="V319" s="4">
        <v>164.3</v>
      </c>
      <c r="W319" s="51">
        <f t="shared" si="26"/>
        <v>162.1</v>
      </c>
      <c r="X319" s="4">
        <v>163.6</v>
      </c>
      <c r="Y319" s="4">
        <v>164.2</v>
      </c>
      <c r="Z319" s="4">
        <v>155.69999999999999</v>
      </c>
      <c r="AA319" s="4">
        <v>169.1</v>
      </c>
      <c r="AB319" s="4">
        <v>163.9</v>
      </c>
      <c r="AC319" s="4">
        <f t="shared" si="27"/>
        <v>163.29999999999998</v>
      </c>
      <c r="AD319" s="4">
        <v>158.4</v>
      </c>
      <c r="AE319" s="4">
        <v>160.80000000000001</v>
      </c>
      <c r="AF319" s="51">
        <f t="shared" si="28"/>
        <v>159.60000000000002</v>
      </c>
      <c r="AG319" s="4">
        <v>158.6</v>
      </c>
      <c r="AH319" s="4">
        <v>161</v>
      </c>
      <c r="AI319" s="4">
        <f t="shared" si="29"/>
        <v>159.80000000000001</v>
      </c>
      <c r="AJ319" s="4">
        <v>165.5</v>
      </c>
      <c r="AK319" s="4"/>
    </row>
    <row r="320" spans="1:37" x14ac:dyDescent="0.25">
      <c r="A320" s="1" t="s">
        <v>30</v>
      </c>
      <c r="B320" s="1">
        <v>2021</v>
      </c>
      <c r="C320" s="1" t="s">
        <v>43</v>
      </c>
      <c r="D320" s="4">
        <v>146.9</v>
      </c>
      <c r="E320" s="4">
        <v>199.8</v>
      </c>
      <c r="F320" s="4">
        <v>171.5</v>
      </c>
      <c r="G320" s="4">
        <v>159.1</v>
      </c>
      <c r="H320" s="4">
        <v>198.4</v>
      </c>
      <c r="I320" s="4">
        <v>153.19999999999999</v>
      </c>
      <c r="J320" s="4">
        <v>183.9</v>
      </c>
      <c r="K320" s="4">
        <v>165.4</v>
      </c>
      <c r="L320" s="4">
        <v>122.1</v>
      </c>
      <c r="M320" s="4">
        <v>170.8</v>
      </c>
      <c r="N320" s="4">
        <v>169.1</v>
      </c>
      <c r="O320" s="4">
        <v>174.3</v>
      </c>
      <c r="P320" s="4">
        <v>167.5</v>
      </c>
      <c r="Q320" s="4">
        <f t="shared" si="24"/>
        <v>167.84615384615384</v>
      </c>
      <c r="R320" s="4">
        <v>191.4</v>
      </c>
      <c r="S320" s="4">
        <f t="shared" si="25"/>
        <v>191.4</v>
      </c>
      <c r="T320" s="4">
        <v>170.4</v>
      </c>
      <c r="U320" s="4">
        <v>166</v>
      </c>
      <c r="V320" s="4">
        <v>169.8</v>
      </c>
      <c r="W320" s="51">
        <f t="shared" si="26"/>
        <v>168.73333333333332</v>
      </c>
      <c r="X320" s="4">
        <v>162.12160506588646</v>
      </c>
      <c r="Y320" s="4">
        <v>165.3</v>
      </c>
      <c r="Z320" s="4">
        <v>158.9</v>
      </c>
      <c r="AA320" s="4">
        <v>173.4</v>
      </c>
      <c r="AB320" s="4">
        <v>169.3</v>
      </c>
      <c r="AC320" s="4">
        <f t="shared" si="27"/>
        <v>165.80432101317729</v>
      </c>
      <c r="AD320" s="4">
        <v>162.9</v>
      </c>
      <c r="AE320" s="4">
        <v>162.4</v>
      </c>
      <c r="AF320" s="51">
        <f t="shared" si="28"/>
        <v>162.65</v>
      </c>
      <c r="AG320" s="4">
        <v>163.80000000000001</v>
      </c>
      <c r="AH320" s="4">
        <v>165.2</v>
      </c>
      <c r="AI320" s="4">
        <f t="shared" si="29"/>
        <v>164.5</v>
      </c>
      <c r="AJ320" s="4">
        <v>167.6</v>
      </c>
      <c r="AK320" s="4"/>
    </row>
    <row r="321" spans="1:37" x14ac:dyDescent="0.25">
      <c r="A321" s="1" t="s">
        <v>32</v>
      </c>
      <c r="B321" s="1">
        <v>2021</v>
      </c>
      <c r="C321" s="1" t="s">
        <v>43</v>
      </c>
      <c r="D321" s="4">
        <v>151</v>
      </c>
      <c r="E321" s="4">
        <v>204.9</v>
      </c>
      <c r="F321" s="4">
        <v>175.4</v>
      </c>
      <c r="G321" s="4">
        <v>159.6</v>
      </c>
      <c r="H321" s="4">
        <v>175.8</v>
      </c>
      <c r="I321" s="4">
        <v>160.30000000000001</v>
      </c>
      <c r="J321" s="4">
        <v>229.1</v>
      </c>
      <c r="K321" s="4">
        <v>165.1</v>
      </c>
      <c r="L321" s="4">
        <v>123.1</v>
      </c>
      <c r="M321" s="4">
        <v>167.2</v>
      </c>
      <c r="N321" s="4">
        <v>156.1</v>
      </c>
      <c r="O321" s="4">
        <v>176.8</v>
      </c>
      <c r="P321" s="4">
        <v>173.5</v>
      </c>
      <c r="Q321" s="4">
        <f t="shared" si="24"/>
        <v>170.60769230769228</v>
      </c>
      <c r="R321" s="4">
        <v>197</v>
      </c>
      <c r="S321" s="4">
        <f t="shared" si="25"/>
        <v>197</v>
      </c>
      <c r="T321" s="4">
        <v>162.30000000000001</v>
      </c>
      <c r="U321" s="4">
        <v>145.30000000000001</v>
      </c>
      <c r="V321" s="4">
        <v>159.69999999999999</v>
      </c>
      <c r="W321" s="51">
        <f t="shared" si="26"/>
        <v>155.76666666666668</v>
      </c>
      <c r="X321" s="4">
        <v>164.2</v>
      </c>
      <c r="Y321" s="4">
        <v>161.6</v>
      </c>
      <c r="Z321" s="4">
        <v>151.19999999999999</v>
      </c>
      <c r="AA321" s="4">
        <v>164.2</v>
      </c>
      <c r="AB321" s="4">
        <v>160.80000000000001</v>
      </c>
      <c r="AC321" s="4">
        <f t="shared" si="27"/>
        <v>160.4</v>
      </c>
      <c r="AD321" s="4">
        <v>155.19999999999999</v>
      </c>
      <c r="AE321" s="4">
        <v>161.80000000000001</v>
      </c>
      <c r="AF321" s="51">
        <f t="shared" si="28"/>
        <v>158.5</v>
      </c>
      <c r="AG321" s="4">
        <v>156.69999999999999</v>
      </c>
      <c r="AH321" s="4">
        <v>157.30000000000001</v>
      </c>
      <c r="AI321" s="4">
        <f t="shared" si="29"/>
        <v>157</v>
      </c>
      <c r="AJ321" s="4">
        <v>165.6</v>
      </c>
      <c r="AK321" s="4"/>
    </row>
    <row r="322" spans="1:37" x14ac:dyDescent="0.25">
      <c r="A322" s="1" t="s">
        <v>33</v>
      </c>
      <c r="B322" s="1">
        <v>2021</v>
      </c>
      <c r="C322" s="1" t="s">
        <v>43</v>
      </c>
      <c r="D322" s="4">
        <v>148.19999999999999</v>
      </c>
      <c r="E322" s="4">
        <v>201.6</v>
      </c>
      <c r="F322" s="4">
        <v>173</v>
      </c>
      <c r="G322" s="4">
        <v>159.30000000000001</v>
      </c>
      <c r="H322" s="4">
        <v>190.1</v>
      </c>
      <c r="I322" s="4">
        <v>156.5</v>
      </c>
      <c r="J322" s="4">
        <v>199.2</v>
      </c>
      <c r="K322" s="4">
        <v>165.3</v>
      </c>
      <c r="L322" s="4">
        <v>122.4</v>
      </c>
      <c r="M322" s="4">
        <v>169.6</v>
      </c>
      <c r="N322" s="4">
        <v>163.69999999999999</v>
      </c>
      <c r="O322" s="4">
        <v>175.5</v>
      </c>
      <c r="P322" s="4">
        <v>169.7</v>
      </c>
      <c r="Q322" s="4">
        <f t="shared" si="24"/>
        <v>168.77692307692308</v>
      </c>
      <c r="R322" s="4">
        <v>192.9</v>
      </c>
      <c r="S322" s="4">
        <f t="shared" si="25"/>
        <v>192.9</v>
      </c>
      <c r="T322" s="4">
        <v>167.2</v>
      </c>
      <c r="U322" s="4">
        <v>157.4</v>
      </c>
      <c r="V322" s="4">
        <v>165.8</v>
      </c>
      <c r="W322" s="51">
        <f t="shared" si="26"/>
        <v>163.46666666666667</v>
      </c>
      <c r="X322" s="4">
        <v>164.2</v>
      </c>
      <c r="Y322" s="4">
        <v>163.9</v>
      </c>
      <c r="Z322" s="4">
        <v>154.80000000000001</v>
      </c>
      <c r="AA322" s="4">
        <v>169.9</v>
      </c>
      <c r="AB322" s="4">
        <v>164.3</v>
      </c>
      <c r="AC322" s="4">
        <f t="shared" si="27"/>
        <v>163.42000000000002</v>
      </c>
      <c r="AD322" s="4">
        <v>159.30000000000001</v>
      </c>
      <c r="AE322" s="4">
        <v>162.19999999999999</v>
      </c>
      <c r="AF322" s="51">
        <f t="shared" si="28"/>
        <v>160.75</v>
      </c>
      <c r="AG322" s="4">
        <v>159.80000000000001</v>
      </c>
      <c r="AH322" s="4">
        <v>161.4</v>
      </c>
      <c r="AI322" s="4">
        <f t="shared" si="29"/>
        <v>160.60000000000002</v>
      </c>
      <c r="AJ322" s="4">
        <v>166.7</v>
      </c>
      <c r="AK322" s="4"/>
    </row>
    <row r="323" spans="1:37" x14ac:dyDescent="0.25">
      <c r="A323" s="1" t="s">
        <v>30</v>
      </c>
      <c r="B323" s="1">
        <v>2021</v>
      </c>
      <c r="C323" s="1" t="s">
        <v>44</v>
      </c>
      <c r="D323" s="4">
        <v>147.4</v>
      </c>
      <c r="E323" s="4">
        <v>197</v>
      </c>
      <c r="F323" s="4">
        <v>176.5</v>
      </c>
      <c r="G323" s="4">
        <v>159.80000000000001</v>
      </c>
      <c r="H323" s="4">
        <v>195.8</v>
      </c>
      <c r="I323" s="4">
        <v>152</v>
      </c>
      <c r="J323" s="4">
        <v>172.3</v>
      </c>
      <c r="K323" s="4">
        <v>164.5</v>
      </c>
      <c r="L323" s="4">
        <v>120.6</v>
      </c>
      <c r="M323" s="4">
        <v>171.7</v>
      </c>
      <c r="N323" s="4">
        <v>169.7</v>
      </c>
      <c r="O323" s="4">
        <v>175.1</v>
      </c>
      <c r="P323" s="4">
        <v>165.8</v>
      </c>
      <c r="Q323" s="4">
        <f t="shared" ref="Q323:Q376" si="30">AVERAGE(D323:P323)</f>
        <v>166.78461538461536</v>
      </c>
      <c r="R323" s="4">
        <v>190.8</v>
      </c>
      <c r="S323" s="4">
        <f t="shared" ref="S323:S376" si="31">R323</f>
        <v>190.8</v>
      </c>
      <c r="T323" s="4">
        <v>171.8</v>
      </c>
      <c r="U323" s="4">
        <v>167.3</v>
      </c>
      <c r="V323" s="4">
        <v>171.2</v>
      </c>
      <c r="W323" s="51">
        <f t="shared" ref="W323:W376" si="32">AVERAGE(T323:V323)</f>
        <v>170.1</v>
      </c>
      <c r="X323" s="4">
        <v>162.72987161560545</v>
      </c>
      <c r="Y323" s="4">
        <v>165.6</v>
      </c>
      <c r="Z323" s="4">
        <v>160.1</v>
      </c>
      <c r="AA323" s="4">
        <v>174</v>
      </c>
      <c r="AB323" s="4">
        <v>169.7</v>
      </c>
      <c r="AC323" s="4">
        <f t="shared" ref="AC323:AC376" si="33">AVERAGE(X323:AB323)</f>
        <v>166.4259743231211</v>
      </c>
      <c r="AD323" s="4">
        <v>163.9</v>
      </c>
      <c r="AE323" s="4">
        <v>162.80000000000001</v>
      </c>
      <c r="AF323" s="51">
        <f t="shared" ref="AF323:AF376" si="34">AVERAGE(AD323:AE323)</f>
        <v>163.35000000000002</v>
      </c>
      <c r="AG323" s="4">
        <v>164.5</v>
      </c>
      <c r="AH323" s="4">
        <v>166</v>
      </c>
      <c r="AI323" s="4">
        <f t="shared" ref="AI323:AI376" si="35">AVERAGE(AG323:AH323)</f>
        <v>165.25</v>
      </c>
      <c r="AJ323" s="4">
        <v>167</v>
      </c>
      <c r="AK323" s="4"/>
    </row>
    <row r="324" spans="1:37" x14ac:dyDescent="0.25">
      <c r="A324" s="1" t="s">
        <v>32</v>
      </c>
      <c r="B324" s="1">
        <v>2021</v>
      </c>
      <c r="C324" s="1" t="s">
        <v>44</v>
      </c>
      <c r="D324" s="4">
        <v>151.6</v>
      </c>
      <c r="E324" s="4">
        <v>202.2</v>
      </c>
      <c r="F324" s="4">
        <v>180</v>
      </c>
      <c r="G324" s="4">
        <v>160</v>
      </c>
      <c r="H324" s="4">
        <v>173.5</v>
      </c>
      <c r="I324" s="4">
        <v>158.30000000000001</v>
      </c>
      <c r="J324" s="4">
        <v>219.5</v>
      </c>
      <c r="K324" s="4">
        <v>164.2</v>
      </c>
      <c r="L324" s="4">
        <v>121.9</v>
      </c>
      <c r="M324" s="4">
        <v>168.2</v>
      </c>
      <c r="N324" s="4">
        <v>156.5</v>
      </c>
      <c r="O324" s="4">
        <v>178.2</v>
      </c>
      <c r="P324" s="4">
        <v>172.2</v>
      </c>
      <c r="Q324" s="4">
        <f t="shared" si="30"/>
        <v>169.71538461538464</v>
      </c>
      <c r="R324" s="4">
        <v>196.8</v>
      </c>
      <c r="S324" s="4">
        <f t="shared" si="31"/>
        <v>196.8</v>
      </c>
      <c r="T324" s="4">
        <v>163.30000000000001</v>
      </c>
      <c r="U324" s="4">
        <v>146.69999999999999</v>
      </c>
      <c r="V324" s="4">
        <v>160.69999999999999</v>
      </c>
      <c r="W324" s="51">
        <f t="shared" si="32"/>
        <v>156.9</v>
      </c>
      <c r="X324" s="4">
        <v>163.4</v>
      </c>
      <c r="Y324" s="4">
        <v>161.69999999999999</v>
      </c>
      <c r="Z324" s="4">
        <v>151.80000000000001</v>
      </c>
      <c r="AA324" s="4">
        <v>165.1</v>
      </c>
      <c r="AB324" s="4">
        <v>160.6</v>
      </c>
      <c r="AC324" s="4">
        <f t="shared" si="33"/>
        <v>160.52000000000001</v>
      </c>
      <c r="AD324" s="4">
        <v>156</v>
      </c>
      <c r="AE324" s="4">
        <v>162.4</v>
      </c>
      <c r="AF324" s="51">
        <f t="shared" si="34"/>
        <v>159.19999999999999</v>
      </c>
      <c r="AG324" s="4">
        <v>157.6</v>
      </c>
      <c r="AH324" s="4">
        <v>157.80000000000001</v>
      </c>
      <c r="AI324" s="4">
        <f t="shared" si="35"/>
        <v>157.69999999999999</v>
      </c>
      <c r="AJ324" s="4">
        <v>165.2</v>
      </c>
      <c r="AK324" s="4"/>
    </row>
    <row r="325" spans="1:37" x14ac:dyDescent="0.25">
      <c r="A325" s="1" t="s">
        <v>33</v>
      </c>
      <c r="B325" s="1">
        <v>2021</v>
      </c>
      <c r="C325" s="1" t="s">
        <v>44</v>
      </c>
      <c r="D325" s="4">
        <v>148.69999999999999</v>
      </c>
      <c r="E325" s="4">
        <v>198.8</v>
      </c>
      <c r="F325" s="4">
        <v>177.9</v>
      </c>
      <c r="G325" s="4">
        <v>159.9</v>
      </c>
      <c r="H325" s="4">
        <v>187.6</v>
      </c>
      <c r="I325" s="4">
        <v>154.9</v>
      </c>
      <c r="J325" s="4">
        <v>188.3</v>
      </c>
      <c r="K325" s="4">
        <v>164.4</v>
      </c>
      <c r="L325" s="4">
        <v>121</v>
      </c>
      <c r="M325" s="4">
        <v>170.5</v>
      </c>
      <c r="N325" s="4">
        <v>164.2</v>
      </c>
      <c r="O325" s="4">
        <v>176.5</v>
      </c>
      <c r="P325" s="4">
        <v>168.2</v>
      </c>
      <c r="Q325" s="4">
        <f t="shared" si="30"/>
        <v>167.76153846153846</v>
      </c>
      <c r="R325" s="4">
        <v>192.4</v>
      </c>
      <c r="S325" s="4">
        <f t="shared" si="31"/>
        <v>192.4</v>
      </c>
      <c r="T325" s="4">
        <v>168.5</v>
      </c>
      <c r="U325" s="4">
        <v>158.69999999999999</v>
      </c>
      <c r="V325" s="4">
        <v>167</v>
      </c>
      <c r="W325" s="51">
        <f t="shared" si="32"/>
        <v>164.73333333333332</v>
      </c>
      <c r="X325" s="4">
        <v>163.4</v>
      </c>
      <c r="Y325" s="4">
        <v>164.1</v>
      </c>
      <c r="Z325" s="4">
        <v>155.69999999999999</v>
      </c>
      <c r="AA325" s="4">
        <v>170.6</v>
      </c>
      <c r="AB325" s="4">
        <v>164.4</v>
      </c>
      <c r="AC325" s="4">
        <f t="shared" si="33"/>
        <v>163.63999999999999</v>
      </c>
      <c r="AD325" s="4">
        <v>160.19999999999999</v>
      </c>
      <c r="AE325" s="4">
        <v>162.6</v>
      </c>
      <c r="AF325" s="51">
        <f t="shared" si="34"/>
        <v>161.39999999999998</v>
      </c>
      <c r="AG325" s="4">
        <v>160.6</v>
      </c>
      <c r="AH325" s="4">
        <v>162</v>
      </c>
      <c r="AI325" s="4">
        <f t="shared" si="35"/>
        <v>161.30000000000001</v>
      </c>
      <c r="AJ325" s="4">
        <v>166.2</v>
      </c>
      <c r="AK325" s="4"/>
    </row>
    <row r="326" spans="1:37" x14ac:dyDescent="0.25">
      <c r="A326" s="1" t="s">
        <v>30</v>
      </c>
      <c r="B326" s="1">
        <v>2022</v>
      </c>
      <c r="C326" s="1" t="s">
        <v>31</v>
      </c>
      <c r="D326" s="4">
        <v>148.30000000000001</v>
      </c>
      <c r="E326" s="4">
        <v>196.9</v>
      </c>
      <c r="F326" s="4">
        <v>178</v>
      </c>
      <c r="G326" s="4">
        <v>160.5</v>
      </c>
      <c r="H326" s="4">
        <v>192.6</v>
      </c>
      <c r="I326" s="4">
        <v>151.19999999999999</v>
      </c>
      <c r="J326" s="4">
        <v>159.19999999999999</v>
      </c>
      <c r="K326" s="4">
        <v>164</v>
      </c>
      <c r="L326" s="4">
        <v>119.3</v>
      </c>
      <c r="M326" s="4">
        <v>173.3</v>
      </c>
      <c r="N326" s="4">
        <v>169.8</v>
      </c>
      <c r="O326" s="4">
        <v>175.8</v>
      </c>
      <c r="P326" s="4">
        <v>164.1</v>
      </c>
      <c r="Q326" s="4">
        <f t="shared" si="30"/>
        <v>165.61538461538461</v>
      </c>
      <c r="R326" s="4">
        <v>190.7</v>
      </c>
      <c r="S326" s="4">
        <f t="shared" si="31"/>
        <v>190.7</v>
      </c>
      <c r="T326" s="4">
        <v>173.2</v>
      </c>
      <c r="U326" s="4">
        <v>169.3</v>
      </c>
      <c r="V326" s="4">
        <v>172.7</v>
      </c>
      <c r="W326" s="51">
        <f t="shared" si="32"/>
        <v>171.73333333333335</v>
      </c>
      <c r="X326" s="4">
        <v>163.2001248088676</v>
      </c>
      <c r="Y326" s="4">
        <v>165.8</v>
      </c>
      <c r="Z326" s="4">
        <v>160.80000000000001</v>
      </c>
      <c r="AA326" s="4">
        <v>174.7</v>
      </c>
      <c r="AB326" s="4">
        <v>169.9</v>
      </c>
      <c r="AC326" s="4">
        <f t="shared" si="33"/>
        <v>166.88002496177353</v>
      </c>
      <c r="AD326" s="4">
        <v>164.9</v>
      </c>
      <c r="AE326" s="4">
        <v>163.19999999999999</v>
      </c>
      <c r="AF326" s="51">
        <f t="shared" si="34"/>
        <v>164.05</v>
      </c>
      <c r="AG326" s="4">
        <v>164.9</v>
      </c>
      <c r="AH326" s="4">
        <v>166.6</v>
      </c>
      <c r="AI326" s="4">
        <f t="shared" si="35"/>
        <v>165.75</v>
      </c>
      <c r="AJ326" s="4">
        <v>166.4</v>
      </c>
      <c r="AK326" s="4"/>
    </row>
    <row r="327" spans="1:37" x14ac:dyDescent="0.25">
      <c r="A327" s="1" t="s">
        <v>32</v>
      </c>
      <c r="B327" s="1">
        <v>2022</v>
      </c>
      <c r="C327" s="1" t="s">
        <v>31</v>
      </c>
      <c r="D327" s="4">
        <v>152.19999999999999</v>
      </c>
      <c r="E327" s="4">
        <v>202.1</v>
      </c>
      <c r="F327" s="4">
        <v>180.1</v>
      </c>
      <c r="G327" s="4">
        <v>160.4</v>
      </c>
      <c r="H327" s="4">
        <v>171</v>
      </c>
      <c r="I327" s="4">
        <v>156.5</v>
      </c>
      <c r="J327" s="4">
        <v>203.6</v>
      </c>
      <c r="K327" s="4">
        <v>163.80000000000001</v>
      </c>
      <c r="L327" s="4">
        <v>121.3</v>
      </c>
      <c r="M327" s="4">
        <v>169.8</v>
      </c>
      <c r="N327" s="4">
        <v>156.6</v>
      </c>
      <c r="O327" s="4">
        <v>179</v>
      </c>
      <c r="P327" s="4">
        <v>170.3</v>
      </c>
      <c r="Q327" s="4">
        <f t="shared" si="30"/>
        <v>168.2076923076923</v>
      </c>
      <c r="R327" s="4">
        <v>196.4</v>
      </c>
      <c r="S327" s="4">
        <f t="shared" si="31"/>
        <v>196.4</v>
      </c>
      <c r="T327" s="4">
        <v>164.7</v>
      </c>
      <c r="U327" s="4">
        <v>148.5</v>
      </c>
      <c r="V327" s="4">
        <v>162.19999999999999</v>
      </c>
      <c r="W327" s="51">
        <f t="shared" si="32"/>
        <v>158.46666666666667</v>
      </c>
      <c r="X327" s="4">
        <v>164.5</v>
      </c>
      <c r="Y327" s="4">
        <v>161.6</v>
      </c>
      <c r="Z327" s="4">
        <v>152.69999999999999</v>
      </c>
      <c r="AA327" s="4">
        <v>166.1</v>
      </c>
      <c r="AB327" s="4">
        <v>161</v>
      </c>
      <c r="AC327" s="4">
        <f t="shared" si="33"/>
        <v>161.18</v>
      </c>
      <c r="AD327" s="4">
        <v>156.80000000000001</v>
      </c>
      <c r="AE327" s="4">
        <v>162.80000000000001</v>
      </c>
      <c r="AF327" s="51">
        <f t="shared" si="34"/>
        <v>159.80000000000001</v>
      </c>
      <c r="AG327" s="4">
        <v>158.4</v>
      </c>
      <c r="AH327" s="4">
        <v>158.6</v>
      </c>
      <c r="AI327" s="4">
        <f t="shared" si="35"/>
        <v>158.5</v>
      </c>
      <c r="AJ327" s="4">
        <v>165</v>
      </c>
      <c r="AK327" s="4"/>
    </row>
    <row r="328" spans="1:37" x14ac:dyDescent="0.25">
      <c r="A328" s="1" t="s">
        <v>33</v>
      </c>
      <c r="B328" s="1">
        <v>2022</v>
      </c>
      <c r="C328" s="1" t="s">
        <v>31</v>
      </c>
      <c r="D328" s="4">
        <v>149.5</v>
      </c>
      <c r="E328" s="4">
        <v>198.7</v>
      </c>
      <c r="F328" s="4">
        <v>178.8</v>
      </c>
      <c r="G328" s="4">
        <v>160.5</v>
      </c>
      <c r="H328" s="4">
        <v>184.7</v>
      </c>
      <c r="I328" s="4">
        <v>153.69999999999999</v>
      </c>
      <c r="J328" s="4">
        <v>174.3</v>
      </c>
      <c r="K328" s="4">
        <v>163.9</v>
      </c>
      <c r="L328" s="4">
        <v>120</v>
      </c>
      <c r="M328" s="4">
        <v>172.1</v>
      </c>
      <c r="N328" s="4">
        <v>164.3</v>
      </c>
      <c r="O328" s="4">
        <v>177.3</v>
      </c>
      <c r="P328" s="4">
        <v>166.4</v>
      </c>
      <c r="Q328" s="4">
        <f t="shared" si="30"/>
        <v>166.47692307692307</v>
      </c>
      <c r="R328" s="4">
        <v>192.2</v>
      </c>
      <c r="S328" s="4">
        <f t="shared" si="31"/>
        <v>192.2</v>
      </c>
      <c r="T328" s="4">
        <v>169.9</v>
      </c>
      <c r="U328" s="4">
        <v>160.69999999999999</v>
      </c>
      <c r="V328" s="4">
        <v>168.5</v>
      </c>
      <c r="W328" s="51">
        <f t="shared" si="32"/>
        <v>166.36666666666667</v>
      </c>
      <c r="X328" s="4">
        <v>164.5</v>
      </c>
      <c r="Y328" s="4">
        <v>164.2</v>
      </c>
      <c r="Z328" s="4">
        <v>156.5</v>
      </c>
      <c r="AA328" s="4">
        <v>171.4</v>
      </c>
      <c r="AB328" s="4">
        <v>164.7</v>
      </c>
      <c r="AC328" s="4">
        <f t="shared" si="33"/>
        <v>164.26</v>
      </c>
      <c r="AD328" s="4">
        <v>161.1</v>
      </c>
      <c r="AE328" s="4">
        <v>163</v>
      </c>
      <c r="AF328" s="51">
        <f t="shared" si="34"/>
        <v>162.05000000000001</v>
      </c>
      <c r="AG328" s="4">
        <v>161.19999999999999</v>
      </c>
      <c r="AH328" s="4">
        <v>162.69999999999999</v>
      </c>
      <c r="AI328" s="4">
        <f t="shared" si="35"/>
        <v>161.94999999999999</v>
      </c>
      <c r="AJ328" s="4">
        <v>165.7</v>
      </c>
      <c r="AK328" s="4"/>
    </row>
    <row r="329" spans="1:37" x14ac:dyDescent="0.25">
      <c r="A329" s="1" t="s">
        <v>30</v>
      </c>
      <c r="B329" s="1">
        <v>2022</v>
      </c>
      <c r="C329" s="1" t="s">
        <v>34</v>
      </c>
      <c r="D329" s="4">
        <v>148.80000000000001</v>
      </c>
      <c r="E329" s="4">
        <v>198.1</v>
      </c>
      <c r="F329" s="4">
        <v>175.5</v>
      </c>
      <c r="G329" s="4">
        <v>160.69999999999999</v>
      </c>
      <c r="H329" s="4">
        <v>192.6</v>
      </c>
      <c r="I329" s="4">
        <v>151.4</v>
      </c>
      <c r="J329" s="4">
        <v>155.19999999999999</v>
      </c>
      <c r="K329" s="4">
        <v>163.9</v>
      </c>
      <c r="L329" s="4">
        <v>118.1</v>
      </c>
      <c r="M329" s="4">
        <v>175.4</v>
      </c>
      <c r="N329" s="4">
        <v>170.5</v>
      </c>
      <c r="O329" s="4">
        <v>176.3</v>
      </c>
      <c r="P329" s="4">
        <v>163.9</v>
      </c>
      <c r="Q329" s="4">
        <f t="shared" si="30"/>
        <v>165.41538461538462</v>
      </c>
      <c r="R329" s="4">
        <v>191.5</v>
      </c>
      <c r="S329" s="4">
        <f t="shared" si="31"/>
        <v>191.5</v>
      </c>
      <c r="T329" s="4">
        <v>174.1</v>
      </c>
      <c r="U329" s="4">
        <v>171</v>
      </c>
      <c r="V329" s="4">
        <v>173.7</v>
      </c>
      <c r="W329" s="51">
        <f t="shared" si="32"/>
        <v>172.93333333333331</v>
      </c>
      <c r="X329" s="4">
        <v>163.58351127670662</v>
      </c>
      <c r="Y329" s="4">
        <v>167.4</v>
      </c>
      <c r="Z329" s="4">
        <v>161.19999999999999</v>
      </c>
      <c r="AA329" s="4">
        <v>175.3</v>
      </c>
      <c r="AB329" s="4">
        <v>170.3</v>
      </c>
      <c r="AC329" s="4">
        <f t="shared" si="33"/>
        <v>167.55670225534132</v>
      </c>
      <c r="AD329" s="4">
        <v>165.7</v>
      </c>
      <c r="AE329" s="4">
        <v>164.5</v>
      </c>
      <c r="AF329" s="51">
        <f t="shared" si="34"/>
        <v>165.1</v>
      </c>
      <c r="AG329" s="4">
        <v>165.5</v>
      </c>
      <c r="AH329" s="4">
        <v>167.3</v>
      </c>
      <c r="AI329" s="4">
        <f t="shared" si="35"/>
        <v>166.4</v>
      </c>
      <c r="AJ329" s="4">
        <v>166.7</v>
      </c>
      <c r="AK329" s="4"/>
    </row>
    <row r="330" spans="1:37" x14ac:dyDescent="0.25">
      <c r="A330" s="1" t="s">
        <v>32</v>
      </c>
      <c r="B330" s="1">
        <v>2022</v>
      </c>
      <c r="C330" s="1" t="s">
        <v>34</v>
      </c>
      <c r="D330" s="4">
        <v>152.5</v>
      </c>
      <c r="E330" s="4">
        <v>205.2</v>
      </c>
      <c r="F330" s="4">
        <v>176.4</v>
      </c>
      <c r="G330" s="4">
        <v>160.6</v>
      </c>
      <c r="H330" s="4">
        <v>171.5</v>
      </c>
      <c r="I330" s="4">
        <v>156.4</v>
      </c>
      <c r="J330" s="4">
        <v>198</v>
      </c>
      <c r="K330" s="4">
        <v>163.19999999999999</v>
      </c>
      <c r="L330" s="4">
        <v>120.6</v>
      </c>
      <c r="M330" s="4">
        <v>172.2</v>
      </c>
      <c r="N330" s="4">
        <v>156.69999999999999</v>
      </c>
      <c r="O330" s="4">
        <v>180</v>
      </c>
      <c r="P330" s="4">
        <v>170.2</v>
      </c>
      <c r="Q330" s="4">
        <f t="shared" si="30"/>
        <v>167.96153846153845</v>
      </c>
      <c r="R330" s="4">
        <v>196.5</v>
      </c>
      <c r="S330" s="4">
        <f t="shared" si="31"/>
        <v>196.5</v>
      </c>
      <c r="T330" s="4">
        <v>165.7</v>
      </c>
      <c r="U330" s="4">
        <v>150.4</v>
      </c>
      <c r="V330" s="4">
        <v>163.4</v>
      </c>
      <c r="W330" s="51">
        <f t="shared" si="32"/>
        <v>159.83333333333334</v>
      </c>
      <c r="X330" s="4">
        <v>165.5</v>
      </c>
      <c r="Y330" s="4">
        <v>163</v>
      </c>
      <c r="Z330" s="4">
        <v>153.1</v>
      </c>
      <c r="AA330" s="4">
        <v>167.2</v>
      </c>
      <c r="AB330" s="4">
        <v>162</v>
      </c>
      <c r="AC330" s="4">
        <f t="shared" si="33"/>
        <v>162.16</v>
      </c>
      <c r="AD330" s="4">
        <v>157.4</v>
      </c>
      <c r="AE330" s="4">
        <v>164.2</v>
      </c>
      <c r="AF330" s="51">
        <f t="shared" si="34"/>
        <v>160.80000000000001</v>
      </c>
      <c r="AG330" s="4">
        <v>159.5</v>
      </c>
      <c r="AH330" s="4">
        <v>159.4</v>
      </c>
      <c r="AI330" s="4">
        <f t="shared" si="35"/>
        <v>159.44999999999999</v>
      </c>
      <c r="AJ330" s="4">
        <v>165.5</v>
      </c>
      <c r="AK330" s="4"/>
    </row>
    <row r="331" spans="1:37" x14ac:dyDescent="0.25">
      <c r="A331" s="1" t="s">
        <v>33</v>
      </c>
      <c r="B331" s="1">
        <v>2022</v>
      </c>
      <c r="C331" s="1" t="s">
        <v>34</v>
      </c>
      <c r="D331" s="4">
        <v>150</v>
      </c>
      <c r="E331" s="4">
        <v>200.6</v>
      </c>
      <c r="F331" s="4">
        <v>175.8</v>
      </c>
      <c r="G331" s="4">
        <v>160.69999999999999</v>
      </c>
      <c r="H331" s="4">
        <v>184.9</v>
      </c>
      <c r="I331" s="4">
        <v>153.69999999999999</v>
      </c>
      <c r="J331" s="4">
        <v>169.7</v>
      </c>
      <c r="K331" s="4">
        <v>163.69999999999999</v>
      </c>
      <c r="L331" s="4">
        <v>118.9</v>
      </c>
      <c r="M331" s="4">
        <v>174.3</v>
      </c>
      <c r="N331" s="4">
        <v>164.7</v>
      </c>
      <c r="O331" s="4">
        <v>178</v>
      </c>
      <c r="P331" s="4">
        <v>166.2</v>
      </c>
      <c r="Q331" s="4">
        <f t="shared" si="30"/>
        <v>166.24615384615387</v>
      </c>
      <c r="R331" s="4">
        <v>192.8</v>
      </c>
      <c r="S331" s="4">
        <f t="shared" si="31"/>
        <v>192.8</v>
      </c>
      <c r="T331" s="4">
        <v>170.8</v>
      </c>
      <c r="U331" s="4">
        <v>162.4</v>
      </c>
      <c r="V331" s="4">
        <v>169.6</v>
      </c>
      <c r="W331" s="51">
        <f t="shared" si="32"/>
        <v>167.60000000000002</v>
      </c>
      <c r="X331" s="4">
        <v>165.5</v>
      </c>
      <c r="Y331" s="4">
        <v>165.7</v>
      </c>
      <c r="Z331" s="4">
        <v>156.9</v>
      </c>
      <c r="AA331" s="4">
        <v>172.2</v>
      </c>
      <c r="AB331" s="4">
        <v>165.4</v>
      </c>
      <c r="AC331" s="4">
        <f t="shared" si="33"/>
        <v>165.14</v>
      </c>
      <c r="AD331" s="4">
        <v>161.80000000000001</v>
      </c>
      <c r="AE331" s="4">
        <v>164.4</v>
      </c>
      <c r="AF331" s="51">
        <f t="shared" si="34"/>
        <v>163.10000000000002</v>
      </c>
      <c r="AG331" s="4">
        <v>162.1</v>
      </c>
      <c r="AH331" s="4">
        <v>163.5</v>
      </c>
      <c r="AI331" s="4">
        <f t="shared" si="35"/>
        <v>162.80000000000001</v>
      </c>
      <c r="AJ331" s="4">
        <v>166.1</v>
      </c>
      <c r="AK331" s="4"/>
    </row>
    <row r="332" spans="1:37" x14ac:dyDescent="0.25">
      <c r="A332" s="1" t="s">
        <v>30</v>
      </c>
      <c r="B332" s="1">
        <v>2022</v>
      </c>
      <c r="C332" s="1" t="s">
        <v>35</v>
      </c>
      <c r="D332" s="4">
        <v>150.19999999999999</v>
      </c>
      <c r="E332" s="4">
        <v>208</v>
      </c>
      <c r="F332" s="4">
        <v>167.9</v>
      </c>
      <c r="G332" s="4">
        <v>162</v>
      </c>
      <c r="H332" s="4">
        <v>203.1</v>
      </c>
      <c r="I332" s="4">
        <v>155.9</v>
      </c>
      <c r="J332" s="4">
        <v>155.80000000000001</v>
      </c>
      <c r="K332" s="4">
        <v>164.2</v>
      </c>
      <c r="L332" s="4">
        <v>118.1</v>
      </c>
      <c r="M332" s="4">
        <v>178.7</v>
      </c>
      <c r="N332" s="4">
        <v>171.2</v>
      </c>
      <c r="O332" s="4">
        <v>177.4</v>
      </c>
      <c r="P332" s="4">
        <v>166.6</v>
      </c>
      <c r="Q332" s="4">
        <f t="shared" si="30"/>
        <v>167.62307692307695</v>
      </c>
      <c r="R332" s="4">
        <v>192.3</v>
      </c>
      <c r="S332" s="4">
        <f t="shared" si="31"/>
        <v>192.3</v>
      </c>
      <c r="T332" s="4">
        <v>175.4</v>
      </c>
      <c r="U332" s="4">
        <v>173.2</v>
      </c>
      <c r="V332" s="4">
        <v>175.1</v>
      </c>
      <c r="W332" s="51">
        <f t="shared" si="32"/>
        <v>174.56666666666669</v>
      </c>
      <c r="X332" s="4">
        <v>164.03483418901996</v>
      </c>
      <c r="Y332" s="4">
        <v>168.9</v>
      </c>
      <c r="Z332" s="4">
        <v>162</v>
      </c>
      <c r="AA332" s="4">
        <v>176</v>
      </c>
      <c r="AB332" s="4">
        <v>170.6</v>
      </c>
      <c r="AC332" s="4">
        <f t="shared" si="33"/>
        <v>168.306966837804</v>
      </c>
      <c r="AD332" s="4">
        <v>166.5</v>
      </c>
      <c r="AE332" s="4">
        <v>167.4</v>
      </c>
      <c r="AF332" s="51">
        <f t="shared" si="34"/>
        <v>166.95</v>
      </c>
      <c r="AG332" s="4">
        <v>166.6</v>
      </c>
      <c r="AH332" s="4">
        <v>168.3</v>
      </c>
      <c r="AI332" s="4">
        <f t="shared" si="35"/>
        <v>167.45</v>
      </c>
      <c r="AJ332" s="4">
        <v>168.7</v>
      </c>
      <c r="AK332" s="4"/>
    </row>
    <row r="333" spans="1:37" x14ac:dyDescent="0.25">
      <c r="A333" s="1" t="s">
        <v>32</v>
      </c>
      <c r="B333" s="1">
        <v>2022</v>
      </c>
      <c r="C333" s="1" t="s">
        <v>35</v>
      </c>
      <c r="D333" s="4">
        <v>153.69999999999999</v>
      </c>
      <c r="E333" s="4">
        <v>215.8</v>
      </c>
      <c r="F333" s="4">
        <v>167.7</v>
      </c>
      <c r="G333" s="4">
        <v>162.6</v>
      </c>
      <c r="H333" s="4">
        <v>180</v>
      </c>
      <c r="I333" s="4">
        <v>159.6</v>
      </c>
      <c r="J333" s="4">
        <v>188.4</v>
      </c>
      <c r="K333" s="4">
        <v>163.4</v>
      </c>
      <c r="L333" s="4">
        <v>120.3</v>
      </c>
      <c r="M333" s="4">
        <v>174.7</v>
      </c>
      <c r="N333" s="4">
        <v>157.1</v>
      </c>
      <c r="O333" s="4">
        <v>181.5</v>
      </c>
      <c r="P333" s="4">
        <v>171.5</v>
      </c>
      <c r="Q333" s="4">
        <f t="shared" si="30"/>
        <v>168.94615384615386</v>
      </c>
      <c r="R333" s="4">
        <v>197.5</v>
      </c>
      <c r="S333" s="4">
        <f t="shared" si="31"/>
        <v>197.5</v>
      </c>
      <c r="T333" s="4">
        <v>167.1</v>
      </c>
      <c r="U333" s="4">
        <v>152.6</v>
      </c>
      <c r="V333" s="4">
        <v>164.9</v>
      </c>
      <c r="W333" s="51">
        <f t="shared" si="32"/>
        <v>161.53333333333333</v>
      </c>
      <c r="X333" s="4">
        <v>165.3</v>
      </c>
      <c r="Y333" s="4">
        <v>164.5</v>
      </c>
      <c r="Z333" s="4">
        <v>154.19999999999999</v>
      </c>
      <c r="AA333" s="4">
        <v>168.2</v>
      </c>
      <c r="AB333" s="4">
        <v>162.69999999999999</v>
      </c>
      <c r="AC333" s="4">
        <f t="shared" si="33"/>
        <v>162.98000000000002</v>
      </c>
      <c r="AD333" s="4">
        <v>158.6</v>
      </c>
      <c r="AE333" s="4">
        <v>166.8</v>
      </c>
      <c r="AF333" s="51">
        <f t="shared" si="34"/>
        <v>162.69999999999999</v>
      </c>
      <c r="AG333" s="4">
        <v>160.80000000000001</v>
      </c>
      <c r="AH333" s="4">
        <v>160.6</v>
      </c>
      <c r="AI333" s="4">
        <f t="shared" si="35"/>
        <v>160.69999999999999</v>
      </c>
      <c r="AJ333" s="4">
        <v>166.5</v>
      </c>
      <c r="AK333" s="4"/>
    </row>
    <row r="334" spans="1:37" x14ac:dyDescent="0.25">
      <c r="A334" s="1" t="s">
        <v>33</v>
      </c>
      <c r="B334" s="1">
        <v>2022</v>
      </c>
      <c r="C334" s="1" t="s">
        <v>35</v>
      </c>
      <c r="D334" s="4">
        <v>151.30000000000001</v>
      </c>
      <c r="E334" s="4">
        <v>210.7</v>
      </c>
      <c r="F334" s="4">
        <v>167.8</v>
      </c>
      <c r="G334" s="4">
        <v>162.19999999999999</v>
      </c>
      <c r="H334" s="4">
        <v>194.6</v>
      </c>
      <c r="I334" s="4">
        <v>157.6</v>
      </c>
      <c r="J334" s="4">
        <v>166.9</v>
      </c>
      <c r="K334" s="4">
        <v>163.9</v>
      </c>
      <c r="L334" s="4">
        <v>118.8</v>
      </c>
      <c r="M334" s="4">
        <v>177.4</v>
      </c>
      <c r="N334" s="4">
        <v>165.3</v>
      </c>
      <c r="O334" s="4">
        <v>179.3</v>
      </c>
      <c r="P334" s="4">
        <v>168.4</v>
      </c>
      <c r="Q334" s="4">
        <f t="shared" si="30"/>
        <v>168.01538461538465</v>
      </c>
      <c r="R334" s="4">
        <v>193.7</v>
      </c>
      <c r="S334" s="4">
        <f t="shared" si="31"/>
        <v>193.7</v>
      </c>
      <c r="T334" s="4">
        <v>172.1</v>
      </c>
      <c r="U334" s="4">
        <v>164.6</v>
      </c>
      <c r="V334" s="4">
        <v>171.1</v>
      </c>
      <c r="W334" s="51">
        <f t="shared" si="32"/>
        <v>169.26666666666665</v>
      </c>
      <c r="X334" s="4">
        <v>165.3</v>
      </c>
      <c r="Y334" s="4">
        <v>167.2</v>
      </c>
      <c r="Z334" s="4">
        <v>157.9</v>
      </c>
      <c r="AA334" s="4">
        <v>173</v>
      </c>
      <c r="AB334" s="4">
        <v>166</v>
      </c>
      <c r="AC334" s="4">
        <f t="shared" si="33"/>
        <v>165.88</v>
      </c>
      <c r="AD334" s="4">
        <v>162.80000000000001</v>
      </c>
      <c r="AE334" s="4">
        <v>167.2</v>
      </c>
      <c r="AF334" s="51">
        <f t="shared" si="34"/>
        <v>165</v>
      </c>
      <c r="AG334" s="4">
        <v>163.30000000000001</v>
      </c>
      <c r="AH334" s="4">
        <v>164.6</v>
      </c>
      <c r="AI334" s="4">
        <f t="shared" si="35"/>
        <v>163.95</v>
      </c>
      <c r="AJ334" s="4">
        <v>167.7</v>
      </c>
      <c r="AK334" s="4"/>
    </row>
    <row r="335" spans="1:37" x14ac:dyDescent="0.25">
      <c r="A335" s="1" t="s">
        <v>30</v>
      </c>
      <c r="B335" s="1">
        <v>2022</v>
      </c>
      <c r="C335" s="1" t="s">
        <v>36</v>
      </c>
      <c r="D335" s="4">
        <v>151.80000000000001</v>
      </c>
      <c r="E335" s="4">
        <v>209.7</v>
      </c>
      <c r="F335" s="4">
        <v>164.5</v>
      </c>
      <c r="G335" s="4">
        <v>163.80000000000001</v>
      </c>
      <c r="H335" s="4">
        <v>207.4</v>
      </c>
      <c r="I335" s="4">
        <v>169.7</v>
      </c>
      <c r="J335" s="4">
        <v>153.6</v>
      </c>
      <c r="K335" s="4">
        <v>165.1</v>
      </c>
      <c r="L335" s="4">
        <v>118.2</v>
      </c>
      <c r="M335" s="4">
        <v>182.9</v>
      </c>
      <c r="N335" s="4">
        <v>172.4</v>
      </c>
      <c r="O335" s="4">
        <v>178.9</v>
      </c>
      <c r="P335" s="4">
        <v>168.6</v>
      </c>
      <c r="Q335" s="4">
        <f t="shared" si="30"/>
        <v>169.73846153846154</v>
      </c>
      <c r="R335" s="4">
        <v>192.8</v>
      </c>
      <c r="S335" s="4">
        <f t="shared" si="31"/>
        <v>192.8</v>
      </c>
      <c r="T335" s="4">
        <v>177.5</v>
      </c>
      <c r="U335" s="4">
        <v>175.1</v>
      </c>
      <c r="V335" s="4">
        <v>177.1</v>
      </c>
      <c r="W335" s="51">
        <f t="shared" si="32"/>
        <v>176.56666666666669</v>
      </c>
      <c r="X335" s="4">
        <v>164.60205225273268</v>
      </c>
      <c r="Y335" s="4">
        <v>173.3</v>
      </c>
      <c r="Z335" s="4">
        <v>166.2</v>
      </c>
      <c r="AA335" s="4">
        <v>177</v>
      </c>
      <c r="AB335" s="4">
        <v>170.9</v>
      </c>
      <c r="AC335" s="4">
        <f t="shared" si="33"/>
        <v>170.40041045054653</v>
      </c>
      <c r="AD335" s="4">
        <v>167.7</v>
      </c>
      <c r="AE335" s="4">
        <v>169</v>
      </c>
      <c r="AF335" s="51">
        <f t="shared" si="34"/>
        <v>168.35</v>
      </c>
      <c r="AG335" s="4">
        <v>167.2</v>
      </c>
      <c r="AH335" s="4">
        <v>170.2</v>
      </c>
      <c r="AI335" s="4">
        <f t="shared" si="35"/>
        <v>168.7</v>
      </c>
      <c r="AJ335" s="4">
        <v>170.8</v>
      </c>
      <c r="AK335" s="4"/>
    </row>
    <row r="336" spans="1:37" x14ac:dyDescent="0.25">
      <c r="A336" s="1" t="s">
        <v>32</v>
      </c>
      <c r="B336" s="1">
        <v>2022</v>
      </c>
      <c r="C336" s="1" t="s">
        <v>36</v>
      </c>
      <c r="D336" s="4">
        <v>155.4</v>
      </c>
      <c r="E336" s="4">
        <v>215.8</v>
      </c>
      <c r="F336" s="4">
        <v>164.6</v>
      </c>
      <c r="G336" s="4">
        <v>164.2</v>
      </c>
      <c r="H336" s="4">
        <v>186</v>
      </c>
      <c r="I336" s="4">
        <v>175.9</v>
      </c>
      <c r="J336" s="4">
        <v>190.7</v>
      </c>
      <c r="K336" s="4">
        <v>164</v>
      </c>
      <c r="L336" s="4">
        <v>120.5</v>
      </c>
      <c r="M336" s="4">
        <v>178</v>
      </c>
      <c r="N336" s="4">
        <v>157.5</v>
      </c>
      <c r="O336" s="4">
        <v>183.3</v>
      </c>
      <c r="P336" s="4">
        <v>174.5</v>
      </c>
      <c r="Q336" s="4">
        <f t="shared" si="30"/>
        <v>171.56923076923078</v>
      </c>
      <c r="R336" s="4">
        <v>197.1</v>
      </c>
      <c r="S336" s="4">
        <f t="shared" si="31"/>
        <v>197.1</v>
      </c>
      <c r="T336" s="4">
        <v>168.4</v>
      </c>
      <c r="U336" s="4">
        <v>154.5</v>
      </c>
      <c r="V336" s="4">
        <v>166.3</v>
      </c>
      <c r="W336" s="51">
        <f t="shared" si="32"/>
        <v>163.06666666666666</v>
      </c>
      <c r="X336" s="4">
        <v>167</v>
      </c>
      <c r="Y336" s="4">
        <v>170.5</v>
      </c>
      <c r="Z336" s="4">
        <v>159.30000000000001</v>
      </c>
      <c r="AA336" s="4">
        <v>169</v>
      </c>
      <c r="AB336" s="4">
        <v>164</v>
      </c>
      <c r="AC336" s="4">
        <f t="shared" si="33"/>
        <v>165.95999999999998</v>
      </c>
      <c r="AD336" s="4">
        <v>159.80000000000001</v>
      </c>
      <c r="AE336" s="4">
        <v>168.4</v>
      </c>
      <c r="AF336" s="51">
        <f t="shared" si="34"/>
        <v>164.10000000000002</v>
      </c>
      <c r="AG336" s="4">
        <v>162.19999999999999</v>
      </c>
      <c r="AH336" s="4">
        <v>163.1</v>
      </c>
      <c r="AI336" s="4">
        <f t="shared" si="35"/>
        <v>162.64999999999998</v>
      </c>
      <c r="AJ336" s="4">
        <v>169.2</v>
      </c>
      <c r="AK336" s="4"/>
    </row>
    <row r="337" spans="1:37" x14ac:dyDescent="0.25">
      <c r="A337" s="1" t="s">
        <v>33</v>
      </c>
      <c r="B337" s="1">
        <v>2022</v>
      </c>
      <c r="C337" s="1" t="s">
        <v>36</v>
      </c>
      <c r="D337" s="4">
        <v>152.9</v>
      </c>
      <c r="E337" s="4">
        <v>211.8</v>
      </c>
      <c r="F337" s="4">
        <v>164.5</v>
      </c>
      <c r="G337" s="4">
        <v>163.9</v>
      </c>
      <c r="H337" s="4">
        <v>199.5</v>
      </c>
      <c r="I337" s="4">
        <v>172.6</v>
      </c>
      <c r="J337" s="4">
        <v>166.2</v>
      </c>
      <c r="K337" s="4">
        <v>164.7</v>
      </c>
      <c r="L337" s="4">
        <v>119</v>
      </c>
      <c r="M337" s="4">
        <v>181.3</v>
      </c>
      <c r="N337" s="4">
        <v>166.2</v>
      </c>
      <c r="O337" s="4">
        <v>180.9</v>
      </c>
      <c r="P337" s="4">
        <v>170.8</v>
      </c>
      <c r="Q337" s="4">
        <f t="shared" si="30"/>
        <v>170.33076923076925</v>
      </c>
      <c r="R337" s="4">
        <v>193.9</v>
      </c>
      <c r="S337" s="4">
        <f t="shared" si="31"/>
        <v>193.9</v>
      </c>
      <c r="T337" s="4">
        <v>173.9</v>
      </c>
      <c r="U337" s="4">
        <v>166.5</v>
      </c>
      <c r="V337" s="4">
        <v>172.8</v>
      </c>
      <c r="W337" s="51">
        <f t="shared" si="32"/>
        <v>171.06666666666669</v>
      </c>
      <c r="X337" s="4">
        <v>167</v>
      </c>
      <c r="Y337" s="4">
        <v>172.2</v>
      </c>
      <c r="Z337" s="4">
        <v>162.6</v>
      </c>
      <c r="AA337" s="4">
        <v>174</v>
      </c>
      <c r="AB337" s="4">
        <v>166.9</v>
      </c>
      <c r="AC337" s="4">
        <f t="shared" si="33"/>
        <v>168.54</v>
      </c>
      <c r="AD337" s="4">
        <v>164</v>
      </c>
      <c r="AE337" s="4">
        <v>168.8</v>
      </c>
      <c r="AF337" s="51">
        <f t="shared" si="34"/>
        <v>166.4</v>
      </c>
      <c r="AG337" s="4">
        <v>164.4</v>
      </c>
      <c r="AH337" s="4">
        <v>166.8</v>
      </c>
      <c r="AI337" s="4">
        <f t="shared" si="35"/>
        <v>165.60000000000002</v>
      </c>
      <c r="AJ337" s="4">
        <v>170.1</v>
      </c>
      <c r="AK337" s="4"/>
    </row>
    <row r="338" spans="1:37" x14ac:dyDescent="0.25">
      <c r="A338" s="1" t="s">
        <v>30</v>
      </c>
      <c r="B338" s="1">
        <v>2022</v>
      </c>
      <c r="C338" s="1" t="s">
        <v>37</v>
      </c>
      <c r="D338" s="4">
        <v>152.9</v>
      </c>
      <c r="E338" s="4">
        <v>214.7</v>
      </c>
      <c r="F338" s="4">
        <v>161.4</v>
      </c>
      <c r="G338" s="4">
        <v>164.6</v>
      </c>
      <c r="H338" s="4">
        <v>209.9</v>
      </c>
      <c r="I338" s="4">
        <v>168</v>
      </c>
      <c r="J338" s="4">
        <v>160.4</v>
      </c>
      <c r="K338" s="4">
        <v>165</v>
      </c>
      <c r="L338" s="4">
        <v>118.9</v>
      </c>
      <c r="M338" s="4">
        <v>186.6</v>
      </c>
      <c r="N338" s="4">
        <v>173.2</v>
      </c>
      <c r="O338" s="4">
        <v>180.4</v>
      </c>
      <c r="P338" s="4">
        <v>170.8</v>
      </c>
      <c r="Q338" s="4">
        <f t="shared" si="30"/>
        <v>171.2923076923077</v>
      </c>
      <c r="R338" s="4">
        <v>192.9</v>
      </c>
      <c r="S338" s="4">
        <f t="shared" si="31"/>
        <v>192.9</v>
      </c>
      <c r="T338" s="4">
        <v>179.3</v>
      </c>
      <c r="U338" s="4">
        <v>177.2</v>
      </c>
      <c r="V338" s="4">
        <v>179</v>
      </c>
      <c r="W338" s="51">
        <f t="shared" si="32"/>
        <v>178.5</v>
      </c>
      <c r="X338" s="4">
        <v>165.31337752427325</v>
      </c>
      <c r="Y338" s="4">
        <v>175.3</v>
      </c>
      <c r="Z338" s="4">
        <v>167.1</v>
      </c>
      <c r="AA338" s="4">
        <v>177.7</v>
      </c>
      <c r="AB338" s="4">
        <v>171.8</v>
      </c>
      <c r="AC338" s="4">
        <f t="shared" si="33"/>
        <v>171.44267550485466</v>
      </c>
      <c r="AD338" s="4">
        <v>168.9</v>
      </c>
      <c r="AE338" s="4">
        <v>168.5</v>
      </c>
      <c r="AF338" s="51">
        <f t="shared" si="34"/>
        <v>168.7</v>
      </c>
      <c r="AG338" s="4">
        <v>167.6</v>
      </c>
      <c r="AH338" s="4">
        <v>170.9</v>
      </c>
      <c r="AI338" s="4">
        <f t="shared" si="35"/>
        <v>169.25</v>
      </c>
      <c r="AJ338" s="4">
        <v>172.5</v>
      </c>
      <c r="AK338" s="4"/>
    </row>
    <row r="339" spans="1:37" x14ac:dyDescent="0.25">
      <c r="A339" s="1" t="s">
        <v>32</v>
      </c>
      <c r="B339" s="1">
        <v>2022</v>
      </c>
      <c r="C339" s="1" t="s">
        <v>37</v>
      </c>
      <c r="D339" s="4">
        <v>156.69999999999999</v>
      </c>
      <c r="E339" s="4">
        <v>221.2</v>
      </c>
      <c r="F339" s="4">
        <v>164.1</v>
      </c>
      <c r="G339" s="4">
        <v>165.4</v>
      </c>
      <c r="H339" s="4">
        <v>189.5</v>
      </c>
      <c r="I339" s="4">
        <v>174.5</v>
      </c>
      <c r="J339" s="4">
        <v>203.2</v>
      </c>
      <c r="K339" s="4">
        <v>164.1</v>
      </c>
      <c r="L339" s="4">
        <v>121.2</v>
      </c>
      <c r="M339" s="4">
        <v>181.4</v>
      </c>
      <c r="N339" s="4">
        <v>158.5</v>
      </c>
      <c r="O339" s="4">
        <v>184.9</v>
      </c>
      <c r="P339" s="4">
        <v>177.5</v>
      </c>
      <c r="Q339" s="4">
        <f t="shared" si="30"/>
        <v>174.01538461538465</v>
      </c>
      <c r="R339" s="4">
        <v>197.5</v>
      </c>
      <c r="S339" s="4">
        <f t="shared" si="31"/>
        <v>197.5</v>
      </c>
      <c r="T339" s="4">
        <v>170</v>
      </c>
      <c r="U339" s="4">
        <v>155.9</v>
      </c>
      <c r="V339" s="4">
        <v>167.8</v>
      </c>
      <c r="W339" s="51">
        <f t="shared" si="32"/>
        <v>164.56666666666666</v>
      </c>
      <c r="X339" s="4">
        <v>167.5</v>
      </c>
      <c r="Y339" s="4">
        <v>173.5</v>
      </c>
      <c r="Z339" s="4">
        <v>159.4</v>
      </c>
      <c r="AA339" s="4">
        <v>170.1</v>
      </c>
      <c r="AB339" s="4">
        <v>165.2</v>
      </c>
      <c r="AC339" s="4">
        <f t="shared" si="33"/>
        <v>167.14000000000001</v>
      </c>
      <c r="AD339" s="4">
        <v>161.1</v>
      </c>
      <c r="AE339" s="4">
        <v>168.2</v>
      </c>
      <c r="AF339" s="51">
        <f t="shared" si="34"/>
        <v>164.64999999999998</v>
      </c>
      <c r="AG339" s="4">
        <v>163.19999999999999</v>
      </c>
      <c r="AH339" s="4">
        <v>163.80000000000001</v>
      </c>
      <c r="AI339" s="4">
        <f t="shared" si="35"/>
        <v>163.5</v>
      </c>
      <c r="AJ339" s="4">
        <v>170.8</v>
      </c>
      <c r="AK339" s="4"/>
    </row>
    <row r="340" spans="1:37" x14ac:dyDescent="0.25">
      <c r="A340" s="1" t="s">
        <v>33</v>
      </c>
      <c r="B340" s="1">
        <v>2022</v>
      </c>
      <c r="C340" s="1" t="s">
        <v>37</v>
      </c>
      <c r="D340" s="4">
        <v>154.1</v>
      </c>
      <c r="E340" s="4">
        <v>217</v>
      </c>
      <c r="F340" s="4">
        <v>162.4</v>
      </c>
      <c r="G340" s="4">
        <v>164.9</v>
      </c>
      <c r="H340" s="4">
        <v>202.4</v>
      </c>
      <c r="I340" s="4">
        <v>171</v>
      </c>
      <c r="J340" s="4">
        <v>174.9</v>
      </c>
      <c r="K340" s="4">
        <v>164.7</v>
      </c>
      <c r="L340" s="4">
        <v>119.7</v>
      </c>
      <c r="M340" s="4">
        <v>184.9</v>
      </c>
      <c r="N340" s="4">
        <v>167.1</v>
      </c>
      <c r="O340" s="4">
        <v>182.5</v>
      </c>
      <c r="P340" s="4">
        <v>173.3</v>
      </c>
      <c r="Q340" s="4">
        <f t="shared" si="30"/>
        <v>172.22307692307697</v>
      </c>
      <c r="R340" s="4">
        <v>194.1</v>
      </c>
      <c r="S340" s="4">
        <f t="shared" si="31"/>
        <v>194.1</v>
      </c>
      <c r="T340" s="4">
        <v>175.6</v>
      </c>
      <c r="U340" s="4">
        <v>168.4</v>
      </c>
      <c r="V340" s="4">
        <v>174.6</v>
      </c>
      <c r="W340" s="51">
        <f t="shared" si="32"/>
        <v>172.86666666666667</v>
      </c>
      <c r="X340" s="4">
        <v>167.5</v>
      </c>
      <c r="Y340" s="4">
        <v>174.6</v>
      </c>
      <c r="Z340" s="4">
        <v>163</v>
      </c>
      <c r="AA340" s="4">
        <v>174.8</v>
      </c>
      <c r="AB340" s="4">
        <v>167.9</v>
      </c>
      <c r="AC340" s="4">
        <f t="shared" si="33"/>
        <v>169.56</v>
      </c>
      <c r="AD340" s="4">
        <v>165.2</v>
      </c>
      <c r="AE340" s="4">
        <v>168.4</v>
      </c>
      <c r="AF340" s="51">
        <f t="shared" si="34"/>
        <v>166.8</v>
      </c>
      <c r="AG340" s="4">
        <v>165.1</v>
      </c>
      <c r="AH340" s="4">
        <v>167.5</v>
      </c>
      <c r="AI340" s="4">
        <f t="shared" si="35"/>
        <v>166.3</v>
      </c>
      <c r="AJ340" s="4">
        <v>171.7</v>
      </c>
      <c r="AK340" s="4"/>
    </row>
    <row r="341" spans="1:37" x14ac:dyDescent="0.25">
      <c r="A341" s="1" t="s">
        <v>30</v>
      </c>
      <c r="B341" s="1">
        <v>2022</v>
      </c>
      <c r="C341" s="1" t="s">
        <v>38</v>
      </c>
      <c r="D341" s="4">
        <v>153.80000000000001</v>
      </c>
      <c r="E341" s="4">
        <v>217.2</v>
      </c>
      <c r="F341" s="4">
        <v>169.6</v>
      </c>
      <c r="G341" s="4">
        <v>165.4</v>
      </c>
      <c r="H341" s="4">
        <v>208.1</v>
      </c>
      <c r="I341" s="4">
        <v>165.8</v>
      </c>
      <c r="J341" s="4">
        <v>167.3</v>
      </c>
      <c r="K341" s="4">
        <v>164.6</v>
      </c>
      <c r="L341" s="4">
        <v>119.1</v>
      </c>
      <c r="M341" s="4">
        <v>188.9</v>
      </c>
      <c r="N341" s="4">
        <v>174.2</v>
      </c>
      <c r="O341" s="4">
        <v>181.9</v>
      </c>
      <c r="P341" s="4">
        <v>172.4</v>
      </c>
      <c r="Q341" s="4">
        <f t="shared" si="30"/>
        <v>172.94615384615386</v>
      </c>
      <c r="R341" s="4">
        <v>192.9</v>
      </c>
      <c r="S341" s="4">
        <f t="shared" si="31"/>
        <v>192.9</v>
      </c>
      <c r="T341" s="4">
        <v>180.7</v>
      </c>
      <c r="U341" s="4">
        <v>178.7</v>
      </c>
      <c r="V341" s="4">
        <v>180.4</v>
      </c>
      <c r="W341" s="51">
        <f t="shared" si="32"/>
        <v>179.93333333333331</v>
      </c>
      <c r="X341" s="4">
        <v>165.95002932955842</v>
      </c>
      <c r="Y341" s="4">
        <v>176.7</v>
      </c>
      <c r="Z341" s="4">
        <v>165.5</v>
      </c>
      <c r="AA341" s="4">
        <v>178.2</v>
      </c>
      <c r="AB341" s="4">
        <v>172.6</v>
      </c>
      <c r="AC341" s="4">
        <f t="shared" si="33"/>
        <v>171.79000586591167</v>
      </c>
      <c r="AD341" s="4">
        <v>170.3</v>
      </c>
      <c r="AE341" s="4">
        <v>169.5</v>
      </c>
      <c r="AF341" s="51">
        <f t="shared" si="34"/>
        <v>169.9</v>
      </c>
      <c r="AG341" s="4">
        <v>168</v>
      </c>
      <c r="AH341" s="4">
        <v>171</v>
      </c>
      <c r="AI341" s="4">
        <f t="shared" si="35"/>
        <v>169.5</v>
      </c>
      <c r="AJ341" s="4">
        <v>173.6</v>
      </c>
      <c r="AK341" s="4"/>
    </row>
    <row r="342" spans="1:37" x14ac:dyDescent="0.25">
      <c r="A342" s="1" t="s">
        <v>32</v>
      </c>
      <c r="B342" s="1">
        <v>2022</v>
      </c>
      <c r="C342" s="1" t="s">
        <v>38</v>
      </c>
      <c r="D342" s="4">
        <v>157.5</v>
      </c>
      <c r="E342" s="4">
        <v>223.4</v>
      </c>
      <c r="F342" s="4">
        <v>172.8</v>
      </c>
      <c r="G342" s="4">
        <v>166.4</v>
      </c>
      <c r="H342" s="4">
        <v>188.6</v>
      </c>
      <c r="I342" s="4">
        <v>174.1</v>
      </c>
      <c r="J342" s="4">
        <v>211.5</v>
      </c>
      <c r="K342" s="4">
        <v>163.6</v>
      </c>
      <c r="L342" s="4">
        <v>121.4</v>
      </c>
      <c r="M342" s="4">
        <v>183.5</v>
      </c>
      <c r="N342" s="4">
        <v>159.1</v>
      </c>
      <c r="O342" s="4">
        <v>186.3</v>
      </c>
      <c r="P342" s="4">
        <v>179.3</v>
      </c>
      <c r="Q342" s="4">
        <f t="shared" si="30"/>
        <v>175.96153846153845</v>
      </c>
      <c r="R342" s="4">
        <v>198.3</v>
      </c>
      <c r="S342" s="4">
        <f t="shared" si="31"/>
        <v>198.3</v>
      </c>
      <c r="T342" s="4">
        <v>171.6</v>
      </c>
      <c r="U342" s="4">
        <v>157.4</v>
      </c>
      <c r="V342" s="4">
        <v>169.4</v>
      </c>
      <c r="W342" s="51">
        <f t="shared" si="32"/>
        <v>166.13333333333333</v>
      </c>
      <c r="X342" s="4">
        <v>166.8</v>
      </c>
      <c r="Y342" s="4">
        <v>174.9</v>
      </c>
      <c r="Z342" s="4">
        <v>157.19999999999999</v>
      </c>
      <c r="AA342" s="4">
        <v>170.9</v>
      </c>
      <c r="AB342" s="4">
        <v>166.5</v>
      </c>
      <c r="AC342" s="4">
        <f t="shared" si="33"/>
        <v>167.26000000000002</v>
      </c>
      <c r="AD342" s="4">
        <v>162.1</v>
      </c>
      <c r="AE342" s="4">
        <v>169.2</v>
      </c>
      <c r="AF342" s="51">
        <f t="shared" si="34"/>
        <v>165.64999999999998</v>
      </c>
      <c r="AG342" s="4">
        <v>164.1</v>
      </c>
      <c r="AH342" s="4">
        <v>163.80000000000001</v>
      </c>
      <c r="AI342" s="4">
        <f t="shared" si="35"/>
        <v>163.95</v>
      </c>
      <c r="AJ342" s="4">
        <v>171.4</v>
      </c>
      <c r="AK342" s="4"/>
    </row>
    <row r="343" spans="1:37" x14ac:dyDescent="0.25">
      <c r="A343" s="1" t="s">
        <v>33</v>
      </c>
      <c r="B343" s="1">
        <v>2022</v>
      </c>
      <c r="C343" s="1" t="s">
        <v>38</v>
      </c>
      <c r="D343" s="4">
        <v>155</v>
      </c>
      <c r="E343" s="4">
        <v>219.4</v>
      </c>
      <c r="F343" s="4">
        <v>170.8</v>
      </c>
      <c r="G343" s="4">
        <v>165.8</v>
      </c>
      <c r="H343" s="4">
        <v>200.9</v>
      </c>
      <c r="I343" s="4">
        <v>169.7</v>
      </c>
      <c r="J343" s="4">
        <v>182.3</v>
      </c>
      <c r="K343" s="4">
        <v>164.3</v>
      </c>
      <c r="L343" s="4">
        <v>119.9</v>
      </c>
      <c r="M343" s="4">
        <v>187.1</v>
      </c>
      <c r="N343" s="4">
        <v>167.9</v>
      </c>
      <c r="O343" s="4">
        <v>183.9</v>
      </c>
      <c r="P343" s="4">
        <v>174.9</v>
      </c>
      <c r="Q343" s="4">
        <f t="shared" si="30"/>
        <v>173.99230769230769</v>
      </c>
      <c r="R343" s="4">
        <v>194.3</v>
      </c>
      <c r="S343" s="4">
        <f t="shared" si="31"/>
        <v>194.3</v>
      </c>
      <c r="T343" s="4">
        <v>177.1</v>
      </c>
      <c r="U343" s="4">
        <v>169.9</v>
      </c>
      <c r="V343" s="4">
        <v>176</v>
      </c>
      <c r="W343" s="51">
        <f t="shared" si="32"/>
        <v>174.33333333333334</v>
      </c>
      <c r="X343" s="4">
        <v>166.8</v>
      </c>
      <c r="Y343" s="4">
        <v>176</v>
      </c>
      <c r="Z343" s="4">
        <v>161.1</v>
      </c>
      <c r="AA343" s="4">
        <v>175.4</v>
      </c>
      <c r="AB343" s="4">
        <v>169</v>
      </c>
      <c r="AC343" s="4">
        <f t="shared" si="33"/>
        <v>169.66</v>
      </c>
      <c r="AD343" s="4">
        <v>166.4</v>
      </c>
      <c r="AE343" s="4">
        <v>169.4</v>
      </c>
      <c r="AF343" s="51">
        <f t="shared" si="34"/>
        <v>167.9</v>
      </c>
      <c r="AG343" s="4">
        <v>165.8</v>
      </c>
      <c r="AH343" s="4">
        <v>167.5</v>
      </c>
      <c r="AI343" s="4">
        <f t="shared" si="35"/>
        <v>166.65</v>
      </c>
      <c r="AJ343" s="4">
        <v>172.6</v>
      </c>
      <c r="AK343" s="4"/>
    </row>
    <row r="344" spans="1:37" x14ac:dyDescent="0.25">
      <c r="A344" s="1" t="s">
        <v>30</v>
      </c>
      <c r="B344" s="1">
        <v>2022</v>
      </c>
      <c r="C344" s="1" t="s">
        <v>39</v>
      </c>
      <c r="D344" s="4">
        <v>155.19999999999999</v>
      </c>
      <c r="E344" s="4">
        <v>210.8</v>
      </c>
      <c r="F344" s="4">
        <v>174.3</v>
      </c>
      <c r="G344" s="4">
        <v>166.3</v>
      </c>
      <c r="H344" s="4">
        <v>202.2</v>
      </c>
      <c r="I344" s="4">
        <v>169.6</v>
      </c>
      <c r="J344" s="4">
        <v>168.6</v>
      </c>
      <c r="K344" s="4">
        <v>164.4</v>
      </c>
      <c r="L344" s="4">
        <v>119.2</v>
      </c>
      <c r="M344" s="4">
        <v>191.8</v>
      </c>
      <c r="N344" s="4">
        <v>174.5</v>
      </c>
      <c r="O344" s="4">
        <v>183.1</v>
      </c>
      <c r="P344" s="4">
        <v>172.5</v>
      </c>
      <c r="Q344" s="4">
        <f t="shared" si="30"/>
        <v>173.26923076923077</v>
      </c>
      <c r="R344" s="4">
        <v>193.2</v>
      </c>
      <c r="S344" s="4">
        <f t="shared" si="31"/>
        <v>193.2</v>
      </c>
      <c r="T344" s="4">
        <v>182</v>
      </c>
      <c r="U344" s="4">
        <v>180.3</v>
      </c>
      <c r="V344" s="4">
        <v>181.7</v>
      </c>
      <c r="W344" s="51">
        <f t="shared" si="32"/>
        <v>181.33333333333334</v>
      </c>
      <c r="X344" s="4">
        <v>166.49616212295157</v>
      </c>
      <c r="Y344" s="4">
        <v>179.6</v>
      </c>
      <c r="Z344" s="4">
        <v>166.3</v>
      </c>
      <c r="AA344" s="4">
        <v>178.8</v>
      </c>
      <c r="AB344" s="4">
        <v>174.7</v>
      </c>
      <c r="AC344" s="4">
        <f t="shared" si="33"/>
        <v>173.17923242459034</v>
      </c>
      <c r="AD344" s="4">
        <v>171.3</v>
      </c>
      <c r="AE344" s="4">
        <v>169.7</v>
      </c>
      <c r="AF344" s="51">
        <f t="shared" si="34"/>
        <v>170.5</v>
      </c>
      <c r="AG344" s="4">
        <v>168.6</v>
      </c>
      <c r="AH344" s="4">
        <v>171.8</v>
      </c>
      <c r="AI344" s="4">
        <f t="shared" si="35"/>
        <v>170.2</v>
      </c>
      <c r="AJ344" s="4">
        <v>174.3</v>
      </c>
      <c r="AK344" s="4"/>
    </row>
    <row r="345" spans="1:37" x14ac:dyDescent="0.25">
      <c r="A345" s="1" t="s">
        <v>32</v>
      </c>
      <c r="B345" s="1">
        <v>2022</v>
      </c>
      <c r="C345" s="1" t="s">
        <v>39</v>
      </c>
      <c r="D345" s="4">
        <v>159.30000000000001</v>
      </c>
      <c r="E345" s="4">
        <v>217.1</v>
      </c>
      <c r="F345" s="4">
        <v>176.6</v>
      </c>
      <c r="G345" s="4">
        <v>167.1</v>
      </c>
      <c r="H345" s="4">
        <v>184.8</v>
      </c>
      <c r="I345" s="4">
        <v>179.5</v>
      </c>
      <c r="J345" s="4">
        <v>208.5</v>
      </c>
      <c r="K345" s="4">
        <v>164</v>
      </c>
      <c r="L345" s="4">
        <v>121.5</v>
      </c>
      <c r="M345" s="4">
        <v>186.3</v>
      </c>
      <c r="N345" s="4">
        <v>159.80000000000001</v>
      </c>
      <c r="O345" s="4">
        <v>187.7</v>
      </c>
      <c r="P345" s="4">
        <v>179.4</v>
      </c>
      <c r="Q345" s="4">
        <f t="shared" si="30"/>
        <v>176.27692307692308</v>
      </c>
      <c r="R345" s="4">
        <v>198.6</v>
      </c>
      <c r="S345" s="4">
        <f t="shared" si="31"/>
        <v>198.6</v>
      </c>
      <c r="T345" s="4">
        <v>172.7</v>
      </c>
      <c r="U345" s="4">
        <v>158.69999999999999</v>
      </c>
      <c r="V345" s="4">
        <v>170.6</v>
      </c>
      <c r="W345" s="51">
        <f t="shared" si="32"/>
        <v>167.33333333333334</v>
      </c>
      <c r="X345" s="4">
        <v>167.8</v>
      </c>
      <c r="Y345" s="4">
        <v>179.5</v>
      </c>
      <c r="Z345" s="4">
        <v>157.4</v>
      </c>
      <c r="AA345" s="4">
        <v>171.7</v>
      </c>
      <c r="AB345" s="4">
        <v>169.1</v>
      </c>
      <c r="AC345" s="4">
        <f t="shared" si="33"/>
        <v>169.10000000000002</v>
      </c>
      <c r="AD345" s="4">
        <v>163.1</v>
      </c>
      <c r="AE345" s="4">
        <v>169.8</v>
      </c>
      <c r="AF345" s="51">
        <f t="shared" si="34"/>
        <v>166.45</v>
      </c>
      <c r="AG345" s="4">
        <v>164.6</v>
      </c>
      <c r="AH345" s="4">
        <v>164.7</v>
      </c>
      <c r="AI345" s="4">
        <f t="shared" si="35"/>
        <v>164.64999999999998</v>
      </c>
      <c r="AJ345" s="4">
        <v>172.3</v>
      </c>
      <c r="AK345" s="4"/>
    </row>
    <row r="346" spans="1:37" x14ac:dyDescent="0.25">
      <c r="A346" s="1" t="s">
        <v>33</v>
      </c>
      <c r="B346" s="1">
        <v>2022</v>
      </c>
      <c r="C346" s="1" t="s">
        <v>39</v>
      </c>
      <c r="D346" s="4">
        <v>156.5</v>
      </c>
      <c r="E346" s="4">
        <v>213</v>
      </c>
      <c r="F346" s="4">
        <v>175.2</v>
      </c>
      <c r="G346" s="4">
        <v>166.6</v>
      </c>
      <c r="H346" s="4">
        <v>195.8</v>
      </c>
      <c r="I346" s="4">
        <v>174.2</v>
      </c>
      <c r="J346" s="4">
        <v>182.1</v>
      </c>
      <c r="K346" s="4">
        <v>164.3</v>
      </c>
      <c r="L346" s="4">
        <v>120</v>
      </c>
      <c r="M346" s="4">
        <v>190</v>
      </c>
      <c r="N346" s="4">
        <v>168.4</v>
      </c>
      <c r="O346" s="4">
        <v>185.2</v>
      </c>
      <c r="P346" s="4">
        <v>175</v>
      </c>
      <c r="Q346" s="4">
        <f t="shared" si="30"/>
        <v>174.33076923076925</v>
      </c>
      <c r="R346" s="4">
        <v>194.6</v>
      </c>
      <c r="S346" s="4">
        <f t="shared" si="31"/>
        <v>194.6</v>
      </c>
      <c r="T346" s="4">
        <v>178.3</v>
      </c>
      <c r="U346" s="4">
        <v>171.3</v>
      </c>
      <c r="V346" s="4">
        <v>177.3</v>
      </c>
      <c r="W346" s="51">
        <f t="shared" si="32"/>
        <v>175.63333333333335</v>
      </c>
      <c r="X346" s="4">
        <v>167.8</v>
      </c>
      <c r="Y346" s="4">
        <v>179.6</v>
      </c>
      <c r="Z346" s="4">
        <v>161.6</v>
      </c>
      <c r="AA346" s="4">
        <v>176.1</v>
      </c>
      <c r="AB346" s="4">
        <v>171.4</v>
      </c>
      <c r="AC346" s="4">
        <f t="shared" si="33"/>
        <v>171.3</v>
      </c>
      <c r="AD346" s="4">
        <v>167.4</v>
      </c>
      <c r="AE346" s="4">
        <v>169.7</v>
      </c>
      <c r="AF346" s="51">
        <f t="shared" si="34"/>
        <v>168.55</v>
      </c>
      <c r="AG346" s="4">
        <v>166.3</v>
      </c>
      <c r="AH346" s="4">
        <v>168.4</v>
      </c>
      <c r="AI346" s="4">
        <f t="shared" si="35"/>
        <v>167.35000000000002</v>
      </c>
      <c r="AJ346" s="4">
        <v>173.4</v>
      </c>
      <c r="AK346" s="4"/>
    </row>
    <row r="347" spans="1:37" x14ac:dyDescent="0.25">
      <c r="A347" s="1" t="s">
        <v>30</v>
      </c>
      <c r="B347" s="1">
        <v>2022</v>
      </c>
      <c r="C347" s="1" t="s">
        <v>40</v>
      </c>
      <c r="D347" s="4">
        <v>159.5</v>
      </c>
      <c r="E347" s="4">
        <v>204.1</v>
      </c>
      <c r="F347" s="4">
        <v>168.3</v>
      </c>
      <c r="G347" s="4">
        <v>167.9</v>
      </c>
      <c r="H347" s="4">
        <v>198.1</v>
      </c>
      <c r="I347" s="4">
        <v>169.2</v>
      </c>
      <c r="J347" s="4">
        <v>173.1</v>
      </c>
      <c r="K347" s="4">
        <v>167.1</v>
      </c>
      <c r="L347" s="4">
        <v>120.2</v>
      </c>
      <c r="M347" s="4">
        <v>195.6</v>
      </c>
      <c r="N347" s="4">
        <v>174.8</v>
      </c>
      <c r="O347" s="4">
        <v>184</v>
      </c>
      <c r="P347" s="4">
        <v>173.9</v>
      </c>
      <c r="Q347" s="4">
        <f t="shared" si="30"/>
        <v>173.5230769230769</v>
      </c>
      <c r="R347" s="4">
        <v>193.7</v>
      </c>
      <c r="S347" s="4">
        <f t="shared" si="31"/>
        <v>193.7</v>
      </c>
      <c r="T347" s="4">
        <v>183.2</v>
      </c>
      <c r="U347" s="4">
        <v>181.7</v>
      </c>
      <c r="V347" s="4">
        <v>183</v>
      </c>
      <c r="W347" s="51">
        <f t="shared" si="32"/>
        <v>182.63333333333333</v>
      </c>
      <c r="X347" s="4">
        <v>166.88439655297591</v>
      </c>
      <c r="Y347" s="4">
        <v>179.1</v>
      </c>
      <c r="Z347" s="4">
        <v>166.6</v>
      </c>
      <c r="AA347" s="4">
        <v>179.4</v>
      </c>
      <c r="AB347" s="4">
        <v>175.7</v>
      </c>
      <c r="AC347" s="4">
        <f t="shared" si="33"/>
        <v>173.53687931059517</v>
      </c>
      <c r="AD347" s="4">
        <v>172.3</v>
      </c>
      <c r="AE347" s="4">
        <v>171.1</v>
      </c>
      <c r="AF347" s="51">
        <f t="shared" si="34"/>
        <v>171.7</v>
      </c>
      <c r="AG347" s="4">
        <v>169.3</v>
      </c>
      <c r="AH347" s="4">
        <v>172.6</v>
      </c>
      <c r="AI347" s="4">
        <f t="shared" si="35"/>
        <v>170.95</v>
      </c>
      <c r="AJ347" s="4">
        <v>175.3</v>
      </c>
      <c r="AK347" s="4"/>
    </row>
    <row r="348" spans="1:37" x14ac:dyDescent="0.25">
      <c r="A348" s="1" t="s">
        <v>32</v>
      </c>
      <c r="B348" s="1">
        <v>2022</v>
      </c>
      <c r="C348" s="1" t="s">
        <v>40</v>
      </c>
      <c r="D348" s="4">
        <v>162.1</v>
      </c>
      <c r="E348" s="4">
        <v>210.9</v>
      </c>
      <c r="F348" s="4">
        <v>170.6</v>
      </c>
      <c r="G348" s="4">
        <v>168.4</v>
      </c>
      <c r="H348" s="4">
        <v>182.5</v>
      </c>
      <c r="I348" s="4">
        <v>177.1</v>
      </c>
      <c r="J348" s="4">
        <v>213.1</v>
      </c>
      <c r="K348" s="4">
        <v>167.3</v>
      </c>
      <c r="L348" s="4">
        <v>122.2</v>
      </c>
      <c r="M348" s="4">
        <v>189.7</v>
      </c>
      <c r="N348" s="4">
        <v>160.5</v>
      </c>
      <c r="O348" s="4">
        <v>188.9</v>
      </c>
      <c r="P348" s="4">
        <v>180.4</v>
      </c>
      <c r="Q348" s="4">
        <f t="shared" si="30"/>
        <v>176.43846153846152</v>
      </c>
      <c r="R348" s="4">
        <v>198.7</v>
      </c>
      <c r="S348" s="4">
        <f t="shared" si="31"/>
        <v>198.7</v>
      </c>
      <c r="T348" s="4">
        <v>173.7</v>
      </c>
      <c r="U348" s="4">
        <v>160</v>
      </c>
      <c r="V348" s="4">
        <v>171.6</v>
      </c>
      <c r="W348" s="51">
        <f t="shared" si="32"/>
        <v>168.43333333333331</v>
      </c>
      <c r="X348" s="4">
        <v>169</v>
      </c>
      <c r="Y348" s="4">
        <v>178.4</v>
      </c>
      <c r="Z348" s="4">
        <v>157.69999999999999</v>
      </c>
      <c r="AA348" s="4">
        <v>172.6</v>
      </c>
      <c r="AB348" s="4">
        <v>169.9</v>
      </c>
      <c r="AC348" s="4">
        <f t="shared" si="33"/>
        <v>169.51999999999998</v>
      </c>
      <c r="AD348" s="4">
        <v>164.2</v>
      </c>
      <c r="AE348" s="4">
        <v>171.4</v>
      </c>
      <c r="AF348" s="51">
        <f t="shared" si="34"/>
        <v>167.8</v>
      </c>
      <c r="AG348" s="4">
        <v>165.1</v>
      </c>
      <c r="AH348" s="4">
        <v>165.4</v>
      </c>
      <c r="AI348" s="4">
        <f t="shared" si="35"/>
        <v>165.25</v>
      </c>
      <c r="AJ348" s="4">
        <v>173.1</v>
      </c>
      <c r="AK348" s="4"/>
    </row>
    <row r="349" spans="1:37" x14ac:dyDescent="0.25">
      <c r="A349" s="1" t="s">
        <v>33</v>
      </c>
      <c r="B349" s="1">
        <v>2022</v>
      </c>
      <c r="C349" s="1" t="s">
        <v>40</v>
      </c>
      <c r="D349" s="4">
        <v>160.30000000000001</v>
      </c>
      <c r="E349" s="4">
        <v>206.5</v>
      </c>
      <c r="F349" s="4">
        <v>169.2</v>
      </c>
      <c r="G349" s="4">
        <v>168.1</v>
      </c>
      <c r="H349" s="4">
        <v>192.4</v>
      </c>
      <c r="I349" s="4">
        <v>172.9</v>
      </c>
      <c r="J349" s="4">
        <v>186.7</v>
      </c>
      <c r="K349" s="4">
        <v>167.2</v>
      </c>
      <c r="L349" s="4">
        <v>120.9</v>
      </c>
      <c r="M349" s="4">
        <v>193.6</v>
      </c>
      <c r="N349" s="4">
        <v>168.8</v>
      </c>
      <c r="O349" s="4">
        <v>186.3</v>
      </c>
      <c r="P349" s="4">
        <v>176.3</v>
      </c>
      <c r="Q349" s="4">
        <f t="shared" si="30"/>
        <v>174.55384615384617</v>
      </c>
      <c r="R349" s="4">
        <v>195</v>
      </c>
      <c r="S349" s="4">
        <f t="shared" si="31"/>
        <v>195</v>
      </c>
      <c r="T349" s="4">
        <v>179.5</v>
      </c>
      <c r="U349" s="4">
        <v>172.7</v>
      </c>
      <c r="V349" s="4">
        <v>178.5</v>
      </c>
      <c r="W349" s="51">
        <f t="shared" si="32"/>
        <v>176.9</v>
      </c>
      <c r="X349" s="4">
        <v>169</v>
      </c>
      <c r="Y349" s="4">
        <v>178.8</v>
      </c>
      <c r="Z349" s="4">
        <v>161.9</v>
      </c>
      <c r="AA349" s="4">
        <v>176.8</v>
      </c>
      <c r="AB349" s="4">
        <v>172.3</v>
      </c>
      <c r="AC349" s="4">
        <f t="shared" si="33"/>
        <v>171.76</v>
      </c>
      <c r="AD349" s="4">
        <v>168.5</v>
      </c>
      <c r="AE349" s="4">
        <v>171.2</v>
      </c>
      <c r="AF349" s="51">
        <f t="shared" si="34"/>
        <v>169.85</v>
      </c>
      <c r="AG349" s="4">
        <v>166.9</v>
      </c>
      <c r="AH349" s="4">
        <v>169.1</v>
      </c>
      <c r="AI349" s="4">
        <f t="shared" si="35"/>
        <v>168</v>
      </c>
      <c r="AJ349" s="4">
        <v>174.3</v>
      </c>
      <c r="AK349" s="4"/>
    </row>
    <row r="350" spans="1:37" x14ac:dyDescent="0.25">
      <c r="A350" s="1" t="s">
        <v>30</v>
      </c>
      <c r="B350" s="1">
        <v>2022</v>
      </c>
      <c r="C350" s="1" t="s">
        <v>41</v>
      </c>
      <c r="D350" s="4">
        <v>162.9</v>
      </c>
      <c r="E350" s="4">
        <v>206.7</v>
      </c>
      <c r="F350" s="4">
        <v>169</v>
      </c>
      <c r="G350" s="4">
        <v>169.5</v>
      </c>
      <c r="H350" s="4">
        <v>194.1</v>
      </c>
      <c r="I350" s="4">
        <v>164.1</v>
      </c>
      <c r="J350" s="4">
        <v>176.9</v>
      </c>
      <c r="K350" s="4">
        <v>169</v>
      </c>
      <c r="L350" s="4">
        <v>120.8</v>
      </c>
      <c r="M350" s="4">
        <v>199.1</v>
      </c>
      <c r="N350" s="4">
        <v>175.4</v>
      </c>
      <c r="O350" s="4">
        <v>184.8</v>
      </c>
      <c r="P350" s="4">
        <v>175.5</v>
      </c>
      <c r="Q350" s="4">
        <f t="shared" si="30"/>
        <v>174.44615384615386</v>
      </c>
      <c r="R350" s="4">
        <v>194.5</v>
      </c>
      <c r="S350" s="4">
        <f t="shared" si="31"/>
        <v>194.5</v>
      </c>
      <c r="T350" s="4">
        <v>184.7</v>
      </c>
      <c r="U350" s="4">
        <v>183.3</v>
      </c>
      <c r="V350" s="4">
        <v>184.5</v>
      </c>
      <c r="W350" s="51">
        <f t="shared" si="32"/>
        <v>184.16666666666666</v>
      </c>
      <c r="X350" s="4">
        <v>167.39228755616512</v>
      </c>
      <c r="Y350" s="4">
        <v>179.7</v>
      </c>
      <c r="Z350" s="4">
        <v>166.9</v>
      </c>
      <c r="AA350" s="4">
        <v>180.2</v>
      </c>
      <c r="AB350" s="4">
        <v>176.2</v>
      </c>
      <c r="AC350" s="4">
        <f t="shared" si="33"/>
        <v>174.07845751123304</v>
      </c>
      <c r="AD350" s="4">
        <v>173.6</v>
      </c>
      <c r="AE350" s="4">
        <v>170.8</v>
      </c>
      <c r="AF350" s="51">
        <f t="shared" si="34"/>
        <v>172.2</v>
      </c>
      <c r="AG350" s="4">
        <v>170</v>
      </c>
      <c r="AH350" s="4">
        <v>173.1</v>
      </c>
      <c r="AI350" s="4">
        <f t="shared" si="35"/>
        <v>171.55</v>
      </c>
      <c r="AJ350" s="4">
        <v>176.4</v>
      </c>
      <c r="AK350" s="4"/>
    </row>
    <row r="351" spans="1:37" x14ac:dyDescent="0.25">
      <c r="A351" s="1" t="s">
        <v>32</v>
      </c>
      <c r="B351" s="1">
        <v>2022</v>
      </c>
      <c r="C351" s="1" t="s">
        <v>41</v>
      </c>
      <c r="D351" s="4">
        <v>164.9</v>
      </c>
      <c r="E351" s="4">
        <v>213.7</v>
      </c>
      <c r="F351" s="4">
        <v>170.9</v>
      </c>
      <c r="G351" s="4">
        <v>170.1</v>
      </c>
      <c r="H351" s="4">
        <v>179.3</v>
      </c>
      <c r="I351" s="4">
        <v>167.5</v>
      </c>
      <c r="J351" s="4">
        <v>220.8</v>
      </c>
      <c r="K351" s="4">
        <v>169.2</v>
      </c>
      <c r="L351" s="4">
        <v>123.1</v>
      </c>
      <c r="M351" s="4">
        <v>193.6</v>
      </c>
      <c r="N351" s="4">
        <v>161.1</v>
      </c>
      <c r="O351" s="4">
        <v>190.4</v>
      </c>
      <c r="P351" s="4">
        <v>181.8</v>
      </c>
      <c r="Q351" s="4">
        <f t="shared" si="30"/>
        <v>177.41538461538462</v>
      </c>
      <c r="R351" s="4">
        <v>199.7</v>
      </c>
      <c r="S351" s="4">
        <f t="shared" si="31"/>
        <v>199.7</v>
      </c>
      <c r="T351" s="4">
        <v>175</v>
      </c>
      <c r="U351" s="4">
        <v>161.69999999999999</v>
      </c>
      <c r="V351" s="4">
        <v>173</v>
      </c>
      <c r="W351" s="51">
        <f t="shared" si="32"/>
        <v>169.9</v>
      </c>
      <c r="X351" s="4">
        <v>169.5</v>
      </c>
      <c r="Y351" s="4">
        <v>179.2</v>
      </c>
      <c r="Z351" s="4">
        <v>158.19999999999999</v>
      </c>
      <c r="AA351" s="4">
        <v>173.8</v>
      </c>
      <c r="AB351" s="4">
        <v>170.9</v>
      </c>
      <c r="AC351" s="4">
        <f t="shared" si="33"/>
        <v>170.32</v>
      </c>
      <c r="AD351" s="4">
        <v>165</v>
      </c>
      <c r="AE351" s="4">
        <v>171.1</v>
      </c>
      <c r="AF351" s="51">
        <f t="shared" si="34"/>
        <v>168.05</v>
      </c>
      <c r="AG351" s="4">
        <v>165.8</v>
      </c>
      <c r="AH351" s="4">
        <v>166.1</v>
      </c>
      <c r="AI351" s="4">
        <f t="shared" si="35"/>
        <v>165.95</v>
      </c>
      <c r="AJ351" s="4">
        <v>174.1</v>
      </c>
      <c r="AK351" s="4"/>
    </row>
    <row r="352" spans="1:37" x14ac:dyDescent="0.25">
      <c r="A352" s="1" t="s">
        <v>33</v>
      </c>
      <c r="B352" s="1">
        <v>2022</v>
      </c>
      <c r="C352" s="1" t="s">
        <v>41</v>
      </c>
      <c r="D352" s="4">
        <v>163.5</v>
      </c>
      <c r="E352" s="4">
        <v>209.2</v>
      </c>
      <c r="F352" s="4">
        <v>169.7</v>
      </c>
      <c r="G352" s="4">
        <v>169.7</v>
      </c>
      <c r="H352" s="4">
        <v>188.7</v>
      </c>
      <c r="I352" s="4">
        <v>165.7</v>
      </c>
      <c r="J352" s="4">
        <v>191.8</v>
      </c>
      <c r="K352" s="4">
        <v>169.1</v>
      </c>
      <c r="L352" s="4">
        <v>121.6</v>
      </c>
      <c r="M352" s="4">
        <v>197.3</v>
      </c>
      <c r="N352" s="4">
        <v>169.4</v>
      </c>
      <c r="O352" s="4">
        <v>187.4</v>
      </c>
      <c r="P352" s="4">
        <v>177.8</v>
      </c>
      <c r="Q352" s="4">
        <f t="shared" si="30"/>
        <v>175.45384615384617</v>
      </c>
      <c r="R352" s="4">
        <v>195.9</v>
      </c>
      <c r="S352" s="4">
        <f t="shared" si="31"/>
        <v>195.9</v>
      </c>
      <c r="T352" s="4">
        <v>180.9</v>
      </c>
      <c r="U352" s="4">
        <v>174.3</v>
      </c>
      <c r="V352" s="4">
        <v>179.9</v>
      </c>
      <c r="W352" s="51">
        <f t="shared" si="32"/>
        <v>178.36666666666667</v>
      </c>
      <c r="X352" s="4">
        <v>169.5</v>
      </c>
      <c r="Y352" s="4">
        <v>179.5</v>
      </c>
      <c r="Z352" s="4">
        <v>162.30000000000001</v>
      </c>
      <c r="AA352" s="4">
        <v>177.8</v>
      </c>
      <c r="AB352" s="4">
        <v>173.1</v>
      </c>
      <c r="AC352" s="4">
        <f t="shared" si="33"/>
        <v>172.44</v>
      </c>
      <c r="AD352" s="4">
        <v>169.5</v>
      </c>
      <c r="AE352" s="4">
        <v>170.9</v>
      </c>
      <c r="AF352" s="51">
        <f t="shared" si="34"/>
        <v>170.2</v>
      </c>
      <c r="AG352" s="4">
        <v>167.6</v>
      </c>
      <c r="AH352" s="4">
        <v>169.7</v>
      </c>
      <c r="AI352" s="4">
        <f t="shared" si="35"/>
        <v>168.64999999999998</v>
      </c>
      <c r="AJ352" s="4">
        <v>175.3</v>
      </c>
      <c r="AK352" s="4"/>
    </row>
    <row r="353" spans="1:37" x14ac:dyDescent="0.25">
      <c r="A353" s="1" t="s">
        <v>30</v>
      </c>
      <c r="B353" s="1">
        <v>2022</v>
      </c>
      <c r="C353" s="1" t="s">
        <v>42</v>
      </c>
      <c r="D353" s="4">
        <v>164.7</v>
      </c>
      <c r="E353" s="4">
        <v>208.8</v>
      </c>
      <c r="F353" s="4">
        <v>170.3</v>
      </c>
      <c r="G353" s="4">
        <v>170.9</v>
      </c>
      <c r="H353" s="4">
        <v>191.6</v>
      </c>
      <c r="I353" s="4">
        <v>162.19999999999999</v>
      </c>
      <c r="J353" s="4">
        <v>184.8</v>
      </c>
      <c r="K353" s="4">
        <v>169.7</v>
      </c>
      <c r="L353" s="4">
        <v>121.1</v>
      </c>
      <c r="M353" s="4">
        <v>201.6</v>
      </c>
      <c r="N353" s="4">
        <v>175.8</v>
      </c>
      <c r="O353" s="4">
        <v>185.6</v>
      </c>
      <c r="P353" s="4">
        <v>177.4</v>
      </c>
      <c r="Q353" s="4">
        <f t="shared" si="30"/>
        <v>175.73076923076923</v>
      </c>
      <c r="R353" s="4">
        <v>194.9</v>
      </c>
      <c r="S353" s="4">
        <f t="shared" si="31"/>
        <v>194.9</v>
      </c>
      <c r="T353" s="4">
        <v>186.1</v>
      </c>
      <c r="U353" s="4">
        <v>184.4</v>
      </c>
      <c r="V353" s="4">
        <v>185.9</v>
      </c>
      <c r="W353" s="51">
        <f t="shared" si="32"/>
        <v>185.46666666666667</v>
      </c>
      <c r="X353" s="4">
        <v>168.15253847023254</v>
      </c>
      <c r="Y353" s="4">
        <v>180.8</v>
      </c>
      <c r="Z353" s="4">
        <v>167.4</v>
      </c>
      <c r="AA353" s="4">
        <v>181.2</v>
      </c>
      <c r="AB353" s="4">
        <v>176.5</v>
      </c>
      <c r="AC353" s="4">
        <f t="shared" si="33"/>
        <v>174.81050769404652</v>
      </c>
      <c r="AD353" s="4">
        <v>174.4</v>
      </c>
      <c r="AE353" s="4">
        <v>172</v>
      </c>
      <c r="AF353" s="51">
        <f t="shared" si="34"/>
        <v>173.2</v>
      </c>
      <c r="AG353" s="4">
        <v>170.6</v>
      </c>
      <c r="AH353" s="4">
        <v>173.9</v>
      </c>
      <c r="AI353" s="4">
        <f t="shared" si="35"/>
        <v>172.25</v>
      </c>
      <c r="AJ353" s="4">
        <v>177.9</v>
      </c>
      <c r="AK353" s="4"/>
    </row>
    <row r="354" spans="1:37" x14ac:dyDescent="0.25">
      <c r="A354" s="1" t="s">
        <v>32</v>
      </c>
      <c r="B354" s="1">
        <v>2022</v>
      </c>
      <c r="C354" s="1" t="s">
        <v>42</v>
      </c>
      <c r="D354" s="4">
        <v>166.4</v>
      </c>
      <c r="E354" s="4">
        <v>214.9</v>
      </c>
      <c r="F354" s="4">
        <v>171.9</v>
      </c>
      <c r="G354" s="4">
        <v>171</v>
      </c>
      <c r="H354" s="4">
        <v>177.7</v>
      </c>
      <c r="I354" s="4">
        <v>165.7</v>
      </c>
      <c r="J354" s="4">
        <v>228.6</v>
      </c>
      <c r="K354" s="4">
        <v>169.9</v>
      </c>
      <c r="L354" s="4">
        <v>123.4</v>
      </c>
      <c r="M354" s="4">
        <v>196.4</v>
      </c>
      <c r="N354" s="4">
        <v>161.6</v>
      </c>
      <c r="O354" s="4">
        <v>191.5</v>
      </c>
      <c r="P354" s="4">
        <v>183.3</v>
      </c>
      <c r="Q354" s="4">
        <f t="shared" si="30"/>
        <v>178.63846153846154</v>
      </c>
      <c r="R354" s="4">
        <v>200.1</v>
      </c>
      <c r="S354" s="4">
        <f t="shared" si="31"/>
        <v>200.1</v>
      </c>
      <c r="T354" s="4">
        <v>175.5</v>
      </c>
      <c r="U354" s="4">
        <v>162.6</v>
      </c>
      <c r="V354" s="4">
        <v>173.6</v>
      </c>
      <c r="W354" s="51">
        <f t="shared" si="32"/>
        <v>170.56666666666669</v>
      </c>
      <c r="X354" s="4">
        <v>171.2</v>
      </c>
      <c r="Y354" s="4">
        <v>180</v>
      </c>
      <c r="Z354" s="4">
        <v>158.80000000000001</v>
      </c>
      <c r="AA354" s="4">
        <v>174.7</v>
      </c>
      <c r="AB354" s="4">
        <v>171.2</v>
      </c>
      <c r="AC354" s="4">
        <f t="shared" si="33"/>
        <v>171.18</v>
      </c>
      <c r="AD354" s="4">
        <v>166</v>
      </c>
      <c r="AE354" s="4">
        <v>172.3</v>
      </c>
      <c r="AF354" s="51">
        <f t="shared" si="34"/>
        <v>169.15</v>
      </c>
      <c r="AG354" s="4">
        <v>166.3</v>
      </c>
      <c r="AH354" s="4">
        <v>166.8</v>
      </c>
      <c r="AI354" s="4">
        <f t="shared" si="35"/>
        <v>166.55</v>
      </c>
      <c r="AJ354" s="4">
        <v>175.3</v>
      </c>
      <c r="AK354" s="4"/>
    </row>
    <row r="355" spans="1:37" x14ac:dyDescent="0.25">
      <c r="A355" s="1" t="s">
        <v>33</v>
      </c>
      <c r="B355" s="1">
        <v>2022</v>
      </c>
      <c r="C355" s="1" t="s">
        <v>42</v>
      </c>
      <c r="D355" s="4">
        <v>165.2</v>
      </c>
      <c r="E355" s="4">
        <v>210.9</v>
      </c>
      <c r="F355" s="4">
        <v>170.9</v>
      </c>
      <c r="G355" s="4">
        <v>170.9</v>
      </c>
      <c r="H355" s="4">
        <v>186.5</v>
      </c>
      <c r="I355" s="4">
        <v>163.80000000000001</v>
      </c>
      <c r="J355" s="4">
        <v>199.7</v>
      </c>
      <c r="K355" s="4">
        <v>169.8</v>
      </c>
      <c r="L355" s="4">
        <v>121.9</v>
      </c>
      <c r="M355" s="4">
        <v>199.9</v>
      </c>
      <c r="N355" s="4">
        <v>169.9</v>
      </c>
      <c r="O355" s="4">
        <v>188.3</v>
      </c>
      <c r="P355" s="4">
        <v>179.6</v>
      </c>
      <c r="Q355" s="4">
        <f t="shared" si="30"/>
        <v>176.71538461538464</v>
      </c>
      <c r="R355" s="4">
        <v>196.3</v>
      </c>
      <c r="S355" s="4">
        <f t="shared" si="31"/>
        <v>196.3</v>
      </c>
      <c r="T355" s="4">
        <v>181.9</v>
      </c>
      <c r="U355" s="4">
        <v>175.3</v>
      </c>
      <c r="V355" s="4">
        <v>181</v>
      </c>
      <c r="W355" s="51">
        <f t="shared" si="32"/>
        <v>179.4</v>
      </c>
      <c r="X355" s="4">
        <v>171.2</v>
      </c>
      <c r="Y355" s="4">
        <v>180.5</v>
      </c>
      <c r="Z355" s="4">
        <v>162.9</v>
      </c>
      <c r="AA355" s="4">
        <v>178.7</v>
      </c>
      <c r="AB355" s="4">
        <v>173.4</v>
      </c>
      <c r="AC355" s="4">
        <f t="shared" si="33"/>
        <v>173.33999999999997</v>
      </c>
      <c r="AD355" s="4">
        <v>170.4</v>
      </c>
      <c r="AE355" s="4">
        <v>172.1</v>
      </c>
      <c r="AF355" s="51">
        <f t="shared" si="34"/>
        <v>171.25</v>
      </c>
      <c r="AG355" s="4">
        <v>168.2</v>
      </c>
      <c r="AH355" s="4">
        <v>170.5</v>
      </c>
      <c r="AI355" s="4">
        <f t="shared" si="35"/>
        <v>169.35</v>
      </c>
      <c r="AJ355" s="4">
        <v>176.7</v>
      </c>
      <c r="AK355" s="4"/>
    </row>
    <row r="356" spans="1:37" x14ac:dyDescent="0.25">
      <c r="A356" s="1" t="s">
        <v>30</v>
      </c>
      <c r="B356" s="1">
        <v>2022</v>
      </c>
      <c r="C356" s="1" t="s">
        <v>43</v>
      </c>
      <c r="D356" s="4">
        <v>166.9</v>
      </c>
      <c r="E356" s="4">
        <v>207.2</v>
      </c>
      <c r="F356" s="4">
        <v>180.2</v>
      </c>
      <c r="G356" s="4">
        <v>172.3</v>
      </c>
      <c r="H356" s="4">
        <v>194</v>
      </c>
      <c r="I356" s="4">
        <v>159.1</v>
      </c>
      <c r="J356" s="4">
        <v>171.6</v>
      </c>
      <c r="K356" s="4">
        <v>170.2</v>
      </c>
      <c r="L356" s="4">
        <v>121.5</v>
      </c>
      <c r="M356" s="4">
        <v>204.8</v>
      </c>
      <c r="N356" s="4">
        <v>176.4</v>
      </c>
      <c r="O356" s="4">
        <v>186.9</v>
      </c>
      <c r="P356" s="4">
        <v>176.6</v>
      </c>
      <c r="Q356" s="4">
        <f t="shared" si="30"/>
        <v>175.97692307692307</v>
      </c>
      <c r="R356" s="4">
        <v>195.5</v>
      </c>
      <c r="S356" s="4">
        <f t="shared" si="31"/>
        <v>195.5</v>
      </c>
      <c r="T356" s="4">
        <v>187.2</v>
      </c>
      <c r="U356" s="4">
        <v>185.2</v>
      </c>
      <c r="V356" s="4">
        <v>186.9</v>
      </c>
      <c r="W356" s="51">
        <f t="shared" si="32"/>
        <v>186.43333333333331</v>
      </c>
      <c r="X356" s="4">
        <v>169.09213584215263</v>
      </c>
      <c r="Y356" s="4">
        <v>181.9</v>
      </c>
      <c r="Z356" s="4">
        <v>167.5</v>
      </c>
      <c r="AA356" s="4">
        <v>182.3</v>
      </c>
      <c r="AB356" s="4">
        <v>176.9</v>
      </c>
      <c r="AC356" s="4">
        <f t="shared" si="33"/>
        <v>175.53842716843053</v>
      </c>
      <c r="AD356" s="4">
        <v>175.5</v>
      </c>
      <c r="AE356" s="4">
        <v>173.4</v>
      </c>
      <c r="AF356" s="51">
        <f t="shared" si="34"/>
        <v>174.45</v>
      </c>
      <c r="AG356" s="4">
        <v>170.8</v>
      </c>
      <c r="AH356" s="4">
        <v>174.6</v>
      </c>
      <c r="AI356" s="4">
        <f t="shared" si="35"/>
        <v>172.7</v>
      </c>
      <c r="AJ356" s="4">
        <v>177.8</v>
      </c>
      <c r="AK356" s="4"/>
    </row>
    <row r="357" spans="1:37" x14ac:dyDescent="0.25">
      <c r="A357" s="1" t="s">
        <v>32</v>
      </c>
      <c r="B357" s="1">
        <v>2022</v>
      </c>
      <c r="C357" s="1" t="s">
        <v>43</v>
      </c>
      <c r="D357" s="4">
        <v>168.4</v>
      </c>
      <c r="E357" s="4">
        <v>213.4</v>
      </c>
      <c r="F357" s="4">
        <v>183.2</v>
      </c>
      <c r="G357" s="4">
        <v>172.3</v>
      </c>
      <c r="H357" s="4">
        <v>180</v>
      </c>
      <c r="I357" s="4">
        <v>162.6</v>
      </c>
      <c r="J357" s="4">
        <v>205.5</v>
      </c>
      <c r="K357" s="4">
        <v>171</v>
      </c>
      <c r="L357" s="4">
        <v>123.4</v>
      </c>
      <c r="M357" s="4">
        <v>198.8</v>
      </c>
      <c r="N357" s="4">
        <v>162.1</v>
      </c>
      <c r="O357" s="4">
        <v>192.4</v>
      </c>
      <c r="P357" s="4">
        <v>181.3</v>
      </c>
      <c r="Q357" s="4">
        <f t="shared" si="30"/>
        <v>178.03076923076924</v>
      </c>
      <c r="R357" s="4">
        <v>200.6</v>
      </c>
      <c r="S357" s="4">
        <f t="shared" si="31"/>
        <v>200.6</v>
      </c>
      <c r="T357" s="4">
        <v>176.7</v>
      </c>
      <c r="U357" s="4">
        <v>163.5</v>
      </c>
      <c r="V357" s="4">
        <v>174.7</v>
      </c>
      <c r="W357" s="51">
        <f t="shared" si="32"/>
        <v>171.63333333333333</v>
      </c>
      <c r="X357" s="4">
        <v>171.8</v>
      </c>
      <c r="Y357" s="4">
        <v>180.3</v>
      </c>
      <c r="Z357" s="4">
        <v>158.9</v>
      </c>
      <c r="AA357" s="4">
        <v>175.8</v>
      </c>
      <c r="AB357" s="4">
        <v>171.5</v>
      </c>
      <c r="AC357" s="4">
        <f t="shared" si="33"/>
        <v>171.66</v>
      </c>
      <c r="AD357" s="4">
        <v>166.9</v>
      </c>
      <c r="AE357" s="4">
        <v>173.8</v>
      </c>
      <c r="AF357" s="51">
        <f t="shared" si="34"/>
        <v>170.35000000000002</v>
      </c>
      <c r="AG357" s="4">
        <v>166.7</v>
      </c>
      <c r="AH357" s="4">
        <v>167.4</v>
      </c>
      <c r="AI357" s="4">
        <f t="shared" si="35"/>
        <v>167.05</v>
      </c>
      <c r="AJ357" s="4">
        <v>174.1</v>
      </c>
      <c r="AK357" s="4"/>
    </row>
    <row r="358" spans="1:37" x14ac:dyDescent="0.25">
      <c r="A358" s="1" t="s">
        <v>33</v>
      </c>
      <c r="B358" s="1">
        <v>2022</v>
      </c>
      <c r="C358" s="1" t="s">
        <v>43</v>
      </c>
      <c r="D358" s="4">
        <v>167.4</v>
      </c>
      <c r="E358" s="4">
        <v>209.4</v>
      </c>
      <c r="F358" s="4">
        <v>181.4</v>
      </c>
      <c r="G358" s="4">
        <v>172.3</v>
      </c>
      <c r="H358" s="4">
        <v>188.9</v>
      </c>
      <c r="I358" s="4">
        <v>160.69999999999999</v>
      </c>
      <c r="J358" s="4">
        <v>183.1</v>
      </c>
      <c r="K358" s="4">
        <v>170.5</v>
      </c>
      <c r="L358" s="4">
        <v>122.1</v>
      </c>
      <c r="M358" s="4">
        <v>202.8</v>
      </c>
      <c r="N358" s="4">
        <v>170.4</v>
      </c>
      <c r="O358" s="4">
        <v>189.5</v>
      </c>
      <c r="P358" s="4">
        <v>178.3</v>
      </c>
      <c r="Q358" s="4">
        <f t="shared" si="30"/>
        <v>176.67692307692309</v>
      </c>
      <c r="R358" s="4">
        <v>196.9</v>
      </c>
      <c r="S358" s="4">
        <f t="shared" si="31"/>
        <v>196.9</v>
      </c>
      <c r="T358" s="4">
        <v>183.1</v>
      </c>
      <c r="U358" s="4">
        <v>176.2</v>
      </c>
      <c r="V358" s="4">
        <v>182.1</v>
      </c>
      <c r="W358" s="51">
        <f t="shared" si="32"/>
        <v>180.46666666666667</v>
      </c>
      <c r="X358" s="4">
        <v>171.8</v>
      </c>
      <c r="Y358" s="4">
        <v>181.3</v>
      </c>
      <c r="Z358" s="4">
        <v>163</v>
      </c>
      <c r="AA358" s="4">
        <v>179.8</v>
      </c>
      <c r="AB358" s="4">
        <v>173.7</v>
      </c>
      <c r="AC358" s="4">
        <f t="shared" si="33"/>
        <v>173.92000000000002</v>
      </c>
      <c r="AD358" s="4">
        <v>171.4</v>
      </c>
      <c r="AE358" s="4">
        <v>173.6</v>
      </c>
      <c r="AF358" s="51">
        <f t="shared" si="34"/>
        <v>172.5</v>
      </c>
      <c r="AG358" s="4">
        <v>168.5</v>
      </c>
      <c r="AH358" s="4">
        <v>171.1</v>
      </c>
      <c r="AI358" s="4">
        <f t="shared" si="35"/>
        <v>169.8</v>
      </c>
      <c r="AJ358" s="4">
        <v>176.5</v>
      </c>
      <c r="AK358" s="4"/>
    </row>
    <row r="359" spans="1:37" x14ac:dyDescent="0.25">
      <c r="A359" s="1" t="s">
        <v>30</v>
      </c>
      <c r="B359" s="1">
        <v>2022</v>
      </c>
      <c r="C359" s="1" t="s">
        <v>44</v>
      </c>
      <c r="D359" s="4">
        <v>168.8</v>
      </c>
      <c r="E359" s="4">
        <v>206.9</v>
      </c>
      <c r="F359" s="4">
        <v>189.1</v>
      </c>
      <c r="G359" s="4">
        <v>173.4</v>
      </c>
      <c r="H359" s="4">
        <v>193.9</v>
      </c>
      <c r="I359" s="4">
        <v>156.69999999999999</v>
      </c>
      <c r="J359" s="4">
        <v>150.19999999999999</v>
      </c>
      <c r="K359" s="4">
        <v>170.5</v>
      </c>
      <c r="L359" s="4">
        <v>121.2</v>
      </c>
      <c r="M359" s="4">
        <v>207.5</v>
      </c>
      <c r="N359" s="4">
        <v>176.8</v>
      </c>
      <c r="O359" s="4">
        <v>187.7</v>
      </c>
      <c r="P359" s="4">
        <v>174.4</v>
      </c>
      <c r="Q359" s="4">
        <f t="shared" si="30"/>
        <v>175.16153846153844</v>
      </c>
      <c r="R359" s="4">
        <v>195.9</v>
      </c>
      <c r="S359" s="4">
        <f t="shared" si="31"/>
        <v>195.9</v>
      </c>
      <c r="T359" s="4">
        <v>188.1</v>
      </c>
      <c r="U359" s="4">
        <v>185.9</v>
      </c>
      <c r="V359" s="4">
        <v>187.8</v>
      </c>
      <c r="W359" s="51">
        <f t="shared" si="32"/>
        <v>187.26666666666665</v>
      </c>
      <c r="X359" s="4">
        <v>169.95966242983891</v>
      </c>
      <c r="Y359" s="4">
        <v>182.8</v>
      </c>
      <c r="Z359" s="4">
        <v>167.8</v>
      </c>
      <c r="AA359" s="4">
        <v>183.5</v>
      </c>
      <c r="AB359" s="4">
        <v>177.3</v>
      </c>
      <c r="AC359" s="4">
        <f t="shared" si="33"/>
        <v>176.27193248596777</v>
      </c>
      <c r="AD359" s="4">
        <v>176.4</v>
      </c>
      <c r="AE359" s="4">
        <v>175.7</v>
      </c>
      <c r="AF359" s="51">
        <f t="shared" si="34"/>
        <v>176.05</v>
      </c>
      <c r="AG359" s="4">
        <v>171.2</v>
      </c>
      <c r="AH359" s="4">
        <v>175.5</v>
      </c>
      <c r="AI359" s="4">
        <f t="shared" si="35"/>
        <v>173.35</v>
      </c>
      <c r="AJ359" s="4">
        <v>177.1</v>
      </c>
      <c r="AK359" s="4"/>
    </row>
    <row r="360" spans="1:37" x14ac:dyDescent="0.25">
      <c r="A360" s="1" t="s">
        <v>32</v>
      </c>
      <c r="B360" s="1">
        <v>2022</v>
      </c>
      <c r="C360" s="1" t="s">
        <v>44</v>
      </c>
      <c r="D360" s="4">
        <v>170.2</v>
      </c>
      <c r="E360" s="4">
        <v>212.9</v>
      </c>
      <c r="F360" s="4">
        <v>191.9</v>
      </c>
      <c r="G360" s="4">
        <v>173.9</v>
      </c>
      <c r="H360" s="4">
        <v>179.1</v>
      </c>
      <c r="I360" s="4">
        <v>159.5</v>
      </c>
      <c r="J360" s="4">
        <v>178.7</v>
      </c>
      <c r="K360" s="4">
        <v>171.3</v>
      </c>
      <c r="L360" s="4">
        <v>123.1</v>
      </c>
      <c r="M360" s="4">
        <v>200.5</v>
      </c>
      <c r="N360" s="4">
        <v>162.80000000000001</v>
      </c>
      <c r="O360" s="4">
        <v>193.3</v>
      </c>
      <c r="P360" s="4">
        <v>178.6</v>
      </c>
      <c r="Q360" s="4">
        <f t="shared" si="30"/>
        <v>176.59999999999997</v>
      </c>
      <c r="R360" s="4">
        <v>201.1</v>
      </c>
      <c r="S360" s="4">
        <f t="shared" si="31"/>
        <v>201.1</v>
      </c>
      <c r="T360" s="4">
        <v>177.7</v>
      </c>
      <c r="U360" s="4">
        <v>164.5</v>
      </c>
      <c r="V360" s="4">
        <v>175.7</v>
      </c>
      <c r="W360" s="51">
        <f t="shared" si="32"/>
        <v>172.63333333333333</v>
      </c>
      <c r="X360" s="4">
        <v>170.7</v>
      </c>
      <c r="Y360" s="4">
        <v>180.6</v>
      </c>
      <c r="Z360" s="4">
        <v>159.4</v>
      </c>
      <c r="AA360" s="4">
        <v>177.2</v>
      </c>
      <c r="AB360" s="4">
        <v>171.8</v>
      </c>
      <c r="AC360" s="4">
        <f t="shared" si="33"/>
        <v>171.93999999999997</v>
      </c>
      <c r="AD360" s="4">
        <v>167.3</v>
      </c>
      <c r="AE360" s="4">
        <v>176</v>
      </c>
      <c r="AF360" s="51">
        <f t="shared" si="34"/>
        <v>171.65</v>
      </c>
      <c r="AG360" s="4">
        <v>167.1</v>
      </c>
      <c r="AH360" s="4">
        <v>168.2</v>
      </c>
      <c r="AI360" s="4">
        <f t="shared" si="35"/>
        <v>167.64999999999998</v>
      </c>
      <c r="AJ360" s="4">
        <v>174.1</v>
      </c>
      <c r="AK360" s="4"/>
    </row>
    <row r="361" spans="1:37" x14ac:dyDescent="0.25">
      <c r="A361" s="1" t="s">
        <v>33</v>
      </c>
      <c r="B361" s="1">
        <v>2022</v>
      </c>
      <c r="C361" s="1" t="s">
        <v>44</v>
      </c>
      <c r="D361" s="4">
        <v>169.2</v>
      </c>
      <c r="E361" s="4">
        <v>209</v>
      </c>
      <c r="F361" s="4">
        <v>190.2</v>
      </c>
      <c r="G361" s="4">
        <v>173.6</v>
      </c>
      <c r="H361" s="4">
        <v>188.5</v>
      </c>
      <c r="I361" s="4">
        <v>158</v>
      </c>
      <c r="J361" s="4">
        <v>159.9</v>
      </c>
      <c r="K361" s="4">
        <v>170.8</v>
      </c>
      <c r="L361" s="4">
        <v>121.8</v>
      </c>
      <c r="M361" s="4">
        <v>205.2</v>
      </c>
      <c r="N361" s="4">
        <v>171</v>
      </c>
      <c r="O361" s="4">
        <v>190.3</v>
      </c>
      <c r="P361" s="4">
        <v>175.9</v>
      </c>
      <c r="Q361" s="4">
        <f t="shared" si="30"/>
        <v>175.64615384615385</v>
      </c>
      <c r="R361" s="4">
        <v>197.3</v>
      </c>
      <c r="S361" s="4">
        <f t="shared" si="31"/>
        <v>197.3</v>
      </c>
      <c r="T361" s="4">
        <v>184</v>
      </c>
      <c r="U361" s="4">
        <v>177</v>
      </c>
      <c r="V361" s="4">
        <v>183</v>
      </c>
      <c r="W361" s="51">
        <f t="shared" si="32"/>
        <v>181.33333333333334</v>
      </c>
      <c r="X361" s="4">
        <v>170.7</v>
      </c>
      <c r="Y361" s="4">
        <v>182</v>
      </c>
      <c r="Z361" s="4">
        <v>163.4</v>
      </c>
      <c r="AA361" s="4">
        <v>181.1</v>
      </c>
      <c r="AB361" s="4">
        <v>174.1</v>
      </c>
      <c r="AC361" s="4">
        <f t="shared" si="33"/>
        <v>174.26000000000002</v>
      </c>
      <c r="AD361" s="4">
        <v>172.1</v>
      </c>
      <c r="AE361" s="4">
        <v>175.8</v>
      </c>
      <c r="AF361" s="51">
        <f t="shared" si="34"/>
        <v>173.95</v>
      </c>
      <c r="AG361" s="4">
        <v>168.9</v>
      </c>
      <c r="AH361" s="4">
        <v>172</v>
      </c>
      <c r="AI361" s="4">
        <f t="shared" si="35"/>
        <v>170.45</v>
      </c>
      <c r="AJ361" s="4">
        <v>175.7</v>
      </c>
      <c r="AK361" s="4"/>
    </row>
    <row r="362" spans="1:37" x14ac:dyDescent="0.25">
      <c r="A362" s="1" t="s">
        <v>30</v>
      </c>
      <c r="B362" s="1">
        <v>2023</v>
      </c>
      <c r="C362" s="1" t="s">
        <v>31</v>
      </c>
      <c r="D362" s="4">
        <v>174</v>
      </c>
      <c r="E362" s="4">
        <v>208.3</v>
      </c>
      <c r="F362" s="4">
        <v>192.9</v>
      </c>
      <c r="G362" s="4">
        <v>174.3</v>
      </c>
      <c r="H362" s="4">
        <v>192.6</v>
      </c>
      <c r="I362" s="4">
        <v>156.30000000000001</v>
      </c>
      <c r="J362" s="4">
        <v>142.9</v>
      </c>
      <c r="K362" s="4">
        <v>170.7</v>
      </c>
      <c r="L362" s="4">
        <v>120.3</v>
      </c>
      <c r="M362" s="4">
        <v>210.5</v>
      </c>
      <c r="N362" s="4">
        <v>176.9</v>
      </c>
      <c r="O362" s="4">
        <v>188.5</v>
      </c>
      <c r="P362" s="4">
        <v>175</v>
      </c>
      <c r="Q362" s="4">
        <f t="shared" si="30"/>
        <v>175.63076923076926</v>
      </c>
      <c r="R362" s="4">
        <v>196.9</v>
      </c>
      <c r="S362" s="4">
        <f t="shared" si="31"/>
        <v>196.9</v>
      </c>
      <c r="T362" s="4">
        <v>189</v>
      </c>
      <c r="U362" s="4">
        <v>186.3</v>
      </c>
      <c r="V362" s="4">
        <v>188.6</v>
      </c>
      <c r="W362" s="51">
        <f t="shared" si="32"/>
        <v>187.96666666666667</v>
      </c>
      <c r="X362" s="4">
        <v>170.51159297135825</v>
      </c>
      <c r="Y362" s="4">
        <v>183.2</v>
      </c>
      <c r="Z362" s="4">
        <v>168.2</v>
      </c>
      <c r="AA362" s="4">
        <v>184.7</v>
      </c>
      <c r="AB362" s="4">
        <v>177.8</v>
      </c>
      <c r="AC362" s="4">
        <f t="shared" si="33"/>
        <v>176.88231859427165</v>
      </c>
      <c r="AD362" s="4">
        <v>177.2</v>
      </c>
      <c r="AE362" s="4">
        <v>178.4</v>
      </c>
      <c r="AF362" s="51">
        <f t="shared" si="34"/>
        <v>177.8</v>
      </c>
      <c r="AG362" s="4">
        <v>171.8</v>
      </c>
      <c r="AH362" s="4">
        <v>176.5</v>
      </c>
      <c r="AI362" s="4">
        <f t="shared" si="35"/>
        <v>174.15</v>
      </c>
      <c r="AJ362" s="4">
        <v>177.8</v>
      </c>
      <c r="AK362" s="4"/>
    </row>
    <row r="363" spans="1:37" x14ac:dyDescent="0.25">
      <c r="A363" s="1" t="s">
        <v>32</v>
      </c>
      <c r="B363" s="1">
        <v>2023</v>
      </c>
      <c r="C363" s="1" t="s">
        <v>31</v>
      </c>
      <c r="D363" s="4">
        <v>173.3</v>
      </c>
      <c r="E363" s="4">
        <v>215.2</v>
      </c>
      <c r="F363" s="4">
        <v>197</v>
      </c>
      <c r="G363" s="4">
        <v>175.2</v>
      </c>
      <c r="H363" s="4">
        <v>178</v>
      </c>
      <c r="I363" s="4">
        <v>160.5</v>
      </c>
      <c r="J363" s="4">
        <v>175.3</v>
      </c>
      <c r="K363" s="4">
        <v>171.2</v>
      </c>
      <c r="L363" s="4">
        <v>122.7</v>
      </c>
      <c r="M363" s="4">
        <v>204.3</v>
      </c>
      <c r="N363" s="4">
        <v>163.69999999999999</v>
      </c>
      <c r="O363" s="4">
        <v>194.3</v>
      </c>
      <c r="P363" s="4">
        <v>179.5</v>
      </c>
      <c r="Q363" s="4">
        <f t="shared" si="30"/>
        <v>177.70769230769233</v>
      </c>
      <c r="R363" s="4">
        <v>201.6</v>
      </c>
      <c r="S363" s="4">
        <f t="shared" si="31"/>
        <v>201.6</v>
      </c>
      <c r="T363" s="4">
        <v>178.7</v>
      </c>
      <c r="U363" s="4">
        <v>165.3</v>
      </c>
      <c r="V363" s="4">
        <v>176.6</v>
      </c>
      <c r="W363" s="51">
        <f t="shared" si="32"/>
        <v>173.53333333333333</v>
      </c>
      <c r="X363" s="4">
        <v>172.1</v>
      </c>
      <c r="Y363" s="4">
        <v>180.1</v>
      </c>
      <c r="Z363" s="4">
        <v>159.5</v>
      </c>
      <c r="AA363" s="4">
        <v>178.5</v>
      </c>
      <c r="AB363" s="4">
        <v>171.8</v>
      </c>
      <c r="AC363" s="4">
        <f t="shared" si="33"/>
        <v>172.4</v>
      </c>
      <c r="AD363" s="4">
        <v>168</v>
      </c>
      <c r="AE363" s="4">
        <v>178.8</v>
      </c>
      <c r="AF363" s="51">
        <f t="shared" si="34"/>
        <v>173.4</v>
      </c>
      <c r="AG363" s="4">
        <v>167.8</v>
      </c>
      <c r="AH363" s="4">
        <v>168.9</v>
      </c>
      <c r="AI363" s="4">
        <f t="shared" si="35"/>
        <v>168.35000000000002</v>
      </c>
      <c r="AJ363" s="4">
        <v>174.9</v>
      </c>
      <c r="AK363" s="4"/>
    </row>
    <row r="364" spans="1:37" x14ac:dyDescent="0.25">
      <c r="A364" s="1" t="s">
        <v>33</v>
      </c>
      <c r="B364" s="1">
        <v>2023</v>
      </c>
      <c r="C364" s="1" t="s">
        <v>31</v>
      </c>
      <c r="D364" s="4">
        <v>173.8</v>
      </c>
      <c r="E364" s="4">
        <v>210.7</v>
      </c>
      <c r="F364" s="4">
        <v>194.5</v>
      </c>
      <c r="G364" s="4">
        <v>174.6</v>
      </c>
      <c r="H364" s="4">
        <v>187.2</v>
      </c>
      <c r="I364" s="4">
        <v>158.30000000000001</v>
      </c>
      <c r="J364" s="4">
        <v>153.9</v>
      </c>
      <c r="K364" s="4">
        <v>170.9</v>
      </c>
      <c r="L364" s="4">
        <v>121.1</v>
      </c>
      <c r="M364" s="4">
        <v>208.4</v>
      </c>
      <c r="N364" s="4">
        <v>171.4</v>
      </c>
      <c r="O364" s="4">
        <v>191.2</v>
      </c>
      <c r="P364" s="4">
        <v>176.7</v>
      </c>
      <c r="Q364" s="4">
        <f t="shared" si="30"/>
        <v>176.36153846153846</v>
      </c>
      <c r="R364" s="4">
        <v>198.2</v>
      </c>
      <c r="S364" s="4">
        <f t="shared" si="31"/>
        <v>198.2</v>
      </c>
      <c r="T364" s="4">
        <v>184.9</v>
      </c>
      <c r="U364" s="4">
        <v>177.6</v>
      </c>
      <c r="V364" s="4">
        <v>183.8</v>
      </c>
      <c r="W364" s="51">
        <f t="shared" si="32"/>
        <v>182.1</v>
      </c>
      <c r="X364" s="4">
        <v>172.1</v>
      </c>
      <c r="Y364" s="4">
        <v>182</v>
      </c>
      <c r="Z364" s="4">
        <v>163.6</v>
      </c>
      <c r="AA364" s="4">
        <v>182.3</v>
      </c>
      <c r="AB364" s="4">
        <v>174.3</v>
      </c>
      <c r="AC364" s="4">
        <f t="shared" si="33"/>
        <v>174.85999999999999</v>
      </c>
      <c r="AD364" s="4">
        <v>172.9</v>
      </c>
      <c r="AE364" s="4">
        <v>178.6</v>
      </c>
      <c r="AF364" s="51">
        <f t="shared" si="34"/>
        <v>175.75</v>
      </c>
      <c r="AG364" s="4">
        <v>169.5</v>
      </c>
      <c r="AH364" s="4">
        <v>172.8</v>
      </c>
      <c r="AI364" s="4">
        <f t="shared" si="35"/>
        <v>171.15</v>
      </c>
      <c r="AJ364" s="4">
        <v>176.5</v>
      </c>
      <c r="AK364" s="4"/>
    </row>
    <row r="365" spans="1:37" x14ac:dyDescent="0.25">
      <c r="A365" s="1" t="s">
        <v>30</v>
      </c>
      <c r="B365" s="1">
        <v>2023</v>
      </c>
      <c r="C365" s="1" t="s">
        <v>34</v>
      </c>
      <c r="D365" s="4">
        <v>174.2</v>
      </c>
      <c r="E365" s="4">
        <v>205.2</v>
      </c>
      <c r="F365" s="4">
        <v>173.9</v>
      </c>
      <c r="G365" s="4">
        <v>177</v>
      </c>
      <c r="H365" s="4">
        <v>183.4</v>
      </c>
      <c r="I365" s="4">
        <v>167.2</v>
      </c>
      <c r="J365" s="4">
        <v>140.9</v>
      </c>
      <c r="K365" s="4">
        <v>170.4</v>
      </c>
      <c r="L365" s="4">
        <v>119.1</v>
      </c>
      <c r="M365" s="4">
        <v>212.1</v>
      </c>
      <c r="N365" s="4">
        <v>177.6</v>
      </c>
      <c r="O365" s="4">
        <v>189.9</v>
      </c>
      <c r="P365" s="4">
        <v>174.8</v>
      </c>
      <c r="Q365" s="4">
        <f t="shared" si="30"/>
        <v>174.28461538461536</v>
      </c>
      <c r="R365" s="4">
        <v>198.3</v>
      </c>
      <c r="S365" s="4">
        <f t="shared" si="31"/>
        <v>198.3</v>
      </c>
      <c r="T365" s="4">
        <v>190</v>
      </c>
      <c r="U365" s="4">
        <v>187</v>
      </c>
      <c r="V365" s="4">
        <v>189.6</v>
      </c>
      <c r="W365" s="51">
        <f t="shared" si="32"/>
        <v>188.86666666666667</v>
      </c>
      <c r="X365" s="4">
        <v>170.97371013814998</v>
      </c>
      <c r="Y365" s="4">
        <v>181.6</v>
      </c>
      <c r="Z365" s="4">
        <v>169</v>
      </c>
      <c r="AA365" s="4">
        <v>186.6</v>
      </c>
      <c r="AB365" s="4">
        <v>178.5</v>
      </c>
      <c r="AC365" s="4">
        <f t="shared" si="33"/>
        <v>177.33474202763</v>
      </c>
      <c r="AD365" s="4">
        <v>178.6</v>
      </c>
      <c r="AE365" s="4">
        <v>180.7</v>
      </c>
      <c r="AF365" s="51">
        <f t="shared" si="34"/>
        <v>179.64999999999998</v>
      </c>
      <c r="AG365" s="4">
        <v>172.8</v>
      </c>
      <c r="AH365" s="4">
        <v>177.9</v>
      </c>
      <c r="AI365" s="4">
        <f t="shared" si="35"/>
        <v>175.35000000000002</v>
      </c>
      <c r="AJ365" s="4">
        <v>178</v>
      </c>
      <c r="AK365" s="4"/>
    </row>
    <row r="366" spans="1:37" x14ac:dyDescent="0.25">
      <c r="A366" s="1" t="s">
        <v>32</v>
      </c>
      <c r="B366" s="1">
        <v>2023</v>
      </c>
      <c r="C366" s="1" t="s">
        <v>34</v>
      </c>
      <c r="D366" s="4">
        <v>174.7</v>
      </c>
      <c r="E366" s="4">
        <v>212.2</v>
      </c>
      <c r="F366" s="4">
        <v>177.2</v>
      </c>
      <c r="G366" s="4">
        <v>177.9</v>
      </c>
      <c r="H366" s="4">
        <v>172.2</v>
      </c>
      <c r="I366" s="4">
        <v>172.1</v>
      </c>
      <c r="J366" s="4">
        <v>175.8</v>
      </c>
      <c r="K366" s="4">
        <v>172.2</v>
      </c>
      <c r="L366" s="4">
        <v>121.9</v>
      </c>
      <c r="M366" s="4">
        <v>204.8</v>
      </c>
      <c r="N366" s="4">
        <v>164.9</v>
      </c>
      <c r="O366" s="4">
        <v>196.6</v>
      </c>
      <c r="P366" s="4">
        <v>180.7</v>
      </c>
      <c r="Q366" s="4">
        <f t="shared" si="30"/>
        <v>177.16923076923075</v>
      </c>
      <c r="R366" s="4">
        <v>202.7</v>
      </c>
      <c r="S366" s="4">
        <f t="shared" si="31"/>
        <v>202.7</v>
      </c>
      <c r="T366" s="4">
        <v>180.3</v>
      </c>
      <c r="U366" s="4">
        <v>167</v>
      </c>
      <c r="V366" s="4">
        <v>178.2</v>
      </c>
      <c r="W366" s="51">
        <f t="shared" si="32"/>
        <v>175.16666666666666</v>
      </c>
      <c r="X366" s="4">
        <v>173.5</v>
      </c>
      <c r="Y366" s="4">
        <v>182.8</v>
      </c>
      <c r="Z366" s="4">
        <v>159.80000000000001</v>
      </c>
      <c r="AA366" s="4">
        <v>180.8</v>
      </c>
      <c r="AB366" s="4">
        <v>172.5</v>
      </c>
      <c r="AC366" s="4">
        <f t="shared" si="33"/>
        <v>173.88000000000002</v>
      </c>
      <c r="AD366" s="4">
        <v>169.2</v>
      </c>
      <c r="AE366" s="4">
        <v>181.4</v>
      </c>
      <c r="AF366" s="51">
        <f t="shared" si="34"/>
        <v>175.3</v>
      </c>
      <c r="AG366" s="4">
        <v>168.4</v>
      </c>
      <c r="AH366" s="4">
        <v>170</v>
      </c>
      <c r="AI366" s="4">
        <f t="shared" si="35"/>
        <v>169.2</v>
      </c>
      <c r="AJ366" s="4">
        <v>176.3</v>
      </c>
      <c r="AK366" s="4"/>
    </row>
    <row r="367" spans="1:37" x14ac:dyDescent="0.25">
      <c r="A367" s="1" t="s">
        <v>33</v>
      </c>
      <c r="B367" s="1">
        <v>2023</v>
      </c>
      <c r="C367" s="1" t="s">
        <v>34</v>
      </c>
      <c r="D367" s="4">
        <v>174.4</v>
      </c>
      <c r="E367" s="4">
        <v>207.7</v>
      </c>
      <c r="F367" s="4">
        <v>175.2</v>
      </c>
      <c r="G367" s="4">
        <v>177.3</v>
      </c>
      <c r="H367" s="4">
        <v>179.3</v>
      </c>
      <c r="I367" s="4">
        <v>169.5</v>
      </c>
      <c r="J367" s="4">
        <v>152.69999999999999</v>
      </c>
      <c r="K367" s="4">
        <v>171</v>
      </c>
      <c r="L367" s="4">
        <v>120</v>
      </c>
      <c r="M367" s="4">
        <v>209.7</v>
      </c>
      <c r="N367" s="4">
        <v>172.3</v>
      </c>
      <c r="O367" s="4">
        <v>193</v>
      </c>
      <c r="P367" s="4">
        <v>177</v>
      </c>
      <c r="Q367" s="4">
        <f t="shared" si="30"/>
        <v>175.3153846153846</v>
      </c>
      <c r="R367" s="4">
        <v>199.5</v>
      </c>
      <c r="S367" s="4">
        <f t="shared" si="31"/>
        <v>199.5</v>
      </c>
      <c r="T367" s="4">
        <v>186.2</v>
      </c>
      <c r="U367" s="4">
        <v>178.7</v>
      </c>
      <c r="V367" s="4">
        <v>185.1</v>
      </c>
      <c r="W367" s="51">
        <f t="shared" si="32"/>
        <v>183.33333333333334</v>
      </c>
      <c r="X367" s="4">
        <v>173.5</v>
      </c>
      <c r="Y367" s="4">
        <v>182.1</v>
      </c>
      <c r="Z367" s="4">
        <v>164.2</v>
      </c>
      <c r="AA367" s="4">
        <v>184.4</v>
      </c>
      <c r="AB367" s="4">
        <v>175</v>
      </c>
      <c r="AC367" s="4">
        <f t="shared" si="33"/>
        <v>175.83999999999997</v>
      </c>
      <c r="AD367" s="4">
        <v>174.2</v>
      </c>
      <c r="AE367" s="4">
        <v>181</v>
      </c>
      <c r="AF367" s="51">
        <f t="shared" si="34"/>
        <v>177.6</v>
      </c>
      <c r="AG367" s="4">
        <v>170.3</v>
      </c>
      <c r="AH367" s="4">
        <v>174.1</v>
      </c>
      <c r="AI367" s="4">
        <f t="shared" si="35"/>
        <v>172.2</v>
      </c>
      <c r="AJ367" s="4">
        <v>177.2</v>
      </c>
      <c r="AK367" s="4"/>
    </row>
    <row r="368" spans="1:37" x14ac:dyDescent="0.25">
      <c r="A368" s="1" t="s">
        <v>30</v>
      </c>
      <c r="B368" s="1">
        <v>2023</v>
      </c>
      <c r="C368" s="1" t="s">
        <v>35</v>
      </c>
      <c r="D368" s="4">
        <v>174.3</v>
      </c>
      <c r="E368" s="4">
        <v>205.2</v>
      </c>
      <c r="F368" s="4">
        <v>173.9</v>
      </c>
      <c r="G368" s="4">
        <v>177</v>
      </c>
      <c r="H368" s="4">
        <v>183.3</v>
      </c>
      <c r="I368" s="4">
        <v>167.2</v>
      </c>
      <c r="J368" s="4">
        <v>140.9</v>
      </c>
      <c r="K368" s="4">
        <v>170.5</v>
      </c>
      <c r="L368" s="4">
        <v>119.1</v>
      </c>
      <c r="M368" s="4">
        <v>212.1</v>
      </c>
      <c r="N368" s="4">
        <v>177.6</v>
      </c>
      <c r="O368" s="4">
        <v>189.9</v>
      </c>
      <c r="P368" s="4">
        <v>174.8</v>
      </c>
      <c r="Q368" s="4">
        <f t="shared" si="30"/>
        <v>174.2923076923077</v>
      </c>
      <c r="R368" s="4">
        <v>198.4</v>
      </c>
      <c r="S368" s="4">
        <f t="shared" si="31"/>
        <v>198.4</v>
      </c>
      <c r="T368" s="4">
        <v>190</v>
      </c>
      <c r="U368" s="4">
        <v>187</v>
      </c>
      <c r="V368" s="4">
        <v>189.6</v>
      </c>
      <c r="W368" s="51">
        <f t="shared" si="32"/>
        <v>188.86666666666667</v>
      </c>
      <c r="X368" s="4">
        <v>171.56055172659413</v>
      </c>
      <c r="Y368" s="4">
        <v>181.4</v>
      </c>
      <c r="Z368" s="4">
        <v>169</v>
      </c>
      <c r="AA368" s="4">
        <v>186.6</v>
      </c>
      <c r="AB368" s="4">
        <v>178.5</v>
      </c>
      <c r="AC368" s="4">
        <f t="shared" si="33"/>
        <v>177.41211034531881</v>
      </c>
      <c r="AD368" s="4">
        <v>178.6</v>
      </c>
      <c r="AE368" s="4">
        <v>180.7</v>
      </c>
      <c r="AF368" s="51">
        <f t="shared" si="34"/>
        <v>179.64999999999998</v>
      </c>
      <c r="AG368" s="4">
        <v>172.8</v>
      </c>
      <c r="AH368" s="4">
        <v>177.9</v>
      </c>
      <c r="AI368" s="4">
        <f t="shared" si="35"/>
        <v>175.35000000000002</v>
      </c>
      <c r="AJ368" s="4">
        <v>178</v>
      </c>
      <c r="AK368" s="4"/>
    </row>
    <row r="369" spans="1:37" x14ac:dyDescent="0.25">
      <c r="A369" s="1" t="s">
        <v>32</v>
      </c>
      <c r="B369" s="1">
        <v>2023</v>
      </c>
      <c r="C369" s="1" t="s">
        <v>35</v>
      </c>
      <c r="D369" s="4">
        <v>174.7</v>
      </c>
      <c r="E369" s="4">
        <v>212.2</v>
      </c>
      <c r="F369" s="4">
        <v>177.2</v>
      </c>
      <c r="G369" s="4">
        <v>177.9</v>
      </c>
      <c r="H369" s="4">
        <v>172.2</v>
      </c>
      <c r="I369" s="4">
        <v>172.1</v>
      </c>
      <c r="J369" s="4">
        <v>175.9</v>
      </c>
      <c r="K369" s="4">
        <v>172.2</v>
      </c>
      <c r="L369" s="4">
        <v>121.9</v>
      </c>
      <c r="M369" s="4">
        <v>204.8</v>
      </c>
      <c r="N369" s="4">
        <v>164.9</v>
      </c>
      <c r="O369" s="4">
        <v>196.6</v>
      </c>
      <c r="P369" s="4">
        <v>180.8</v>
      </c>
      <c r="Q369" s="4">
        <f t="shared" si="30"/>
        <v>177.1846153846154</v>
      </c>
      <c r="R369" s="4">
        <v>202.7</v>
      </c>
      <c r="S369" s="4">
        <f t="shared" si="31"/>
        <v>202.7</v>
      </c>
      <c r="T369" s="4">
        <v>180.2</v>
      </c>
      <c r="U369" s="4">
        <v>167</v>
      </c>
      <c r="V369" s="4">
        <v>178.2</v>
      </c>
      <c r="W369" s="51">
        <f t="shared" si="32"/>
        <v>175.13333333333333</v>
      </c>
      <c r="X369" s="4">
        <v>173.5</v>
      </c>
      <c r="Y369" s="4">
        <v>182.6</v>
      </c>
      <c r="Z369" s="4">
        <v>159.80000000000001</v>
      </c>
      <c r="AA369" s="4">
        <v>180.8</v>
      </c>
      <c r="AB369" s="4">
        <v>172.5</v>
      </c>
      <c r="AC369" s="4">
        <f t="shared" si="33"/>
        <v>173.84</v>
      </c>
      <c r="AD369" s="4">
        <v>169.2</v>
      </c>
      <c r="AE369" s="4">
        <v>181.5</v>
      </c>
      <c r="AF369" s="51">
        <f t="shared" si="34"/>
        <v>175.35</v>
      </c>
      <c r="AG369" s="4">
        <v>168.4</v>
      </c>
      <c r="AH369" s="4">
        <v>170</v>
      </c>
      <c r="AI369" s="4">
        <f t="shared" si="35"/>
        <v>169.2</v>
      </c>
      <c r="AJ369" s="4">
        <v>176.3</v>
      </c>
      <c r="AK369" s="4"/>
    </row>
    <row r="370" spans="1:37" x14ac:dyDescent="0.25">
      <c r="A370" s="1" t="s">
        <v>33</v>
      </c>
      <c r="B370" s="1">
        <v>2023</v>
      </c>
      <c r="C370" s="1" t="s">
        <v>35</v>
      </c>
      <c r="D370" s="4">
        <v>174.4</v>
      </c>
      <c r="E370" s="4">
        <v>207.7</v>
      </c>
      <c r="F370" s="4">
        <v>175.2</v>
      </c>
      <c r="G370" s="4">
        <v>177.3</v>
      </c>
      <c r="H370" s="4">
        <v>179.2</v>
      </c>
      <c r="I370" s="4">
        <v>169.5</v>
      </c>
      <c r="J370" s="4">
        <v>152.80000000000001</v>
      </c>
      <c r="K370" s="4">
        <v>171.1</v>
      </c>
      <c r="L370" s="4">
        <v>120</v>
      </c>
      <c r="M370" s="4">
        <v>209.7</v>
      </c>
      <c r="N370" s="4">
        <v>172.3</v>
      </c>
      <c r="O370" s="4">
        <v>193</v>
      </c>
      <c r="P370" s="4">
        <v>177</v>
      </c>
      <c r="Q370" s="4">
        <f t="shared" si="30"/>
        <v>175.32307692307691</v>
      </c>
      <c r="R370" s="4">
        <v>199.5</v>
      </c>
      <c r="S370" s="4">
        <f t="shared" si="31"/>
        <v>199.5</v>
      </c>
      <c r="T370" s="4">
        <v>186.1</v>
      </c>
      <c r="U370" s="4">
        <v>178.7</v>
      </c>
      <c r="V370" s="4">
        <v>185.1</v>
      </c>
      <c r="W370" s="51">
        <f t="shared" si="32"/>
        <v>183.29999999999998</v>
      </c>
      <c r="X370" s="4">
        <v>173.5</v>
      </c>
      <c r="Y370" s="4">
        <v>181.9</v>
      </c>
      <c r="Z370" s="4">
        <v>164.2</v>
      </c>
      <c r="AA370" s="4">
        <v>184.4</v>
      </c>
      <c r="AB370" s="4">
        <v>175</v>
      </c>
      <c r="AC370" s="4">
        <f t="shared" si="33"/>
        <v>175.79999999999998</v>
      </c>
      <c r="AD370" s="4">
        <v>174.2</v>
      </c>
      <c r="AE370" s="4">
        <v>181</v>
      </c>
      <c r="AF370" s="51">
        <f t="shared" si="34"/>
        <v>177.6</v>
      </c>
      <c r="AG370" s="4">
        <v>170.3</v>
      </c>
      <c r="AH370" s="4">
        <v>174.1</v>
      </c>
      <c r="AI370" s="4">
        <f t="shared" si="35"/>
        <v>172.2</v>
      </c>
      <c r="AJ370" s="4">
        <v>177.2</v>
      </c>
      <c r="AK370" s="4"/>
    </row>
    <row r="371" spans="1:37" x14ac:dyDescent="0.25">
      <c r="A371" s="1" t="s">
        <v>30</v>
      </c>
      <c r="B371" s="1">
        <v>2023</v>
      </c>
      <c r="C371" s="1" t="s">
        <v>36</v>
      </c>
      <c r="D371" s="4">
        <v>173.3</v>
      </c>
      <c r="E371" s="4">
        <v>206.9</v>
      </c>
      <c r="F371" s="4">
        <v>167.9</v>
      </c>
      <c r="G371" s="4">
        <v>178.2</v>
      </c>
      <c r="H371" s="4">
        <v>178.5</v>
      </c>
      <c r="I371" s="4">
        <v>173.7</v>
      </c>
      <c r="J371" s="4">
        <v>142.80000000000001</v>
      </c>
      <c r="K371" s="4">
        <v>172.8</v>
      </c>
      <c r="L371" s="4">
        <v>120.4</v>
      </c>
      <c r="M371" s="4">
        <v>215.5</v>
      </c>
      <c r="N371" s="4">
        <v>178.2</v>
      </c>
      <c r="O371" s="4">
        <v>190.5</v>
      </c>
      <c r="P371" s="4">
        <v>175.5</v>
      </c>
      <c r="Q371" s="4">
        <f t="shared" si="30"/>
        <v>174.93846153846152</v>
      </c>
      <c r="R371" s="4">
        <v>199.5</v>
      </c>
      <c r="S371" s="4">
        <f t="shared" si="31"/>
        <v>199.5</v>
      </c>
      <c r="T371" s="4">
        <v>190.7</v>
      </c>
      <c r="U371" s="4">
        <v>187.3</v>
      </c>
      <c r="V371" s="4">
        <v>190.2</v>
      </c>
      <c r="W371" s="51">
        <f t="shared" si="32"/>
        <v>189.4</v>
      </c>
      <c r="X371" s="4">
        <v>172.36065053734472</v>
      </c>
      <c r="Y371" s="4">
        <v>181.5</v>
      </c>
      <c r="Z371" s="4">
        <v>169.4</v>
      </c>
      <c r="AA371" s="4">
        <v>187.2</v>
      </c>
      <c r="AB371" s="4">
        <v>179.4</v>
      </c>
      <c r="AC371" s="4">
        <f t="shared" si="33"/>
        <v>177.97213010746893</v>
      </c>
      <c r="AD371" s="4">
        <v>179.1</v>
      </c>
      <c r="AE371" s="4">
        <v>183.8</v>
      </c>
      <c r="AF371" s="51">
        <f t="shared" si="34"/>
        <v>181.45</v>
      </c>
      <c r="AG371" s="4">
        <v>173.2</v>
      </c>
      <c r="AH371" s="4">
        <v>178.9</v>
      </c>
      <c r="AI371" s="4">
        <f t="shared" si="35"/>
        <v>176.05</v>
      </c>
      <c r="AJ371" s="4">
        <v>178.8</v>
      </c>
      <c r="AK371" s="4"/>
    </row>
    <row r="372" spans="1:37" x14ac:dyDescent="0.25">
      <c r="A372" s="1" t="s">
        <v>32</v>
      </c>
      <c r="B372" s="1">
        <v>2023</v>
      </c>
      <c r="C372" s="1" t="s">
        <v>36</v>
      </c>
      <c r="D372" s="4">
        <v>174.8</v>
      </c>
      <c r="E372" s="4">
        <v>213.7</v>
      </c>
      <c r="F372" s="4">
        <v>172.4</v>
      </c>
      <c r="G372" s="4">
        <v>178.8</v>
      </c>
      <c r="H372" s="4">
        <v>168.7</v>
      </c>
      <c r="I372" s="4">
        <v>179.2</v>
      </c>
      <c r="J372" s="4">
        <v>179.9</v>
      </c>
      <c r="K372" s="4">
        <v>174.7</v>
      </c>
      <c r="L372" s="4">
        <v>123.1</v>
      </c>
      <c r="M372" s="4">
        <v>207.8</v>
      </c>
      <c r="N372" s="4">
        <v>165.5</v>
      </c>
      <c r="O372" s="4">
        <v>197</v>
      </c>
      <c r="P372" s="4">
        <v>182.1</v>
      </c>
      <c r="Q372" s="4">
        <f t="shared" si="30"/>
        <v>178.28461538461539</v>
      </c>
      <c r="R372" s="4">
        <v>203.5</v>
      </c>
      <c r="S372" s="4">
        <f t="shared" si="31"/>
        <v>203.5</v>
      </c>
      <c r="T372" s="4">
        <v>181</v>
      </c>
      <c r="U372" s="4">
        <v>167.7</v>
      </c>
      <c r="V372" s="4">
        <v>178.9</v>
      </c>
      <c r="W372" s="51">
        <f t="shared" si="32"/>
        <v>175.86666666666667</v>
      </c>
      <c r="X372" s="4">
        <v>175.2</v>
      </c>
      <c r="Y372" s="4">
        <v>182.1</v>
      </c>
      <c r="Z372" s="4">
        <v>160.1</v>
      </c>
      <c r="AA372" s="4">
        <v>181.5</v>
      </c>
      <c r="AB372" s="4">
        <v>174.2</v>
      </c>
      <c r="AC372" s="4">
        <f t="shared" si="33"/>
        <v>174.61999999999998</v>
      </c>
      <c r="AD372" s="4">
        <v>169.6</v>
      </c>
      <c r="AE372" s="4">
        <v>184.4</v>
      </c>
      <c r="AF372" s="51">
        <f t="shared" si="34"/>
        <v>177</v>
      </c>
      <c r="AG372" s="4">
        <v>168.8</v>
      </c>
      <c r="AH372" s="4">
        <v>170.9</v>
      </c>
      <c r="AI372" s="4">
        <f t="shared" si="35"/>
        <v>169.85000000000002</v>
      </c>
      <c r="AJ372" s="4">
        <v>177.4</v>
      </c>
      <c r="AK372" s="4"/>
    </row>
    <row r="373" spans="1:37" x14ac:dyDescent="0.25">
      <c r="A373" s="1" t="s">
        <v>33</v>
      </c>
      <c r="B373" s="1">
        <v>2023</v>
      </c>
      <c r="C373" s="1" t="s">
        <v>36</v>
      </c>
      <c r="D373" s="4">
        <v>173.8</v>
      </c>
      <c r="E373" s="4">
        <v>209.3</v>
      </c>
      <c r="F373" s="4">
        <v>169.6</v>
      </c>
      <c r="G373" s="4">
        <v>178.4</v>
      </c>
      <c r="H373" s="4">
        <v>174.9</v>
      </c>
      <c r="I373" s="4">
        <v>176.3</v>
      </c>
      <c r="J373" s="4">
        <v>155.4</v>
      </c>
      <c r="K373" s="4">
        <v>173.4</v>
      </c>
      <c r="L373" s="4">
        <v>121.3</v>
      </c>
      <c r="M373" s="4">
        <v>212.9</v>
      </c>
      <c r="N373" s="4">
        <v>172.9</v>
      </c>
      <c r="O373" s="4">
        <v>193.5</v>
      </c>
      <c r="P373" s="4">
        <v>177.9</v>
      </c>
      <c r="Q373" s="4">
        <f t="shared" si="30"/>
        <v>176.12307692307695</v>
      </c>
      <c r="R373" s="4">
        <v>200.6</v>
      </c>
      <c r="S373" s="4">
        <f t="shared" si="31"/>
        <v>200.6</v>
      </c>
      <c r="T373" s="4">
        <v>186.9</v>
      </c>
      <c r="U373" s="4">
        <v>179.2</v>
      </c>
      <c r="V373" s="4">
        <v>185.7</v>
      </c>
      <c r="W373" s="51">
        <f t="shared" si="32"/>
        <v>183.93333333333331</v>
      </c>
      <c r="X373" s="4">
        <v>175.2</v>
      </c>
      <c r="Y373" s="4">
        <v>181.7</v>
      </c>
      <c r="Z373" s="4">
        <v>164.5</v>
      </c>
      <c r="AA373" s="4">
        <v>185</v>
      </c>
      <c r="AB373" s="4">
        <v>176.4</v>
      </c>
      <c r="AC373" s="4">
        <f t="shared" si="33"/>
        <v>176.56</v>
      </c>
      <c r="AD373" s="4">
        <v>174.6</v>
      </c>
      <c r="AE373" s="4">
        <v>184</v>
      </c>
      <c r="AF373" s="51">
        <f t="shared" si="34"/>
        <v>179.3</v>
      </c>
      <c r="AG373" s="4">
        <v>170.7</v>
      </c>
      <c r="AH373" s="4">
        <v>175</v>
      </c>
      <c r="AI373" s="4">
        <f t="shared" si="35"/>
        <v>172.85</v>
      </c>
      <c r="AJ373" s="4">
        <v>178.1</v>
      </c>
      <c r="AK373" s="4"/>
    </row>
    <row r="374" spans="1:37" x14ac:dyDescent="0.25">
      <c r="A374" s="1" t="s">
        <v>30</v>
      </c>
      <c r="B374" s="1">
        <v>2023</v>
      </c>
      <c r="C374" s="1" t="s">
        <v>37</v>
      </c>
      <c r="D374" s="4">
        <v>173.2</v>
      </c>
      <c r="E374" s="4">
        <v>211.5</v>
      </c>
      <c r="F374" s="4">
        <v>171</v>
      </c>
      <c r="G374" s="4">
        <v>179.6</v>
      </c>
      <c r="H374" s="4">
        <v>173.3</v>
      </c>
      <c r="I374" s="4">
        <v>169</v>
      </c>
      <c r="J374" s="4">
        <v>148.69999999999999</v>
      </c>
      <c r="K374" s="4">
        <v>174.9</v>
      </c>
      <c r="L374" s="4">
        <v>121.9</v>
      </c>
      <c r="M374" s="4">
        <v>221</v>
      </c>
      <c r="N374" s="4">
        <v>178.7</v>
      </c>
      <c r="O374" s="4">
        <v>191.1</v>
      </c>
      <c r="P374" s="4">
        <v>176.8</v>
      </c>
      <c r="Q374" s="4">
        <f t="shared" si="30"/>
        <v>176.20769230769235</v>
      </c>
      <c r="R374" s="4">
        <v>199.9</v>
      </c>
      <c r="S374" s="4">
        <f t="shared" si="31"/>
        <v>199.9</v>
      </c>
      <c r="T374" s="4">
        <v>191.2</v>
      </c>
      <c r="U374" s="4">
        <v>187.9</v>
      </c>
      <c r="V374" s="4">
        <v>190.8</v>
      </c>
      <c r="W374" s="51">
        <f t="shared" si="32"/>
        <v>189.9666666666667</v>
      </c>
      <c r="X374" s="4">
        <v>173.25499026689877</v>
      </c>
      <c r="Y374" s="4">
        <v>182.5</v>
      </c>
      <c r="Z374" s="4">
        <v>169.7</v>
      </c>
      <c r="AA374" s="4">
        <v>187.8</v>
      </c>
      <c r="AB374" s="4">
        <v>180.3</v>
      </c>
      <c r="AC374" s="4">
        <f t="shared" si="33"/>
        <v>178.71099805337971</v>
      </c>
      <c r="AD374" s="4">
        <v>179.8</v>
      </c>
      <c r="AE374" s="4">
        <v>184.9</v>
      </c>
      <c r="AF374" s="51">
        <f t="shared" si="34"/>
        <v>182.35000000000002</v>
      </c>
      <c r="AG374" s="4">
        <v>173.8</v>
      </c>
      <c r="AH374" s="4">
        <v>179.5</v>
      </c>
      <c r="AI374" s="4">
        <f t="shared" si="35"/>
        <v>176.65</v>
      </c>
      <c r="AJ374" s="4">
        <v>179.8</v>
      </c>
      <c r="AK374" s="4"/>
    </row>
    <row r="375" spans="1:37" x14ac:dyDescent="0.25">
      <c r="A375" s="1" t="s">
        <v>32</v>
      </c>
      <c r="B375" s="1">
        <v>2023</v>
      </c>
      <c r="C375" s="1" t="s">
        <v>37</v>
      </c>
      <c r="D375" s="4">
        <v>174.7</v>
      </c>
      <c r="E375" s="4">
        <v>219.4</v>
      </c>
      <c r="F375" s="4">
        <v>176.7</v>
      </c>
      <c r="G375" s="4">
        <v>179.4</v>
      </c>
      <c r="H375" s="4">
        <v>164.4</v>
      </c>
      <c r="I375" s="4">
        <v>175.8</v>
      </c>
      <c r="J375" s="4">
        <v>185</v>
      </c>
      <c r="K375" s="4">
        <v>176.9</v>
      </c>
      <c r="L375" s="4">
        <v>124.2</v>
      </c>
      <c r="M375" s="4">
        <v>211.9</v>
      </c>
      <c r="N375" s="4">
        <v>165.9</v>
      </c>
      <c r="O375" s="4">
        <v>197.7</v>
      </c>
      <c r="P375" s="4">
        <v>183.1</v>
      </c>
      <c r="Q375" s="4">
        <f t="shared" si="30"/>
        <v>179.62307692307692</v>
      </c>
      <c r="R375" s="4">
        <v>204.2</v>
      </c>
      <c r="S375" s="4">
        <f t="shared" si="31"/>
        <v>204.2</v>
      </c>
      <c r="T375" s="4">
        <v>181.3</v>
      </c>
      <c r="U375" s="4">
        <v>168.1</v>
      </c>
      <c r="V375" s="4">
        <v>179.3</v>
      </c>
      <c r="W375" s="51">
        <f t="shared" si="32"/>
        <v>176.23333333333335</v>
      </c>
      <c r="X375" s="4">
        <v>175.6</v>
      </c>
      <c r="Y375" s="4">
        <v>183.4</v>
      </c>
      <c r="Z375" s="4">
        <v>160.4</v>
      </c>
      <c r="AA375" s="4">
        <v>182.2</v>
      </c>
      <c r="AB375" s="4">
        <v>174.8</v>
      </c>
      <c r="AC375" s="4">
        <f t="shared" si="33"/>
        <v>175.27999999999997</v>
      </c>
      <c r="AD375" s="4">
        <v>170.1</v>
      </c>
      <c r="AE375" s="4">
        <v>185.6</v>
      </c>
      <c r="AF375" s="51">
        <f t="shared" si="34"/>
        <v>177.85</v>
      </c>
      <c r="AG375" s="4">
        <v>169.2</v>
      </c>
      <c r="AH375" s="4">
        <v>171.6</v>
      </c>
      <c r="AI375" s="4">
        <f t="shared" si="35"/>
        <v>170.39999999999998</v>
      </c>
      <c r="AJ375" s="4">
        <v>178.2</v>
      </c>
      <c r="AK375" s="4"/>
    </row>
    <row r="376" spans="1:37" x14ac:dyDescent="0.25">
      <c r="A376" s="1" t="s">
        <v>33</v>
      </c>
      <c r="B376" s="1">
        <v>2023</v>
      </c>
      <c r="C376" s="1" t="s">
        <v>37</v>
      </c>
      <c r="D376" s="4">
        <v>173.7</v>
      </c>
      <c r="E376" s="4">
        <v>214.3</v>
      </c>
      <c r="F376" s="4">
        <v>173.2</v>
      </c>
      <c r="G376" s="4">
        <v>179.5</v>
      </c>
      <c r="H376" s="4">
        <v>170</v>
      </c>
      <c r="I376" s="4">
        <v>172.2</v>
      </c>
      <c r="J376" s="4">
        <v>161</v>
      </c>
      <c r="K376" s="4">
        <v>175.6</v>
      </c>
      <c r="L376" s="4">
        <v>122.7</v>
      </c>
      <c r="M376" s="4">
        <v>218</v>
      </c>
      <c r="N376" s="4">
        <v>173.4</v>
      </c>
      <c r="O376" s="4">
        <v>194.2</v>
      </c>
      <c r="P376" s="4">
        <v>179.1</v>
      </c>
      <c r="Q376" s="4">
        <f t="shared" si="30"/>
        <v>177.45384615384617</v>
      </c>
      <c r="R376" s="4">
        <v>201</v>
      </c>
      <c r="S376" s="4">
        <f t="shared" si="31"/>
        <v>201</v>
      </c>
      <c r="T376" s="4">
        <v>187.3</v>
      </c>
      <c r="U376" s="4">
        <v>179.7</v>
      </c>
      <c r="V376" s="4">
        <v>186.2</v>
      </c>
      <c r="W376" s="51">
        <f t="shared" si="32"/>
        <v>184.4</v>
      </c>
      <c r="X376" s="4">
        <v>175.6</v>
      </c>
      <c r="Y376" s="4">
        <v>182.8</v>
      </c>
      <c r="Z376" s="4">
        <v>164.8</v>
      </c>
      <c r="AA376" s="4">
        <v>185.7</v>
      </c>
      <c r="AB376" s="4">
        <v>177.1</v>
      </c>
      <c r="AC376" s="4">
        <f t="shared" si="33"/>
        <v>177.20000000000002</v>
      </c>
      <c r="AD376" s="4">
        <v>175.2</v>
      </c>
      <c r="AE376" s="4">
        <v>185.2</v>
      </c>
      <c r="AF376" s="51">
        <f t="shared" si="34"/>
        <v>180.2</v>
      </c>
      <c r="AG376" s="4">
        <v>171.2</v>
      </c>
      <c r="AH376" s="4">
        <v>175.7</v>
      </c>
      <c r="AI376" s="4">
        <f t="shared" si="35"/>
        <v>173.45</v>
      </c>
      <c r="AJ376" s="4">
        <v>179.1</v>
      </c>
      <c r="AK376" s="4"/>
    </row>
  </sheetData>
  <autoFilter ref="A1:AJ376" xr:uid="{074177CD-B8FA-4777-851D-506C3FF55240}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65FE-ECDD-43E0-8FBD-565BEFDD6460}">
  <sheetPr>
    <tabColor theme="4" tint="-0.249977111117893"/>
  </sheetPr>
  <dimension ref="A5:D34"/>
  <sheetViews>
    <sheetView zoomScaleNormal="100" workbookViewId="0">
      <selection activeCell="B30" sqref="B30"/>
    </sheetView>
  </sheetViews>
  <sheetFormatPr defaultRowHeight="13.2" x14ac:dyDescent="0.25"/>
  <cols>
    <col min="1" max="1" width="34.5546875" bestFit="1" customWidth="1"/>
    <col min="2" max="2" width="27" bestFit="1" customWidth="1"/>
  </cols>
  <sheetData>
    <row r="5" spans="1:2" x14ac:dyDescent="0.25">
      <c r="A5" s="29" t="s">
        <v>149</v>
      </c>
      <c r="B5" t="s">
        <v>157</v>
      </c>
    </row>
    <row r="6" spans="1:2" x14ac:dyDescent="0.25">
      <c r="A6" s="52" t="s">
        <v>179</v>
      </c>
      <c r="B6" s="36">
        <v>0.18377918364906828</v>
      </c>
    </row>
    <row r="7" spans="1:2" x14ac:dyDescent="0.25">
      <c r="A7" s="30" t="s">
        <v>180</v>
      </c>
      <c r="B7" s="31">
        <v>0.16860140032282681</v>
      </c>
    </row>
    <row r="8" spans="1:2" x14ac:dyDescent="0.25">
      <c r="A8" s="30" t="s">
        <v>181</v>
      </c>
      <c r="B8" s="31">
        <v>0.16476123827642836</v>
      </c>
    </row>
    <row r="9" spans="1:2" x14ac:dyDescent="0.25">
      <c r="A9" s="30" t="s">
        <v>184</v>
      </c>
      <c r="B9" s="31">
        <v>0.16225036309224478</v>
      </c>
    </row>
    <row r="10" spans="1:2" x14ac:dyDescent="0.25">
      <c r="A10" s="30" t="s">
        <v>182</v>
      </c>
      <c r="B10" s="31">
        <v>0.16201826538614378</v>
      </c>
    </row>
    <row r="11" spans="1:2" x14ac:dyDescent="0.25">
      <c r="A11" s="30" t="s">
        <v>28</v>
      </c>
      <c r="B11" s="31">
        <v>0.158589549273288</v>
      </c>
    </row>
    <row r="12" spans="1:2" x14ac:dyDescent="0.25">
      <c r="A12" s="30" t="s">
        <v>152</v>
      </c>
      <c r="B12" s="31">
        <v>1</v>
      </c>
    </row>
    <row r="21" spans="1:4" x14ac:dyDescent="0.25">
      <c r="A21" s="102"/>
      <c r="B21" s="103"/>
      <c r="C21" s="102"/>
      <c r="D21" s="103"/>
    </row>
    <row r="22" spans="1:4" x14ac:dyDescent="0.25">
      <c r="A22" s="103"/>
      <c r="B22" s="103"/>
      <c r="C22" s="103"/>
      <c r="D22" s="103"/>
    </row>
    <row r="23" spans="1:4" x14ac:dyDescent="0.25">
      <c r="A23" s="102"/>
      <c r="B23" s="102"/>
      <c r="C23" s="104"/>
      <c r="D23" s="104"/>
    </row>
    <row r="24" spans="1:4" x14ac:dyDescent="0.25">
      <c r="A24" s="102"/>
      <c r="B24" s="102"/>
      <c r="C24" s="104"/>
      <c r="D24" s="104"/>
    </row>
    <row r="25" spans="1:4" x14ac:dyDescent="0.25">
      <c r="A25" s="98"/>
      <c r="B25" s="98"/>
      <c r="C25" s="97"/>
      <c r="D25" s="97"/>
    </row>
    <row r="26" spans="1:4" x14ac:dyDescent="0.25">
      <c r="A26" s="99"/>
      <c r="B26" s="99"/>
      <c r="C26" s="97"/>
      <c r="D26" s="97"/>
    </row>
    <row r="27" spans="1:4" x14ac:dyDescent="0.25">
      <c r="A27" s="100"/>
      <c r="B27" s="100"/>
      <c r="C27" s="97"/>
      <c r="D27" s="97"/>
    </row>
    <row r="28" spans="1:4" x14ac:dyDescent="0.25">
      <c r="A28" s="101"/>
      <c r="B28" s="101"/>
      <c r="C28" s="97"/>
      <c r="D28" s="97"/>
    </row>
    <row r="29" spans="1:4" x14ac:dyDescent="0.25">
      <c r="A29" s="98"/>
      <c r="B29" s="98"/>
      <c r="C29" s="97"/>
      <c r="D29" s="97"/>
    </row>
    <row r="30" spans="1:4" x14ac:dyDescent="0.25">
      <c r="A30" s="98"/>
      <c r="B30" s="98"/>
      <c r="C30" s="97"/>
      <c r="D30" s="97"/>
    </row>
    <row r="31" spans="1:4" x14ac:dyDescent="0.25">
      <c r="A31" s="98"/>
      <c r="B31" s="98"/>
      <c r="C31" s="97"/>
      <c r="D31" s="97"/>
    </row>
    <row r="32" spans="1:4" x14ac:dyDescent="0.25">
      <c r="A32" s="98"/>
      <c r="B32" s="98"/>
      <c r="C32" s="97"/>
      <c r="D32" s="97"/>
    </row>
    <row r="33" spans="1:4" x14ac:dyDescent="0.25">
      <c r="A33" s="98"/>
      <c r="B33" s="98"/>
      <c r="C33" s="97"/>
      <c r="D33" s="97"/>
    </row>
    <row r="34" spans="1:4" x14ac:dyDescent="0.25">
      <c r="A34" s="98"/>
      <c r="B34" s="98"/>
      <c r="C34" s="97"/>
      <c r="D34" s="97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3712-8B92-4395-91AD-A1659B78369B}">
  <dimension ref="A1:P65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RowHeight="13.2" x14ac:dyDescent="0.25"/>
  <cols>
    <col min="1" max="1" width="7.6640625" bestFit="1" customWidth="1"/>
    <col min="2" max="2" width="13.88671875" bestFit="1" customWidth="1"/>
    <col min="3" max="14" width="12" bestFit="1" customWidth="1"/>
    <col min="15" max="15" width="10.6640625" bestFit="1" customWidth="1"/>
    <col min="16" max="16" width="11.88671875" bestFit="1" customWidth="1"/>
  </cols>
  <sheetData>
    <row r="1" spans="1:16" x14ac:dyDescent="0.25">
      <c r="A1" t="s">
        <v>1</v>
      </c>
      <c r="B1" s="58" t="s">
        <v>36</v>
      </c>
      <c r="C1" s="58" t="s">
        <v>37</v>
      </c>
      <c r="D1" s="58" t="s">
        <v>38</v>
      </c>
      <c r="E1" s="58" t="s">
        <v>39</v>
      </c>
      <c r="F1" s="58" t="s">
        <v>40</v>
      </c>
      <c r="G1" s="58" t="s">
        <v>41</v>
      </c>
      <c r="H1" s="58" t="s">
        <v>42</v>
      </c>
      <c r="I1" s="58" t="s">
        <v>43</v>
      </c>
      <c r="J1" s="58" t="s">
        <v>44</v>
      </c>
      <c r="K1" s="58" t="s">
        <v>31</v>
      </c>
      <c r="L1" s="58" t="s">
        <v>34</v>
      </c>
      <c r="M1" s="58" t="s">
        <v>35</v>
      </c>
      <c r="N1" t="s">
        <v>223</v>
      </c>
      <c r="O1" t="s">
        <v>224</v>
      </c>
      <c r="P1" t="s">
        <v>225</v>
      </c>
    </row>
    <row r="2" spans="1:16" x14ac:dyDescent="0.25">
      <c r="A2" t="s">
        <v>226</v>
      </c>
      <c r="B2" s="32">
        <v>22.51</v>
      </c>
      <c r="C2" s="32">
        <v>26.6</v>
      </c>
      <c r="D2" s="32">
        <v>28.49</v>
      </c>
      <c r="E2" s="32">
        <v>27.26</v>
      </c>
      <c r="F2" s="32">
        <v>28.328848863636367</v>
      </c>
      <c r="G2" s="32">
        <v>31.34</v>
      </c>
      <c r="H2" s="32">
        <v>30.5</v>
      </c>
      <c r="I2" s="32">
        <v>30.926621590909097</v>
      </c>
      <c r="J2" s="32">
        <v>23.25</v>
      </c>
      <c r="K2" s="32">
        <v>24.02</v>
      </c>
      <c r="L2" s="32">
        <v>25.92</v>
      </c>
      <c r="M2" s="32">
        <v>23.82</v>
      </c>
      <c r="N2" s="32">
        <v>26.924166666666665</v>
      </c>
      <c r="O2" t="s">
        <v>227</v>
      </c>
    </row>
    <row r="3" spans="1:16" x14ac:dyDescent="0.25">
      <c r="A3" t="s">
        <v>228</v>
      </c>
      <c r="B3" s="32">
        <v>24.82</v>
      </c>
      <c r="C3" s="32">
        <v>26.95</v>
      </c>
      <c r="D3" s="32">
        <v>26.63</v>
      </c>
      <c r="E3" s="32">
        <v>23.99</v>
      </c>
      <c r="F3" s="32">
        <v>25.01</v>
      </c>
      <c r="G3" s="32">
        <v>24.79</v>
      </c>
      <c r="H3" s="32">
        <v>20.05</v>
      </c>
      <c r="I3" s="32">
        <v>18.239999999999998</v>
      </c>
      <c r="J3" s="32">
        <v>18.239999999999998</v>
      </c>
      <c r="K3" s="32">
        <v>18.920000000000002</v>
      </c>
      <c r="L3" s="32">
        <v>19.529986842105259</v>
      </c>
      <c r="M3" s="32">
        <v>23.31</v>
      </c>
      <c r="N3" s="32">
        <v>22.551701476377943</v>
      </c>
      <c r="O3" t="s">
        <v>227</v>
      </c>
    </row>
    <row r="4" spans="1:16" x14ac:dyDescent="0.25">
      <c r="A4" t="s">
        <v>229</v>
      </c>
      <c r="B4" s="32">
        <v>25.029405681818183</v>
      </c>
      <c r="C4" s="32">
        <v>24.994865217391304</v>
      </c>
      <c r="D4" s="32">
        <v>24.051813749999997</v>
      </c>
      <c r="E4" s="32">
        <v>25.183221739130431</v>
      </c>
      <c r="F4" s="32">
        <v>25.855818181818179</v>
      </c>
      <c r="G4" s="32">
        <v>27.495242857142859</v>
      </c>
      <c r="H4" s="32">
        <v>26.902101086956524</v>
      </c>
      <c r="I4" s="32">
        <v>23.682511904761906</v>
      </c>
      <c r="J4" s="32">
        <v>27.110101190476186</v>
      </c>
      <c r="K4" s="32">
        <v>29.592549999999996</v>
      </c>
      <c r="L4" s="32">
        <v>31.308380555555548</v>
      </c>
      <c r="M4" s="32">
        <v>28.825039285714286</v>
      </c>
      <c r="N4" s="32">
        <v>26.6</v>
      </c>
      <c r="O4" t="s">
        <v>227</v>
      </c>
    </row>
    <row r="5" spans="1:16" x14ac:dyDescent="0.25">
      <c r="A5" t="s">
        <v>230</v>
      </c>
      <c r="B5" s="32">
        <v>24.214591666666667</v>
      </c>
      <c r="C5" s="32">
        <v>24.98887894736842</v>
      </c>
      <c r="D5" s="32">
        <v>26.425924999999999</v>
      </c>
      <c r="E5" s="32">
        <v>27.458449999999999</v>
      </c>
      <c r="F5" s="32">
        <v>28.663598809523808</v>
      </c>
      <c r="G5" s="32">
        <v>26.265218181818184</v>
      </c>
      <c r="H5" s="32">
        <v>28.449944318181817</v>
      </c>
      <c r="I5" s="32">
        <v>28.226284210526316</v>
      </c>
      <c r="J5" s="32">
        <v>28.966610714285707</v>
      </c>
      <c r="K5" s="32">
        <v>29.999534210526313</v>
      </c>
      <c r="L5" s="32">
        <v>29.647267105263154</v>
      </c>
      <c r="M5" s="32">
        <v>32.210322826086951</v>
      </c>
      <c r="N5" s="32">
        <v>27.98</v>
      </c>
      <c r="O5" t="s">
        <v>227</v>
      </c>
    </row>
    <row r="6" spans="1:16" x14ac:dyDescent="0.25">
      <c r="A6" t="s">
        <v>231</v>
      </c>
      <c r="B6" s="32">
        <v>32.365204761904764</v>
      </c>
      <c r="C6" s="32">
        <v>36.078851249999992</v>
      </c>
      <c r="D6" s="32">
        <v>34.159547619047622</v>
      </c>
      <c r="E6" s="32">
        <v>36.353381818181809</v>
      </c>
      <c r="F6" s="32">
        <v>40.517199999999995</v>
      </c>
      <c r="G6" s="32">
        <v>39.149477272727275</v>
      </c>
      <c r="H6" s="32">
        <v>43.375466666666675</v>
      </c>
      <c r="I6" s="32">
        <v>38.898870000000002</v>
      </c>
      <c r="J6" s="32">
        <v>36.816215476190465</v>
      </c>
      <c r="K6" s="32">
        <v>40.96200249999999</v>
      </c>
      <c r="L6" s="32">
        <v>42.670598611111117</v>
      </c>
      <c r="M6" s="32">
        <v>49.27002045454546</v>
      </c>
      <c r="N6" s="32">
        <v>39.205833333333331</v>
      </c>
      <c r="O6" t="s">
        <v>227</v>
      </c>
    </row>
    <row r="7" spans="1:16" x14ac:dyDescent="0.25">
      <c r="A7" t="s">
        <v>232</v>
      </c>
      <c r="B7" s="32">
        <v>49.427602380952379</v>
      </c>
      <c r="C7" s="32">
        <v>46.995223684210522</v>
      </c>
      <c r="D7" s="32">
        <v>52.720745454545458</v>
      </c>
      <c r="E7" s="32">
        <v>55.008083333333325</v>
      </c>
      <c r="F7" s="32">
        <v>60.048336363636373</v>
      </c>
      <c r="G7" s="32">
        <v>59.739213636363637</v>
      </c>
      <c r="H7" s="32">
        <v>56.279061904761896</v>
      </c>
      <c r="I7" s="32">
        <v>53.143807500000001</v>
      </c>
      <c r="J7" s="32">
        <v>55.045628571428587</v>
      </c>
      <c r="K7" s="32">
        <v>60.54291666666667</v>
      </c>
      <c r="L7" s="32">
        <v>58.953329999999994</v>
      </c>
      <c r="M7" s="32">
        <v>60.011573913043478</v>
      </c>
      <c r="N7" s="32">
        <v>55.720000000000006</v>
      </c>
      <c r="O7" t="s">
        <v>233</v>
      </c>
    </row>
    <row r="8" spans="1:16" x14ac:dyDescent="0.25">
      <c r="A8" t="s">
        <v>234</v>
      </c>
      <c r="B8" s="32">
        <v>67.055031315789464</v>
      </c>
      <c r="C8" s="32">
        <v>67.22359075</v>
      </c>
      <c r="D8" s="32">
        <v>66.897534999999976</v>
      </c>
      <c r="E8" s="32">
        <v>71.285795238095261</v>
      </c>
      <c r="F8" s="32">
        <v>70.775921818181828</v>
      </c>
      <c r="G8" s="32">
        <v>60.933454285714276</v>
      </c>
      <c r="H8" s="32">
        <v>57.270684761904761</v>
      </c>
      <c r="I8" s="32">
        <v>57.793637500000003</v>
      </c>
      <c r="J8" s="32">
        <v>60.34467149999999</v>
      </c>
      <c r="K8" s="32">
        <v>52.529441428571438</v>
      </c>
      <c r="L8" s="32">
        <v>56.531044722222227</v>
      </c>
      <c r="M8" s="32">
        <v>60.262107954545442</v>
      </c>
      <c r="N8" s="32">
        <v>62.46</v>
      </c>
      <c r="O8" t="s">
        <v>235</v>
      </c>
    </row>
    <row r="9" spans="1:16" x14ac:dyDescent="0.25">
      <c r="A9" t="s">
        <v>236</v>
      </c>
      <c r="B9" s="32">
        <v>65.481951250000009</v>
      </c>
      <c r="C9" s="32">
        <v>65.695437249999983</v>
      </c>
      <c r="D9" s="32">
        <v>68.099250714285716</v>
      </c>
      <c r="E9" s="32">
        <v>72.575061818181794</v>
      </c>
      <c r="F9" s="32">
        <v>68.982336590909085</v>
      </c>
      <c r="G9" s="32">
        <v>74.776604250000005</v>
      </c>
      <c r="H9" s="32">
        <v>79.327164347826084</v>
      </c>
      <c r="I9" s="32">
        <v>89.107013571428567</v>
      </c>
      <c r="J9" s="32">
        <v>87.921265000000034</v>
      </c>
      <c r="K9" s="32">
        <v>89.517554090909101</v>
      </c>
      <c r="L9" s="32">
        <v>92.374237368421049</v>
      </c>
      <c r="M9" s="32">
        <v>99.759819499999978</v>
      </c>
      <c r="N9" s="32">
        <v>79.249166666666667</v>
      </c>
      <c r="O9" t="s">
        <v>237</v>
      </c>
    </row>
    <row r="10" spans="1:16" x14ac:dyDescent="0.25">
      <c r="A10" t="s">
        <v>238</v>
      </c>
      <c r="B10" s="32">
        <v>105.72015318181816</v>
      </c>
      <c r="C10" s="32">
        <v>120.90896144736843</v>
      </c>
      <c r="D10" s="32">
        <v>129.71535511904762</v>
      </c>
      <c r="E10" s="32">
        <v>132.47124826086957</v>
      </c>
      <c r="F10" s="32">
        <v>113.05438523809524</v>
      </c>
      <c r="G10" s="32">
        <v>96.812891590909103</v>
      </c>
      <c r="H10" s="32">
        <v>69.121526666666668</v>
      </c>
      <c r="I10" s="32">
        <v>50.907636000000011</v>
      </c>
      <c r="J10" s="32">
        <v>40.61143324999999</v>
      </c>
      <c r="K10" s="32">
        <v>43.986057631578959</v>
      </c>
      <c r="L10" s="32">
        <v>43.217028000000006</v>
      </c>
      <c r="M10" s="32">
        <v>46.021762045454544</v>
      </c>
      <c r="N10" s="32">
        <v>83.566666666666663</v>
      </c>
      <c r="O10" t="s">
        <v>239</v>
      </c>
    </row>
    <row r="11" spans="1:16" x14ac:dyDescent="0.25">
      <c r="A11" t="s">
        <v>240</v>
      </c>
      <c r="B11" s="32">
        <v>50.135601875000006</v>
      </c>
      <c r="C11" s="32">
        <v>58.003360416666673</v>
      </c>
      <c r="D11" s="32">
        <v>69.115276136363633</v>
      </c>
      <c r="E11" s="32">
        <v>64.82460978260869</v>
      </c>
      <c r="F11" s="32">
        <v>71.979192105263166</v>
      </c>
      <c r="G11" s="32">
        <v>67.701650000000001</v>
      </c>
      <c r="H11" s="32">
        <v>73.064288636363642</v>
      </c>
      <c r="I11" s="32">
        <v>77.390866249999959</v>
      </c>
      <c r="J11" s="32">
        <v>75.01622261904761</v>
      </c>
      <c r="K11" s="32">
        <v>76.608826250000021</v>
      </c>
      <c r="L11" s="32">
        <v>73.694277777777771</v>
      </c>
      <c r="M11" s="32">
        <v>78.018300000000025</v>
      </c>
      <c r="N11" s="32">
        <v>69.762270040485845</v>
      </c>
      <c r="O11" t="s">
        <v>241</v>
      </c>
    </row>
    <row r="12" spans="1:16" x14ac:dyDescent="0.25">
      <c r="A12" t="s">
        <v>242</v>
      </c>
      <c r="B12" s="32">
        <v>84.08172900000001</v>
      </c>
      <c r="C12" s="32">
        <v>76.161427777777774</v>
      </c>
      <c r="D12" s="32">
        <v>74.331090000000003</v>
      </c>
      <c r="E12" s="32">
        <v>73.543052272727266</v>
      </c>
      <c r="F12" s="32">
        <v>75.126988999999995</v>
      </c>
      <c r="G12" s="32">
        <v>76.092999999999989</v>
      </c>
      <c r="H12" s="32">
        <v>81.109814285714293</v>
      </c>
      <c r="I12" s="32">
        <v>84.255698500000008</v>
      </c>
      <c r="J12" s="32">
        <v>89.772982380952385</v>
      </c>
      <c r="K12" s="32">
        <v>93.868447999999987</v>
      </c>
      <c r="L12" s="32">
        <v>101.62099944444444</v>
      </c>
      <c r="M12" s="32">
        <v>110.71446956521741</v>
      </c>
      <c r="N12" s="32">
        <v>85.09</v>
      </c>
      <c r="O12" t="s">
        <v>243</v>
      </c>
    </row>
    <row r="13" spans="1:16" x14ac:dyDescent="0.25">
      <c r="A13" t="s">
        <v>244</v>
      </c>
      <c r="B13" s="32">
        <v>118.63579277777778</v>
      </c>
      <c r="C13" s="32">
        <v>110.80254368421052</v>
      </c>
      <c r="D13" s="32">
        <v>109.99406772727275</v>
      </c>
      <c r="E13" s="32">
        <v>112.52711428571428</v>
      </c>
      <c r="F13" s="32">
        <v>106.93536000000002</v>
      </c>
      <c r="G13" s="32">
        <v>108.79064681818183</v>
      </c>
      <c r="H13" s="32">
        <v>106.10836949999998</v>
      </c>
      <c r="I13" s="32">
        <v>109.61574428571427</v>
      </c>
      <c r="J13" s="32">
        <v>107.19388799999999</v>
      </c>
      <c r="K13" s="32">
        <v>110.46828473684211</v>
      </c>
      <c r="L13" s="32">
        <v>117.66619714285711</v>
      </c>
      <c r="M13" s="32">
        <v>123.61055818181818</v>
      </c>
      <c r="N13" s="32">
        <v>111.89</v>
      </c>
      <c r="O13" t="s">
        <v>245</v>
      </c>
    </row>
    <row r="14" spans="1:16" x14ac:dyDescent="0.25">
      <c r="A14" t="s">
        <v>246</v>
      </c>
      <c r="B14" s="32">
        <v>117.97451263157893</v>
      </c>
      <c r="C14" s="32">
        <v>108.05380666666667</v>
      </c>
      <c r="D14" s="32">
        <v>94.507602631578962</v>
      </c>
      <c r="E14" s="32">
        <v>100.33814000000001</v>
      </c>
      <c r="F14" s="32">
        <v>110.06828299999999</v>
      </c>
      <c r="G14" s="32">
        <v>111.77087950000001</v>
      </c>
      <c r="H14" s="32">
        <v>109.78858409090908</v>
      </c>
      <c r="I14" s="32">
        <v>107.87074714285717</v>
      </c>
      <c r="J14" s="32">
        <v>107.28096684210526</v>
      </c>
      <c r="K14" s="32">
        <v>109.55123681818182</v>
      </c>
      <c r="L14" s="32">
        <v>112.67557388888889</v>
      </c>
      <c r="M14" s="32">
        <v>106.44967000000001</v>
      </c>
      <c r="N14" s="32">
        <v>107.97</v>
      </c>
      <c r="O14" t="s">
        <v>247</v>
      </c>
    </row>
    <row r="15" spans="1:16" x14ac:dyDescent="0.25">
      <c r="A15" t="s">
        <v>248</v>
      </c>
      <c r="B15" s="32">
        <v>101.57480404761903</v>
      </c>
      <c r="C15" s="32">
        <v>101.09704973684211</v>
      </c>
      <c r="D15" s="32">
        <v>101.11112850000002</v>
      </c>
      <c r="E15" s="32">
        <v>104.85975108695654</v>
      </c>
      <c r="F15" s="32">
        <v>108.45469894736839</v>
      </c>
      <c r="G15" s="32">
        <v>109.46571142857142</v>
      </c>
      <c r="H15" s="32">
        <v>107.37352068181818</v>
      </c>
      <c r="I15" s="32">
        <v>106.55480452380951</v>
      </c>
      <c r="J15" s="32">
        <v>108.71841975000002</v>
      </c>
      <c r="K15" s="32">
        <v>105.29499857142855</v>
      </c>
      <c r="L15" s="32">
        <v>106.18825474999998</v>
      </c>
      <c r="M15" s="32">
        <v>105.29528785714285</v>
      </c>
      <c r="N15" s="32">
        <v>105.52</v>
      </c>
      <c r="O15" t="s">
        <v>249</v>
      </c>
    </row>
    <row r="16" spans="1:16" x14ac:dyDescent="0.25">
      <c r="A16" t="s">
        <v>250</v>
      </c>
      <c r="B16" s="32">
        <v>105.55533930000001</v>
      </c>
      <c r="C16" s="32">
        <v>106.85322644444446</v>
      </c>
      <c r="D16" s="32">
        <v>109.0539181904762</v>
      </c>
      <c r="E16" s="32">
        <v>106.2961561818182</v>
      </c>
      <c r="F16" s="32">
        <v>101.89198810000001</v>
      </c>
      <c r="G16" s="32">
        <v>96.959094045454563</v>
      </c>
      <c r="H16" s="32">
        <v>86.827638380952408</v>
      </c>
      <c r="I16" s="32">
        <v>77.581451350000009</v>
      </c>
      <c r="J16" s="32">
        <v>61.211098238095246</v>
      </c>
      <c r="K16" s="32">
        <v>46.586617428571437</v>
      </c>
      <c r="L16" s="32">
        <v>56.430382166666682</v>
      </c>
      <c r="M16" s="32">
        <v>55.176776090909101</v>
      </c>
      <c r="N16" s="32">
        <v>84.156300105691088</v>
      </c>
      <c r="O16" t="s">
        <v>251</v>
      </c>
    </row>
    <row r="17" spans="1:15" x14ac:dyDescent="0.25">
      <c r="A17" t="s">
        <v>252</v>
      </c>
      <c r="B17" s="32">
        <v>59.070307599999992</v>
      </c>
      <c r="C17" s="32">
        <v>63.821381000000002</v>
      </c>
      <c r="D17" s="32">
        <v>61.745464190476184</v>
      </c>
      <c r="E17" s="32">
        <v>56.300030227272721</v>
      </c>
      <c r="F17" s="32">
        <v>47.327433333333339</v>
      </c>
      <c r="G17" s="32">
        <v>46.104868599999996</v>
      </c>
      <c r="H17" s="32">
        <v>46.675260727272715</v>
      </c>
      <c r="I17" s="32">
        <v>42.504005149999998</v>
      </c>
      <c r="J17" s="32">
        <v>35.680888380952382</v>
      </c>
      <c r="K17" s="32">
        <v>28.078798200000005</v>
      </c>
      <c r="L17" s="32">
        <v>30.525591894736845</v>
      </c>
      <c r="M17" s="32">
        <v>36.421309142857147</v>
      </c>
      <c r="N17" s="32">
        <v>46.16562723966944</v>
      </c>
      <c r="O17" t="s">
        <v>253</v>
      </c>
    </row>
    <row r="18" spans="1:15" x14ac:dyDescent="0.25">
      <c r="A18" t="s">
        <v>254</v>
      </c>
      <c r="B18" s="32">
        <v>39.879094571428574</v>
      </c>
      <c r="C18" s="32">
        <v>45.006805849999999</v>
      </c>
      <c r="D18" s="32">
        <v>46.963111931818183</v>
      </c>
      <c r="E18" s="32">
        <v>43.519136674999999</v>
      </c>
      <c r="F18" s="32">
        <v>44.384978928571435</v>
      </c>
      <c r="G18" s="32">
        <v>44.480860166666659</v>
      </c>
      <c r="H18" s="32">
        <v>49.252621083333331</v>
      </c>
      <c r="I18" s="32">
        <v>44.456194318181822</v>
      </c>
      <c r="J18" s="32">
        <v>52.735649124999995</v>
      </c>
      <c r="K18" s="32">
        <v>54.077528250000015</v>
      </c>
      <c r="L18" s="32">
        <v>54.86268470000001</v>
      </c>
      <c r="M18" s="32">
        <v>51.469629652173914</v>
      </c>
      <c r="N18" s="32">
        <v>47.557812594621531</v>
      </c>
      <c r="O18" t="s">
        <v>255</v>
      </c>
    </row>
    <row r="19" spans="1:15" x14ac:dyDescent="0.25">
      <c r="A19" t="s">
        <v>256</v>
      </c>
      <c r="B19" s="32">
        <v>52.490691055555551</v>
      </c>
      <c r="C19" s="32">
        <v>50.567623025000003</v>
      </c>
      <c r="D19" s="32">
        <v>46.555774</v>
      </c>
      <c r="E19" s="32">
        <v>47.857632880952387</v>
      </c>
      <c r="F19" s="32">
        <v>50.633570880952391</v>
      </c>
      <c r="G19" s="32">
        <v>54.523307750000001</v>
      </c>
      <c r="H19" s="32">
        <v>56.059518095238097</v>
      </c>
      <c r="I19" s="32">
        <v>61.315904545454551</v>
      </c>
      <c r="J19" s="32">
        <v>62.290080157894742</v>
      </c>
      <c r="K19" s="32">
        <v>67.060153386363623</v>
      </c>
      <c r="L19" s="32">
        <v>63.537335763157884</v>
      </c>
      <c r="M19" s="32">
        <v>63.795413214285702</v>
      </c>
      <c r="N19" s="32">
        <v>56.426878865306136</v>
      </c>
      <c r="O19" t="s">
        <v>257</v>
      </c>
    </row>
    <row r="20" spans="1:15" x14ac:dyDescent="0.25">
      <c r="A20" t="s">
        <v>258</v>
      </c>
      <c r="B20" s="32">
        <v>69.219098437499994</v>
      </c>
      <c r="C20" s="32">
        <v>75.252045250000009</v>
      </c>
      <c r="D20" s="32">
        <v>73.825793025000024</v>
      </c>
      <c r="E20" s="32">
        <v>73.468274863636353</v>
      </c>
      <c r="F20" s="32">
        <v>72.5347376</v>
      </c>
      <c r="G20" s="32">
        <v>77.883389637499988</v>
      </c>
      <c r="H20" s="32">
        <v>80.082670250000007</v>
      </c>
      <c r="I20" s="32">
        <v>65.399219369047628</v>
      </c>
      <c r="J20" s="32">
        <v>57.772638352941186</v>
      </c>
      <c r="K20" s="32">
        <v>59.26800257954546</v>
      </c>
      <c r="L20" s="32">
        <v>64.534530625000002</v>
      </c>
      <c r="M20" s="32">
        <v>66.739999999999995</v>
      </c>
      <c r="N20" s="32">
        <v>69.88</v>
      </c>
      <c r="O20" t="s">
        <v>259</v>
      </c>
    </row>
    <row r="21" spans="1:15" x14ac:dyDescent="0.25">
      <c r="A21" t="s">
        <v>260</v>
      </c>
      <c r="B21" s="32">
        <v>71.000922499999987</v>
      </c>
      <c r="C21" s="32">
        <v>70.013724342105249</v>
      </c>
      <c r="D21" s="32">
        <v>62.374424999999988</v>
      </c>
      <c r="E21" s="32">
        <v>63.627010326086953</v>
      </c>
      <c r="F21" s="32">
        <v>59.349817105263163</v>
      </c>
      <c r="G21" s="32">
        <v>61.723273214285719</v>
      </c>
      <c r="H21" s="32">
        <v>59.703420454545466</v>
      </c>
      <c r="I21" s="32">
        <v>62.53257261904762</v>
      </c>
      <c r="J21" s="32">
        <v>65.502042500000016</v>
      </c>
      <c r="K21" s="32">
        <v>64.309747023809535</v>
      </c>
      <c r="L21" s="32">
        <v>54.627359999999996</v>
      </c>
      <c r="M21" s="32">
        <v>33.358738068181822</v>
      </c>
      <c r="N21" s="32">
        <v>60.470826062752998</v>
      </c>
      <c r="O21" t="s">
        <v>261</v>
      </c>
    </row>
    <row r="22" spans="1:15" x14ac:dyDescent="0.25">
      <c r="A22" t="s">
        <v>262</v>
      </c>
      <c r="B22" s="32">
        <v>19.901683749999997</v>
      </c>
      <c r="C22" s="32">
        <v>30.605539617647054</v>
      </c>
      <c r="D22" s="32">
        <v>40.633868636363637</v>
      </c>
      <c r="E22" s="32">
        <v>43.347552547619046</v>
      </c>
      <c r="F22" s="32">
        <v>44.190017605263151</v>
      </c>
      <c r="G22" s="32">
        <v>41.35410665909091</v>
      </c>
      <c r="H22" s="32">
        <v>40.658228000000001</v>
      </c>
      <c r="I22" s="32">
        <v>43.340640499999999</v>
      </c>
      <c r="J22" s="32">
        <v>49.839816952380943</v>
      </c>
      <c r="K22" s="32">
        <v>54.794569624999994</v>
      </c>
      <c r="L22" s="32">
        <v>61.216117289473672</v>
      </c>
      <c r="M22" s="32">
        <v>64.729496782608663</v>
      </c>
      <c r="N22" s="32">
        <v>44.821938917004019</v>
      </c>
      <c r="O22" t="s">
        <v>263</v>
      </c>
    </row>
    <row r="23" spans="1:15" x14ac:dyDescent="0.25">
      <c r="A23" t="s">
        <v>264</v>
      </c>
      <c r="B23" s="32">
        <v>63.396976500000008</v>
      </c>
      <c r="C23" s="32">
        <v>66.953084852941174</v>
      </c>
      <c r="D23" s="32">
        <v>71.982647477272721</v>
      </c>
      <c r="E23" s="32">
        <v>73.539060523809511</v>
      </c>
      <c r="F23" s="32">
        <v>69.804724424999989</v>
      </c>
      <c r="G23" s="32">
        <v>73.130738295454549</v>
      </c>
      <c r="H23" s="32">
        <v>82.107393785714294</v>
      </c>
      <c r="I23" s="32">
        <v>80.637301023809528</v>
      </c>
      <c r="J23" s="32">
        <v>73.298823523809531</v>
      </c>
      <c r="K23" s="32">
        <v>84.666318799999985</v>
      </c>
      <c r="L23" s="32">
        <v>94.067715194444446</v>
      </c>
      <c r="M23" s="32">
        <v>112.87479254347826</v>
      </c>
      <c r="N23" s="32">
        <v>79.181425130081294</v>
      </c>
      <c r="O23" t="s">
        <v>263</v>
      </c>
    </row>
    <row r="24" spans="1:15" x14ac:dyDescent="0.25">
      <c r="A24" t="s">
        <v>265</v>
      </c>
      <c r="B24" s="32">
        <v>102.96599786842103</v>
      </c>
      <c r="C24" s="32">
        <v>109.50503773684208</v>
      </c>
      <c r="D24" s="32">
        <v>116.01138504999999</v>
      </c>
      <c r="E24" s="32">
        <v>105.49124737500001</v>
      </c>
      <c r="F24" s="32">
        <v>97.404465428571427</v>
      </c>
      <c r="G24" s="32">
        <v>90.706344809523813</v>
      </c>
      <c r="H24" s="32">
        <v>91.698948700000003</v>
      </c>
      <c r="I24" s="32">
        <v>87.552266068181822</v>
      </c>
      <c r="J24" s="32">
        <v>78.100942275000008</v>
      </c>
      <c r="K24" s="32">
        <v>80.922269684210534</v>
      </c>
      <c r="L24" s="32">
        <v>82.278706675000009</v>
      </c>
      <c r="M24" s="32">
        <v>78.539480282608693</v>
      </c>
      <c r="N24" s="32">
        <v>93.151566872950767</v>
      </c>
      <c r="O24" t="s">
        <v>263</v>
      </c>
    </row>
    <row r="25" spans="1:15" x14ac:dyDescent="0.25">
      <c r="A25" t="s">
        <v>266</v>
      </c>
      <c r="B25" s="32">
        <v>83.755358416666667</v>
      </c>
      <c r="C25" s="32">
        <v>74.981547824999993</v>
      </c>
      <c r="D25" s="32">
        <v>74.928252024999992</v>
      </c>
      <c r="E25" s="32">
        <v>80.368492428571415</v>
      </c>
      <c r="F25" s="32">
        <v>86.426703761904761</v>
      </c>
      <c r="G25" s="32">
        <v>93.539339400000003</v>
      </c>
      <c r="H25" s="32">
        <v>90.080343022727263</v>
      </c>
      <c r="I25" s="32">
        <v>83.455368214285699</v>
      </c>
      <c r="J25" s="32">
        <v>77.419721631578938</v>
      </c>
      <c r="K25" s="32">
        <v>79.216541545454547</v>
      </c>
      <c r="L25" s="32">
        <v>81.621881399999992</v>
      </c>
      <c r="M25" s="32">
        <v>84.486883150000011</v>
      </c>
      <c r="N25" s="32">
        <v>82.580010456967216</v>
      </c>
      <c r="O25" t="s">
        <v>263</v>
      </c>
    </row>
    <row r="29" spans="1:15" x14ac:dyDescent="0.25">
      <c r="A29" s="60" t="s">
        <v>2</v>
      </c>
      <c r="B29" s="60" t="s">
        <v>267</v>
      </c>
    </row>
    <row r="30" spans="1:15" x14ac:dyDescent="0.25">
      <c r="A30" s="59">
        <v>44197</v>
      </c>
      <c r="B30" s="32">
        <v>54.794569624999994</v>
      </c>
    </row>
    <row r="31" spans="1:15" ht="39.6" x14ac:dyDescent="0.25">
      <c r="A31" s="59">
        <v>44228</v>
      </c>
      <c r="B31" s="32">
        <v>61.216117289473672</v>
      </c>
      <c r="D31" s="62" t="s">
        <v>268</v>
      </c>
      <c r="E31" s="61" t="s">
        <v>269</v>
      </c>
    </row>
    <row r="32" spans="1:15" x14ac:dyDescent="0.25">
      <c r="A32" s="59">
        <v>44256</v>
      </c>
      <c r="B32" s="32">
        <v>64.729496782608663</v>
      </c>
    </row>
    <row r="33" spans="1:2" x14ac:dyDescent="0.25">
      <c r="A33" s="59">
        <v>44287</v>
      </c>
      <c r="B33" s="32">
        <v>63.396976500000008</v>
      </c>
    </row>
    <row r="34" spans="1:2" x14ac:dyDescent="0.25">
      <c r="A34" s="59">
        <v>44317</v>
      </c>
      <c r="B34" s="32">
        <v>66.953084852941174</v>
      </c>
    </row>
    <row r="35" spans="1:2" x14ac:dyDescent="0.25">
      <c r="A35" s="59">
        <v>44348</v>
      </c>
      <c r="B35" s="32">
        <v>71.982647477272721</v>
      </c>
    </row>
    <row r="36" spans="1:2" x14ac:dyDescent="0.25">
      <c r="A36" s="59">
        <v>44378</v>
      </c>
      <c r="B36" s="32">
        <v>73.539060523809511</v>
      </c>
    </row>
    <row r="37" spans="1:2" x14ac:dyDescent="0.25">
      <c r="A37" s="59">
        <v>44409</v>
      </c>
      <c r="B37" s="32">
        <v>69.804724424999989</v>
      </c>
    </row>
    <row r="38" spans="1:2" x14ac:dyDescent="0.25">
      <c r="A38" s="59">
        <v>44440</v>
      </c>
      <c r="B38" s="32">
        <v>73.130738295454549</v>
      </c>
    </row>
    <row r="39" spans="1:2" x14ac:dyDescent="0.25">
      <c r="A39" s="59">
        <v>44470</v>
      </c>
      <c r="B39" s="32">
        <v>82.107393785714294</v>
      </c>
    </row>
    <row r="40" spans="1:2" x14ac:dyDescent="0.25">
      <c r="A40" s="59">
        <v>44501</v>
      </c>
      <c r="B40" s="32">
        <v>80.637301023809528</v>
      </c>
    </row>
    <row r="41" spans="1:2" x14ac:dyDescent="0.25">
      <c r="A41" s="59">
        <v>44531</v>
      </c>
      <c r="B41" s="32">
        <v>73.298823523809531</v>
      </c>
    </row>
    <row r="42" spans="1:2" x14ac:dyDescent="0.25">
      <c r="A42" s="59">
        <v>44562</v>
      </c>
      <c r="B42" s="32">
        <v>84.666318799999985</v>
      </c>
    </row>
    <row r="43" spans="1:2" x14ac:dyDescent="0.25">
      <c r="A43" s="59">
        <v>44593</v>
      </c>
      <c r="B43" s="32">
        <v>94.067715194444446</v>
      </c>
    </row>
    <row r="44" spans="1:2" x14ac:dyDescent="0.25">
      <c r="A44" s="59">
        <v>44621</v>
      </c>
      <c r="B44" s="32">
        <v>112.87479254347826</v>
      </c>
    </row>
    <row r="45" spans="1:2" x14ac:dyDescent="0.25">
      <c r="A45" s="59">
        <v>44652</v>
      </c>
      <c r="B45" s="32">
        <v>102.96599786842103</v>
      </c>
    </row>
    <row r="46" spans="1:2" x14ac:dyDescent="0.25">
      <c r="A46" s="59">
        <v>44682</v>
      </c>
      <c r="B46" s="32">
        <v>109.50503773684208</v>
      </c>
    </row>
    <row r="47" spans="1:2" x14ac:dyDescent="0.25">
      <c r="A47" s="59">
        <v>44713</v>
      </c>
      <c r="B47" s="32">
        <v>116.01138504999999</v>
      </c>
    </row>
    <row r="48" spans="1:2" x14ac:dyDescent="0.25">
      <c r="A48" s="59">
        <v>44743</v>
      </c>
      <c r="B48" s="32">
        <v>105.49124737500001</v>
      </c>
    </row>
    <row r="49" spans="1:2" x14ac:dyDescent="0.25">
      <c r="A49" s="59">
        <v>44774</v>
      </c>
      <c r="B49" s="32">
        <v>97.404465428571427</v>
      </c>
    </row>
    <row r="50" spans="1:2" x14ac:dyDescent="0.25">
      <c r="A50" s="59">
        <v>44805</v>
      </c>
      <c r="B50" s="32">
        <v>90.706344809523813</v>
      </c>
    </row>
    <row r="51" spans="1:2" x14ac:dyDescent="0.25">
      <c r="A51" s="59">
        <v>44835</v>
      </c>
      <c r="B51" s="32">
        <v>91.698948700000003</v>
      </c>
    </row>
    <row r="52" spans="1:2" x14ac:dyDescent="0.25">
      <c r="A52" s="59">
        <v>44866</v>
      </c>
      <c r="B52" s="32">
        <v>87.552266068181822</v>
      </c>
    </row>
    <row r="53" spans="1:2" x14ac:dyDescent="0.25">
      <c r="A53" s="59">
        <v>44896</v>
      </c>
      <c r="B53" s="32">
        <v>78.100942275000008</v>
      </c>
    </row>
    <row r="54" spans="1:2" x14ac:dyDescent="0.25">
      <c r="A54" s="59">
        <v>44927</v>
      </c>
      <c r="B54" s="32">
        <v>80.922269684210534</v>
      </c>
    </row>
    <row r="55" spans="1:2" x14ac:dyDescent="0.25">
      <c r="A55" s="59">
        <v>44958</v>
      </c>
      <c r="B55" s="32">
        <v>82.278706675000009</v>
      </c>
    </row>
    <row r="56" spans="1:2" x14ac:dyDescent="0.25">
      <c r="A56" s="59">
        <v>44986</v>
      </c>
      <c r="B56" s="32">
        <v>78.539480282608693</v>
      </c>
    </row>
    <row r="57" spans="1:2" x14ac:dyDescent="0.25">
      <c r="A57" s="59">
        <v>45017</v>
      </c>
      <c r="B57" s="32">
        <v>83.755358416666667</v>
      </c>
    </row>
    <row r="58" spans="1:2" x14ac:dyDescent="0.25">
      <c r="A58" s="59">
        <v>45047</v>
      </c>
      <c r="B58" s="32">
        <v>74.981547824999993</v>
      </c>
    </row>
    <row r="59" spans="1:2" x14ac:dyDescent="0.25">
      <c r="A59" s="59">
        <v>45078</v>
      </c>
      <c r="B59" s="32">
        <v>74.928252024999992</v>
      </c>
    </row>
    <row r="60" spans="1:2" x14ac:dyDescent="0.25">
      <c r="A60" s="59">
        <v>45108</v>
      </c>
      <c r="B60" s="32">
        <v>80.368492428571415</v>
      </c>
    </row>
    <row r="61" spans="1:2" x14ac:dyDescent="0.25">
      <c r="A61" s="59">
        <v>45139</v>
      </c>
      <c r="B61" s="32">
        <v>86.426703761904761</v>
      </c>
    </row>
    <row r="62" spans="1:2" x14ac:dyDescent="0.25">
      <c r="A62" s="59">
        <v>45170</v>
      </c>
      <c r="B62" s="32">
        <v>93.539339400000003</v>
      </c>
    </row>
    <row r="63" spans="1:2" x14ac:dyDescent="0.25">
      <c r="A63" s="59">
        <v>45200</v>
      </c>
      <c r="B63" s="32">
        <v>90.080343022727263</v>
      </c>
    </row>
    <row r="64" spans="1:2" x14ac:dyDescent="0.25">
      <c r="A64" s="59">
        <v>45231</v>
      </c>
      <c r="B64" s="32">
        <v>83.455368214285699</v>
      </c>
    </row>
    <row r="65" spans="1:2" x14ac:dyDescent="0.25">
      <c r="A65" s="59">
        <v>45261</v>
      </c>
      <c r="B65" s="32">
        <v>77.419721631578938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64BE-8399-42DE-AB04-1D0E40ADF00B}">
  <sheetPr>
    <tabColor theme="4" tint="-0.249977111117893"/>
  </sheetPr>
  <dimension ref="G1:AB37"/>
  <sheetViews>
    <sheetView showGridLines="0" zoomScale="70" zoomScaleNormal="70" workbookViewId="0">
      <selection activeCell="AC27" sqref="AC27"/>
    </sheetView>
  </sheetViews>
  <sheetFormatPr defaultRowHeight="13.2" x14ac:dyDescent="0.25"/>
  <cols>
    <col min="1" max="1" width="2.21875" customWidth="1"/>
    <col min="2" max="2" width="2.109375" customWidth="1"/>
    <col min="3" max="5" width="2.44140625" customWidth="1"/>
    <col min="6" max="6" width="7.6640625" customWidth="1"/>
    <col min="7" max="7" width="6.109375" customWidth="1"/>
  </cols>
  <sheetData>
    <row r="1" spans="7:28" ht="12" customHeight="1" x14ac:dyDescent="0.25"/>
    <row r="2" spans="7:28" ht="10.199999999999999" customHeight="1" thickBot="1" x14ac:dyDescent="0.3"/>
    <row r="3" spans="7:28" x14ac:dyDescent="0.25"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</row>
    <row r="4" spans="7:28" x14ac:dyDescent="0.25">
      <c r="G4" s="79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80"/>
    </row>
    <row r="5" spans="7:28" x14ac:dyDescent="0.25">
      <c r="G5" s="79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80"/>
    </row>
    <row r="6" spans="7:28" x14ac:dyDescent="0.25">
      <c r="G6" s="79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80"/>
    </row>
    <row r="7" spans="7:28" x14ac:dyDescent="0.25">
      <c r="G7" s="79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80"/>
    </row>
    <row r="8" spans="7:28" x14ac:dyDescent="0.25">
      <c r="G8" s="79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80"/>
    </row>
    <row r="9" spans="7:28" x14ac:dyDescent="0.25">
      <c r="G9" s="79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80"/>
    </row>
    <row r="10" spans="7:28" x14ac:dyDescent="0.25">
      <c r="G10" s="79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80"/>
    </row>
    <row r="11" spans="7:28" x14ac:dyDescent="0.25">
      <c r="G11" s="79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80"/>
    </row>
    <row r="12" spans="7:28" x14ac:dyDescent="0.25">
      <c r="G12" s="79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80"/>
    </row>
    <row r="13" spans="7:28" x14ac:dyDescent="0.25">
      <c r="G13" s="79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80"/>
    </row>
    <row r="14" spans="7:28" x14ac:dyDescent="0.25">
      <c r="G14" s="79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80"/>
    </row>
    <row r="15" spans="7:28" x14ac:dyDescent="0.25">
      <c r="G15" s="79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80"/>
    </row>
    <row r="16" spans="7:28" x14ac:dyDescent="0.25">
      <c r="G16" s="79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80"/>
    </row>
    <row r="17" spans="7:28" ht="15" customHeight="1" x14ac:dyDescent="0.25">
      <c r="G17" s="79"/>
      <c r="H17" s="85" t="s">
        <v>149</v>
      </c>
      <c r="I17" s="85"/>
      <c r="J17" s="85"/>
      <c r="K17" s="85"/>
      <c r="L17" s="85"/>
      <c r="M17" s="84" t="s">
        <v>157</v>
      </c>
      <c r="N17" s="84"/>
      <c r="O17" s="84"/>
      <c r="P17" s="84"/>
      <c r="Q17" s="8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80"/>
    </row>
    <row r="18" spans="7:28" ht="15" customHeight="1" x14ac:dyDescent="0.25">
      <c r="G18" s="79"/>
      <c r="H18" s="85"/>
      <c r="I18" s="85"/>
      <c r="J18" s="85"/>
      <c r="K18" s="85"/>
      <c r="L18" s="85"/>
      <c r="M18" s="84"/>
      <c r="N18" s="84"/>
      <c r="O18" s="84"/>
      <c r="P18" s="84"/>
      <c r="Q18" s="8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80"/>
    </row>
    <row r="19" spans="7:28" ht="15" customHeight="1" x14ac:dyDescent="0.25">
      <c r="G19" s="79"/>
      <c r="H19" s="88" t="s">
        <v>179</v>
      </c>
      <c r="I19" s="88"/>
      <c r="J19" s="88"/>
      <c r="K19" s="88"/>
      <c r="L19" s="88"/>
      <c r="M19" s="86">
        <v>0.18377918364906828</v>
      </c>
      <c r="N19" s="86"/>
      <c r="O19" s="86"/>
      <c r="P19" s="86"/>
      <c r="Q19" s="86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80"/>
    </row>
    <row r="20" spans="7:28" ht="15" customHeight="1" x14ac:dyDescent="0.25">
      <c r="G20" s="79"/>
      <c r="H20" s="88"/>
      <c r="I20" s="88"/>
      <c r="J20" s="88"/>
      <c r="K20" s="88"/>
      <c r="L20" s="88"/>
      <c r="M20" s="86"/>
      <c r="N20" s="86"/>
      <c r="O20" s="86"/>
      <c r="P20" s="86"/>
      <c r="Q20" s="86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80"/>
    </row>
    <row r="21" spans="7:28" ht="15" customHeight="1" x14ac:dyDescent="0.25">
      <c r="G21" s="79"/>
      <c r="H21" s="89" t="s">
        <v>180</v>
      </c>
      <c r="I21" s="89"/>
      <c r="J21" s="89"/>
      <c r="K21" s="89"/>
      <c r="L21" s="89"/>
      <c r="M21" s="87">
        <v>0.16860140032282681</v>
      </c>
      <c r="N21" s="87"/>
      <c r="O21" s="87"/>
      <c r="P21" s="87"/>
      <c r="Q21" s="87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80"/>
    </row>
    <row r="22" spans="7:28" ht="15" customHeight="1" x14ac:dyDescent="0.25">
      <c r="G22" s="79"/>
      <c r="H22" s="89"/>
      <c r="I22" s="89"/>
      <c r="J22" s="89"/>
      <c r="K22" s="89"/>
      <c r="L22" s="89"/>
      <c r="M22" s="87"/>
      <c r="N22" s="87"/>
      <c r="O22" s="87"/>
      <c r="P22" s="87"/>
      <c r="Q22" s="87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80"/>
    </row>
    <row r="23" spans="7:28" ht="15" customHeight="1" x14ac:dyDescent="0.25">
      <c r="G23" s="79"/>
      <c r="H23" s="89" t="s">
        <v>181</v>
      </c>
      <c r="I23" s="89"/>
      <c r="J23" s="89"/>
      <c r="K23" s="89"/>
      <c r="L23" s="89"/>
      <c r="M23" s="87">
        <v>0.16476123827642836</v>
      </c>
      <c r="N23" s="87"/>
      <c r="O23" s="87"/>
      <c r="P23" s="87"/>
      <c r="Q23" s="87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80"/>
    </row>
    <row r="24" spans="7:28" ht="15" customHeight="1" x14ac:dyDescent="0.25">
      <c r="G24" s="79"/>
      <c r="H24" s="89"/>
      <c r="I24" s="89"/>
      <c r="J24" s="89"/>
      <c r="K24" s="89"/>
      <c r="L24" s="89"/>
      <c r="M24" s="87"/>
      <c r="N24" s="87"/>
      <c r="O24" s="87"/>
      <c r="P24" s="87"/>
      <c r="Q24" s="87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80"/>
    </row>
    <row r="25" spans="7:28" ht="15" customHeight="1" x14ac:dyDescent="0.25">
      <c r="G25" s="79"/>
      <c r="H25" s="89" t="s">
        <v>184</v>
      </c>
      <c r="I25" s="89"/>
      <c r="J25" s="89"/>
      <c r="K25" s="89"/>
      <c r="L25" s="89"/>
      <c r="M25" s="87">
        <v>0.16225036309224478</v>
      </c>
      <c r="N25" s="87"/>
      <c r="O25" s="87"/>
      <c r="P25" s="87"/>
      <c r="Q25" s="8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80"/>
    </row>
    <row r="26" spans="7:28" ht="15" customHeight="1" x14ac:dyDescent="0.25">
      <c r="G26" s="79"/>
      <c r="H26" s="89"/>
      <c r="I26" s="89"/>
      <c r="J26" s="89"/>
      <c r="K26" s="89"/>
      <c r="L26" s="89"/>
      <c r="M26" s="87"/>
      <c r="N26" s="87"/>
      <c r="O26" s="87"/>
      <c r="P26" s="87"/>
      <c r="Q26" s="87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80"/>
    </row>
    <row r="27" spans="7:28" ht="15" customHeight="1" x14ac:dyDescent="0.25">
      <c r="G27" s="79"/>
      <c r="H27" s="89" t="s">
        <v>182</v>
      </c>
      <c r="I27" s="89"/>
      <c r="J27" s="89"/>
      <c r="K27" s="89"/>
      <c r="L27" s="89"/>
      <c r="M27" s="87">
        <v>0.16201826538614378</v>
      </c>
      <c r="N27" s="87"/>
      <c r="O27" s="87"/>
      <c r="P27" s="87"/>
      <c r="Q27" s="87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80"/>
    </row>
    <row r="28" spans="7:28" ht="15" customHeight="1" x14ac:dyDescent="0.25">
      <c r="G28" s="79"/>
      <c r="H28" s="89"/>
      <c r="I28" s="89"/>
      <c r="J28" s="89"/>
      <c r="K28" s="89"/>
      <c r="L28" s="89"/>
      <c r="M28" s="87"/>
      <c r="N28" s="87"/>
      <c r="O28" s="87"/>
      <c r="P28" s="87"/>
      <c r="Q28" s="87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80"/>
    </row>
    <row r="29" spans="7:28" ht="15" customHeight="1" x14ac:dyDescent="0.25">
      <c r="G29" s="79"/>
      <c r="H29" s="89" t="s">
        <v>28</v>
      </c>
      <c r="I29" s="89"/>
      <c r="J29" s="89"/>
      <c r="K29" s="89"/>
      <c r="L29" s="89"/>
      <c r="M29" s="87">
        <v>0.158589549273288</v>
      </c>
      <c r="N29" s="87"/>
      <c r="O29" s="87"/>
      <c r="P29" s="87"/>
      <c r="Q29" s="87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80"/>
    </row>
    <row r="30" spans="7:28" ht="15" customHeight="1" x14ac:dyDescent="0.25">
      <c r="G30" s="79"/>
      <c r="H30" s="89"/>
      <c r="I30" s="89"/>
      <c r="J30" s="89"/>
      <c r="K30" s="89"/>
      <c r="L30" s="89"/>
      <c r="M30" s="87"/>
      <c r="N30" s="87"/>
      <c r="O30" s="87"/>
      <c r="P30" s="87"/>
      <c r="Q30" s="87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80"/>
    </row>
    <row r="31" spans="7:28" x14ac:dyDescent="0.25">
      <c r="G31" s="79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80"/>
    </row>
    <row r="32" spans="7:28" x14ac:dyDescent="0.25">
      <c r="G32" s="79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80"/>
    </row>
    <row r="33" spans="7:28" x14ac:dyDescent="0.25">
      <c r="G33" s="79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80"/>
    </row>
    <row r="34" spans="7:28" x14ac:dyDescent="0.25">
      <c r="G34" s="79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80"/>
    </row>
    <row r="35" spans="7:28" x14ac:dyDescent="0.25">
      <c r="G35" s="79"/>
      <c r="H35" s="91" t="s">
        <v>273</v>
      </c>
      <c r="I35" s="92"/>
      <c r="J35" s="92"/>
      <c r="K35" s="92"/>
      <c r="L35" s="92"/>
      <c r="M35" s="92"/>
      <c r="N35" s="92"/>
      <c r="O35" s="92"/>
      <c r="P35" s="92"/>
      <c r="Q35" s="92"/>
      <c r="R35" s="93" t="s">
        <v>275</v>
      </c>
      <c r="S35" s="93"/>
      <c r="T35" s="94" t="str">
        <f>HYPERLINK("#'Data Mapping'!E1","Mapping Sheet")</f>
        <v>Mapping Sheet</v>
      </c>
      <c r="U35" s="94"/>
      <c r="V35" s="94"/>
      <c r="W35" s="94"/>
      <c r="X35" s="94"/>
      <c r="Y35" s="94"/>
      <c r="Z35" s="94"/>
      <c r="AA35" s="94"/>
      <c r="AB35" s="80"/>
    </row>
    <row r="36" spans="7:28" x14ac:dyDescent="0.25">
      <c r="G36" s="79"/>
      <c r="H36" s="91" t="s">
        <v>274</v>
      </c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93"/>
      <c r="T36" s="94"/>
      <c r="U36" s="94"/>
      <c r="V36" s="94"/>
      <c r="W36" s="94"/>
      <c r="X36" s="94"/>
      <c r="Y36" s="94"/>
      <c r="Z36" s="94"/>
      <c r="AA36" s="94"/>
      <c r="AB36" s="80"/>
    </row>
    <row r="37" spans="7:28" ht="13.8" thickBot="1" x14ac:dyDescent="0.3">
      <c r="G37" s="81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</row>
  </sheetData>
  <mergeCells count="18">
    <mergeCell ref="R35:S36"/>
    <mergeCell ref="T35:AA36"/>
    <mergeCell ref="H29:L30"/>
    <mergeCell ref="H35:Q35"/>
    <mergeCell ref="H36:Q36"/>
    <mergeCell ref="M17:Q18"/>
    <mergeCell ref="H17:L18"/>
    <mergeCell ref="H19:L20"/>
    <mergeCell ref="H21:L22"/>
    <mergeCell ref="H23:L24"/>
    <mergeCell ref="H25:L26"/>
    <mergeCell ref="M19:Q20"/>
    <mergeCell ref="M21:Q22"/>
    <mergeCell ref="M23:Q24"/>
    <mergeCell ref="M25:Q26"/>
    <mergeCell ref="M27:Q28"/>
    <mergeCell ref="M29:Q30"/>
    <mergeCell ref="H27:L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4438-2879-4E75-9D78-36415E023FA6}">
  <sheetPr>
    <tabColor theme="5" tint="0.39997558519241921"/>
  </sheetPr>
  <dimension ref="A2:I10"/>
  <sheetViews>
    <sheetView workbookViewId="0">
      <selection activeCell="B3" sqref="B3:B10"/>
    </sheetView>
  </sheetViews>
  <sheetFormatPr defaultRowHeight="13.2" x14ac:dyDescent="0.25"/>
  <cols>
    <col min="2" max="2" width="12.21875" bestFit="1" customWidth="1"/>
    <col min="3" max="3" width="26.109375" bestFit="1" customWidth="1"/>
    <col min="4" max="4" width="22.44140625" bestFit="1" customWidth="1"/>
    <col min="5" max="5" width="18.109375" bestFit="1" customWidth="1"/>
    <col min="7" max="7" width="17.77734375" bestFit="1" customWidth="1"/>
    <col min="8" max="8" width="10" bestFit="1" customWidth="1"/>
  </cols>
  <sheetData>
    <row r="2" spans="1:9" x14ac:dyDescent="0.25">
      <c r="A2" s="28" t="s">
        <v>1</v>
      </c>
      <c r="B2" s="25" t="s">
        <v>52</v>
      </c>
      <c r="C2" s="28" t="s">
        <v>158</v>
      </c>
      <c r="D2" s="28" t="s">
        <v>153</v>
      </c>
      <c r="E2" s="28" t="s">
        <v>154</v>
      </c>
      <c r="F2" s="21"/>
      <c r="G2" s="21"/>
      <c r="H2" s="21"/>
      <c r="I2" s="21"/>
    </row>
    <row r="3" spans="1:9" x14ac:dyDescent="0.25">
      <c r="A3">
        <v>2016</v>
      </c>
      <c r="B3" s="4">
        <v>126</v>
      </c>
      <c r="C3" s="34">
        <f>(B3-100)/100</f>
        <v>0.26</v>
      </c>
      <c r="D3" s="33">
        <f t="shared" ref="D3:D10" si="0">(B3-$B$4)/$B$4</f>
        <v>-3.7433155080213942E-2</v>
      </c>
      <c r="I3" s="21"/>
    </row>
    <row r="4" spans="1:9" x14ac:dyDescent="0.25">
      <c r="A4">
        <v>2017</v>
      </c>
      <c r="B4" s="4">
        <v>130.9</v>
      </c>
      <c r="C4" s="34">
        <f t="shared" ref="C4:C10" si="1">(B4-100)/100</f>
        <v>0.30900000000000005</v>
      </c>
      <c r="D4" s="33">
        <f t="shared" si="0"/>
        <v>0</v>
      </c>
      <c r="E4" s="34">
        <f>(B4-B3)/B3</f>
        <v>3.8888888888888931E-2</v>
      </c>
    </row>
    <row r="5" spans="1:9" x14ac:dyDescent="0.25">
      <c r="A5">
        <v>2018</v>
      </c>
      <c r="B5" s="4">
        <v>136.5</v>
      </c>
      <c r="C5" s="34">
        <f t="shared" si="1"/>
        <v>0.36499999999999999</v>
      </c>
      <c r="D5" s="33">
        <f t="shared" si="0"/>
        <v>4.278074866310156E-2</v>
      </c>
      <c r="E5" s="34">
        <f t="shared" ref="E5:E10" si="2">(B5-B4)/B4</f>
        <v>4.278074866310156E-2</v>
      </c>
    </row>
    <row r="6" spans="1:9" x14ac:dyDescent="0.25">
      <c r="A6">
        <v>2019</v>
      </c>
      <c r="B6" s="4">
        <v>140.4</v>
      </c>
      <c r="C6" s="34">
        <f t="shared" si="1"/>
        <v>0.40400000000000008</v>
      </c>
      <c r="D6" s="33">
        <f t="shared" si="0"/>
        <v>7.2574484339190212E-2</v>
      </c>
      <c r="E6" s="37">
        <f t="shared" si="2"/>
        <v>2.8571428571428612E-2</v>
      </c>
    </row>
    <row r="7" spans="1:9" x14ac:dyDescent="0.25">
      <c r="A7">
        <v>2020</v>
      </c>
      <c r="B7" s="4">
        <v>148.6</v>
      </c>
      <c r="C7" s="34">
        <f t="shared" si="1"/>
        <v>0.48599999999999993</v>
      </c>
      <c r="D7" s="33">
        <f t="shared" si="0"/>
        <v>0.13521772345301747</v>
      </c>
      <c r="E7" s="34">
        <f t="shared" si="2"/>
        <v>5.840455840455832E-2</v>
      </c>
    </row>
    <row r="8" spans="1:9" x14ac:dyDescent="0.25">
      <c r="A8">
        <v>2021</v>
      </c>
      <c r="B8" s="4">
        <v>156.80000000000001</v>
      </c>
      <c r="C8" s="34">
        <f t="shared" si="1"/>
        <v>0.56800000000000006</v>
      </c>
      <c r="D8" s="33">
        <f t="shared" si="0"/>
        <v>0.19786096256684496</v>
      </c>
      <c r="E8" s="37">
        <f t="shared" si="2"/>
        <v>5.5181695827725558E-2</v>
      </c>
    </row>
    <row r="9" spans="1:9" x14ac:dyDescent="0.25">
      <c r="A9">
        <v>2022</v>
      </c>
      <c r="B9" s="4">
        <v>167.7</v>
      </c>
      <c r="C9" s="34">
        <f t="shared" si="1"/>
        <v>0.67699999999999994</v>
      </c>
      <c r="D9" s="33">
        <f t="shared" si="0"/>
        <v>0.28113063407181038</v>
      </c>
      <c r="E9" s="35">
        <f t="shared" si="2"/>
        <v>6.9515306122448828E-2</v>
      </c>
    </row>
    <row r="10" spans="1:9" x14ac:dyDescent="0.25">
      <c r="A10">
        <v>2023</v>
      </c>
      <c r="B10" s="4">
        <v>177.2</v>
      </c>
      <c r="C10" s="34">
        <f t="shared" si="1"/>
        <v>0.77199999999999991</v>
      </c>
      <c r="D10" s="33">
        <f t="shared" si="0"/>
        <v>0.35370511841100061</v>
      </c>
      <c r="E10" s="37">
        <f t="shared" si="2"/>
        <v>5.6648777579010143E-2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2DF2-FFB4-4559-A0A0-A684071EA66B}">
  <sheetPr>
    <tabColor theme="5" tint="0.39997558519241921"/>
  </sheetPr>
  <dimension ref="G1:AB37"/>
  <sheetViews>
    <sheetView showGridLines="0" zoomScale="70" zoomScaleNormal="70" workbookViewId="0">
      <selection activeCell="AD21" sqref="AD21"/>
    </sheetView>
  </sheetViews>
  <sheetFormatPr defaultRowHeight="13.2" x14ac:dyDescent="0.25"/>
  <cols>
    <col min="1" max="1" width="2.21875" customWidth="1"/>
    <col min="2" max="2" width="2.109375" customWidth="1"/>
    <col min="3" max="5" width="2.44140625" customWidth="1"/>
    <col min="6" max="6" width="7.6640625" customWidth="1"/>
    <col min="7" max="7" width="6.109375" customWidth="1"/>
    <col min="22" max="22" width="12.109375" customWidth="1"/>
    <col min="23" max="23" width="5.77734375" customWidth="1"/>
  </cols>
  <sheetData>
    <row r="1" spans="7:28" ht="12" customHeight="1" x14ac:dyDescent="0.25"/>
    <row r="2" spans="7:28" ht="10.199999999999999" customHeight="1" thickBot="1" x14ac:dyDescent="0.3"/>
    <row r="3" spans="7:28" x14ac:dyDescent="0.25">
      <c r="G3" s="76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</row>
    <row r="4" spans="7:28" x14ac:dyDescent="0.25">
      <c r="G4" s="79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80"/>
    </row>
    <row r="5" spans="7:28" x14ac:dyDescent="0.25">
      <c r="G5" s="79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80"/>
    </row>
    <row r="6" spans="7:28" x14ac:dyDescent="0.25">
      <c r="G6" s="79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80"/>
    </row>
    <row r="7" spans="7:28" x14ac:dyDescent="0.25">
      <c r="G7" s="79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80"/>
    </row>
    <row r="8" spans="7:28" x14ac:dyDescent="0.25">
      <c r="G8" s="79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80"/>
    </row>
    <row r="9" spans="7:28" x14ac:dyDescent="0.25">
      <c r="G9" s="79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80"/>
    </row>
    <row r="10" spans="7:28" ht="13.2" customHeight="1" x14ac:dyDescent="0.25">
      <c r="G10" s="79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124" t="s">
        <v>276</v>
      </c>
      <c r="T10" s="124"/>
      <c r="U10" s="124"/>
      <c r="V10" s="124"/>
      <c r="W10" s="75"/>
      <c r="X10" s="124" t="s">
        <v>277</v>
      </c>
      <c r="Y10" s="124"/>
      <c r="Z10" s="124"/>
      <c r="AA10" s="124"/>
      <c r="AB10" s="80"/>
    </row>
    <row r="11" spans="7:28" ht="13.2" customHeight="1" x14ac:dyDescent="0.25">
      <c r="G11" s="79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124"/>
      <c r="T11" s="124"/>
      <c r="U11" s="124"/>
      <c r="V11" s="124"/>
      <c r="W11" s="75"/>
      <c r="X11" s="124"/>
      <c r="Y11" s="124"/>
      <c r="Z11" s="124"/>
      <c r="AA11" s="124"/>
      <c r="AB11" s="80"/>
    </row>
    <row r="12" spans="7:28" ht="13.2" customHeight="1" x14ac:dyDescent="0.25">
      <c r="G12" s="79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126">
        <f>INDEX('P2 - V1'!A3:A9,MATCH(MAX('P2 - V1'!E3:E9),'P2 - V1'!E3:E9,0))</f>
        <v>2022</v>
      </c>
      <c r="T12" s="126"/>
      <c r="U12" s="126"/>
      <c r="V12" s="126"/>
      <c r="W12" s="75"/>
      <c r="X12" s="125">
        <f>MAX('P2 - V1'!E4:E9)</f>
        <v>6.9515306122448828E-2</v>
      </c>
      <c r="Y12" s="125"/>
      <c r="Z12" s="125"/>
      <c r="AA12" s="125"/>
      <c r="AB12" s="80"/>
    </row>
    <row r="13" spans="7:28" ht="13.2" customHeight="1" x14ac:dyDescent="0.25">
      <c r="G13" s="79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126"/>
      <c r="T13" s="126"/>
      <c r="U13" s="126"/>
      <c r="V13" s="126"/>
      <c r="W13" s="75"/>
      <c r="X13" s="125"/>
      <c r="Y13" s="125"/>
      <c r="Z13" s="125"/>
      <c r="AA13" s="125"/>
      <c r="AB13" s="80"/>
    </row>
    <row r="14" spans="7:28" ht="13.2" customHeight="1" x14ac:dyDescent="0.25">
      <c r="G14" s="79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126"/>
      <c r="T14" s="126"/>
      <c r="U14" s="126"/>
      <c r="V14" s="126"/>
      <c r="W14" s="75"/>
      <c r="X14" s="125"/>
      <c r="Y14" s="125"/>
      <c r="Z14" s="125"/>
      <c r="AA14" s="125"/>
      <c r="AB14" s="80"/>
    </row>
    <row r="15" spans="7:28" x14ac:dyDescent="0.25">
      <c r="G15" s="79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80"/>
    </row>
    <row r="16" spans="7:28" x14ac:dyDescent="0.25">
      <c r="G16" s="79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80"/>
    </row>
    <row r="17" spans="7:28" ht="15" customHeight="1" x14ac:dyDescent="0.25">
      <c r="G17" s="79"/>
      <c r="H17" s="105"/>
      <c r="I17" s="105"/>
      <c r="J17" s="105"/>
      <c r="K17" s="105"/>
      <c r="L17" s="105"/>
      <c r="M17" s="106"/>
      <c r="N17" s="106"/>
      <c r="O17" s="106"/>
      <c r="P17" s="106"/>
      <c r="Q17" s="106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80"/>
    </row>
    <row r="18" spans="7:28" ht="15" customHeight="1" x14ac:dyDescent="0.25">
      <c r="G18" s="79"/>
      <c r="H18" s="105"/>
      <c r="I18" s="105"/>
      <c r="J18" s="105"/>
      <c r="K18" s="105"/>
      <c r="L18" s="105"/>
      <c r="M18" s="106"/>
      <c r="N18" s="106"/>
      <c r="O18" s="106"/>
      <c r="P18" s="106"/>
      <c r="Q18" s="106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80"/>
    </row>
    <row r="19" spans="7:28" ht="15" customHeight="1" x14ac:dyDescent="0.25">
      <c r="G19" s="79"/>
      <c r="H19" s="89"/>
      <c r="I19" s="89"/>
      <c r="J19" s="89"/>
      <c r="K19" s="89"/>
      <c r="L19" s="89"/>
      <c r="M19" s="107"/>
      <c r="N19" s="107"/>
      <c r="O19" s="107"/>
      <c r="P19" s="107"/>
      <c r="Q19" s="107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80"/>
    </row>
    <row r="20" spans="7:28" ht="15" customHeight="1" x14ac:dyDescent="0.25">
      <c r="G20" s="79"/>
      <c r="H20" s="89"/>
      <c r="I20" s="89"/>
      <c r="J20" s="89"/>
      <c r="K20" s="89"/>
      <c r="L20" s="89"/>
      <c r="M20" s="107"/>
      <c r="N20" s="107"/>
      <c r="O20" s="107"/>
      <c r="P20" s="107"/>
      <c r="Q20" s="107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80"/>
    </row>
    <row r="21" spans="7:28" ht="15" customHeight="1" x14ac:dyDescent="0.25">
      <c r="G21" s="79"/>
      <c r="H21" s="89"/>
      <c r="I21" s="89"/>
      <c r="J21" s="89"/>
      <c r="K21" s="89"/>
      <c r="L21" s="89"/>
      <c r="M21" s="107"/>
      <c r="N21" s="107"/>
      <c r="O21" s="107"/>
      <c r="P21" s="107"/>
      <c r="Q21" s="107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80"/>
    </row>
    <row r="22" spans="7:28" ht="15" customHeight="1" x14ac:dyDescent="0.25">
      <c r="G22" s="79"/>
      <c r="H22" s="89"/>
      <c r="I22" s="89"/>
      <c r="J22" s="89"/>
      <c r="K22" s="89"/>
      <c r="L22" s="89"/>
      <c r="M22" s="107"/>
      <c r="N22" s="107"/>
      <c r="O22" s="107"/>
      <c r="P22" s="107"/>
      <c r="Q22" s="107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80"/>
    </row>
    <row r="23" spans="7:28" ht="15" customHeight="1" x14ac:dyDescent="0.25">
      <c r="G23" s="79"/>
      <c r="H23" s="89"/>
      <c r="I23" s="89"/>
      <c r="J23" s="89"/>
      <c r="K23" s="89"/>
      <c r="L23" s="89"/>
      <c r="M23" s="107"/>
      <c r="N23" s="107"/>
      <c r="O23" s="107"/>
      <c r="P23" s="107"/>
      <c r="Q23" s="107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80"/>
    </row>
    <row r="24" spans="7:28" ht="15" customHeight="1" x14ac:dyDescent="0.25">
      <c r="G24" s="79"/>
      <c r="H24" s="89"/>
      <c r="I24" s="89"/>
      <c r="J24" s="89"/>
      <c r="K24" s="89"/>
      <c r="L24" s="89"/>
      <c r="M24" s="107"/>
      <c r="N24" s="107"/>
      <c r="O24" s="107"/>
      <c r="P24" s="107"/>
      <c r="Q24" s="107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80"/>
    </row>
    <row r="25" spans="7:28" ht="15" customHeight="1" x14ac:dyDescent="0.25">
      <c r="G25" s="79"/>
      <c r="H25" s="89"/>
      <c r="I25" s="89"/>
      <c r="J25" s="89"/>
      <c r="K25" s="89"/>
      <c r="L25" s="89"/>
      <c r="M25" s="107"/>
      <c r="N25" s="107"/>
      <c r="O25" s="107"/>
      <c r="P25" s="107"/>
      <c r="Q25" s="10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80"/>
    </row>
    <row r="26" spans="7:28" ht="15" customHeight="1" x14ac:dyDescent="0.25">
      <c r="G26" s="79"/>
      <c r="H26" s="89"/>
      <c r="I26" s="89"/>
      <c r="J26" s="89"/>
      <c r="K26" s="89"/>
      <c r="L26" s="89"/>
      <c r="M26" s="107"/>
      <c r="N26" s="107"/>
      <c r="O26" s="107"/>
      <c r="P26" s="107"/>
      <c r="Q26" s="107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80"/>
    </row>
    <row r="27" spans="7:28" ht="15" customHeight="1" x14ac:dyDescent="0.25">
      <c r="G27" s="79"/>
      <c r="H27" s="89"/>
      <c r="I27" s="89"/>
      <c r="J27" s="89"/>
      <c r="K27" s="89"/>
      <c r="L27" s="89"/>
      <c r="M27" s="107"/>
      <c r="N27" s="107"/>
      <c r="O27" s="107"/>
      <c r="P27" s="107"/>
      <c r="Q27" s="107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80"/>
    </row>
    <row r="28" spans="7:28" ht="15" customHeight="1" x14ac:dyDescent="0.25">
      <c r="G28" s="79"/>
      <c r="H28" s="89"/>
      <c r="I28" s="89"/>
      <c r="J28" s="89"/>
      <c r="K28" s="89"/>
      <c r="L28" s="89"/>
      <c r="M28" s="107"/>
      <c r="N28" s="107"/>
      <c r="O28" s="107"/>
      <c r="P28" s="107"/>
      <c r="Q28" s="107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80"/>
    </row>
    <row r="29" spans="7:28" ht="15" customHeight="1" x14ac:dyDescent="0.25">
      <c r="G29" s="79"/>
      <c r="H29" s="89"/>
      <c r="I29" s="89"/>
      <c r="J29" s="89"/>
      <c r="K29" s="89"/>
      <c r="L29" s="89"/>
      <c r="M29" s="107"/>
      <c r="N29" s="107"/>
      <c r="O29" s="107"/>
      <c r="P29" s="107"/>
      <c r="Q29" s="107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80"/>
    </row>
    <row r="30" spans="7:28" ht="15" customHeight="1" x14ac:dyDescent="0.25">
      <c r="G30" s="79"/>
      <c r="H30" s="89"/>
      <c r="I30" s="89"/>
      <c r="J30" s="89"/>
      <c r="K30" s="89"/>
      <c r="L30" s="89"/>
      <c r="M30" s="107"/>
      <c r="N30" s="107"/>
      <c r="O30" s="107"/>
      <c r="P30" s="107"/>
      <c r="Q30" s="107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80"/>
    </row>
    <row r="31" spans="7:28" x14ac:dyDescent="0.25">
      <c r="G31" s="79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80"/>
    </row>
    <row r="32" spans="7:28" x14ac:dyDescent="0.25">
      <c r="G32" s="79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80"/>
    </row>
    <row r="33" spans="7:28" x14ac:dyDescent="0.25">
      <c r="G33" s="79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80"/>
    </row>
    <row r="34" spans="7:28" x14ac:dyDescent="0.25">
      <c r="G34" s="79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80"/>
    </row>
    <row r="35" spans="7:28" x14ac:dyDescent="0.25">
      <c r="G35" s="79"/>
      <c r="H35" s="91" t="s">
        <v>273</v>
      </c>
      <c r="I35" s="92"/>
      <c r="J35" s="92"/>
      <c r="K35" s="92"/>
      <c r="L35" s="92"/>
      <c r="M35" s="92"/>
      <c r="N35" s="92"/>
      <c r="O35" s="92"/>
      <c r="P35" s="92"/>
      <c r="Q35" s="92"/>
      <c r="R35" s="93" t="s">
        <v>275</v>
      </c>
      <c r="S35" s="93"/>
      <c r="T35" s="94" t="str">
        <f>HYPERLINK("#'Data Mapping'!E1","Mapping Sheet")</f>
        <v>Mapping Sheet</v>
      </c>
      <c r="U35" s="94"/>
      <c r="V35" s="94"/>
      <c r="W35" s="94"/>
      <c r="X35" s="94"/>
      <c r="Y35" s="94"/>
      <c r="Z35" s="94"/>
      <c r="AA35" s="94"/>
      <c r="AB35" s="80"/>
    </row>
    <row r="36" spans="7:28" x14ac:dyDescent="0.25">
      <c r="G36" s="79"/>
      <c r="H36" s="91" t="s">
        <v>274</v>
      </c>
      <c r="I36" s="92"/>
      <c r="J36" s="92"/>
      <c r="K36" s="92"/>
      <c r="L36" s="92"/>
      <c r="M36" s="92"/>
      <c r="N36" s="92"/>
      <c r="O36" s="92"/>
      <c r="P36" s="92"/>
      <c r="Q36" s="92"/>
      <c r="R36" s="93"/>
      <c r="S36" s="93"/>
      <c r="T36" s="94"/>
      <c r="U36" s="94"/>
      <c r="V36" s="94"/>
      <c r="W36" s="94"/>
      <c r="X36" s="94"/>
      <c r="Y36" s="94"/>
      <c r="Z36" s="94"/>
      <c r="AA36" s="94"/>
      <c r="AB36" s="80"/>
    </row>
    <row r="37" spans="7:28" ht="13.8" thickBot="1" x14ac:dyDescent="0.3">
      <c r="G37" s="81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</row>
  </sheetData>
  <mergeCells count="22">
    <mergeCell ref="X10:AA11"/>
    <mergeCell ref="X12:AA14"/>
    <mergeCell ref="S12:V14"/>
    <mergeCell ref="S10:V11"/>
    <mergeCell ref="H29:L30"/>
    <mergeCell ref="M29:Q30"/>
    <mergeCell ref="H35:Q35"/>
    <mergeCell ref="R35:S36"/>
    <mergeCell ref="T35:AA36"/>
    <mergeCell ref="H36:Q36"/>
    <mergeCell ref="H23:L24"/>
    <mergeCell ref="M23:Q24"/>
    <mergeCell ref="H25:L26"/>
    <mergeCell ref="M25:Q26"/>
    <mergeCell ref="H27:L28"/>
    <mergeCell ref="M27:Q28"/>
    <mergeCell ref="H17:L18"/>
    <mergeCell ref="M17:Q18"/>
    <mergeCell ref="H19:L20"/>
    <mergeCell ref="M19:Q20"/>
    <mergeCell ref="H21:L22"/>
    <mergeCell ref="M21:Q2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875D-7319-4392-9F64-4373A3AE6B94}">
  <sheetPr>
    <tabColor theme="6" tint="0.39997558519241921"/>
  </sheetPr>
  <dimension ref="B2:W16"/>
  <sheetViews>
    <sheetView topLeftCell="E1" workbookViewId="0">
      <selection activeCell="U3" sqref="U3"/>
    </sheetView>
  </sheetViews>
  <sheetFormatPr defaultRowHeight="13.2" x14ac:dyDescent="0.25"/>
  <cols>
    <col min="3" max="3" width="9.77734375" bestFit="1" customWidth="1"/>
    <col min="4" max="4" width="14.5546875" bestFit="1" customWidth="1"/>
    <col min="5" max="5" width="17.77734375" bestFit="1" customWidth="1"/>
    <col min="6" max="6" width="21.5546875" bestFit="1" customWidth="1"/>
    <col min="7" max="7" width="19.5546875" bestFit="1" customWidth="1"/>
    <col min="8" max="8" width="19.5546875" customWidth="1"/>
    <col min="12" max="12" width="10.5546875" customWidth="1"/>
    <col min="13" max="13" width="9.109375" customWidth="1"/>
    <col min="18" max="18" width="10.77734375" customWidth="1"/>
    <col min="19" max="19" width="14.44140625" customWidth="1"/>
    <col min="20" max="20" width="13.21875" customWidth="1"/>
    <col min="21" max="21" width="7.21875" bestFit="1" customWidth="1"/>
    <col min="22" max="22" width="12.44140625" customWidth="1"/>
    <col min="23" max="23" width="17.88671875" customWidth="1"/>
  </cols>
  <sheetData>
    <row r="2" spans="2:23" ht="19.95" customHeight="1" x14ac:dyDescent="0.25">
      <c r="B2" s="72" t="s">
        <v>163</v>
      </c>
      <c r="C2" s="72"/>
      <c r="D2" s="72"/>
      <c r="E2" s="72"/>
      <c r="F2" s="72"/>
      <c r="J2" s="72" t="s">
        <v>162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2:23" x14ac:dyDescent="0.25">
      <c r="B3" s="23" t="s">
        <v>1</v>
      </c>
      <c r="C3" s="23" t="s">
        <v>2</v>
      </c>
      <c r="D3" s="23" t="s">
        <v>159</v>
      </c>
      <c r="E3" s="26" t="s">
        <v>15</v>
      </c>
      <c r="F3" s="23" t="s">
        <v>160</v>
      </c>
      <c r="J3" s="23" t="s">
        <v>1</v>
      </c>
      <c r="K3" s="23" t="s">
        <v>2</v>
      </c>
      <c r="L3" s="26" t="s">
        <v>3</v>
      </c>
      <c r="M3" s="26" t="s">
        <v>4</v>
      </c>
      <c r="N3" s="26" t="s">
        <v>5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</row>
    <row r="4" spans="2:23" x14ac:dyDescent="0.25">
      <c r="B4">
        <v>2022</v>
      </c>
      <c r="C4" s="21" t="s">
        <v>38</v>
      </c>
      <c r="D4" s="44">
        <v>44713</v>
      </c>
      <c r="E4" s="32">
        <f>INDEX('Main Data'!$A$1:$AE$376,MATCH(_xlfn.CONCAT(B4," ",C4," Rural+Urban"),'Main Data'!$D$1:$D$376,0),MATCH($E$3,'Main Data'!$A$1:$AE$1,0))</f>
        <v>174.9</v>
      </c>
      <c r="F4" s="38">
        <v>0</v>
      </c>
      <c r="J4">
        <v>2022</v>
      </c>
      <c r="K4" s="21" t="s">
        <v>38</v>
      </c>
      <c r="L4" s="32">
        <f>INDEX('Main Data'!$A$1:$AE$376,MATCH(_xlfn.CONCAT($J4," ",$K4," Rural+Urban"),'Main Data'!$D$1:$D$376,0),MATCH(L$3,'Main Data'!$A$1:$AE$1,0))</f>
        <v>155</v>
      </c>
      <c r="M4" s="32">
        <f>INDEX('Main Data'!$A$1:$AE$376,MATCH(_xlfn.CONCAT($J4," ",$K4," Rural+Urban"),'Main Data'!$D$1:$D$376,0),MATCH(M$3,'Main Data'!$A$1:$AE$1,0))</f>
        <v>219.4</v>
      </c>
      <c r="N4" s="32">
        <f>INDEX('Main Data'!$A$1:$AE$376,MATCH(_xlfn.CONCAT($J4," ",$K4," Rural+Urban"),'Main Data'!$D$1:$D$376,0),MATCH(N$3,'Main Data'!$A$1:$AE$1,0))</f>
        <v>170.8</v>
      </c>
      <c r="O4" s="32">
        <f>INDEX('Main Data'!$A$1:$AE$376,MATCH(_xlfn.CONCAT($J4," ",$K4," Rural+Urban"),'Main Data'!$D$1:$D$376,0),MATCH(O$3,'Main Data'!$A$1:$AE$1,0))</f>
        <v>165.8</v>
      </c>
      <c r="P4" s="32">
        <f>INDEX('Main Data'!$A$1:$AE$376,MATCH(_xlfn.CONCAT($J4," ",$K4," Rural+Urban"),'Main Data'!$D$1:$D$376,0),MATCH(P$3,'Main Data'!$A$1:$AE$1,0))</f>
        <v>200.9</v>
      </c>
      <c r="Q4" s="32">
        <f>INDEX('Main Data'!$A$1:$AE$376,MATCH(_xlfn.CONCAT($J4," ",$K4," Rural+Urban"),'Main Data'!$D$1:$D$376,0),MATCH(Q$3,'Main Data'!$A$1:$AE$1,0))</f>
        <v>169.7</v>
      </c>
      <c r="R4" s="32">
        <f>INDEX('Main Data'!$A$1:$AE$376,MATCH(_xlfn.CONCAT($J4," ",$K4," Rural+Urban"),'Main Data'!$D$1:$D$376,0),MATCH(R$3,'Main Data'!$A$1:$AE$1,0))</f>
        <v>182.3</v>
      </c>
      <c r="S4" s="32">
        <f>INDEX('Main Data'!$A$1:$AE$376,MATCH(_xlfn.CONCAT($J4," ",$K4," Rural+Urban"),'Main Data'!$D$1:$D$376,0),MATCH(S$3,'Main Data'!$A$1:$AE$1,0))</f>
        <v>164.3</v>
      </c>
      <c r="T4" s="32">
        <f>INDEX('Main Data'!$A$1:$AE$376,MATCH(_xlfn.CONCAT($J4," ",$K4," Rural+Urban"),'Main Data'!$D$1:$D$376,0),MATCH(T$3,'Main Data'!$A$1:$AE$1,0))</f>
        <v>119.9</v>
      </c>
      <c r="U4" s="32">
        <f>INDEX('Main Data'!$A$1:$AE$376,MATCH(_xlfn.CONCAT($J4," ",$K4," Rural+Urban"),'Main Data'!$D$1:$D$376,0),MATCH(U$3,'Main Data'!$A$1:$AE$1,0))</f>
        <v>187.1</v>
      </c>
      <c r="V4" s="32">
        <f>INDEX('Main Data'!$A$1:$AE$376,MATCH(_xlfn.CONCAT($J4," ",$K4," Rural+Urban"),'Main Data'!$D$1:$D$376,0),MATCH(V$3,'Main Data'!$A$1:$AE$1,0))</f>
        <v>167.9</v>
      </c>
      <c r="W4" s="32">
        <f>INDEX('Main Data'!$A$1:$AE$376,MATCH(_xlfn.CONCAT($J4," ",$K4," Rural+Urban"),'Main Data'!$D$1:$D$376,0),MATCH(W$3,'Main Data'!$A$1:$AE$1,0))</f>
        <v>183.9</v>
      </c>
    </row>
    <row r="5" spans="2:23" x14ac:dyDescent="0.25">
      <c r="B5">
        <v>2022</v>
      </c>
      <c r="C5" s="21" t="s">
        <v>39</v>
      </c>
      <c r="D5" s="44">
        <v>44743</v>
      </c>
      <c r="E5" s="32">
        <f>INDEX('Main Data'!$A$1:$AE$376,MATCH(_xlfn.CONCAT(B5," ",C5," Rural+Urban"),'Main Data'!$D$1:$D$376,0),MATCH($E$3,'Main Data'!$A$1:$AE$1,0))</f>
        <v>175</v>
      </c>
      <c r="F5" s="39">
        <f>(E5-E4)/E4</f>
        <v>5.7175528873638828E-4</v>
      </c>
      <c r="J5">
        <v>2022</v>
      </c>
      <c r="K5" s="21" t="s">
        <v>39</v>
      </c>
      <c r="L5" s="32">
        <f>INDEX('Main Data'!$A$1:$AE$376,MATCH(_xlfn.CONCAT($J5," ",$K5," Rural+Urban"),'Main Data'!$D$1:$D$376,0),MATCH(L$3,'Main Data'!$A$1:$AE$1,0))</f>
        <v>156.5</v>
      </c>
      <c r="M5" s="32">
        <f>INDEX('Main Data'!$A$1:$AE$376,MATCH(_xlfn.CONCAT($J5," ",$K5," Rural+Urban"),'Main Data'!$D$1:$D$376,0),MATCH(M$3,'Main Data'!$A$1:$AE$1,0))</f>
        <v>213</v>
      </c>
      <c r="N5" s="32">
        <f>INDEX('Main Data'!$A$1:$AE$376,MATCH(_xlfn.CONCAT($J5," ",$K5," Rural+Urban"),'Main Data'!$D$1:$D$376,0),MATCH(N$3,'Main Data'!$A$1:$AE$1,0))</f>
        <v>175.2</v>
      </c>
      <c r="O5" s="32">
        <f>INDEX('Main Data'!$A$1:$AE$376,MATCH(_xlfn.CONCAT($J5," ",$K5," Rural+Urban"),'Main Data'!$D$1:$D$376,0),MATCH(O$3,'Main Data'!$A$1:$AE$1,0))</f>
        <v>166.6</v>
      </c>
      <c r="P5" s="32">
        <f>INDEX('Main Data'!$A$1:$AE$376,MATCH(_xlfn.CONCAT($J5," ",$K5," Rural+Urban"),'Main Data'!$D$1:$D$376,0),MATCH(P$3,'Main Data'!$A$1:$AE$1,0))</f>
        <v>195.8</v>
      </c>
      <c r="Q5" s="32">
        <f>INDEX('Main Data'!$A$1:$AE$376,MATCH(_xlfn.CONCAT($J5," ",$K5," Rural+Urban"),'Main Data'!$D$1:$D$376,0),MATCH(Q$3,'Main Data'!$A$1:$AE$1,0))</f>
        <v>174.2</v>
      </c>
      <c r="R5" s="32">
        <f>INDEX('Main Data'!$A$1:$AE$376,MATCH(_xlfn.CONCAT($J5," ",$K5," Rural+Urban"),'Main Data'!$D$1:$D$376,0),MATCH(R$3,'Main Data'!$A$1:$AE$1,0))</f>
        <v>182.1</v>
      </c>
      <c r="S5" s="32">
        <f>INDEX('Main Data'!$A$1:$AE$376,MATCH(_xlfn.CONCAT($J5," ",$K5," Rural+Urban"),'Main Data'!$D$1:$D$376,0),MATCH(S$3,'Main Data'!$A$1:$AE$1,0))</f>
        <v>164.3</v>
      </c>
      <c r="T5" s="32">
        <f>INDEX('Main Data'!$A$1:$AE$376,MATCH(_xlfn.CONCAT($J5," ",$K5," Rural+Urban"),'Main Data'!$D$1:$D$376,0),MATCH(T$3,'Main Data'!$A$1:$AE$1,0))</f>
        <v>120</v>
      </c>
      <c r="U5" s="32">
        <f>INDEX('Main Data'!$A$1:$AE$376,MATCH(_xlfn.CONCAT($J5," ",$K5," Rural+Urban"),'Main Data'!$D$1:$D$376,0),MATCH(U$3,'Main Data'!$A$1:$AE$1,0))</f>
        <v>190</v>
      </c>
      <c r="V5" s="32">
        <f>INDEX('Main Data'!$A$1:$AE$376,MATCH(_xlfn.CONCAT($J5," ",$K5," Rural+Urban"),'Main Data'!$D$1:$D$376,0),MATCH(V$3,'Main Data'!$A$1:$AE$1,0))</f>
        <v>168.4</v>
      </c>
      <c r="W5" s="32">
        <f>INDEX('Main Data'!$A$1:$AE$376,MATCH(_xlfn.CONCAT($J5," ",$K5," Rural+Urban"),'Main Data'!$D$1:$D$376,0),MATCH(W$3,'Main Data'!$A$1:$AE$1,0))</f>
        <v>185.2</v>
      </c>
    </row>
    <row r="6" spans="2:23" x14ac:dyDescent="0.25">
      <c r="B6">
        <v>2022</v>
      </c>
      <c r="C6" s="21" t="s">
        <v>40</v>
      </c>
      <c r="D6" s="44">
        <v>44774</v>
      </c>
      <c r="E6" s="32">
        <f>INDEX('Main Data'!$A$1:$AE$376,MATCH(_xlfn.CONCAT(B6," ",C6," Rural+Urban"),'Main Data'!$D$1:$D$376,0),MATCH($E$3,'Main Data'!$A$1:$AE$1,0))</f>
        <v>176.3</v>
      </c>
      <c r="F6" s="39">
        <f t="shared" ref="F6:F15" si="0">(E6-E5)/E5</f>
        <v>7.4285714285714935E-3</v>
      </c>
      <c r="J6">
        <v>2022</v>
      </c>
      <c r="K6" s="21" t="s">
        <v>40</v>
      </c>
      <c r="L6" s="32">
        <f>INDEX('Main Data'!$A$1:$AE$376,MATCH(_xlfn.CONCAT($J6," ",$K6," Rural+Urban"),'Main Data'!$D$1:$D$376,0),MATCH(L$3,'Main Data'!$A$1:$AE$1,0))</f>
        <v>160.30000000000001</v>
      </c>
      <c r="M6" s="32">
        <f>INDEX('Main Data'!$A$1:$AE$376,MATCH(_xlfn.CONCAT($J6," ",$K6," Rural+Urban"),'Main Data'!$D$1:$D$376,0),MATCH(M$3,'Main Data'!$A$1:$AE$1,0))</f>
        <v>206.5</v>
      </c>
      <c r="N6" s="32">
        <f>INDEX('Main Data'!$A$1:$AE$376,MATCH(_xlfn.CONCAT($J6," ",$K6," Rural+Urban"),'Main Data'!$D$1:$D$376,0),MATCH(N$3,'Main Data'!$A$1:$AE$1,0))</f>
        <v>169.2</v>
      </c>
      <c r="O6" s="32">
        <f>INDEX('Main Data'!$A$1:$AE$376,MATCH(_xlfn.CONCAT($J6," ",$K6," Rural+Urban"),'Main Data'!$D$1:$D$376,0),MATCH(O$3,'Main Data'!$A$1:$AE$1,0))</f>
        <v>168.1</v>
      </c>
      <c r="P6" s="32">
        <f>INDEX('Main Data'!$A$1:$AE$376,MATCH(_xlfn.CONCAT($J6," ",$K6," Rural+Urban"),'Main Data'!$D$1:$D$376,0),MATCH(P$3,'Main Data'!$A$1:$AE$1,0))</f>
        <v>192.4</v>
      </c>
      <c r="Q6" s="32">
        <f>INDEX('Main Data'!$A$1:$AE$376,MATCH(_xlfn.CONCAT($J6," ",$K6," Rural+Urban"),'Main Data'!$D$1:$D$376,0),MATCH(Q$3,'Main Data'!$A$1:$AE$1,0))</f>
        <v>172.9</v>
      </c>
      <c r="R6" s="32">
        <f>INDEX('Main Data'!$A$1:$AE$376,MATCH(_xlfn.CONCAT($J6," ",$K6," Rural+Urban"),'Main Data'!$D$1:$D$376,0),MATCH(R$3,'Main Data'!$A$1:$AE$1,0))</f>
        <v>186.7</v>
      </c>
      <c r="S6" s="32">
        <f>INDEX('Main Data'!$A$1:$AE$376,MATCH(_xlfn.CONCAT($J6," ",$K6," Rural+Urban"),'Main Data'!$D$1:$D$376,0),MATCH(S$3,'Main Data'!$A$1:$AE$1,0))</f>
        <v>167.2</v>
      </c>
      <c r="T6" s="32">
        <f>INDEX('Main Data'!$A$1:$AE$376,MATCH(_xlfn.CONCAT($J6," ",$K6," Rural+Urban"),'Main Data'!$D$1:$D$376,0),MATCH(T$3,'Main Data'!$A$1:$AE$1,0))</f>
        <v>120.9</v>
      </c>
      <c r="U6" s="32">
        <f>INDEX('Main Data'!$A$1:$AE$376,MATCH(_xlfn.CONCAT($J6," ",$K6," Rural+Urban"),'Main Data'!$D$1:$D$376,0),MATCH(U$3,'Main Data'!$A$1:$AE$1,0))</f>
        <v>193.6</v>
      </c>
      <c r="V6" s="32">
        <f>INDEX('Main Data'!$A$1:$AE$376,MATCH(_xlfn.CONCAT($J6," ",$K6," Rural+Urban"),'Main Data'!$D$1:$D$376,0),MATCH(V$3,'Main Data'!$A$1:$AE$1,0))</f>
        <v>168.8</v>
      </c>
      <c r="W6" s="32">
        <f>INDEX('Main Data'!$A$1:$AE$376,MATCH(_xlfn.CONCAT($J6," ",$K6," Rural+Urban"),'Main Data'!$D$1:$D$376,0),MATCH(W$3,'Main Data'!$A$1:$AE$1,0))</f>
        <v>186.3</v>
      </c>
    </row>
    <row r="7" spans="2:23" x14ac:dyDescent="0.25">
      <c r="B7">
        <v>2022</v>
      </c>
      <c r="C7" s="21" t="s">
        <v>41</v>
      </c>
      <c r="D7" s="44">
        <v>44805</v>
      </c>
      <c r="E7" s="32">
        <f>INDEX('Main Data'!$A$1:$AE$376,MATCH(_xlfn.CONCAT(B7," ",C7," Rural+Urban"),'Main Data'!$D$1:$D$376,0),MATCH($E$3,'Main Data'!$A$1:$AE$1,0))</f>
        <v>177.8</v>
      </c>
      <c r="F7" s="39">
        <f t="shared" si="0"/>
        <v>8.5082246171298923E-3</v>
      </c>
      <c r="J7">
        <v>2022</v>
      </c>
      <c r="K7" s="21" t="s">
        <v>41</v>
      </c>
      <c r="L7" s="32">
        <f>INDEX('Main Data'!$A$1:$AE$376,MATCH(_xlfn.CONCAT($J7," ",$K7," Rural+Urban"),'Main Data'!$D$1:$D$376,0),MATCH(L$3,'Main Data'!$A$1:$AE$1,0))</f>
        <v>163.5</v>
      </c>
      <c r="M7" s="32">
        <f>INDEX('Main Data'!$A$1:$AE$376,MATCH(_xlfn.CONCAT($J7," ",$K7," Rural+Urban"),'Main Data'!$D$1:$D$376,0),MATCH(M$3,'Main Data'!$A$1:$AE$1,0))</f>
        <v>209.2</v>
      </c>
      <c r="N7" s="32">
        <f>INDEX('Main Data'!$A$1:$AE$376,MATCH(_xlfn.CONCAT($J7," ",$K7," Rural+Urban"),'Main Data'!$D$1:$D$376,0),MATCH(N$3,'Main Data'!$A$1:$AE$1,0))</f>
        <v>169.7</v>
      </c>
      <c r="O7" s="32">
        <f>INDEX('Main Data'!$A$1:$AE$376,MATCH(_xlfn.CONCAT($J7," ",$K7," Rural+Urban"),'Main Data'!$D$1:$D$376,0),MATCH(O$3,'Main Data'!$A$1:$AE$1,0))</f>
        <v>169.7</v>
      </c>
      <c r="P7" s="32">
        <f>INDEX('Main Data'!$A$1:$AE$376,MATCH(_xlfn.CONCAT($J7," ",$K7," Rural+Urban"),'Main Data'!$D$1:$D$376,0),MATCH(P$3,'Main Data'!$A$1:$AE$1,0))</f>
        <v>188.7</v>
      </c>
      <c r="Q7" s="32">
        <f>INDEX('Main Data'!$A$1:$AE$376,MATCH(_xlfn.CONCAT($J7," ",$K7," Rural+Urban"),'Main Data'!$D$1:$D$376,0),MATCH(Q$3,'Main Data'!$A$1:$AE$1,0))</f>
        <v>165.7</v>
      </c>
      <c r="R7" s="32">
        <f>INDEX('Main Data'!$A$1:$AE$376,MATCH(_xlfn.CONCAT($J7," ",$K7," Rural+Urban"),'Main Data'!$D$1:$D$376,0),MATCH(R$3,'Main Data'!$A$1:$AE$1,0))</f>
        <v>191.8</v>
      </c>
      <c r="S7" s="32">
        <f>INDEX('Main Data'!$A$1:$AE$376,MATCH(_xlfn.CONCAT($J7," ",$K7," Rural+Urban"),'Main Data'!$D$1:$D$376,0),MATCH(S$3,'Main Data'!$A$1:$AE$1,0))</f>
        <v>169.1</v>
      </c>
      <c r="T7" s="32">
        <f>INDEX('Main Data'!$A$1:$AE$376,MATCH(_xlfn.CONCAT($J7," ",$K7," Rural+Urban"),'Main Data'!$D$1:$D$376,0),MATCH(T$3,'Main Data'!$A$1:$AE$1,0))</f>
        <v>121.6</v>
      </c>
      <c r="U7" s="32">
        <f>INDEX('Main Data'!$A$1:$AE$376,MATCH(_xlfn.CONCAT($J7," ",$K7," Rural+Urban"),'Main Data'!$D$1:$D$376,0),MATCH(U$3,'Main Data'!$A$1:$AE$1,0))</f>
        <v>197.3</v>
      </c>
      <c r="V7" s="32">
        <f>INDEX('Main Data'!$A$1:$AE$376,MATCH(_xlfn.CONCAT($J7," ",$K7," Rural+Urban"),'Main Data'!$D$1:$D$376,0),MATCH(V$3,'Main Data'!$A$1:$AE$1,0))</f>
        <v>169.4</v>
      </c>
      <c r="W7" s="32">
        <f>INDEX('Main Data'!$A$1:$AE$376,MATCH(_xlfn.CONCAT($J7," ",$K7," Rural+Urban"),'Main Data'!$D$1:$D$376,0),MATCH(W$3,'Main Data'!$A$1:$AE$1,0))</f>
        <v>187.4</v>
      </c>
    </row>
    <row r="8" spans="2:23" x14ac:dyDescent="0.25">
      <c r="B8">
        <v>2022</v>
      </c>
      <c r="C8" s="21" t="s">
        <v>42</v>
      </c>
      <c r="D8" s="44">
        <v>44835</v>
      </c>
      <c r="E8" s="32">
        <f>INDEX('Main Data'!$A$1:$AE$376,MATCH(_xlfn.CONCAT(B8," ",C8," Rural+Urban"),'Main Data'!$D$1:$D$376,0),MATCH($E$3,'Main Data'!$A$1:$AE$1,0))</f>
        <v>179.6</v>
      </c>
      <c r="F8" s="41">
        <f t="shared" si="0"/>
        <v>1.0123734533183255E-2</v>
      </c>
      <c r="G8" s="43" t="s">
        <v>164</v>
      </c>
      <c r="H8" s="43"/>
      <c r="J8">
        <v>2022</v>
      </c>
      <c r="K8" s="21" t="s">
        <v>42</v>
      </c>
      <c r="L8" s="32">
        <f>INDEX('Main Data'!$A$1:$AE$376,MATCH(_xlfn.CONCAT($J8," ",$K8," Rural+Urban"),'Main Data'!$D$1:$D$376,0),MATCH(L$3,'Main Data'!$A$1:$AE$1,0))</f>
        <v>165.2</v>
      </c>
      <c r="M8" s="32">
        <f>INDEX('Main Data'!$A$1:$AE$376,MATCH(_xlfn.CONCAT($J8," ",$K8," Rural+Urban"),'Main Data'!$D$1:$D$376,0),MATCH(M$3,'Main Data'!$A$1:$AE$1,0))</f>
        <v>210.9</v>
      </c>
      <c r="N8" s="32">
        <f>INDEX('Main Data'!$A$1:$AE$376,MATCH(_xlfn.CONCAT($J8," ",$K8," Rural+Urban"),'Main Data'!$D$1:$D$376,0),MATCH(N$3,'Main Data'!$A$1:$AE$1,0))</f>
        <v>170.9</v>
      </c>
      <c r="O8" s="32">
        <f>INDEX('Main Data'!$A$1:$AE$376,MATCH(_xlfn.CONCAT($J8," ",$K8," Rural+Urban"),'Main Data'!$D$1:$D$376,0),MATCH(O$3,'Main Data'!$A$1:$AE$1,0))</f>
        <v>170.9</v>
      </c>
      <c r="P8" s="32">
        <f>INDEX('Main Data'!$A$1:$AE$376,MATCH(_xlfn.CONCAT($J8," ",$K8," Rural+Urban"),'Main Data'!$D$1:$D$376,0),MATCH(P$3,'Main Data'!$A$1:$AE$1,0))</f>
        <v>186.5</v>
      </c>
      <c r="Q8" s="32">
        <f>INDEX('Main Data'!$A$1:$AE$376,MATCH(_xlfn.CONCAT($J8," ",$K8," Rural+Urban"),'Main Data'!$D$1:$D$376,0),MATCH(Q$3,'Main Data'!$A$1:$AE$1,0))</f>
        <v>163.80000000000001</v>
      </c>
      <c r="R8" s="32">
        <f>INDEX('Main Data'!$A$1:$AE$376,MATCH(_xlfn.CONCAT($J8," ",$K8," Rural+Urban"),'Main Data'!$D$1:$D$376,0),MATCH(R$3,'Main Data'!$A$1:$AE$1,0))</f>
        <v>199.7</v>
      </c>
      <c r="S8" s="32">
        <f>INDEX('Main Data'!$A$1:$AE$376,MATCH(_xlfn.CONCAT($J8," ",$K8," Rural+Urban"),'Main Data'!$D$1:$D$376,0),MATCH(S$3,'Main Data'!$A$1:$AE$1,0))</f>
        <v>169.8</v>
      </c>
      <c r="T8" s="32">
        <f>INDEX('Main Data'!$A$1:$AE$376,MATCH(_xlfn.CONCAT($J8," ",$K8," Rural+Urban"),'Main Data'!$D$1:$D$376,0),MATCH(T$3,'Main Data'!$A$1:$AE$1,0))</f>
        <v>121.9</v>
      </c>
      <c r="U8" s="32">
        <f>INDEX('Main Data'!$A$1:$AE$376,MATCH(_xlfn.CONCAT($J8," ",$K8," Rural+Urban"),'Main Data'!$D$1:$D$376,0),MATCH(U$3,'Main Data'!$A$1:$AE$1,0))</f>
        <v>199.9</v>
      </c>
      <c r="V8" s="32">
        <f>INDEX('Main Data'!$A$1:$AE$376,MATCH(_xlfn.CONCAT($J8," ",$K8," Rural+Urban"),'Main Data'!$D$1:$D$376,0),MATCH(V$3,'Main Data'!$A$1:$AE$1,0))</f>
        <v>169.9</v>
      </c>
      <c r="W8" s="32">
        <f>INDEX('Main Data'!$A$1:$AE$376,MATCH(_xlfn.CONCAT($J8," ",$K8," Rural+Urban"),'Main Data'!$D$1:$D$376,0),MATCH(W$3,'Main Data'!$A$1:$AE$1,0))</f>
        <v>188.3</v>
      </c>
    </row>
    <row r="9" spans="2:23" x14ac:dyDescent="0.25">
      <c r="B9">
        <v>2022</v>
      </c>
      <c r="C9" s="21" t="s">
        <v>43</v>
      </c>
      <c r="D9" s="44">
        <v>44866</v>
      </c>
      <c r="E9" s="32">
        <f>INDEX('Main Data'!$A$1:$AE$376,MATCH(_xlfn.CONCAT(B9," ",C9," Rural+Urban"),'Main Data'!$D$1:$D$376,0),MATCH($E$3,'Main Data'!$A$1:$AE$1,0))</f>
        <v>178.3</v>
      </c>
      <c r="F9" s="39">
        <f t="shared" si="0"/>
        <v>-7.2383073496658295E-3</v>
      </c>
      <c r="J9">
        <v>2022</v>
      </c>
      <c r="K9" s="21" t="s">
        <v>43</v>
      </c>
      <c r="L9" s="32">
        <f>INDEX('Main Data'!$A$1:$AE$376,MATCH(_xlfn.CONCAT($J9," ",$K9," Rural+Urban"),'Main Data'!$D$1:$D$376,0),MATCH(L$3,'Main Data'!$A$1:$AE$1,0))</f>
        <v>167.4</v>
      </c>
      <c r="M9" s="32">
        <f>INDEX('Main Data'!$A$1:$AE$376,MATCH(_xlfn.CONCAT($J9," ",$K9," Rural+Urban"),'Main Data'!$D$1:$D$376,0),MATCH(M$3,'Main Data'!$A$1:$AE$1,0))</f>
        <v>209.4</v>
      </c>
      <c r="N9" s="32">
        <f>INDEX('Main Data'!$A$1:$AE$376,MATCH(_xlfn.CONCAT($J9," ",$K9," Rural+Urban"),'Main Data'!$D$1:$D$376,0),MATCH(N$3,'Main Data'!$A$1:$AE$1,0))</f>
        <v>181.4</v>
      </c>
      <c r="O9" s="32">
        <f>INDEX('Main Data'!$A$1:$AE$376,MATCH(_xlfn.CONCAT($J9," ",$K9," Rural+Urban"),'Main Data'!$D$1:$D$376,0),MATCH(O$3,'Main Data'!$A$1:$AE$1,0))</f>
        <v>172.3</v>
      </c>
      <c r="P9" s="32">
        <f>INDEX('Main Data'!$A$1:$AE$376,MATCH(_xlfn.CONCAT($J9," ",$K9," Rural+Urban"),'Main Data'!$D$1:$D$376,0),MATCH(P$3,'Main Data'!$A$1:$AE$1,0))</f>
        <v>188.9</v>
      </c>
      <c r="Q9" s="32">
        <f>INDEX('Main Data'!$A$1:$AE$376,MATCH(_xlfn.CONCAT($J9," ",$K9," Rural+Urban"),'Main Data'!$D$1:$D$376,0),MATCH(Q$3,'Main Data'!$A$1:$AE$1,0))</f>
        <v>160.69999999999999</v>
      </c>
      <c r="R9" s="32">
        <f>INDEX('Main Data'!$A$1:$AE$376,MATCH(_xlfn.CONCAT($J9," ",$K9," Rural+Urban"),'Main Data'!$D$1:$D$376,0),MATCH(R$3,'Main Data'!$A$1:$AE$1,0))</f>
        <v>183.1</v>
      </c>
      <c r="S9" s="32">
        <f>INDEX('Main Data'!$A$1:$AE$376,MATCH(_xlfn.CONCAT($J9," ",$K9," Rural+Urban"),'Main Data'!$D$1:$D$376,0),MATCH(S$3,'Main Data'!$A$1:$AE$1,0))</f>
        <v>170.5</v>
      </c>
      <c r="T9" s="32">
        <f>INDEX('Main Data'!$A$1:$AE$376,MATCH(_xlfn.CONCAT($J9," ",$K9," Rural+Urban"),'Main Data'!$D$1:$D$376,0),MATCH(T$3,'Main Data'!$A$1:$AE$1,0))</f>
        <v>122.1</v>
      </c>
      <c r="U9" s="32">
        <f>INDEX('Main Data'!$A$1:$AE$376,MATCH(_xlfn.CONCAT($J9," ",$K9," Rural+Urban"),'Main Data'!$D$1:$D$376,0),MATCH(U$3,'Main Data'!$A$1:$AE$1,0))</f>
        <v>202.8</v>
      </c>
      <c r="V9" s="32">
        <f>INDEX('Main Data'!$A$1:$AE$376,MATCH(_xlfn.CONCAT($J9," ",$K9," Rural+Urban"),'Main Data'!$D$1:$D$376,0),MATCH(V$3,'Main Data'!$A$1:$AE$1,0))</f>
        <v>170.4</v>
      </c>
      <c r="W9" s="32">
        <f>INDEX('Main Data'!$A$1:$AE$376,MATCH(_xlfn.CONCAT($J9," ",$K9," Rural+Urban"),'Main Data'!$D$1:$D$376,0),MATCH(W$3,'Main Data'!$A$1:$AE$1,0))</f>
        <v>189.5</v>
      </c>
    </row>
    <row r="10" spans="2:23" x14ac:dyDescent="0.25">
      <c r="B10">
        <v>2022</v>
      </c>
      <c r="C10" s="21" t="s">
        <v>44</v>
      </c>
      <c r="D10" s="44">
        <v>44896</v>
      </c>
      <c r="E10" s="32">
        <f>INDEX('Main Data'!$A$1:$AE$376,MATCH(_xlfn.CONCAT(B10," ",C10," Rural+Urban"),'Main Data'!$D$1:$D$376,0),MATCH($E$3,'Main Data'!$A$1:$AE$1,0))</f>
        <v>175.9</v>
      </c>
      <c r="F10" s="42">
        <f t="shared" si="0"/>
        <v>-1.3460459899046581E-2</v>
      </c>
      <c r="G10" s="43" t="s">
        <v>165</v>
      </c>
      <c r="H10" s="43"/>
      <c r="J10">
        <v>2022</v>
      </c>
      <c r="K10" s="21" t="s">
        <v>44</v>
      </c>
      <c r="L10" s="32">
        <f>INDEX('Main Data'!$A$1:$AE$376,MATCH(_xlfn.CONCAT($J10," ",$K10," Rural+Urban"),'Main Data'!$D$1:$D$376,0),MATCH(L$3,'Main Data'!$A$1:$AE$1,0))</f>
        <v>169.2</v>
      </c>
      <c r="M10" s="32">
        <f>INDEX('Main Data'!$A$1:$AE$376,MATCH(_xlfn.CONCAT($J10," ",$K10," Rural+Urban"),'Main Data'!$D$1:$D$376,0),MATCH(M$3,'Main Data'!$A$1:$AE$1,0))</f>
        <v>209</v>
      </c>
      <c r="N10" s="32">
        <f>INDEX('Main Data'!$A$1:$AE$376,MATCH(_xlfn.CONCAT($J10," ",$K10," Rural+Urban"),'Main Data'!$D$1:$D$376,0),MATCH(N$3,'Main Data'!$A$1:$AE$1,0))</f>
        <v>190.2</v>
      </c>
      <c r="O10" s="32">
        <f>INDEX('Main Data'!$A$1:$AE$376,MATCH(_xlfn.CONCAT($J10," ",$K10," Rural+Urban"),'Main Data'!$D$1:$D$376,0),MATCH(O$3,'Main Data'!$A$1:$AE$1,0))</f>
        <v>173.6</v>
      </c>
      <c r="P10" s="32">
        <f>INDEX('Main Data'!$A$1:$AE$376,MATCH(_xlfn.CONCAT($J10," ",$K10," Rural+Urban"),'Main Data'!$D$1:$D$376,0),MATCH(P$3,'Main Data'!$A$1:$AE$1,0))</f>
        <v>188.5</v>
      </c>
      <c r="Q10" s="32">
        <f>INDEX('Main Data'!$A$1:$AE$376,MATCH(_xlfn.CONCAT($J10," ",$K10," Rural+Urban"),'Main Data'!$D$1:$D$376,0),MATCH(Q$3,'Main Data'!$A$1:$AE$1,0))</f>
        <v>158</v>
      </c>
      <c r="R10" s="32">
        <f>INDEX('Main Data'!$A$1:$AE$376,MATCH(_xlfn.CONCAT($J10," ",$K10," Rural+Urban"),'Main Data'!$D$1:$D$376,0),MATCH(R$3,'Main Data'!$A$1:$AE$1,0))</f>
        <v>159.9</v>
      </c>
      <c r="S10" s="32">
        <f>INDEX('Main Data'!$A$1:$AE$376,MATCH(_xlfn.CONCAT($J10," ",$K10," Rural+Urban"),'Main Data'!$D$1:$D$376,0),MATCH(S$3,'Main Data'!$A$1:$AE$1,0))</f>
        <v>170.8</v>
      </c>
      <c r="T10" s="32">
        <f>INDEX('Main Data'!$A$1:$AE$376,MATCH(_xlfn.CONCAT($J10," ",$K10," Rural+Urban"),'Main Data'!$D$1:$D$376,0),MATCH(T$3,'Main Data'!$A$1:$AE$1,0))</f>
        <v>121.8</v>
      </c>
      <c r="U10" s="32">
        <f>INDEX('Main Data'!$A$1:$AE$376,MATCH(_xlfn.CONCAT($J10," ",$K10," Rural+Urban"),'Main Data'!$D$1:$D$376,0),MATCH(U$3,'Main Data'!$A$1:$AE$1,0))</f>
        <v>205.2</v>
      </c>
      <c r="V10" s="32">
        <f>INDEX('Main Data'!$A$1:$AE$376,MATCH(_xlfn.CONCAT($J10," ",$K10," Rural+Urban"),'Main Data'!$D$1:$D$376,0),MATCH(V$3,'Main Data'!$A$1:$AE$1,0))</f>
        <v>171</v>
      </c>
      <c r="W10" s="32">
        <f>INDEX('Main Data'!$A$1:$AE$376,MATCH(_xlfn.CONCAT($J10," ",$K10," Rural+Urban"),'Main Data'!$D$1:$D$376,0),MATCH(W$3,'Main Data'!$A$1:$AE$1,0))</f>
        <v>190.3</v>
      </c>
    </row>
    <row r="11" spans="2:23" x14ac:dyDescent="0.25">
      <c r="B11">
        <v>2023</v>
      </c>
      <c r="C11" s="21" t="s">
        <v>31</v>
      </c>
      <c r="D11" s="44">
        <v>44927</v>
      </c>
      <c r="E11" s="32">
        <f>INDEX('Main Data'!$A$1:$AE$376,MATCH(_xlfn.CONCAT(B11," ",C11," Rural+Urban"),'Main Data'!$D$1:$D$376,0),MATCH($E$3,'Main Data'!$A$1:$AE$1,0))</f>
        <v>176.7</v>
      </c>
      <c r="F11" s="39">
        <f t="shared" si="0"/>
        <v>4.5480386583284984E-3</v>
      </c>
      <c r="J11">
        <v>2023</v>
      </c>
      <c r="K11" s="21" t="s">
        <v>31</v>
      </c>
      <c r="L11" s="32">
        <f>INDEX('Main Data'!$A$1:$AE$376,MATCH(_xlfn.CONCAT($J11," ",$K11," Rural+Urban"),'Main Data'!$D$1:$D$376,0),MATCH(L$3,'Main Data'!$A$1:$AE$1,0))</f>
        <v>173.8</v>
      </c>
      <c r="M11" s="32">
        <f>INDEX('Main Data'!$A$1:$AE$376,MATCH(_xlfn.CONCAT($J11," ",$K11," Rural+Urban"),'Main Data'!$D$1:$D$376,0),MATCH(M$3,'Main Data'!$A$1:$AE$1,0))</f>
        <v>210.7</v>
      </c>
      <c r="N11" s="32">
        <f>INDEX('Main Data'!$A$1:$AE$376,MATCH(_xlfn.CONCAT($J11," ",$K11," Rural+Urban"),'Main Data'!$D$1:$D$376,0),MATCH(N$3,'Main Data'!$A$1:$AE$1,0))</f>
        <v>194.5</v>
      </c>
      <c r="O11" s="32">
        <f>INDEX('Main Data'!$A$1:$AE$376,MATCH(_xlfn.CONCAT($J11," ",$K11," Rural+Urban"),'Main Data'!$D$1:$D$376,0),MATCH(O$3,'Main Data'!$A$1:$AE$1,0))</f>
        <v>174.6</v>
      </c>
      <c r="P11" s="32">
        <f>INDEX('Main Data'!$A$1:$AE$376,MATCH(_xlfn.CONCAT($J11," ",$K11," Rural+Urban"),'Main Data'!$D$1:$D$376,0),MATCH(P$3,'Main Data'!$A$1:$AE$1,0))</f>
        <v>187.2</v>
      </c>
      <c r="Q11" s="32">
        <f>INDEX('Main Data'!$A$1:$AE$376,MATCH(_xlfn.CONCAT($J11," ",$K11," Rural+Urban"),'Main Data'!$D$1:$D$376,0),MATCH(Q$3,'Main Data'!$A$1:$AE$1,0))</f>
        <v>158.30000000000001</v>
      </c>
      <c r="R11" s="32">
        <f>INDEX('Main Data'!$A$1:$AE$376,MATCH(_xlfn.CONCAT($J11," ",$K11," Rural+Urban"),'Main Data'!$D$1:$D$376,0),MATCH(R$3,'Main Data'!$A$1:$AE$1,0))</f>
        <v>153.9</v>
      </c>
      <c r="S11" s="32">
        <f>INDEX('Main Data'!$A$1:$AE$376,MATCH(_xlfn.CONCAT($J11," ",$K11," Rural+Urban"),'Main Data'!$D$1:$D$376,0),MATCH(S$3,'Main Data'!$A$1:$AE$1,0))</f>
        <v>170.9</v>
      </c>
      <c r="T11" s="32">
        <f>INDEX('Main Data'!$A$1:$AE$376,MATCH(_xlfn.CONCAT($J11," ",$K11," Rural+Urban"),'Main Data'!$D$1:$D$376,0),MATCH(T$3,'Main Data'!$A$1:$AE$1,0))</f>
        <v>121.1</v>
      </c>
      <c r="U11" s="32">
        <f>INDEX('Main Data'!$A$1:$AE$376,MATCH(_xlfn.CONCAT($J11," ",$K11," Rural+Urban"),'Main Data'!$D$1:$D$376,0),MATCH(U$3,'Main Data'!$A$1:$AE$1,0))</f>
        <v>208.4</v>
      </c>
      <c r="V11" s="32">
        <f>INDEX('Main Data'!$A$1:$AE$376,MATCH(_xlfn.CONCAT($J11," ",$K11," Rural+Urban"),'Main Data'!$D$1:$D$376,0),MATCH(V$3,'Main Data'!$A$1:$AE$1,0))</f>
        <v>171.4</v>
      </c>
      <c r="W11" s="32">
        <f>INDEX('Main Data'!$A$1:$AE$376,MATCH(_xlfn.CONCAT($J11," ",$K11," Rural+Urban"),'Main Data'!$D$1:$D$376,0),MATCH(W$3,'Main Data'!$A$1:$AE$1,0))</f>
        <v>191.2</v>
      </c>
    </row>
    <row r="12" spans="2:23" x14ac:dyDescent="0.25">
      <c r="B12">
        <v>2023</v>
      </c>
      <c r="C12" s="21" t="s">
        <v>34</v>
      </c>
      <c r="D12" s="44">
        <v>44958</v>
      </c>
      <c r="E12" s="32">
        <f>INDEX('Main Data'!$A$1:$AE$376,MATCH(_xlfn.CONCAT(B12," ",C12," Rural+Urban"),'Main Data'!$D$1:$D$376,0),MATCH($E$3,'Main Data'!$A$1:$AE$1,0))</f>
        <v>177</v>
      </c>
      <c r="F12" s="39">
        <f t="shared" si="0"/>
        <v>1.6977928692700134E-3</v>
      </c>
      <c r="J12">
        <v>2023</v>
      </c>
      <c r="K12" s="21" t="s">
        <v>34</v>
      </c>
      <c r="L12" s="32">
        <f>INDEX('Main Data'!$A$1:$AE$376,MATCH(_xlfn.CONCAT($J12," ",$K12," Rural+Urban"),'Main Data'!$D$1:$D$376,0),MATCH(L$3,'Main Data'!$A$1:$AE$1,0))</f>
        <v>174.4</v>
      </c>
      <c r="M12" s="32">
        <f>INDEX('Main Data'!$A$1:$AE$376,MATCH(_xlfn.CONCAT($J12," ",$K12," Rural+Urban"),'Main Data'!$D$1:$D$376,0),MATCH(M$3,'Main Data'!$A$1:$AE$1,0))</f>
        <v>207.7</v>
      </c>
      <c r="N12" s="32">
        <f>INDEX('Main Data'!$A$1:$AE$376,MATCH(_xlfn.CONCAT($J12," ",$K12," Rural+Urban"),'Main Data'!$D$1:$D$376,0),MATCH(N$3,'Main Data'!$A$1:$AE$1,0))</f>
        <v>175.2</v>
      </c>
      <c r="O12" s="32">
        <f>INDEX('Main Data'!$A$1:$AE$376,MATCH(_xlfn.CONCAT($J12," ",$K12," Rural+Urban"),'Main Data'!$D$1:$D$376,0),MATCH(O$3,'Main Data'!$A$1:$AE$1,0))</f>
        <v>177.3</v>
      </c>
      <c r="P12" s="32">
        <f>INDEX('Main Data'!$A$1:$AE$376,MATCH(_xlfn.CONCAT($J12," ",$K12," Rural+Urban"),'Main Data'!$D$1:$D$376,0),MATCH(P$3,'Main Data'!$A$1:$AE$1,0))</f>
        <v>179.3</v>
      </c>
      <c r="Q12" s="32">
        <f>INDEX('Main Data'!$A$1:$AE$376,MATCH(_xlfn.CONCAT($J12," ",$K12," Rural+Urban"),'Main Data'!$D$1:$D$376,0),MATCH(Q$3,'Main Data'!$A$1:$AE$1,0))</f>
        <v>169.5</v>
      </c>
      <c r="R12" s="32">
        <f>INDEX('Main Data'!$A$1:$AE$376,MATCH(_xlfn.CONCAT($J12," ",$K12," Rural+Urban"),'Main Data'!$D$1:$D$376,0),MATCH(R$3,'Main Data'!$A$1:$AE$1,0))</f>
        <v>152.69999999999999</v>
      </c>
      <c r="S12" s="32">
        <f>INDEX('Main Data'!$A$1:$AE$376,MATCH(_xlfn.CONCAT($J12," ",$K12," Rural+Urban"),'Main Data'!$D$1:$D$376,0),MATCH(S$3,'Main Data'!$A$1:$AE$1,0))</f>
        <v>171</v>
      </c>
      <c r="T12" s="32">
        <f>INDEX('Main Data'!$A$1:$AE$376,MATCH(_xlfn.CONCAT($J12," ",$K12," Rural+Urban"),'Main Data'!$D$1:$D$376,0),MATCH(T$3,'Main Data'!$A$1:$AE$1,0))</f>
        <v>120</v>
      </c>
      <c r="U12" s="32">
        <f>INDEX('Main Data'!$A$1:$AE$376,MATCH(_xlfn.CONCAT($J12," ",$K12," Rural+Urban"),'Main Data'!$D$1:$D$376,0),MATCH(U$3,'Main Data'!$A$1:$AE$1,0))</f>
        <v>209.7</v>
      </c>
      <c r="V12" s="32">
        <f>INDEX('Main Data'!$A$1:$AE$376,MATCH(_xlfn.CONCAT($J12," ",$K12," Rural+Urban"),'Main Data'!$D$1:$D$376,0),MATCH(V$3,'Main Data'!$A$1:$AE$1,0))</f>
        <v>172.3</v>
      </c>
      <c r="W12" s="32">
        <f>INDEX('Main Data'!$A$1:$AE$376,MATCH(_xlfn.CONCAT($J12," ",$K12," Rural+Urban"),'Main Data'!$D$1:$D$376,0),MATCH(W$3,'Main Data'!$A$1:$AE$1,0))</f>
        <v>193</v>
      </c>
    </row>
    <row r="13" spans="2:23" x14ac:dyDescent="0.25">
      <c r="B13">
        <v>2023</v>
      </c>
      <c r="C13" s="21" t="s">
        <v>35</v>
      </c>
      <c r="D13" s="44">
        <v>44986</v>
      </c>
      <c r="E13" s="32">
        <f>INDEX('Main Data'!$A$1:$AE$376,MATCH(_xlfn.CONCAT(B13," ",C13," Rural+Urban"),'Main Data'!$D$1:$D$376,0),MATCH($E$3,'Main Data'!$A$1:$AE$1,0))</f>
        <v>177</v>
      </c>
      <c r="F13" s="39">
        <f t="shared" si="0"/>
        <v>0</v>
      </c>
      <c r="J13">
        <v>2023</v>
      </c>
      <c r="K13" s="21" t="s">
        <v>35</v>
      </c>
      <c r="L13" s="32">
        <f>INDEX('Main Data'!$A$1:$AE$376,MATCH(_xlfn.CONCAT($J13," ",$K13," Rural+Urban"),'Main Data'!$D$1:$D$376,0),MATCH(L$3,'Main Data'!$A$1:$AE$1,0))</f>
        <v>174.4</v>
      </c>
      <c r="M13" s="32">
        <f>INDEX('Main Data'!$A$1:$AE$376,MATCH(_xlfn.CONCAT($J13," ",$K13," Rural+Urban"),'Main Data'!$D$1:$D$376,0),MATCH(M$3,'Main Data'!$A$1:$AE$1,0))</f>
        <v>207.7</v>
      </c>
      <c r="N13" s="32">
        <f>INDEX('Main Data'!$A$1:$AE$376,MATCH(_xlfn.CONCAT($J13," ",$K13," Rural+Urban"),'Main Data'!$D$1:$D$376,0),MATCH(N$3,'Main Data'!$A$1:$AE$1,0))</f>
        <v>175.2</v>
      </c>
      <c r="O13" s="32">
        <f>INDEX('Main Data'!$A$1:$AE$376,MATCH(_xlfn.CONCAT($J13," ",$K13," Rural+Urban"),'Main Data'!$D$1:$D$376,0),MATCH(O$3,'Main Data'!$A$1:$AE$1,0))</f>
        <v>177.3</v>
      </c>
      <c r="P13" s="32">
        <f>INDEX('Main Data'!$A$1:$AE$376,MATCH(_xlfn.CONCAT($J13," ",$K13," Rural+Urban"),'Main Data'!$D$1:$D$376,0),MATCH(P$3,'Main Data'!$A$1:$AE$1,0))</f>
        <v>179.2</v>
      </c>
      <c r="Q13" s="32">
        <f>INDEX('Main Data'!$A$1:$AE$376,MATCH(_xlfn.CONCAT($J13," ",$K13," Rural+Urban"),'Main Data'!$D$1:$D$376,0),MATCH(Q$3,'Main Data'!$A$1:$AE$1,0))</f>
        <v>169.5</v>
      </c>
      <c r="R13" s="32">
        <f>INDEX('Main Data'!$A$1:$AE$376,MATCH(_xlfn.CONCAT($J13," ",$K13," Rural+Urban"),'Main Data'!$D$1:$D$376,0),MATCH(R$3,'Main Data'!$A$1:$AE$1,0))</f>
        <v>152.80000000000001</v>
      </c>
      <c r="S13" s="32">
        <f>INDEX('Main Data'!$A$1:$AE$376,MATCH(_xlfn.CONCAT($J13," ",$K13," Rural+Urban"),'Main Data'!$D$1:$D$376,0),MATCH(S$3,'Main Data'!$A$1:$AE$1,0))</f>
        <v>171.1</v>
      </c>
      <c r="T13" s="32">
        <f>INDEX('Main Data'!$A$1:$AE$376,MATCH(_xlfn.CONCAT($J13," ",$K13," Rural+Urban"),'Main Data'!$D$1:$D$376,0),MATCH(T$3,'Main Data'!$A$1:$AE$1,0))</f>
        <v>120</v>
      </c>
      <c r="U13" s="32">
        <f>INDEX('Main Data'!$A$1:$AE$376,MATCH(_xlfn.CONCAT($J13," ",$K13," Rural+Urban"),'Main Data'!$D$1:$D$376,0),MATCH(U$3,'Main Data'!$A$1:$AE$1,0))</f>
        <v>209.7</v>
      </c>
      <c r="V13" s="32">
        <f>INDEX('Main Data'!$A$1:$AE$376,MATCH(_xlfn.CONCAT($J13," ",$K13," Rural+Urban"),'Main Data'!$D$1:$D$376,0),MATCH(V$3,'Main Data'!$A$1:$AE$1,0))</f>
        <v>172.3</v>
      </c>
      <c r="W13" s="32">
        <f>INDEX('Main Data'!$A$1:$AE$376,MATCH(_xlfn.CONCAT($J13," ",$K13," Rural+Urban"),'Main Data'!$D$1:$D$376,0),MATCH(W$3,'Main Data'!$A$1:$AE$1,0))</f>
        <v>193</v>
      </c>
    </row>
    <row r="14" spans="2:23" x14ac:dyDescent="0.25">
      <c r="B14">
        <v>2023</v>
      </c>
      <c r="C14" s="21" t="s">
        <v>36</v>
      </c>
      <c r="D14" s="44">
        <v>45017</v>
      </c>
      <c r="E14" s="32">
        <f>INDEX('Main Data'!$A$1:$AE$376,MATCH(_xlfn.CONCAT(B14," ",C14," Rural+Urban"),'Main Data'!$D$1:$D$376,0),MATCH($E$3,'Main Data'!$A$1:$AE$1,0))</f>
        <v>177.9</v>
      </c>
      <c r="F14" s="39">
        <f t="shared" si="0"/>
        <v>5.0847457627118961E-3</v>
      </c>
      <c r="J14">
        <v>2023</v>
      </c>
      <c r="K14" s="21" t="s">
        <v>36</v>
      </c>
      <c r="L14" s="32">
        <f>INDEX('Main Data'!$A$1:$AE$376,MATCH(_xlfn.CONCAT($J14," ",$K14," Rural+Urban"),'Main Data'!$D$1:$D$376,0),MATCH(L$3,'Main Data'!$A$1:$AE$1,0))</f>
        <v>173.8</v>
      </c>
      <c r="M14" s="32">
        <f>INDEX('Main Data'!$A$1:$AE$376,MATCH(_xlfn.CONCAT($J14," ",$K14," Rural+Urban"),'Main Data'!$D$1:$D$376,0),MATCH(M$3,'Main Data'!$A$1:$AE$1,0))</f>
        <v>209.3</v>
      </c>
      <c r="N14" s="32">
        <f>INDEX('Main Data'!$A$1:$AE$376,MATCH(_xlfn.CONCAT($J14," ",$K14," Rural+Urban"),'Main Data'!$D$1:$D$376,0),MATCH(N$3,'Main Data'!$A$1:$AE$1,0))</f>
        <v>169.6</v>
      </c>
      <c r="O14" s="32">
        <f>INDEX('Main Data'!$A$1:$AE$376,MATCH(_xlfn.CONCAT($J14," ",$K14," Rural+Urban"),'Main Data'!$D$1:$D$376,0),MATCH(O$3,'Main Data'!$A$1:$AE$1,0))</f>
        <v>178.4</v>
      </c>
      <c r="P14" s="32">
        <f>INDEX('Main Data'!$A$1:$AE$376,MATCH(_xlfn.CONCAT($J14," ",$K14," Rural+Urban"),'Main Data'!$D$1:$D$376,0),MATCH(P$3,'Main Data'!$A$1:$AE$1,0))</f>
        <v>174.9</v>
      </c>
      <c r="Q14" s="32">
        <f>INDEX('Main Data'!$A$1:$AE$376,MATCH(_xlfn.CONCAT($J14," ",$K14," Rural+Urban"),'Main Data'!$D$1:$D$376,0),MATCH(Q$3,'Main Data'!$A$1:$AE$1,0))</f>
        <v>176.3</v>
      </c>
      <c r="R14" s="32">
        <f>INDEX('Main Data'!$A$1:$AE$376,MATCH(_xlfn.CONCAT($J14," ",$K14," Rural+Urban"),'Main Data'!$D$1:$D$376,0),MATCH(R$3,'Main Data'!$A$1:$AE$1,0))</f>
        <v>155.4</v>
      </c>
      <c r="S14" s="32">
        <f>INDEX('Main Data'!$A$1:$AE$376,MATCH(_xlfn.CONCAT($J14," ",$K14," Rural+Urban"),'Main Data'!$D$1:$D$376,0),MATCH(S$3,'Main Data'!$A$1:$AE$1,0))</f>
        <v>173.4</v>
      </c>
      <c r="T14" s="32">
        <f>INDEX('Main Data'!$A$1:$AE$376,MATCH(_xlfn.CONCAT($J14," ",$K14," Rural+Urban"),'Main Data'!$D$1:$D$376,0),MATCH(T$3,'Main Data'!$A$1:$AE$1,0))</f>
        <v>121.3</v>
      </c>
      <c r="U14" s="32">
        <f>INDEX('Main Data'!$A$1:$AE$376,MATCH(_xlfn.CONCAT($J14," ",$K14," Rural+Urban"),'Main Data'!$D$1:$D$376,0),MATCH(U$3,'Main Data'!$A$1:$AE$1,0))</f>
        <v>212.9</v>
      </c>
      <c r="V14" s="32">
        <f>INDEX('Main Data'!$A$1:$AE$376,MATCH(_xlfn.CONCAT($J14," ",$K14," Rural+Urban"),'Main Data'!$D$1:$D$376,0),MATCH(V$3,'Main Data'!$A$1:$AE$1,0))</f>
        <v>172.9</v>
      </c>
      <c r="W14" s="32">
        <f>INDEX('Main Data'!$A$1:$AE$376,MATCH(_xlfn.CONCAT($J14," ",$K14," Rural+Urban"),'Main Data'!$D$1:$D$376,0),MATCH(W$3,'Main Data'!$A$1:$AE$1,0))</f>
        <v>193.5</v>
      </c>
    </row>
    <row r="15" spans="2:23" x14ac:dyDescent="0.25">
      <c r="B15">
        <v>2023</v>
      </c>
      <c r="C15" s="21" t="s">
        <v>37</v>
      </c>
      <c r="D15" s="44">
        <v>45047</v>
      </c>
      <c r="E15" s="32">
        <f>INDEX('Main Data'!$A$1:$AE$376,MATCH(_xlfn.CONCAT(B15," ",C15," Rural+Urban"),'Main Data'!$D$1:$D$376,0),MATCH($E$3,'Main Data'!$A$1:$AE$1,0))</f>
        <v>179.1</v>
      </c>
      <c r="F15" s="39">
        <f t="shared" si="0"/>
        <v>6.7453625632377095E-3</v>
      </c>
      <c r="J15">
        <v>2023</v>
      </c>
      <c r="K15" s="21" t="s">
        <v>37</v>
      </c>
      <c r="L15" s="32">
        <f>INDEX('Main Data'!$A$1:$AE$376,MATCH(_xlfn.CONCAT($J15," ",$K15," Rural+Urban"),'Main Data'!$D$1:$D$376,0),MATCH(L$3,'Main Data'!$A$1:$AE$1,0))</f>
        <v>173.7</v>
      </c>
      <c r="M15" s="32">
        <f>INDEX('Main Data'!$A$1:$AE$376,MATCH(_xlfn.CONCAT($J15," ",$K15," Rural+Urban"),'Main Data'!$D$1:$D$376,0),MATCH(M$3,'Main Data'!$A$1:$AE$1,0))</f>
        <v>214.3</v>
      </c>
      <c r="N15" s="32">
        <f>INDEX('Main Data'!$A$1:$AE$376,MATCH(_xlfn.CONCAT($J15," ",$K15," Rural+Urban"),'Main Data'!$D$1:$D$376,0),MATCH(N$3,'Main Data'!$A$1:$AE$1,0))</f>
        <v>173.2</v>
      </c>
      <c r="O15" s="32">
        <f>INDEX('Main Data'!$A$1:$AE$376,MATCH(_xlfn.CONCAT($J15," ",$K15," Rural+Urban"),'Main Data'!$D$1:$D$376,0),MATCH(O$3,'Main Data'!$A$1:$AE$1,0))</f>
        <v>179.5</v>
      </c>
      <c r="P15" s="32">
        <f>INDEX('Main Data'!$A$1:$AE$376,MATCH(_xlfn.CONCAT($J15," ",$K15," Rural+Urban"),'Main Data'!$D$1:$D$376,0),MATCH(P$3,'Main Data'!$A$1:$AE$1,0))</f>
        <v>170</v>
      </c>
      <c r="Q15" s="32">
        <f>INDEX('Main Data'!$A$1:$AE$376,MATCH(_xlfn.CONCAT($J15," ",$K15," Rural+Urban"),'Main Data'!$D$1:$D$376,0),MATCH(Q$3,'Main Data'!$A$1:$AE$1,0))</f>
        <v>172.2</v>
      </c>
      <c r="R15" s="32">
        <f>INDEX('Main Data'!$A$1:$AE$376,MATCH(_xlfn.CONCAT($J15," ",$K15," Rural+Urban"),'Main Data'!$D$1:$D$376,0),MATCH(R$3,'Main Data'!$A$1:$AE$1,0))</f>
        <v>161</v>
      </c>
      <c r="S15" s="32">
        <f>INDEX('Main Data'!$A$1:$AE$376,MATCH(_xlfn.CONCAT($J15," ",$K15," Rural+Urban"),'Main Data'!$D$1:$D$376,0),MATCH(S$3,'Main Data'!$A$1:$AE$1,0))</f>
        <v>175.6</v>
      </c>
      <c r="T15" s="32">
        <f>INDEX('Main Data'!$A$1:$AE$376,MATCH(_xlfn.CONCAT($J15," ",$K15," Rural+Urban"),'Main Data'!$D$1:$D$376,0),MATCH(T$3,'Main Data'!$A$1:$AE$1,0))</f>
        <v>122.7</v>
      </c>
      <c r="U15" s="32">
        <f>INDEX('Main Data'!$A$1:$AE$376,MATCH(_xlfn.CONCAT($J15," ",$K15," Rural+Urban"),'Main Data'!$D$1:$D$376,0),MATCH(U$3,'Main Data'!$A$1:$AE$1,0))</f>
        <v>218</v>
      </c>
      <c r="V15" s="32">
        <f>INDEX('Main Data'!$A$1:$AE$376,MATCH(_xlfn.CONCAT($J15," ",$K15," Rural+Urban"),'Main Data'!$D$1:$D$376,0),MATCH(V$3,'Main Data'!$A$1:$AE$1,0))</f>
        <v>173.4</v>
      </c>
      <c r="W15" s="32">
        <f>INDEX('Main Data'!$A$1:$AE$376,MATCH(_xlfn.CONCAT($J15," ",$K15," Rural+Urban"),'Main Data'!$D$1:$D$376,0),MATCH(W$3,'Main Data'!$A$1:$AE$1,0))</f>
        <v>194.2</v>
      </c>
    </row>
    <row r="16" spans="2:23" x14ac:dyDescent="0.25">
      <c r="B16" s="71" t="s">
        <v>161</v>
      </c>
      <c r="C16" s="71"/>
      <c r="D16" s="71"/>
      <c r="E16" s="45">
        <f>(E15-E4)/E4</f>
        <v>2.4013722126929607E-2</v>
      </c>
      <c r="L16" s="40">
        <f>(L15-L4)/L4</f>
        <v>0.1206451612903225</v>
      </c>
      <c r="M16" s="40">
        <f t="shared" ref="M16:W16" si="1">(M15-M4)/M4</f>
        <v>-2.3245214220601614E-2</v>
      </c>
      <c r="N16" s="40">
        <f t="shared" si="1"/>
        <v>1.4051522248243426E-2</v>
      </c>
      <c r="O16" s="40">
        <f t="shared" si="1"/>
        <v>8.2629674306393175E-2</v>
      </c>
      <c r="P16" s="40">
        <f t="shared" si="1"/>
        <v>-0.15380786460925835</v>
      </c>
      <c r="Q16" s="40">
        <f t="shared" si="1"/>
        <v>1.4731879787860933E-2</v>
      </c>
      <c r="R16" s="40">
        <f t="shared" si="1"/>
        <v>-0.11684037301151953</v>
      </c>
      <c r="S16" s="40">
        <f t="shared" si="1"/>
        <v>6.8776628119293873E-2</v>
      </c>
      <c r="T16" s="40">
        <f t="shared" si="1"/>
        <v>2.3352793994995805E-2</v>
      </c>
      <c r="U16" s="40">
        <f t="shared" si="1"/>
        <v>0.16515232495991453</v>
      </c>
      <c r="V16" s="40">
        <f t="shared" si="1"/>
        <v>3.2757593805836809E-2</v>
      </c>
      <c r="W16" s="40">
        <f t="shared" si="1"/>
        <v>5.6008700380641561E-2</v>
      </c>
    </row>
  </sheetData>
  <mergeCells count="3">
    <mergeCell ref="B16:D16"/>
    <mergeCell ref="J2:W2"/>
    <mergeCell ref="B2:F2"/>
  </mergeCells>
  <phoneticPr fontId="13" type="noConversion"/>
  <conditionalFormatting sqref="L16:W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2990-86B4-46F9-87DB-5407DFEBACF7}">
  <sheetPr>
    <tabColor theme="6" tint="0.39997558519241921"/>
  </sheetPr>
  <dimension ref="D1:AJ42"/>
  <sheetViews>
    <sheetView showGridLines="0" zoomScale="70" zoomScaleNormal="70" workbookViewId="0">
      <selection activeCell="A5" sqref="A5"/>
    </sheetView>
  </sheetViews>
  <sheetFormatPr defaultRowHeight="13.2" x14ac:dyDescent="0.25"/>
  <cols>
    <col min="1" max="1" width="2.21875" customWidth="1"/>
    <col min="2" max="2" width="2.109375" customWidth="1"/>
    <col min="3" max="3" width="2" customWidth="1"/>
    <col min="4" max="4" width="6.109375" customWidth="1"/>
    <col min="20" max="23" width="10.33203125" customWidth="1"/>
    <col min="28" max="28" width="10" customWidth="1"/>
    <col min="29" max="29" width="5.88671875" customWidth="1"/>
  </cols>
  <sheetData>
    <row r="1" spans="4:36" ht="12" customHeight="1" x14ac:dyDescent="0.25"/>
    <row r="2" spans="4:36" ht="10.199999999999999" customHeight="1" thickBot="1" x14ac:dyDescent="0.3"/>
    <row r="3" spans="4:36" x14ac:dyDescent="0.25"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1"/>
    </row>
    <row r="4" spans="4:36" x14ac:dyDescent="0.25">
      <c r="D4" s="112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13"/>
    </row>
    <row r="5" spans="4:36" x14ac:dyDescent="0.25">
      <c r="D5" s="112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113"/>
    </row>
    <row r="6" spans="4:36" x14ac:dyDescent="0.25">
      <c r="D6" s="112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113"/>
    </row>
    <row r="7" spans="4:36" x14ac:dyDescent="0.25">
      <c r="D7" s="112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113"/>
    </row>
    <row r="8" spans="4:36" x14ac:dyDescent="0.25">
      <c r="D8" s="112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113"/>
    </row>
    <row r="9" spans="4:36" x14ac:dyDescent="0.25">
      <c r="D9" s="112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113"/>
    </row>
    <row r="10" spans="4:36" x14ac:dyDescent="0.25">
      <c r="D10" s="112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113"/>
      <c r="AD10" s="75"/>
    </row>
    <row r="11" spans="4:36" x14ac:dyDescent="0.25">
      <c r="D11" s="112"/>
      <c r="E11" s="128" t="s">
        <v>278</v>
      </c>
      <c r="F11" s="128"/>
      <c r="G11" s="128"/>
      <c r="H11" s="128"/>
      <c r="I11" s="90"/>
      <c r="J11" s="123" t="s">
        <v>279</v>
      </c>
      <c r="K11" s="123"/>
      <c r="L11" s="123"/>
      <c r="M11" s="123"/>
      <c r="N11" s="90"/>
      <c r="O11" s="131" t="s">
        <v>280</v>
      </c>
      <c r="P11" s="131"/>
      <c r="Q11" s="131"/>
      <c r="R11" s="131"/>
      <c r="S11" s="90"/>
      <c r="T11" s="131" t="s">
        <v>281</v>
      </c>
      <c r="U11" s="131"/>
      <c r="V11" s="131"/>
      <c r="W11" s="131"/>
      <c r="X11" s="90"/>
      <c r="Y11" s="122" t="s">
        <v>282</v>
      </c>
      <c r="Z11" s="122"/>
      <c r="AA11" s="122"/>
      <c r="AB11" s="122"/>
      <c r="AC11" s="113"/>
      <c r="AD11" s="75"/>
    </row>
    <row r="12" spans="4:36" x14ac:dyDescent="0.25">
      <c r="D12" s="112"/>
      <c r="E12" s="128"/>
      <c r="F12" s="128"/>
      <c r="G12" s="128"/>
      <c r="H12" s="128"/>
      <c r="I12" s="90"/>
      <c r="J12" s="123"/>
      <c r="K12" s="123"/>
      <c r="L12" s="123"/>
      <c r="M12" s="123"/>
      <c r="N12" s="90"/>
      <c r="O12" s="131"/>
      <c r="P12" s="131"/>
      <c r="Q12" s="131"/>
      <c r="R12" s="131"/>
      <c r="S12" s="90"/>
      <c r="T12" s="131"/>
      <c r="U12" s="131"/>
      <c r="V12" s="131"/>
      <c r="W12" s="131"/>
      <c r="X12" s="90"/>
      <c r="Y12" s="122"/>
      <c r="Z12" s="122"/>
      <c r="AA12" s="122"/>
      <c r="AB12" s="122"/>
      <c r="AC12" s="113"/>
      <c r="AD12" s="75"/>
      <c r="AE12" s="75"/>
      <c r="AF12" s="108"/>
      <c r="AG12" s="108"/>
      <c r="AH12" s="108"/>
      <c r="AI12" s="75"/>
      <c r="AJ12" s="75"/>
    </row>
    <row r="13" spans="4:36" ht="13.2" customHeight="1" x14ac:dyDescent="0.25">
      <c r="D13" s="112"/>
      <c r="E13" s="127">
        <f>INDEX('P3 - V1'!$D$4:$D$15,MATCH(MAX('P3 - V1'!$F$4:$F$15),'P3 - V1'!$F$4:$F$15,0))</f>
        <v>44835</v>
      </c>
      <c r="F13" s="127"/>
      <c r="G13" s="127"/>
      <c r="H13" s="127"/>
      <c r="I13" s="90"/>
      <c r="J13" s="127">
        <f>INDEX('P3 - V1'!$D$4:$D$15,MATCH(MIN('P3 - V1'!$F$4:$F$15),'P3 - V1'!$F$4:$F$15,0))</f>
        <v>44896</v>
      </c>
      <c r="K13" s="127"/>
      <c r="L13" s="127"/>
      <c r="M13" s="127"/>
      <c r="N13" s="90"/>
      <c r="O13" s="130">
        <f>'P3 - V1'!$E$16</f>
        <v>2.4013722126929607E-2</v>
      </c>
      <c r="P13" s="130"/>
      <c r="Q13" s="130"/>
      <c r="R13" s="130"/>
      <c r="S13" s="90"/>
      <c r="T13" s="129" t="str">
        <f>INDEX('P3 - V1'!$L$3:$W$3,1,MATCH(MAX('P3 - V1'!$L$16:$W$16),'P3 - V1'!$L$16:$W$16,0))</f>
        <v>Spices</v>
      </c>
      <c r="U13" s="129"/>
      <c r="V13" s="129"/>
      <c r="W13" s="129"/>
      <c r="X13" s="90"/>
      <c r="Y13" s="130">
        <f>MAX('P3 - V1'!L16:W16)</f>
        <v>0.16515232495991453</v>
      </c>
      <c r="Z13" s="130"/>
      <c r="AA13" s="130"/>
      <c r="AB13" s="130"/>
      <c r="AC13" s="113"/>
      <c r="AD13" s="75"/>
      <c r="AE13" s="75"/>
      <c r="AF13" s="108"/>
      <c r="AG13" s="108"/>
      <c r="AH13" s="108"/>
      <c r="AI13" s="75"/>
      <c r="AJ13" s="75"/>
    </row>
    <row r="14" spans="4:36" ht="13.2" customHeight="1" x14ac:dyDescent="0.25">
      <c r="D14" s="112"/>
      <c r="E14" s="127"/>
      <c r="F14" s="127"/>
      <c r="G14" s="127"/>
      <c r="H14" s="127"/>
      <c r="I14" s="90"/>
      <c r="J14" s="127"/>
      <c r="K14" s="127"/>
      <c r="L14" s="127"/>
      <c r="M14" s="127"/>
      <c r="N14" s="90"/>
      <c r="O14" s="130"/>
      <c r="P14" s="130"/>
      <c r="Q14" s="130"/>
      <c r="R14" s="130"/>
      <c r="S14" s="90"/>
      <c r="T14" s="129"/>
      <c r="U14" s="129"/>
      <c r="V14" s="129"/>
      <c r="W14" s="129"/>
      <c r="X14" s="90"/>
      <c r="Y14" s="130"/>
      <c r="Z14" s="130"/>
      <c r="AA14" s="130"/>
      <c r="AB14" s="130"/>
      <c r="AC14" s="113"/>
      <c r="AD14" s="75"/>
      <c r="AE14" s="75"/>
      <c r="AF14" s="108"/>
      <c r="AG14" s="108"/>
      <c r="AH14" s="108"/>
      <c r="AI14" s="75"/>
      <c r="AJ14" s="75"/>
    </row>
    <row r="15" spans="4:36" ht="13.2" customHeight="1" x14ac:dyDescent="0.25">
      <c r="D15" s="112"/>
      <c r="E15" s="127"/>
      <c r="F15" s="127"/>
      <c r="G15" s="127"/>
      <c r="H15" s="127"/>
      <c r="I15" s="90"/>
      <c r="J15" s="127"/>
      <c r="K15" s="127"/>
      <c r="L15" s="127"/>
      <c r="M15" s="127"/>
      <c r="N15" s="90"/>
      <c r="O15" s="130"/>
      <c r="P15" s="130"/>
      <c r="Q15" s="130"/>
      <c r="R15" s="130"/>
      <c r="S15" s="90"/>
      <c r="T15" s="129"/>
      <c r="U15" s="129"/>
      <c r="V15" s="129"/>
      <c r="W15" s="129"/>
      <c r="X15" s="90"/>
      <c r="Y15" s="130"/>
      <c r="Z15" s="130"/>
      <c r="AA15" s="130"/>
      <c r="AB15" s="130"/>
      <c r="AC15" s="113"/>
      <c r="AD15" s="75"/>
      <c r="AE15" s="75"/>
      <c r="AF15" s="108"/>
      <c r="AG15" s="108"/>
      <c r="AH15" s="108"/>
      <c r="AI15" s="75"/>
      <c r="AJ15" s="75"/>
    </row>
    <row r="16" spans="4:36" ht="13.2" customHeight="1" x14ac:dyDescent="0.25">
      <c r="D16" s="112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08"/>
      <c r="Q16" s="108"/>
      <c r="R16" s="108"/>
      <c r="S16" s="108"/>
      <c r="T16" s="75"/>
      <c r="U16" s="75"/>
      <c r="V16" s="75"/>
      <c r="W16" s="75"/>
      <c r="X16" s="75"/>
      <c r="Y16" s="75"/>
      <c r="Z16" s="108"/>
      <c r="AA16" s="108"/>
      <c r="AB16" s="108"/>
      <c r="AC16" s="113"/>
      <c r="AD16" s="75"/>
      <c r="AE16" s="75"/>
      <c r="AF16" s="108"/>
      <c r="AG16" s="108"/>
      <c r="AH16" s="108"/>
      <c r="AI16" s="75"/>
      <c r="AJ16" s="75"/>
    </row>
    <row r="17" spans="4:36" x14ac:dyDescent="0.25">
      <c r="D17" s="112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113"/>
      <c r="AD17" s="75"/>
      <c r="AE17" s="75"/>
      <c r="AF17" s="108"/>
      <c r="AG17" s="108"/>
      <c r="AH17" s="108"/>
      <c r="AI17" s="75"/>
      <c r="AJ17" s="75"/>
    </row>
    <row r="18" spans="4:36" x14ac:dyDescent="0.25">
      <c r="D18" s="112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113"/>
      <c r="AE18" s="75"/>
      <c r="AF18" s="108"/>
      <c r="AG18" s="108"/>
      <c r="AH18" s="108"/>
      <c r="AI18" s="75"/>
      <c r="AJ18" s="75"/>
    </row>
    <row r="19" spans="4:36" ht="15" customHeight="1" x14ac:dyDescent="0.25">
      <c r="D19" s="112"/>
      <c r="E19" s="105"/>
      <c r="F19" s="105"/>
      <c r="G19" s="105"/>
      <c r="H19" s="105"/>
      <c r="I19" s="105"/>
      <c r="J19" s="106"/>
      <c r="K19" s="106"/>
      <c r="L19" s="106"/>
      <c r="M19" s="106"/>
      <c r="N19" s="106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113"/>
    </row>
    <row r="20" spans="4:36" ht="15" customHeight="1" x14ac:dyDescent="0.25">
      <c r="D20" s="112"/>
      <c r="E20" s="105"/>
      <c r="F20" s="105"/>
      <c r="G20" s="105"/>
      <c r="H20" s="105"/>
      <c r="I20" s="105"/>
      <c r="J20" s="106"/>
      <c r="K20" s="106"/>
      <c r="L20" s="106"/>
      <c r="M20" s="106"/>
      <c r="N20" s="106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113"/>
      <c r="AF20" s="75"/>
      <c r="AG20" s="75"/>
      <c r="AH20" s="108"/>
      <c r="AI20" s="108"/>
      <c r="AJ20" s="108"/>
    </row>
    <row r="21" spans="4:36" ht="15" customHeight="1" x14ac:dyDescent="0.25">
      <c r="D21" s="112"/>
      <c r="E21" s="89"/>
      <c r="F21" s="89"/>
      <c r="G21" s="89"/>
      <c r="H21" s="89"/>
      <c r="I21" s="89"/>
      <c r="J21" s="107"/>
      <c r="K21" s="107"/>
      <c r="L21" s="107"/>
      <c r="M21" s="107"/>
      <c r="N21" s="107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113"/>
      <c r="AF21" s="75"/>
      <c r="AG21" s="75"/>
      <c r="AH21" s="108"/>
      <c r="AI21" s="108"/>
      <c r="AJ21" s="108"/>
    </row>
    <row r="22" spans="4:36" ht="15" customHeight="1" x14ac:dyDescent="0.25">
      <c r="D22" s="112"/>
      <c r="E22" s="89"/>
      <c r="F22" s="89"/>
      <c r="G22" s="89"/>
      <c r="H22" s="89"/>
      <c r="I22" s="89"/>
      <c r="J22" s="107"/>
      <c r="K22" s="107"/>
      <c r="L22" s="107"/>
      <c r="M22" s="107"/>
      <c r="N22" s="107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113"/>
      <c r="AF22" s="75"/>
      <c r="AG22" s="75"/>
      <c r="AH22" s="108"/>
      <c r="AI22" s="108"/>
      <c r="AJ22" s="108"/>
    </row>
    <row r="23" spans="4:36" ht="15" customHeight="1" x14ac:dyDescent="0.25">
      <c r="D23" s="112"/>
      <c r="E23" s="89"/>
      <c r="F23" s="89"/>
      <c r="G23" s="89"/>
      <c r="H23" s="89"/>
      <c r="I23" s="89"/>
      <c r="J23" s="107"/>
      <c r="K23" s="107"/>
      <c r="L23" s="107"/>
      <c r="M23" s="107"/>
      <c r="N23" s="107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113"/>
      <c r="AF23" s="75"/>
      <c r="AG23" s="75"/>
      <c r="AH23" s="108"/>
      <c r="AI23" s="108"/>
      <c r="AJ23" s="108"/>
    </row>
    <row r="24" spans="4:36" ht="15" customHeight="1" x14ac:dyDescent="0.25">
      <c r="D24" s="112"/>
      <c r="E24" s="89"/>
      <c r="F24" s="89"/>
      <c r="G24" s="89"/>
      <c r="H24" s="89"/>
      <c r="I24" s="89"/>
      <c r="J24" s="107"/>
      <c r="K24" s="107"/>
      <c r="L24" s="107"/>
      <c r="M24" s="107"/>
      <c r="N24" s="107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113"/>
      <c r="AF24" s="75"/>
      <c r="AG24" s="75"/>
      <c r="AH24" s="108"/>
      <c r="AI24" s="108"/>
      <c r="AJ24" s="108"/>
    </row>
    <row r="25" spans="4:36" ht="15" customHeight="1" x14ac:dyDescent="0.25">
      <c r="D25" s="112"/>
      <c r="E25" s="89"/>
      <c r="F25" s="89"/>
      <c r="G25" s="89"/>
      <c r="H25" s="89"/>
      <c r="I25" s="89"/>
      <c r="J25" s="107"/>
      <c r="K25" s="107"/>
      <c r="L25" s="107"/>
      <c r="M25" s="107"/>
      <c r="N25" s="107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113"/>
      <c r="AF25" s="75"/>
      <c r="AG25" s="75"/>
      <c r="AH25" s="108"/>
      <c r="AI25" s="108"/>
      <c r="AJ25" s="108"/>
    </row>
    <row r="26" spans="4:36" ht="15" customHeight="1" x14ac:dyDescent="0.25">
      <c r="D26" s="112"/>
      <c r="E26" s="89"/>
      <c r="F26" s="89"/>
      <c r="G26" s="89"/>
      <c r="H26" s="89"/>
      <c r="I26" s="89"/>
      <c r="J26" s="107"/>
      <c r="K26" s="107"/>
      <c r="L26" s="107"/>
      <c r="M26" s="107"/>
      <c r="N26" s="107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113"/>
      <c r="AF26" s="75"/>
      <c r="AG26" s="75"/>
      <c r="AH26" s="108"/>
      <c r="AI26" s="108"/>
      <c r="AJ26" s="108"/>
    </row>
    <row r="27" spans="4:36" ht="15" customHeight="1" x14ac:dyDescent="0.25">
      <c r="D27" s="112"/>
      <c r="E27" s="89"/>
      <c r="F27" s="89"/>
      <c r="G27" s="89"/>
      <c r="H27" s="89"/>
      <c r="I27" s="89"/>
      <c r="J27" s="107"/>
      <c r="K27" s="107"/>
      <c r="L27" s="107"/>
      <c r="M27" s="107"/>
      <c r="N27" s="107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113"/>
    </row>
    <row r="28" spans="4:36" ht="15" customHeight="1" x14ac:dyDescent="0.25">
      <c r="D28" s="112"/>
      <c r="E28" s="89"/>
      <c r="F28" s="89"/>
      <c r="G28" s="89"/>
      <c r="H28" s="89"/>
      <c r="I28" s="89"/>
      <c r="J28" s="107"/>
      <c r="K28" s="107"/>
      <c r="L28" s="107"/>
      <c r="M28" s="107"/>
      <c r="N28" s="107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113"/>
    </row>
    <row r="29" spans="4:36" ht="15" customHeight="1" x14ac:dyDescent="0.25">
      <c r="D29" s="112"/>
      <c r="E29" s="89"/>
      <c r="F29" s="89"/>
      <c r="G29" s="89"/>
      <c r="H29" s="89"/>
      <c r="I29" s="89"/>
      <c r="J29" s="107"/>
      <c r="K29" s="107"/>
      <c r="L29" s="107"/>
      <c r="M29" s="107"/>
      <c r="N29" s="107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13"/>
    </row>
    <row r="30" spans="4:36" ht="15" customHeight="1" x14ac:dyDescent="0.25">
      <c r="D30" s="112"/>
      <c r="E30" s="89"/>
      <c r="F30" s="89"/>
      <c r="G30" s="89"/>
      <c r="H30" s="89"/>
      <c r="I30" s="89"/>
      <c r="J30" s="107"/>
      <c r="K30" s="107"/>
      <c r="L30" s="107"/>
      <c r="M30" s="107"/>
      <c r="N30" s="107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113"/>
    </row>
    <row r="31" spans="4:36" ht="15" customHeight="1" x14ac:dyDescent="0.25">
      <c r="D31" s="112"/>
      <c r="E31" s="89"/>
      <c r="F31" s="89"/>
      <c r="G31" s="89"/>
      <c r="H31" s="89"/>
      <c r="I31" s="89"/>
      <c r="J31" s="107"/>
      <c r="K31" s="107"/>
      <c r="L31" s="107"/>
      <c r="M31" s="107"/>
      <c r="N31" s="107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113"/>
    </row>
    <row r="32" spans="4:36" ht="15" customHeight="1" x14ac:dyDescent="0.25">
      <c r="D32" s="112"/>
      <c r="E32" s="89"/>
      <c r="F32" s="89"/>
      <c r="G32" s="89"/>
      <c r="H32" s="89"/>
      <c r="I32" s="89"/>
      <c r="J32" s="107"/>
      <c r="K32" s="107"/>
      <c r="L32" s="107"/>
      <c r="M32" s="107"/>
      <c r="N32" s="107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113"/>
    </row>
    <row r="33" spans="4:29" ht="15" customHeight="1" x14ac:dyDescent="0.25">
      <c r="D33" s="112"/>
      <c r="E33" s="120"/>
      <c r="F33" s="120"/>
      <c r="G33" s="120"/>
      <c r="H33" s="120"/>
      <c r="I33" s="120"/>
      <c r="J33" s="121"/>
      <c r="K33" s="121"/>
      <c r="L33" s="121"/>
      <c r="M33" s="121"/>
      <c r="N33" s="121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113"/>
    </row>
    <row r="34" spans="4:29" ht="15" customHeight="1" x14ac:dyDescent="0.25">
      <c r="D34" s="112"/>
      <c r="E34" s="120"/>
      <c r="F34" s="120"/>
      <c r="G34" s="120"/>
      <c r="H34" s="120"/>
      <c r="I34" s="120"/>
      <c r="J34" s="121"/>
      <c r="K34" s="121"/>
      <c r="L34" s="121"/>
      <c r="M34" s="121"/>
      <c r="N34" s="121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113"/>
    </row>
    <row r="35" spans="4:29" ht="15" customHeight="1" x14ac:dyDescent="0.25">
      <c r="D35" s="112"/>
      <c r="E35" s="120"/>
      <c r="F35" s="120"/>
      <c r="G35" s="120"/>
      <c r="H35" s="120"/>
      <c r="I35" s="120"/>
      <c r="J35" s="121"/>
      <c r="K35" s="121"/>
      <c r="L35" s="121"/>
      <c r="M35" s="121"/>
      <c r="N35" s="121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113"/>
    </row>
    <row r="36" spans="4:29" x14ac:dyDescent="0.25">
      <c r="D36" s="112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113"/>
    </row>
    <row r="37" spans="4:29" x14ac:dyDescent="0.25">
      <c r="D37" s="112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113"/>
    </row>
    <row r="38" spans="4:29" x14ac:dyDescent="0.25">
      <c r="D38" s="112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113"/>
    </row>
    <row r="39" spans="4:29" x14ac:dyDescent="0.25">
      <c r="D39" s="112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113"/>
    </row>
    <row r="40" spans="4:29" x14ac:dyDescent="0.25">
      <c r="D40" s="112"/>
      <c r="E40" s="91" t="s">
        <v>273</v>
      </c>
      <c r="F40" s="92"/>
      <c r="G40" s="92"/>
      <c r="H40" s="92"/>
      <c r="I40" s="92"/>
      <c r="J40" s="92"/>
      <c r="K40" s="92"/>
      <c r="L40" s="92"/>
      <c r="M40" s="92"/>
      <c r="N40" s="92"/>
      <c r="P40" s="93" t="s">
        <v>275</v>
      </c>
      <c r="Q40" s="93"/>
      <c r="R40" s="93"/>
      <c r="S40" s="133" t="str">
        <f>HYPERLINK("#'Data Mapping'!E1","Mapping Sheet")</f>
        <v>Mapping Sheet</v>
      </c>
      <c r="T40" s="133"/>
      <c r="U40" s="133"/>
      <c r="V40" s="133"/>
      <c r="W40" s="133"/>
      <c r="X40" s="133"/>
      <c r="Y40" s="95"/>
      <c r="Z40" s="95"/>
      <c r="AA40" s="95"/>
      <c r="AB40" s="95"/>
      <c r="AC40" s="113"/>
    </row>
    <row r="41" spans="4:29" x14ac:dyDescent="0.25">
      <c r="D41" s="112"/>
      <c r="E41" s="91" t="s">
        <v>283</v>
      </c>
      <c r="F41" s="92"/>
      <c r="G41" s="92"/>
      <c r="H41" s="92"/>
      <c r="I41" s="92"/>
      <c r="J41" s="92"/>
      <c r="K41" s="92"/>
      <c r="L41" s="92"/>
      <c r="M41" s="92"/>
      <c r="N41" s="92"/>
      <c r="O41" s="96"/>
      <c r="P41" s="93"/>
      <c r="Q41" s="93"/>
      <c r="R41" s="93"/>
      <c r="S41" s="133"/>
      <c r="T41" s="133"/>
      <c r="U41" s="133"/>
      <c r="V41" s="133"/>
      <c r="W41" s="133"/>
      <c r="X41" s="133"/>
      <c r="Y41" s="95"/>
      <c r="Z41" s="95"/>
      <c r="AA41" s="95"/>
      <c r="AB41" s="95"/>
      <c r="AC41" s="113"/>
    </row>
    <row r="42" spans="4:29" ht="13.8" thickBot="1" x14ac:dyDescent="0.3"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6"/>
    </row>
  </sheetData>
  <mergeCells count="28">
    <mergeCell ref="P40:R41"/>
    <mergeCell ref="S40:X41"/>
    <mergeCell ref="E11:H12"/>
    <mergeCell ref="E13:H15"/>
    <mergeCell ref="J11:M12"/>
    <mergeCell ref="J13:M15"/>
    <mergeCell ref="O11:R12"/>
    <mergeCell ref="O13:R15"/>
    <mergeCell ref="T11:W12"/>
    <mergeCell ref="Y13:AB15"/>
    <mergeCell ref="Y11:AB12"/>
    <mergeCell ref="T13:W15"/>
    <mergeCell ref="E31:I32"/>
    <mergeCell ref="J31:N32"/>
    <mergeCell ref="E40:N40"/>
    <mergeCell ref="E41:N41"/>
    <mergeCell ref="E25:I26"/>
    <mergeCell ref="J25:N26"/>
    <mergeCell ref="E27:I28"/>
    <mergeCell ref="J27:N28"/>
    <mergeCell ref="E29:I30"/>
    <mergeCell ref="J29:N30"/>
    <mergeCell ref="E19:I20"/>
    <mergeCell ref="J19:N20"/>
    <mergeCell ref="E21:I22"/>
    <mergeCell ref="J21:N22"/>
    <mergeCell ref="E23:I24"/>
    <mergeCell ref="J23:N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BDBF-5EDC-432F-96F1-51F9E6C74453}">
  <dimension ref="B1:AD7"/>
  <sheetViews>
    <sheetView workbookViewId="0">
      <selection activeCell="C14" sqref="C14"/>
    </sheetView>
  </sheetViews>
  <sheetFormatPr defaultRowHeight="13.2" x14ac:dyDescent="0.25"/>
  <cols>
    <col min="2" max="2" width="9.21875" bestFit="1" customWidth="1"/>
    <col min="3" max="3" width="22.21875" bestFit="1" customWidth="1"/>
    <col min="4" max="4" width="14.77734375" bestFit="1" customWidth="1"/>
    <col min="5" max="5" width="6.6640625" bestFit="1" customWidth="1"/>
    <col min="6" max="6" width="18.88671875" bestFit="1" customWidth="1"/>
    <col min="7" max="7" width="14.109375" bestFit="1" customWidth="1"/>
    <col min="8" max="8" width="8.33203125" bestFit="1" customWidth="1"/>
    <col min="9" max="9" width="12.77734375" bestFit="1" customWidth="1"/>
    <col min="10" max="10" width="21.44140625" bestFit="1" customWidth="1"/>
    <col min="11" max="11" width="25.33203125" bestFit="1" customWidth="1"/>
    <col min="12" max="12" width="9" bestFit="1" customWidth="1"/>
    <col min="13" max="13" width="25" bestFit="1" customWidth="1"/>
    <col min="14" max="14" width="35.5546875" bestFit="1" customWidth="1"/>
    <col min="15" max="15" width="21.21875" bestFit="1" customWidth="1"/>
    <col min="16" max="16" width="29" bestFit="1" customWidth="1"/>
    <col min="17" max="17" width="10.5546875" bestFit="1" customWidth="1"/>
    <col min="18" max="18" width="11.44140625" bestFit="1" customWidth="1"/>
    <col min="19" max="19" width="22.77734375" bestFit="1" customWidth="1"/>
    <col min="20" max="20" width="10.44140625" bestFit="1" customWidth="1"/>
    <col min="21" max="21" width="15" bestFit="1" customWidth="1"/>
    <col min="22" max="22" width="30.5546875" bestFit="1" customWidth="1"/>
    <col min="23" max="23" width="8.77734375" bestFit="1" customWidth="1"/>
    <col min="24" max="24" width="29.88671875" bestFit="1" customWidth="1"/>
    <col min="25" max="25" width="27.33203125" bestFit="1" customWidth="1"/>
    <col min="26" max="26" width="12" bestFit="1" customWidth="1"/>
    <col min="27" max="27" width="25.6640625" bestFit="1" customWidth="1"/>
    <col min="28" max="28" width="15.44140625" bestFit="1" customWidth="1"/>
    <col min="29" max="29" width="26.6640625" bestFit="1" customWidth="1"/>
    <col min="30" max="30" width="27.88671875" bestFit="1" customWidth="1"/>
  </cols>
  <sheetData>
    <row r="1" spans="2:30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146</v>
      </c>
      <c r="AD1" t="s">
        <v>147</v>
      </c>
    </row>
    <row r="2" spans="2:30" x14ac:dyDescent="0.25">
      <c r="B2" t="s">
        <v>30</v>
      </c>
      <c r="C2">
        <v>137.1</v>
      </c>
      <c r="D2">
        <v>156.19999999999999</v>
      </c>
      <c r="E2">
        <v>134.69999999999999</v>
      </c>
      <c r="F2">
        <v>142.4</v>
      </c>
      <c r="G2">
        <v>124</v>
      </c>
      <c r="H2">
        <v>143.80000000000001</v>
      </c>
      <c r="I2">
        <v>129.30000000000001</v>
      </c>
      <c r="J2">
        <v>122.9</v>
      </c>
      <c r="K2">
        <v>108.4</v>
      </c>
      <c r="L2">
        <v>138.69999999999999</v>
      </c>
      <c r="M2">
        <v>137.5</v>
      </c>
      <c r="N2">
        <v>156.30000000000001</v>
      </c>
      <c r="O2">
        <v>138</v>
      </c>
      <c r="P2">
        <v>162.9</v>
      </c>
      <c r="Q2">
        <v>150.80000000000001</v>
      </c>
      <c r="R2">
        <v>146.30000000000001</v>
      </c>
      <c r="S2">
        <v>150.1</v>
      </c>
      <c r="T2" t="s">
        <v>166</v>
      </c>
      <c r="U2">
        <v>146.6</v>
      </c>
      <c r="V2">
        <v>149.4</v>
      </c>
      <c r="W2">
        <v>150.9</v>
      </c>
      <c r="X2">
        <v>130.19999999999999</v>
      </c>
      <c r="Y2">
        <v>144.9</v>
      </c>
      <c r="Z2">
        <v>156.30000000000001</v>
      </c>
      <c r="AA2">
        <v>133.69999999999999</v>
      </c>
      <c r="AB2">
        <v>142.6</v>
      </c>
      <c r="AC2">
        <v>141.69999999999999</v>
      </c>
      <c r="AD2">
        <v>135.9</v>
      </c>
    </row>
    <row r="3" spans="2:30" x14ac:dyDescent="0.25">
      <c r="B3" t="s">
        <v>32</v>
      </c>
      <c r="C3">
        <v>140</v>
      </c>
      <c r="D3">
        <v>153.69999999999999</v>
      </c>
      <c r="E3">
        <v>139.4</v>
      </c>
      <c r="F3">
        <v>141.9</v>
      </c>
      <c r="G3">
        <v>118.4</v>
      </c>
      <c r="H3">
        <v>148.6</v>
      </c>
      <c r="I3">
        <v>150.19999999999999</v>
      </c>
      <c r="J3">
        <v>121.7</v>
      </c>
      <c r="K3">
        <v>110.4</v>
      </c>
      <c r="L3">
        <v>140.4</v>
      </c>
      <c r="M3">
        <v>128.69999999999999</v>
      </c>
      <c r="N3">
        <v>154.19999999999999</v>
      </c>
      <c r="O3">
        <v>141.69999999999999</v>
      </c>
      <c r="P3">
        <v>165.7</v>
      </c>
      <c r="Q3">
        <v>143.9</v>
      </c>
      <c r="R3">
        <v>131.30000000000001</v>
      </c>
      <c r="S3">
        <v>142</v>
      </c>
      <c r="T3">
        <v>149.69999999999999</v>
      </c>
      <c r="U3">
        <v>129.1</v>
      </c>
      <c r="V3">
        <v>136.9</v>
      </c>
      <c r="W3">
        <v>139.5</v>
      </c>
      <c r="X3">
        <v>120.2</v>
      </c>
      <c r="Y3">
        <v>133.80000000000001</v>
      </c>
      <c r="Z3">
        <v>147.69999999999999</v>
      </c>
      <c r="AA3">
        <v>132.4</v>
      </c>
      <c r="AB3">
        <v>133.1</v>
      </c>
      <c r="AC3">
        <v>140.6</v>
      </c>
      <c r="AD3">
        <v>139.9</v>
      </c>
    </row>
    <row r="4" spans="2:30" x14ac:dyDescent="0.25">
      <c r="B4" t="s">
        <v>33</v>
      </c>
      <c r="C4">
        <v>138</v>
      </c>
      <c r="D4">
        <v>155.30000000000001</v>
      </c>
      <c r="E4">
        <v>136.5</v>
      </c>
      <c r="F4">
        <v>142.19999999999999</v>
      </c>
      <c r="G4">
        <v>121.9</v>
      </c>
      <c r="H4">
        <v>146</v>
      </c>
      <c r="I4">
        <v>136.4</v>
      </c>
      <c r="J4">
        <v>122.5</v>
      </c>
      <c r="K4">
        <v>109.1</v>
      </c>
      <c r="L4">
        <v>139.30000000000001</v>
      </c>
      <c r="M4">
        <v>133.80000000000001</v>
      </c>
      <c r="N4">
        <v>155.30000000000001</v>
      </c>
      <c r="O4">
        <v>139.4</v>
      </c>
      <c r="P4">
        <v>163.6</v>
      </c>
      <c r="Q4">
        <v>148.1</v>
      </c>
      <c r="R4">
        <v>140.1</v>
      </c>
      <c r="S4">
        <v>146.9</v>
      </c>
      <c r="T4">
        <v>149.69999999999999</v>
      </c>
      <c r="U4">
        <v>140</v>
      </c>
      <c r="V4">
        <v>143.5</v>
      </c>
      <c r="W4">
        <v>146.6</v>
      </c>
      <c r="X4">
        <v>124.9</v>
      </c>
      <c r="Y4">
        <v>138.6</v>
      </c>
      <c r="Z4">
        <v>151.30000000000001</v>
      </c>
      <c r="AA4">
        <v>133.19999999999999</v>
      </c>
      <c r="AB4">
        <v>138</v>
      </c>
      <c r="AC4">
        <v>141.19999999999999</v>
      </c>
      <c r="AD4">
        <v>137.30000000000001</v>
      </c>
    </row>
    <row r="7" spans="2:30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BBDF-125A-45A4-9272-F13294C289F1}">
  <dimension ref="A1:AG37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F26" sqref="AF26"/>
    </sheetView>
  </sheetViews>
  <sheetFormatPr defaultRowHeight="13.2" x14ac:dyDescent="0.25"/>
  <cols>
    <col min="32" max="32" width="12.109375" bestFit="1" customWidth="1"/>
    <col min="33" max="33" width="11.5546875" bestFit="1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5" t="s">
        <v>2</v>
      </c>
      <c r="E1" s="25" t="s">
        <v>155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5" t="s">
        <v>221</v>
      </c>
    </row>
    <row r="2" spans="1:33" x14ac:dyDescent="0.25">
      <c r="A2" s="1" t="s">
        <v>33</v>
      </c>
      <c r="B2" s="1">
        <v>2019</v>
      </c>
      <c r="C2" s="1" t="s">
        <v>31</v>
      </c>
      <c r="D2" s="55">
        <v>43466</v>
      </c>
      <c r="E2" s="1" t="s">
        <v>185</v>
      </c>
      <c r="F2" s="4">
        <v>137.1</v>
      </c>
      <c r="G2" s="4">
        <v>151.4</v>
      </c>
      <c r="H2" s="4">
        <v>140.19999999999999</v>
      </c>
      <c r="I2" s="4">
        <v>142.1</v>
      </c>
      <c r="J2" s="4">
        <v>121.8</v>
      </c>
      <c r="K2" s="4">
        <v>135.4</v>
      </c>
      <c r="L2" s="4">
        <v>131.30000000000001</v>
      </c>
      <c r="M2" s="4">
        <v>120.3</v>
      </c>
      <c r="N2" s="4">
        <v>109.1</v>
      </c>
      <c r="O2" s="4">
        <v>139.4</v>
      </c>
      <c r="P2" s="4">
        <v>133.30000000000001</v>
      </c>
      <c r="Q2" s="4">
        <v>154.6</v>
      </c>
      <c r="R2" s="4">
        <v>137.4</v>
      </c>
      <c r="S2" s="4">
        <v>163.19999999999999</v>
      </c>
      <c r="T2" s="4">
        <v>147.6</v>
      </c>
      <c r="U2" s="4">
        <v>139</v>
      </c>
      <c r="V2" s="4">
        <v>146.4</v>
      </c>
      <c r="W2" s="4">
        <v>147.69999999999999</v>
      </c>
      <c r="X2" s="4">
        <v>139.5</v>
      </c>
      <c r="Y2" s="4">
        <v>143.6</v>
      </c>
      <c r="Z2" s="4">
        <v>145.1</v>
      </c>
      <c r="AA2" s="4">
        <v>123.3</v>
      </c>
      <c r="AB2" s="4">
        <v>136.69999999999999</v>
      </c>
      <c r="AC2" s="4">
        <v>150.19999999999999</v>
      </c>
      <c r="AD2" s="4">
        <v>132.80000000000001</v>
      </c>
      <c r="AE2" s="4">
        <v>136.9</v>
      </c>
      <c r="AF2" s="4">
        <v>139.6</v>
      </c>
    </row>
    <row r="3" spans="1:33" x14ac:dyDescent="0.25">
      <c r="A3" s="1" t="s">
        <v>33</v>
      </c>
      <c r="B3" s="1">
        <v>2019</v>
      </c>
      <c r="C3" s="1" t="s">
        <v>34</v>
      </c>
      <c r="D3" s="55">
        <v>43497</v>
      </c>
      <c r="E3" s="1" t="s">
        <v>186</v>
      </c>
      <c r="F3" s="4">
        <v>137.6</v>
      </c>
      <c r="G3" s="4">
        <v>152</v>
      </c>
      <c r="H3" s="4">
        <v>141.5</v>
      </c>
      <c r="I3" s="4">
        <v>142.19999999999999</v>
      </c>
      <c r="J3" s="4">
        <v>122</v>
      </c>
      <c r="K3" s="4">
        <v>136.4</v>
      </c>
      <c r="L3" s="4">
        <v>129.69999999999999</v>
      </c>
      <c r="M3" s="4">
        <v>121</v>
      </c>
      <c r="N3" s="4">
        <v>109</v>
      </c>
      <c r="O3" s="4">
        <v>139.69999999999999</v>
      </c>
      <c r="P3" s="4">
        <v>133.6</v>
      </c>
      <c r="Q3" s="4">
        <v>154.9</v>
      </c>
      <c r="R3" s="4">
        <v>137.5</v>
      </c>
      <c r="S3" s="4">
        <v>163.4</v>
      </c>
      <c r="T3" s="4">
        <v>147.69999999999999</v>
      </c>
      <c r="U3" s="4">
        <v>139.69999999999999</v>
      </c>
      <c r="V3" s="4">
        <v>146.5</v>
      </c>
      <c r="W3" s="4">
        <v>148.5</v>
      </c>
      <c r="X3" s="4">
        <v>138.4</v>
      </c>
      <c r="Y3" s="4">
        <v>143.69999999999999</v>
      </c>
      <c r="Z3" s="4">
        <v>145.6</v>
      </c>
      <c r="AA3" s="4">
        <v>123.9</v>
      </c>
      <c r="AB3" s="4">
        <v>137.1</v>
      </c>
      <c r="AC3" s="4">
        <v>150.30000000000001</v>
      </c>
      <c r="AD3" s="4">
        <v>134.1</v>
      </c>
      <c r="AE3" s="4">
        <v>137.4</v>
      </c>
      <c r="AF3" s="4">
        <v>139.9</v>
      </c>
      <c r="AG3" s="54">
        <f>(AF3-AF2)/AF2</f>
        <v>2.1489971346705687E-3</v>
      </c>
    </row>
    <row r="4" spans="1:33" x14ac:dyDescent="0.25">
      <c r="A4" s="1" t="s">
        <v>33</v>
      </c>
      <c r="B4" s="1">
        <v>2019</v>
      </c>
      <c r="C4" s="1" t="s">
        <v>35</v>
      </c>
      <c r="D4" s="55">
        <v>43525</v>
      </c>
      <c r="E4" s="1" t="s">
        <v>187</v>
      </c>
      <c r="F4" s="4">
        <v>137.80000000000001</v>
      </c>
      <c r="G4" s="4">
        <v>153</v>
      </c>
      <c r="H4" s="4">
        <v>140.30000000000001</v>
      </c>
      <c r="I4" s="4">
        <v>142.30000000000001</v>
      </c>
      <c r="J4" s="4">
        <v>122</v>
      </c>
      <c r="K4" s="4">
        <v>137.6</v>
      </c>
      <c r="L4" s="4">
        <v>132.6</v>
      </c>
      <c r="M4" s="4">
        <v>121.8</v>
      </c>
      <c r="N4" s="4">
        <v>109</v>
      </c>
      <c r="O4" s="4">
        <v>139.5</v>
      </c>
      <c r="P4" s="4">
        <v>133.69999999999999</v>
      </c>
      <c r="Q4" s="4">
        <v>155.19999999999999</v>
      </c>
      <c r="R4" s="4">
        <v>138.1</v>
      </c>
      <c r="S4" s="4">
        <v>163.5</v>
      </c>
      <c r="T4" s="4">
        <v>147.9</v>
      </c>
      <c r="U4" s="4">
        <v>139.9</v>
      </c>
      <c r="V4" s="4">
        <v>146.69999999999999</v>
      </c>
      <c r="W4" s="4">
        <v>149</v>
      </c>
      <c r="X4" s="4">
        <v>139.69999999999999</v>
      </c>
      <c r="Y4" s="4">
        <v>143.80000000000001</v>
      </c>
      <c r="Z4" s="4">
        <v>146.19999999999999</v>
      </c>
      <c r="AA4" s="4">
        <v>124.6</v>
      </c>
      <c r="AB4" s="4">
        <v>137.69999999999999</v>
      </c>
      <c r="AC4" s="4">
        <v>150.30000000000001</v>
      </c>
      <c r="AD4" s="4">
        <v>133.4</v>
      </c>
      <c r="AE4" s="4">
        <v>137.69999999999999</v>
      </c>
      <c r="AF4" s="4">
        <v>140.4</v>
      </c>
      <c r="AG4" s="54">
        <f t="shared" ref="AG4:AG37" si="0">(AF4-AF3)/AF3</f>
        <v>3.5739814152966403E-3</v>
      </c>
    </row>
    <row r="5" spans="1:33" x14ac:dyDescent="0.25">
      <c r="A5" s="1" t="s">
        <v>33</v>
      </c>
      <c r="B5" s="1">
        <v>2019</v>
      </c>
      <c r="C5" s="1" t="s">
        <v>36</v>
      </c>
      <c r="D5" s="55">
        <v>43556</v>
      </c>
      <c r="E5" s="1" t="s">
        <v>188</v>
      </c>
      <c r="F5" s="4">
        <v>138</v>
      </c>
      <c r="G5" s="4">
        <v>155.30000000000001</v>
      </c>
      <c r="H5" s="4">
        <v>136.5</v>
      </c>
      <c r="I5" s="4">
        <v>142.19999999999999</v>
      </c>
      <c r="J5" s="4">
        <v>121.9</v>
      </c>
      <c r="K5" s="4">
        <v>146</v>
      </c>
      <c r="L5" s="4">
        <v>136.4</v>
      </c>
      <c r="M5" s="4">
        <v>122.5</v>
      </c>
      <c r="N5" s="4">
        <v>109.1</v>
      </c>
      <c r="O5" s="4">
        <v>139.30000000000001</v>
      </c>
      <c r="P5" s="4">
        <v>133.80000000000001</v>
      </c>
      <c r="Q5" s="4">
        <v>155.30000000000001</v>
      </c>
      <c r="R5" s="4">
        <v>139.4</v>
      </c>
      <c r="S5" s="4">
        <v>163.6</v>
      </c>
      <c r="T5" s="4">
        <v>148.1</v>
      </c>
      <c r="U5" s="4">
        <v>140.1</v>
      </c>
      <c r="V5" s="4">
        <v>146.9</v>
      </c>
      <c r="W5" s="4">
        <v>149.69999999999999</v>
      </c>
      <c r="X5" s="4">
        <v>140</v>
      </c>
      <c r="Y5" s="4">
        <v>143.5</v>
      </c>
      <c r="Z5" s="4">
        <v>146.6</v>
      </c>
      <c r="AA5" s="4">
        <v>124.9</v>
      </c>
      <c r="AB5" s="4">
        <v>138.6</v>
      </c>
      <c r="AC5" s="4">
        <v>151.30000000000001</v>
      </c>
      <c r="AD5" s="4">
        <v>133.19999999999999</v>
      </c>
      <c r="AE5" s="4">
        <v>138</v>
      </c>
      <c r="AF5" s="4">
        <v>141.19999999999999</v>
      </c>
      <c r="AG5" s="54">
        <f t="shared" si="0"/>
        <v>5.698005698005576E-3</v>
      </c>
    </row>
    <row r="6" spans="1:33" x14ac:dyDescent="0.25">
      <c r="A6" s="1" t="s">
        <v>33</v>
      </c>
      <c r="B6" s="1">
        <v>2019</v>
      </c>
      <c r="C6" s="1" t="s">
        <v>37</v>
      </c>
      <c r="D6" s="55">
        <v>43586</v>
      </c>
      <c r="E6" s="1" t="s">
        <v>189</v>
      </c>
      <c r="F6" s="4">
        <v>138.30000000000001</v>
      </c>
      <c r="G6" s="4">
        <v>158.5</v>
      </c>
      <c r="H6" s="4">
        <v>136</v>
      </c>
      <c r="I6" s="4">
        <v>142.5</v>
      </c>
      <c r="J6" s="4">
        <v>122</v>
      </c>
      <c r="K6" s="4">
        <v>146.5</v>
      </c>
      <c r="L6" s="4">
        <v>143</v>
      </c>
      <c r="M6" s="4">
        <v>124.9</v>
      </c>
      <c r="N6" s="4">
        <v>109.9</v>
      </c>
      <c r="O6" s="4">
        <v>139.9</v>
      </c>
      <c r="P6" s="4">
        <v>134</v>
      </c>
      <c r="Q6" s="4">
        <v>155.5</v>
      </c>
      <c r="R6" s="4">
        <v>140.9</v>
      </c>
      <c r="S6" s="4">
        <v>164.1</v>
      </c>
      <c r="T6" s="4">
        <v>148.4</v>
      </c>
      <c r="U6" s="4">
        <v>140.4</v>
      </c>
      <c r="V6" s="4">
        <v>147.30000000000001</v>
      </c>
      <c r="W6" s="4">
        <v>150.1</v>
      </c>
      <c r="X6" s="4">
        <v>140.30000000000001</v>
      </c>
      <c r="Y6" s="4">
        <v>143.69999999999999</v>
      </c>
      <c r="Z6" s="4">
        <v>146.9</v>
      </c>
      <c r="AA6" s="4">
        <v>124.9</v>
      </c>
      <c r="AB6" s="4">
        <v>139.19999999999999</v>
      </c>
      <c r="AC6" s="4">
        <v>151.6</v>
      </c>
      <c r="AD6" s="4">
        <v>133.4</v>
      </c>
      <c r="AE6" s="4">
        <v>138.19999999999999</v>
      </c>
      <c r="AF6" s="4">
        <v>142</v>
      </c>
      <c r="AG6" s="54">
        <f t="shared" si="0"/>
        <v>5.6657223796034804E-3</v>
      </c>
    </row>
    <row r="7" spans="1:33" x14ac:dyDescent="0.25">
      <c r="A7" s="1" t="s">
        <v>33</v>
      </c>
      <c r="B7" s="1">
        <v>2019</v>
      </c>
      <c r="C7" s="1" t="s">
        <v>38</v>
      </c>
      <c r="D7" s="55">
        <v>43617</v>
      </c>
      <c r="E7" s="1" t="s">
        <v>190</v>
      </c>
      <c r="F7" s="4">
        <v>138.69999999999999</v>
      </c>
      <c r="G7" s="4">
        <v>162.1</v>
      </c>
      <c r="H7" s="4">
        <v>137.80000000000001</v>
      </c>
      <c r="I7" s="4">
        <v>143.30000000000001</v>
      </c>
      <c r="J7" s="4">
        <v>122.2</v>
      </c>
      <c r="K7" s="4">
        <v>146.80000000000001</v>
      </c>
      <c r="L7" s="4">
        <v>150.5</v>
      </c>
      <c r="M7" s="4">
        <v>128.30000000000001</v>
      </c>
      <c r="N7" s="4">
        <v>111</v>
      </c>
      <c r="O7" s="4">
        <v>140.6</v>
      </c>
      <c r="P7" s="4">
        <v>134.19999999999999</v>
      </c>
      <c r="Q7" s="4">
        <v>155.9</v>
      </c>
      <c r="R7" s="4">
        <v>142.69999999999999</v>
      </c>
      <c r="S7" s="4">
        <v>164.9</v>
      </c>
      <c r="T7" s="4">
        <v>148.6</v>
      </c>
      <c r="U7" s="4">
        <v>140.4</v>
      </c>
      <c r="V7" s="4">
        <v>147.4</v>
      </c>
      <c r="W7" s="4">
        <v>149.4</v>
      </c>
      <c r="X7" s="4">
        <v>141.19999999999999</v>
      </c>
      <c r="Y7" s="4">
        <v>143.80000000000001</v>
      </c>
      <c r="Z7" s="4">
        <v>147.4</v>
      </c>
      <c r="AA7" s="4">
        <v>124.6</v>
      </c>
      <c r="AB7" s="4">
        <v>139.6</v>
      </c>
      <c r="AC7" s="4">
        <v>152.5</v>
      </c>
      <c r="AD7" s="4">
        <v>134.30000000000001</v>
      </c>
      <c r="AE7" s="4">
        <v>138.6</v>
      </c>
      <c r="AF7" s="4">
        <v>142.9</v>
      </c>
      <c r="AG7" s="54">
        <f t="shared" si="0"/>
        <v>6.3380281690141246E-3</v>
      </c>
    </row>
    <row r="8" spans="1:33" x14ac:dyDescent="0.25">
      <c r="A8" s="1" t="s">
        <v>33</v>
      </c>
      <c r="B8" s="1">
        <v>2019</v>
      </c>
      <c r="C8" s="1" t="s">
        <v>39</v>
      </c>
      <c r="D8" s="55">
        <v>43647</v>
      </c>
      <c r="E8" s="1" t="s">
        <v>191</v>
      </c>
      <c r="F8" s="4">
        <v>139.30000000000001</v>
      </c>
      <c r="G8" s="4">
        <v>162.69999999999999</v>
      </c>
      <c r="H8" s="4">
        <v>140</v>
      </c>
      <c r="I8" s="4">
        <v>144</v>
      </c>
      <c r="J8" s="4">
        <v>122.5</v>
      </c>
      <c r="K8" s="4">
        <v>150.30000000000001</v>
      </c>
      <c r="L8" s="4">
        <v>160.30000000000001</v>
      </c>
      <c r="M8" s="4">
        <v>130</v>
      </c>
      <c r="N8" s="4">
        <v>111.1</v>
      </c>
      <c r="O8" s="4">
        <v>141.69999999999999</v>
      </c>
      <c r="P8" s="4">
        <v>134.69999999999999</v>
      </c>
      <c r="Q8" s="4">
        <v>156.19999999999999</v>
      </c>
      <c r="R8" s="4">
        <v>144.69999999999999</v>
      </c>
      <c r="S8" s="4">
        <v>165.2</v>
      </c>
      <c r="T8" s="4">
        <v>148.9</v>
      </c>
      <c r="U8" s="4">
        <v>140.5</v>
      </c>
      <c r="V8" s="4">
        <v>147.6</v>
      </c>
      <c r="W8" s="4">
        <v>150.6</v>
      </c>
      <c r="X8" s="4">
        <v>139.30000000000001</v>
      </c>
      <c r="Y8" s="4">
        <v>144.19999999999999</v>
      </c>
      <c r="Z8" s="4">
        <v>147.9</v>
      </c>
      <c r="AA8" s="4">
        <v>125.6</v>
      </c>
      <c r="AB8" s="4">
        <v>140.5</v>
      </c>
      <c r="AC8" s="4">
        <v>154</v>
      </c>
      <c r="AD8" s="4">
        <v>135.69999999999999</v>
      </c>
      <c r="AE8" s="4">
        <v>139.5</v>
      </c>
      <c r="AF8" s="4">
        <v>144.19999999999999</v>
      </c>
      <c r="AG8" s="54">
        <f t="shared" si="0"/>
        <v>9.0972708187542547E-3</v>
      </c>
    </row>
    <row r="9" spans="1:33" x14ac:dyDescent="0.25">
      <c r="A9" s="1" t="s">
        <v>33</v>
      </c>
      <c r="B9" s="1">
        <v>2019</v>
      </c>
      <c r="C9" s="1" t="s">
        <v>40</v>
      </c>
      <c r="D9" s="55">
        <v>43678</v>
      </c>
      <c r="E9" s="1" t="s">
        <v>192</v>
      </c>
      <c r="F9" s="4">
        <v>140.1</v>
      </c>
      <c r="G9" s="4">
        <v>160.6</v>
      </c>
      <c r="H9" s="4">
        <v>138.5</v>
      </c>
      <c r="I9" s="4">
        <v>144.69999999999999</v>
      </c>
      <c r="J9" s="4">
        <v>122.9</v>
      </c>
      <c r="K9" s="4">
        <v>149.4</v>
      </c>
      <c r="L9" s="4">
        <v>167.4</v>
      </c>
      <c r="M9" s="4">
        <v>130.9</v>
      </c>
      <c r="N9" s="4">
        <v>112</v>
      </c>
      <c r="O9" s="4">
        <v>142.6</v>
      </c>
      <c r="P9" s="4">
        <v>134.9</v>
      </c>
      <c r="Q9" s="4">
        <v>156.6</v>
      </c>
      <c r="R9" s="4">
        <v>145.9</v>
      </c>
      <c r="S9" s="4">
        <v>165.8</v>
      </c>
      <c r="T9" s="4">
        <v>149.1</v>
      </c>
      <c r="U9" s="4">
        <v>140.6</v>
      </c>
      <c r="V9" s="4">
        <v>147.9</v>
      </c>
      <c r="W9" s="4">
        <v>151.6</v>
      </c>
      <c r="X9" s="4">
        <v>138.5</v>
      </c>
      <c r="Y9" s="4">
        <v>144.5</v>
      </c>
      <c r="Z9" s="4">
        <v>148.5</v>
      </c>
      <c r="AA9" s="4">
        <v>125.8</v>
      </c>
      <c r="AB9" s="4">
        <v>140.9</v>
      </c>
      <c r="AC9" s="4">
        <v>154.9</v>
      </c>
      <c r="AD9" s="4">
        <v>138.4</v>
      </c>
      <c r="AE9" s="4">
        <v>140.19999999999999</v>
      </c>
      <c r="AF9" s="4">
        <v>145</v>
      </c>
      <c r="AG9" s="54">
        <f t="shared" si="0"/>
        <v>5.5478502080444619E-3</v>
      </c>
    </row>
    <row r="10" spans="1:33" x14ac:dyDescent="0.25">
      <c r="A10" s="1" t="s">
        <v>33</v>
      </c>
      <c r="B10" s="1">
        <v>2019</v>
      </c>
      <c r="C10" s="1" t="s">
        <v>41</v>
      </c>
      <c r="D10" s="55">
        <v>43709</v>
      </c>
      <c r="E10" s="1" t="s">
        <v>193</v>
      </c>
      <c r="F10" s="4">
        <v>140.9</v>
      </c>
      <c r="G10" s="4">
        <v>160.80000000000001</v>
      </c>
      <c r="H10" s="4">
        <v>139.6</v>
      </c>
      <c r="I10" s="4">
        <v>145.4</v>
      </c>
      <c r="J10" s="4">
        <v>123.5</v>
      </c>
      <c r="K10" s="4">
        <v>146.6</v>
      </c>
      <c r="L10" s="4">
        <v>173.2</v>
      </c>
      <c r="M10" s="4">
        <v>131.6</v>
      </c>
      <c r="N10" s="4">
        <v>113.2</v>
      </c>
      <c r="O10" s="4">
        <v>144.1</v>
      </c>
      <c r="P10" s="4">
        <v>135</v>
      </c>
      <c r="Q10" s="4">
        <v>156.80000000000001</v>
      </c>
      <c r="R10" s="4">
        <v>147</v>
      </c>
      <c r="S10" s="4">
        <v>166.5</v>
      </c>
      <c r="T10" s="4">
        <v>149.19999999999999</v>
      </c>
      <c r="U10" s="4">
        <v>140.6</v>
      </c>
      <c r="V10" s="4">
        <v>147.9</v>
      </c>
      <c r="W10" s="4">
        <v>152.19999999999999</v>
      </c>
      <c r="X10" s="4">
        <v>139.19999999999999</v>
      </c>
      <c r="Y10" s="4">
        <v>144.6</v>
      </c>
      <c r="Z10" s="4">
        <v>149</v>
      </c>
      <c r="AA10" s="4">
        <v>126.1</v>
      </c>
      <c r="AB10" s="4">
        <v>141.30000000000001</v>
      </c>
      <c r="AC10" s="4">
        <v>155.19999999999999</v>
      </c>
      <c r="AD10" s="4">
        <v>139.69999999999999</v>
      </c>
      <c r="AE10" s="4">
        <v>140.69999999999999</v>
      </c>
      <c r="AF10" s="4">
        <v>145.80000000000001</v>
      </c>
      <c r="AG10" s="54">
        <f t="shared" si="0"/>
        <v>5.5172413793104233E-3</v>
      </c>
    </row>
    <row r="11" spans="1:33" x14ac:dyDescent="0.25">
      <c r="A11" s="1" t="s">
        <v>33</v>
      </c>
      <c r="B11" s="1">
        <v>2019</v>
      </c>
      <c r="C11" s="1" t="s">
        <v>42</v>
      </c>
      <c r="D11" s="55">
        <v>43739</v>
      </c>
      <c r="E11" s="1" t="s">
        <v>194</v>
      </c>
      <c r="F11" s="4">
        <v>141.80000000000001</v>
      </c>
      <c r="G11" s="4">
        <v>161</v>
      </c>
      <c r="H11" s="4">
        <v>142.6</v>
      </c>
      <c r="I11" s="4">
        <v>146.19999999999999</v>
      </c>
      <c r="J11" s="4">
        <v>123.9</v>
      </c>
      <c r="K11" s="4">
        <v>148</v>
      </c>
      <c r="L11" s="4">
        <v>188.4</v>
      </c>
      <c r="M11" s="4">
        <v>132.5</v>
      </c>
      <c r="N11" s="4">
        <v>114</v>
      </c>
      <c r="O11" s="4">
        <v>145.4</v>
      </c>
      <c r="P11" s="4">
        <v>135.1</v>
      </c>
      <c r="Q11" s="4">
        <v>157.1</v>
      </c>
      <c r="R11" s="4">
        <v>149.6</v>
      </c>
      <c r="S11" s="4">
        <v>167.1</v>
      </c>
      <c r="T11" s="4">
        <v>149.4</v>
      </c>
      <c r="U11" s="4">
        <v>140.80000000000001</v>
      </c>
      <c r="V11" s="4">
        <v>148.19999999999999</v>
      </c>
      <c r="W11" s="4">
        <v>153</v>
      </c>
      <c r="X11" s="4">
        <v>140.6</v>
      </c>
      <c r="Y11" s="4">
        <v>145</v>
      </c>
      <c r="Z11" s="4">
        <v>149.4</v>
      </c>
      <c r="AA11" s="4">
        <v>126.3</v>
      </c>
      <c r="AB11" s="4">
        <v>141.69999999999999</v>
      </c>
      <c r="AC11" s="4">
        <v>155.4</v>
      </c>
      <c r="AD11" s="4">
        <v>140</v>
      </c>
      <c r="AE11" s="4">
        <v>141</v>
      </c>
      <c r="AF11" s="4">
        <v>147.19999999999999</v>
      </c>
      <c r="AG11" s="54">
        <f t="shared" si="0"/>
        <v>9.6021947873798155E-3</v>
      </c>
    </row>
    <row r="12" spans="1:33" x14ac:dyDescent="0.25">
      <c r="A12" s="1" t="s">
        <v>33</v>
      </c>
      <c r="B12" s="1">
        <v>2019</v>
      </c>
      <c r="C12" s="1" t="s">
        <v>43</v>
      </c>
      <c r="D12" s="55">
        <v>43770</v>
      </c>
      <c r="E12" s="1" t="s">
        <v>195</v>
      </c>
      <c r="F12" s="4">
        <v>142.5</v>
      </c>
      <c r="G12" s="4">
        <v>163.19999999999999</v>
      </c>
      <c r="H12" s="4">
        <v>145.6</v>
      </c>
      <c r="I12" s="4">
        <v>146.69999999999999</v>
      </c>
      <c r="J12" s="4">
        <v>124.3</v>
      </c>
      <c r="K12" s="4">
        <v>147.4</v>
      </c>
      <c r="L12" s="4">
        <v>199.6</v>
      </c>
      <c r="M12" s="4">
        <v>135.69999999999999</v>
      </c>
      <c r="N12" s="4">
        <v>114.2</v>
      </c>
      <c r="O12" s="4">
        <v>147</v>
      </c>
      <c r="P12" s="4">
        <v>135.30000000000001</v>
      </c>
      <c r="Q12" s="4">
        <v>157.5</v>
      </c>
      <c r="R12" s="4">
        <v>151.9</v>
      </c>
      <c r="S12" s="4">
        <v>167.9</v>
      </c>
      <c r="T12" s="4">
        <v>149.9</v>
      </c>
      <c r="U12" s="4">
        <v>141</v>
      </c>
      <c r="V12" s="4">
        <v>148.6</v>
      </c>
      <c r="W12" s="4">
        <v>153.5</v>
      </c>
      <c r="X12" s="4">
        <v>142.30000000000001</v>
      </c>
      <c r="Y12" s="4">
        <v>145.30000000000001</v>
      </c>
      <c r="Z12" s="4">
        <v>149.9</v>
      </c>
      <c r="AA12" s="4">
        <v>126.6</v>
      </c>
      <c r="AB12" s="4">
        <v>142.1</v>
      </c>
      <c r="AC12" s="4">
        <v>155.5</v>
      </c>
      <c r="AD12" s="4">
        <v>140.30000000000001</v>
      </c>
      <c r="AE12" s="4">
        <v>141.30000000000001</v>
      </c>
      <c r="AF12" s="4">
        <v>148.6</v>
      </c>
      <c r="AG12" s="54">
        <f t="shared" si="0"/>
        <v>9.5108695652174301E-3</v>
      </c>
    </row>
    <row r="13" spans="1:33" x14ac:dyDescent="0.25">
      <c r="A13" s="1" t="s">
        <v>33</v>
      </c>
      <c r="B13" s="1">
        <v>2019</v>
      </c>
      <c r="C13" s="1" t="s">
        <v>44</v>
      </c>
      <c r="D13" s="55">
        <v>43800</v>
      </c>
      <c r="E13" s="1" t="s">
        <v>196</v>
      </c>
      <c r="F13" s="4">
        <v>143.5</v>
      </c>
      <c r="G13" s="4">
        <v>165</v>
      </c>
      <c r="H13" s="4">
        <v>151.1</v>
      </c>
      <c r="I13" s="4">
        <v>148.30000000000001</v>
      </c>
      <c r="J13" s="4">
        <v>125.7</v>
      </c>
      <c r="K13" s="4">
        <v>145.69999999999999</v>
      </c>
      <c r="L13" s="4">
        <v>217</v>
      </c>
      <c r="M13" s="4">
        <v>138.30000000000001</v>
      </c>
      <c r="N13" s="4">
        <v>114</v>
      </c>
      <c r="O13" s="4">
        <v>148.69999999999999</v>
      </c>
      <c r="P13" s="4">
        <v>135.80000000000001</v>
      </c>
      <c r="Q13" s="4">
        <v>158</v>
      </c>
      <c r="R13" s="4">
        <v>155</v>
      </c>
      <c r="S13" s="4">
        <v>168.5</v>
      </c>
      <c r="T13" s="4">
        <v>150.30000000000001</v>
      </c>
      <c r="U13" s="4">
        <v>141.30000000000001</v>
      </c>
      <c r="V13" s="4">
        <v>149</v>
      </c>
      <c r="W13" s="4">
        <v>152.80000000000001</v>
      </c>
      <c r="X13" s="4">
        <v>143.69999999999999</v>
      </c>
      <c r="Y13" s="4">
        <v>145.80000000000001</v>
      </c>
      <c r="Z13" s="4">
        <v>150.4</v>
      </c>
      <c r="AA13" s="4">
        <v>129.80000000000001</v>
      </c>
      <c r="AB13" s="4">
        <v>142.30000000000001</v>
      </c>
      <c r="AC13" s="4">
        <v>155.69999999999999</v>
      </c>
      <c r="AD13" s="4">
        <v>140.4</v>
      </c>
      <c r="AE13" s="4">
        <v>142.5</v>
      </c>
      <c r="AF13" s="4">
        <v>150.4</v>
      </c>
      <c r="AG13" s="54">
        <f t="shared" si="0"/>
        <v>1.2113055181695904E-2</v>
      </c>
    </row>
    <row r="14" spans="1:33" x14ac:dyDescent="0.25">
      <c r="A14" s="1" t="s">
        <v>33</v>
      </c>
      <c r="B14" s="1">
        <v>2020</v>
      </c>
      <c r="C14" s="1" t="s">
        <v>31</v>
      </c>
      <c r="D14" s="55">
        <v>43831</v>
      </c>
      <c r="E14" s="1" t="s">
        <v>197</v>
      </c>
      <c r="F14" s="4">
        <v>144.30000000000001</v>
      </c>
      <c r="G14" s="4">
        <v>167.4</v>
      </c>
      <c r="H14" s="4">
        <v>154.9</v>
      </c>
      <c r="I14" s="4">
        <v>150.1</v>
      </c>
      <c r="J14" s="4">
        <v>129.9</v>
      </c>
      <c r="K14" s="4">
        <v>143.19999999999999</v>
      </c>
      <c r="L14" s="4">
        <v>197</v>
      </c>
      <c r="M14" s="4">
        <v>140.4</v>
      </c>
      <c r="N14" s="4">
        <v>114.1</v>
      </c>
      <c r="O14" s="4">
        <v>150.9</v>
      </c>
      <c r="P14" s="4">
        <v>136.1</v>
      </c>
      <c r="Q14" s="4">
        <v>158.6</v>
      </c>
      <c r="R14" s="4">
        <v>153.5</v>
      </c>
      <c r="S14" s="4">
        <v>169.2</v>
      </c>
      <c r="T14" s="4">
        <v>150.5</v>
      </c>
      <c r="U14" s="4">
        <v>141.5</v>
      </c>
      <c r="V14" s="4">
        <v>149.19999999999999</v>
      </c>
      <c r="W14" s="4">
        <v>153.9</v>
      </c>
      <c r="X14" s="4">
        <v>144.6</v>
      </c>
      <c r="Y14" s="4">
        <v>146.19999999999999</v>
      </c>
      <c r="Z14" s="4">
        <v>151.19999999999999</v>
      </c>
      <c r="AA14" s="4">
        <v>130.9</v>
      </c>
      <c r="AB14" s="4">
        <v>142.80000000000001</v>
      </c>
      <c r="AC14" s="4">
        <v>156.1</v>
      </c>
      <c r="AD14" s="4">
        <v>142.30000000000001</v>
      </c>
      <c r="AE14" s="4">
        <v>143.4</v>
      </c>
      <c r="AF14" s="4">
        <v>150.19999999999999</v>
      </c>
      <c r="AG14" s="54">
        <f t="shared" si="0"/>
        <v>-1.3297872340426666E-3</v>
      </c>
    </row>
    <row r="15" spans="1:33" x14ac:dyDescent="0.25">
      <c r="A15" s="1" t="s">
        <v>33</v>
      </c>
      <c r="B15" s="1">
        <v>2020</v>
      </c>
      <c r="C15" s="1" t="s">
        <v>34</v>
      </c>
      <c r="D15" s="55">
        <v>43862</v>
      </c>
      <c r="E15" s="1" t="s">
        <v>198</v>
      </c>
      <c r="F15" s="4">
        <v>144.80000000000001</v>
      </c>
      <c r="G15" s="4">
        <v>167.5</v>
      </c>
      <c r="H15" s="4">
        <v>151.80000000000001</v>
      </c>
      <c r="I15" s="4">
        <v>150.80000000000001</v>
      </c>
      <c r="J15" s="4">
        <v>131.4</v>
      </c>
      <c r="K15" s="4">
        <v>141.80000000000001</v>
      </c>
      <c r="L15" s="4">
        <v>170.7</v>
      </c>
      <c r="M15" s="4">
        <v>141.1</v>
      </c>
      <c r="N15" s="4">
        <v>113.6</v>
      </c>
      <c r="O15" s="4">
        <v>152</v>
      </c>
      <c r="P15" s="4">
        <v>136.5</v>
      </c>
      <c r="Q15" s="4">
        <v>159.1</v>
      </c>
      <c r="R15" s="4">
        <v>150.5</v>
      </c>
      <c r="S15" s="4">
        <v>170.1</v>
      </c>
      <c r="T15" s="4">
        <v>150.80000000000001</v>
      </c>
      <c r="U15" s="4">
        <v>141.69999999999999</v>
      </c>
      <c r="V15" s="4">
        <v>149.5</v>
      </c>
      <c r="W15" s="4">
        <v>154.80000000000001</v>
      </c>
      <c r="X15" s="4">
        <v>147.19999999999999</v>
      </c>
      <c r="Y15" s="4">
        <v>146.4</v>
      </c>
      <c r="Z15" s="4">
        <v>151.69999999999999</v>
      </c>
      <c r="AA15" s="4">
        <v>130.30000000000001</v>
      </c>
      <c r="AB15" s="4">
        <v>143.19999999999999</v>
      </c>
      <c r="AC15" s="4">
        <v>156.19999999999999</v>
      </c>
      <c r="AD15" s="4">
        <v>143.4</v>
      </c>
      <c r="AE15" s="4">
        <v>143.6</v>
      </c>
      <c r="AF15" s="4">
        <v>149.1</v>
      </c>
      <c r="AG15" s="54">
        <f t="shared" si="0"/>
        <v>-7.3235685752329853E-3</v>
      </c>
    </row>
    <row r="16" spans="1:33" x14ac:dyDescent="0.25">
      <c r="A16" s="26" t="s">
        <v>33</v>
      </c>
      <c r="B16" s="26">
        <v>2020</v>
      </c>
      <c r="C16" s="26" t="s">
        <v>35</v>
      </c>
      <c r="D16" s="56">
        <v>43891</v>
      </c>
      <c r="E16" s="26" t="s">
        <v>199</v>
      </c>
      <c r="F16" s="53">
        <v>145.1</v>
      </c>
      <c r="G16" s="53">
        <v>167</v>
      </c>
      <c r="H16" s="53">
        <v>148.1</v>
      </c>
      <c r="I16" s="53">
        <v>151.5</v>
      </c>
      <c r="J16" s="53">
        <v>131.19999999999999</v>
      </c>
      <c r="K16" s="53">
        <v>142.5</v>
      </c>
      <c r="L16" s="53">
        <v>157.30000000000001</v>
      </c>
      <c r="M16" s="53">
        <v>141.1</v>
      </c>
      <c r="N16" s="53">
        <v>113.2</v>
      </c>
      <c r="O16" s="53">
        <v>153.19999999999999</v>
      </c>
      <c r="P16" s="53">
        <v>136.69999999999999</v>
      </c>
      <c r="Q16" s="53">
        <v>159.6</v>
      </c>
      <c r="R16" s="53">
        <v>148.9</v>
      </c>
      <c r="S16" s="53">
        <v>171.2</v>
      </c>
      <c r="T16" s="53">
        <v>151.19999999999999</v>
      </c>
      <c r="U16" s="53">
        <v>141.9</v>
      </c>
      <c r="V16" s="53">
        <v>149.80000000000001</v>
      </c>
      <c r="W16" s="53">
        <v>154.5</v>
      </c>
      <c r="X16" s="53">
        <v>148.9</v>
      </c>
      <c r="Y16" s="53">
        <v>146.4</v>
      </c>
      <c r="Z16" s="53">
        <v>152.30000000000001</v>
      </c>
      <c r="AA16" s="53">
        <v>129.9</v>
      </c>
      <c r="AB16" s="53">
        <v>143.69999999999999</v>
      </c>
      <c r="AC16" s="53">
        <v>156.1</v>
      </c>
      <c r="AD16" s="53">
        <v>145.19999999999999</v>
      </c>
      <c r="AE16" s="53">
        <v>143.80000000000001</v>
      </c>
      <c r="AF16" s="53">
        <v>148.6</v>
      </c>
      <c r="AG16" s="54">
        <f t="shared" si="0"/>
        <v>-3.3534540576794099E-3</v>
      </c>
    </row>
    <row r="17" spans="1:33" x14ac:dyDescent="0.25">
      <c r="A17" s="1" t="s">
        <v>33</v>
      </c>
      <c r="B17" s="1">
        <v>2020</v>
      </c>
      <c r="C17" s="1" t="s">
        <v>36</v>
      </c>
      <c r="D17" s="55">
        <v>43922</v>
      </c>
      <c r="E17" s="1" t="s">
        <v>200</v>
      </c>
      <c r="F17" s="4">
        <v>148.69999999999999</v>
      </c>
      <c r="G17" s="4">
        <v>179.70000000000002</v>
      </c>
      <c r="H17" s="4">
        <v>148.80000000000001</v>
      </c>
      <c r="I17" s="4">
        <v>155.6</v>
      </c>
      <c r="J17" s="4">
        <v>135.1</v>
      </c>
      <c r="K17" s="4">
        <v>149.9</v>
      </c>
      <c r="L17" s="4">
        <v>168.6</v>
      </c>
      <c r="M17" s="4">
        <v>150.4</v>
      </c>
      <c r="N17" s="4">
        <v>120.3</v>
      </c>
      <c r="O17" s="4">
        <v>157.1</v>
      </c>
      <c r="P17" s="4">
        <v>136.80000000000001</v>
      </c>
      <c r="Q17" s="4">
        <v>160.5333333333333</v>
      </c>
      <c r="R17" s="4">
        <v>151.4</v>
      </c>
      <c r="S17" s="4">
        <v>176.68333333333331</v>
      </c>
      <c r="T17" s="4">
        <v>151.76666666666668</v>
      </c>
      <c r="U17" s="4">
        <v>142.88333333333333</v>
      </c>
      <c r="V17" s="4">
        <v>150.5</v>
      </c>
      <c r="W17" s="4">
        <v>154.68333333333337</v>
      </c>
      <c r="X17" s="4">
        <v>144.1</v>
      </c>
      <c r="Y17" s="4">
        <v>146.69999999999999</v>
      </c>
      <c r="Z17" s="4">
        <v>150.69999999999999</v>
      </c>
      <c r="AA17" s="4">
        <v>133.26666666666668</v>
      </c>
      <c r="AB17" s="4">
        <v>145.38333333333333</v>
      </c>
      <c r="AC17" s="4">
        <v>156.61666666666665</v>
      </c>
      <c r="AD17" s="4">
        <v>148.06666666666669</v>
      </c>
      <c r="AE17" s="4">
        <v>145.63333333333333</v>
      </c>
      <c r="AF17" s="4">
        <v>150.41666666666663</v>
      </c>
      <c r="AG17" s="54">
        <f t="shared" si="0"/>
        <v>1.2225213100044647E-2</v>
      </c>
    </row>
    <row r="18" spans="1:33" x14ac:dyDescent="0.25">
      <c r="A18" s="1" t="s">
        <v>33</v>
      </c>
      <c r="B18" s="1">
        <v>2020</v>
      </c>
      <c r="C18" s="1" t="s">
        <v>37</v>
      </c>
      <c r="D18" s="55">
        <v>43952</v>
      </c>
      <c r="E18" s="1" t="s">
        <v>201</v>
      </c>
      <c r="F18" s="4">
        <v>147.78333333333333</v>
      </c>
      <c r="G18" s="4">
        <v>181.75000000000003</v>
      </c>
      <c r="H18" s="4">
        <v>150.38333333333333</v>
      </c>
      <c r="I18" s="4">
        <v>152.96666666666667</v>
      </c>
      <c r="J18" s="4">
        <v>134.61666666666665</v>
      </c>
      <c r="K18" s="4">
        <v>146.50000000000003</v>
      </c>
      <c r="L18" s="4">
        <v>164.61666666666667</v>
      </c>
      <c r="M18" s="4">
        <v>147.46666666666667</v>
      </c>
      <c r="N18" s="4">
        <v>115.10000000000001</v>
      </c>
      <c r="O18" s="4">
        <v>156.88333333333333</v>
      </c>
      <c r="P18" s="4">
        <v>138.23333333333332</v>
      </c>
      <c r="Q18" s="4">
        <v>160.85555555555553</v>
      </c>
      <c r="R18" s="4">
        <v>152.63333333333333</v>
      </c>
      <c r="S18" s="4">
        <v>177.93055555555554</v>
      </c>
      <c r="T18" s="4">
        <v>151.97777777777779</v>
      </c>
      <c r="U18" s="4">
        <v>143.11388888888888</v>
      </c>
      <c r="V18" s="4">
        <v>150.71666666666667</v>
      </c>
      <c r="W18" s="4">
        <v>154.8138888888889</v>
      </c>
      <c r="X18" s="4">
        <v>144.5</v>
      </c>
      <c r="Y18" s="4">
        <v>146.78333333333333</v>
      </c>
      <c r="Z18" s="4">
        <v>153.08333333333334</v>
      </c>
      <c r="AA18" s="4">
        <v>133.66111111111113</v>
      </c>
      <c r="AB18" s="4">
        <v>145.81388888888887</v>
      </c>
      <c r="AC18" s="4">
        <v>156.70277777777775</v>
      </c>
      <c r="AD18" s="4">
        <v>149.0277777777778</v>
      </c>
      <c r="AE18" s="4">
        <v>146.00555555555556</v>
      </c>
      <c r="AF18" s="4">
        <v>150.15662393162393</v>
      </c>
      <c r="AG18" s="54">
        <f t="shared" si="0"/>
        <v>-1.7288159670428985E-3</v>
      </c>
    </row>
    <row r="19" spans="1:33" x14ac:dyDescent="0.25">
      <c r="A19" s="1" t="s">
        <v>33</v>
      </c>
      <c r="B19" s="1">
        <v>2020</v>
      </c>
      <c r="C19" s="1" t="s">
        <v>38</v>
      </c>
      <c r="D19" s="55">
        <v>43983</v>
      </c>
      <c r="E19" s="1" t="s">
        <v>202</v>
      </c>
      <c r="F19" s="4">
        <v>149.6</v>
      </c>
      <c r="G19" s="4">
        <v>192.7</v>
      </c>
      <c r="H19" s="4">
        <v>151.4</v>
      </c>
      <c r="I19" s="4">
        <v>153.30000000000001</v>
      </c>
      <c r="J19" s="4">
        <v>136.30000000000001</v>
      </c>
      <c r="K19" s="4">
        <v>147.19999999999999</v>
      </c>
      <c r="L19" s="4">
        <v>156.5</v>
      </c>
      <c r="M19" s="4">
        <v>150.9</v>
      </c>
      <c r="N19" s="4">
        <v>114.2</v>
      </c>
      <c r="O19" s="4">
        <v>159.5</v>
      </c>
      <c r="P19" s="4">
        <v>139.4</v>
      </c>
      <c r="Q19" s="4">
        <v>161.80000000000001</v>
      </c>
      <c r="R19" s="4">
        <v>154</v>
      </c>
      <c r="S19" s="4">
        <v>183.5</v>
      </c>
      <c r="T19" s="4">
        <v>152.5</v>
      </c>
      <c r="U19" s="4">
        <v>144.4</v>
      </c>
      <c r="V19" s="4">
        <v>151.4</v>
      </c>
      <c r="W19" s="4">
        <v>154.69999999999999</v>
      </c>
      <c r="X19" s="4">
        <v>141.9</v>
      </c>
      <c r="Y19" s="4">
        <v>146.4</v>
      </c>
      <c r="Z19" s="4">
        <v>154.4</v>
      </c>
      <c r="AA19" s="4">
        <v>135</v>
      </c>
      <c r="AB19" s="4">
        <v>148.30000000000001</v>
      </c>
      <c r="AC19" s="4">
        <v>156.4</v>
      </c>
      <c r="AD19" s="4">
        <v>151.6</v>
      </c>
      <c r="AE19" s="4">
        <v>147</v>
      </c>
      <c r="AF19" s="4">
        <v>151.80000000000001</v>
      </c>
      <c r="AG19" s="54">
        <f t="shared" si="0"/>
        <v>1.0944412742819931E-2</v>
      </c>
    </row>
    <row r="20" spans="1:33" x14ac:dyDescent="0.25">
      <c r="A20" s="1" t="s">
        <v>33</v>
      </c>
      <c r="B20" s="1">
        <v>2020</v>
      </c>
      <c r="C20" s="1" t="s">
        <v>39</v>
      </c>
      <c r="D20" s="55">
        <v>44013</v>
      </c>
      <c r="E20" s="1" t="s">
        <v>203</v>
      </c>
      <c r="F20" s="4">
        <v>149.6</v>
      </c>
      <c r="G20" s="4">
        <v>192.7</v>
      </c>
      <c r="H20" s="4">
        <v>151.4</v>
      </c>
      <c r="I20" s="4">
        <v>153.30000000000001</v>
      </c>
      <c r="J20" s="4">
        <v>136.30000000000001</v>
      </c>
      <c r="K20" s="4">
        <v>147.19999999999999</v>
      </c>
      <c r="L20" s="4">
        <v>156.5</v>
      </c>
      <c r="M20" s="4">
        <v>150.9</v>
      </c>
      <c r="N20" s="4">
        <v>114.2</v>
      </c>
      <c r="O20" s="4">
        <v>159.5</v>
      </c>
      <c r="P20" s="4">
        <v>139.4</v>
      </c>
      <c r="Q20" s="4">
        <v>161.80000000000001</v>
      </c>
      <c r="R20" s="4">
        <v>154</v>
      </c>
      <c r="S20" s="4">
        <v>183.5</v>
      </c>
      <c r="T20" s="4">
        <v>152.5</v>
      </c>
      <c r="U20" s="4">
        <v>144.4</v>
      </c>
      <c r="V20" s="4">
        <v>151.4</v>
      </c>
      <c r="W20" s="4">
        <v>154.69999999999999</v>
      </c>
      <c r="X20" s="4">
        <v>141.9</v>
      </c>
      <c r="Y20" s="4">
        <v>146.4</v>
      </c>
      <c r="Z20" s="4">
        <v>154.4</v>
      </c>
      <c r="AA20" s="4">
        <v>135</v>
      </c>
      <c r="AB20" s="4">
        <v>148.30000000000001</v>
      </c>
      <c r="AC20" s="4">
        <v>156.4</v>
      </c>
      <c r="AD20" s="4">
        <v>151.6</v>
      </c>
      <c r="AE20" s="4">
        <v>147</v>
      </c>
      <c r="AF20" s="4">
        <v>151.80000000000001</v>
      </c>
      <c r="AG20" s="54">
        <f t="shared" si="0"/>
        <v>0</v>
      </c>
    </row>
    <row r="21" spans="1:33" x14ac:dyDescent="0.25">
      <c r="A21" s="1" t="s">
        <v>33</v>
      </c>
      <c r="B21" s="1">
        <v>2020</v>
      </c>
      <c r="C21" s="1" t="s">
        <v>40</v>
      </c>
      <c r="D21" s="55">
        <v>44044</v>
      </c>
      <c r="E21" s="1" t="s">
        <v>204</v>
      </c>
      <c r="F21" s="4">
        <v>148.9</v>
      </c>
      <c r="G21" s="4">
        <v>190.9</v>
      </c>
      <c r="H21" s="4">
        <v>150.80000000000001</v>
      </c>
      <c r="I21" s="4">
        <v>153.30000000000001</v>
      </c>
      <c r="J21" s="4">
        <v>137.4</v>
      </c>
      <c r="K21" s="4">
        <v>150.4</v>
      </c>
      <c r="L21" s="4">
        <v>178.1</v>
      </c>
      <c r="M21" s="4">
        <v>150.4</v>
      </c>
      <c r="N21" s="4">
        <v>115.1</v>
      </c>
      <c r="O21" s="4">
        <v>160</v>
      </c>
      <c r="P21" s="4">
        <v>140.6</v>
      </c>
      <c r="Q21" s="4">
        <v>162.30000000000001</v>
      </c>
      <c r="R21" s="4">
        <v>157</v>
      </c>
      <c r="S21" s="4">
        <v>182.6</v>
      </c>
      <c r="T21" s="4">
        <v>153.1</v>
      </c>
      <c r="U21" s="4">
        <v>143.4</v>
      </c>
      <c r="V21" s="4">
        <v>151.69999999999999</v>
      </c>
      <c r="W21" s="4">
        <v>155.5</v>
      </c>
      <c r="X21" s="4">
        <v>143</v>
      </c>
      <c r="Y21" s="4">
        <v>148.4</v>
      </c>
      <c r="Z21" s="4">
        <v>155</v>
      </c>
      <c r="AA21" s="4">
        <v>138.5</v>
      </c>
      <c r="AB21" s="4">
        <v>146</v>
      </c>
      <c r="AC21" s="4">
        <v>158.5</v>
      </c>
      <c r="AD21" s="4">
        <v>154.30000000000001</v>
      </c>
      <c r="AE21" s="4">
        <v>149</v>
      </c>
      <c r="AF21" s="4">
        <v>153.9</v>
      </c>
      <c r="AG21" s="54">
        <f t="shared" si="0"/>
        <v>1.3833992094861622E-2</v>
      </c>
    </row>
    <row r="22" spans="1:33" x14ac:dyDescent="0.25">
      <c r="A22" s="1" t="s">
        <v>33</v>
      </c>
      <c r="B22" s="1">
        <v>2020</v>
      </c>
      <c r="C22" s="1" t="s">
        <v>41</v>
      </c>
      <c r="D22" s="55">
        <v>44075</v>
      </c>
      <c r="E22" s="1" t="s">
        <v>205</v>
      </c>
      <c r="F22" s="4">
        <v>148.4</v>
      </c>
      <c r="G22" s="4">
        <v>187.1</v>
      </c>
      <c r="H22" s="4">
        <v>152.5</v>
      </c>
      <c r="I22" s="4">
        <v>153.6</v>
      </c>
      <c r="J22" s="4">
        <v>138.19999999999999</v>
      </c>
      <c r="K22" s="4">
        <v>150.9</v>
      </c>
      <c r="L22" s="4">
        <v>186.7</v>
      </c>
      <c r="M22" s="4">
        <v>149.80000000000001</v>
      </c>
      <c r="N22" s="4">
        <v>116.4</v>
      </c>
      <c r="O22" s="4">
        <v>160.30000000000001</v>
      </c>
      <c r="P22" s="4">
        <v>142.19999999999999</v>
      </c>
      <c r="Q22" s="4">
        <v>162.9</v>
      </c>
      <c r="R22" s="4">
        <v>158</v>
      </c>
      <c r="S22" s="4">
        <v>184.4</v>
      </c>
      <c r="T22" s="4">
        <v>153.4</v>
      </c>
      <c r="U22" s="4">
        <v>144.30000000000001</v>
      </c>
      <c r="V22" s="4">
        <v>152</v>
      </c>
      <c r="W22" s="4">
        <v>156.30000000000001</v>
      </c>
      <c r="X22" s="4">
        <v>142.9</v>
      </c>
      <c r="Y22" s="4">
        <v>148.69999999999999</v>
      </c>
      <c r="Z22" s="4">
        <v>155.6</v>
      </c>
      <c r="AA22" s="4">
        <v>139.6</v>
      </c>
      <c r="AB22" s="4">
        <v>146.6</v>
      </c>
      <c r="AC22" s="4">
        <v>157.5</v>
      </c>
      <c r="AD22" s="4">
        <v>158.4</v>
      </c>
      <c r="AE22" s="4">
        <v>150</v>
      </c>
      <c r="AF22" s="4">
        <v>154.69999999999999</v>
      </c>
      <c r="AG22" s="54">
        <f t="shared" si="0"/>
        <v>5.1981806367770167E-3</v>
      </c>
    </row>
    <row r="23" spans="1:33" x14ac:dyDescent="0.25">
      <c r="A23" s="1" t="s">
        <v>33</v>
      </c>
      <c r="B23" s="1">
        <v>2020</v>
      </c>
      <c r="C23" s="1" t="s">
        <v>42</v>
      </c>
      <c r="D23" s="55">
        <v>44105</v>
      </c>
      <c r="E23" s="1" t="s">
        <v>206</v>
      </c>
      <c r="F23" s="4">
        <v>147.5</v>
      </c>
      <c r="G23" s="4">
        <v>188.9</v>
      </c>
      <c r="H23" s="4">
        <v>161.4</v>
      </c>
      <c r="I23" s="4">
        <v>153.6</v>
      </c>
      <c r="J23" s="4">
        <v>140.1</v>
      </c>
      <c r="K23" s="4">
        <v>151.19999999999999</v>
      </c>
      <c r="L23" s="4">
        <v>209.2</v>
      </c>
      <c r="M23" s="4">
        <v>150.9</v>
      </c>
      <c r="N23" s="4">
        <v>116.2</v>
      </c>
      <c r="O23" s="4">
        <v>161</v>
      </c>
      <c r="P23" s="4">
        <v>144</v>
      </c>
      <c r="Q23" s="4">
        <v>163.19999999999999</v>
      </c>
      <c r="R23" s="4">
        <v>161.4</v>
      </c>
      <c r="S23" s="4">
        <v>184.3</v>
      </c>
      <c r="T23" s="4">
        <v>153.69999999999999</v>
      </c>
      <c r="U23" s="4">
        <v>144.6</v>
      </c>
      <c r="V23" s="4">
        <v>152.30000000000001</v>
      </c>
      <c r="W23" s="4">
        <v>156.5</v>
      </c>
      <c r="X23" s="4">
        <v>143.1</v>
      </c>
      <c r="Y23" s="4">
        <v>148.69999999999999</v>
      </c>
      <c r="Z23" s="4">
        <v>156.30000000000001</v>
      </c>
      <c r="AA23" s="4">
        <v>140.6</v>
      </c>
      <c r="AB23" s="4">
        <v>146.5</v>
      </c>
      <c r="AC23" s="4">
        <v>158.5</v>
      </c>
      <c r="AD23" s="4">
        <v>157</v>
      </c>
      <c r="AE23" s="4">
        <v>150.4</v>
      </c>
      <c r="AF23" s="4">
        <v>156.4</v>
      </c>
      <c r="AG23" s="54">
        <f t="shared" si="0"/>
        <v>1.0989010989011101E-2</v>
      </c>
    </row>
    <row r="24" spans="1:33" x14ac:dyDescent="0.25">
      <c r="A24" s="1" t="s">
        <v>33</v>
      </c>
      <c r="B24" s="1">
        <v>2020</v>
      </c>
      <c r="C24" s="1" t="s">
        <v>43</v>
      </c>
      <c r="D24" s="55">
        <v>44136</v>
      </c>
      <c r="E24" s="1" t="s">
        <v>207</v>
      </c>
      <c r="F24" s="4">
        <v>146.80000000000001</v>
      </c>
      <c r="G24" s="4">
        <v>191</v>
      </c>
      <c r="H24" s="4">
        <v>173.6</v>
      </c>
      <c r="I24" s="4">
        <v>153.80000000000001</v>
      </c>
      <c r="J24" s="4">
        <v>142.69999999999999</v>
      </c>
      <c r="K24" s="4">
        <v>148.4</v>
      </c>
      <c r="L24" s="4">
        <v>230</v>
      </c>
      <c r="M24" s="4">
        <v>156.80000000000001</v>
      </c>
      <c r="N24" s="4">
        <v>115.7</v>
      </c>
      <c r="O24" s="4">
        <v>161.80000000000001</v>
      </c>
      <c r="P24" s="4">
        <v>146.5</v>
      </c>
      <c r="Q24" s="4">
        <v>163.80000000000001</v>
      </c>
      <c r="R24" s="4">
        <v>164.7</v>
      </c>
      <c r="S24" s="4">
        <v>184.8</v>
      </c>
      <c r="T24" s="4">
        <v>154.30000000000001</v>
      </c>
      <c r="U24" s="4">
        <v>144.9</v>
      </c>
      <c r="V24" s="4">
        <v>152.80000000000001</v>
      </c>
      <c r="W24" s="4">
        <v>158</v>
      </c>
      <c r="X24" s="4">
        <v>143.6</v>
      </c>
      <c r="Y24" s="4">
        <v>149.19999999999999</v>
      </c>
      <c r="Z24" s="4">
        <v>157.19999999999999</v>
      </c>
      <c r="AA24" s="4">
        <v>140.4</v>
      </c>
      <c r="AB24" s="4">
        <v>148.4</v>
      </c>
      <c r="AC24" s="4">
        <v>158.6</v>
      </c>
      <c r="AD24" s="4">
        <v>156.9</v>
      </c>
      <c r="AE24" s="4">
        <v>150.69999999999999</v>
      </c>
      <c r="AF24" s="4">
        <v>158.4</v>
      </c>
      <c r="AG24" s="54">
        <f t="shared" si="0"/>
        <v>1.278772378516624E-2</v>
      </c>
    </row>
    <row r="25" spans="1:33" x14ac:dyDescent="0.25">
      <c r="A25" s="1" t="s">
        <v>33</v>
      </c>
      <c r="B25" s="1">
        <v>2020</v>
      </c>
      <c r="C25" s="1" t="s">
        <v>44</v>
      </c>
      <c r="D25" s="55">
        <v>44166</v>
      </c>
      <c r="E25" s="1" t="s">
        <v>208</v>
      </c>
      <c r="F25" s="4">
        <v>146</v>
      </c>
      <c r="G25" s="4">
        <v>191</v>
      </c>
      <c r="H25" s="4">
        <v>175.3</v>
      </c>
      <c r="I25" s="4">
        <v>154.1</v>
      </c>
      <c r="J25" s="4">
        <v>146.6</v>
      </c>
      <c r="K25" s="4">
        <v>147.69999999999999</v>
      </c>
      <c r="L25" s="4">
        <v>230.5</v>
      </c>
      <c r="M25" s="4">
        <v>160.19999999999999</v>
      </c>
      <c r="N25" s="4">
        <v>115.3</v>
      </c>
      <c r="O25" s="4">
        <v>163</v>
      </c>
      <c r="P25" s="4">
        <v>149.19999999999999</v>
      </c>
      <c r="Q25" s="4">
        <v>164.8</v>
      </c>
      <c r="R25" s="4">
        <v>165.4</v>
      </c>
      <c r="S25" s="4">
        <v>185.4</v>
      </c>
      <c r="T25" s="4">
        <v>155</v>
      </c>
      <c r="U25" s="4">
        <v>145.4</v>
      </c>
      <c r="V25" s="4">
        <v>153.6</v>
      </c>
      <c r="W25" s="4">
        <v>158.4</v>
      </c>
      <c r="X25" s="4">
        <v>144.6</v>
      </c>
      <c r="Y25" s="4">
        <v>149.69999999999999</v>
      </c>
      <c r="Z25" s="4">
        <v>158.30000000000001</v>
      </c>
      <c r="AA25" s="4">
        <v>140.69999999999999</v>
      </c>
      <c r="AB25" s="4">
        <v>148.5</v>
      </c>
      <c r="AC25" s="4">
        <v>159.4</v>
      </c>
      <c r="AD25" s="4">
        <v>157.1</v>
      </c>
      <c r="AE25" s="4">
        <v>151.19999999999999</v>
      </c>
      <c r="AF25" s="4">
        <v>158.9</v>
      </c>
      <c r="AG25" s="54">
        <f t="shared" si="0"/>
        <v>3.1565656565656565E-3</v>
      </c>
    </row>
    <row r="26" spans="1:33" x14ac:dyDescent="0.25">
      <c r="A26" s="1" t="s">
        <v>33</v>
      </c>
      <c r="B26" s="1">
        <v>2021</v>
      </c>
      <c r="C26" s="1" t="s">
        <v>31</v>
      </c>
      <c r="D26" s="55">
        <v>44197</v>
      </c>
      <c r="E26" s="1" t="s">
        <v>209</v>
      </c>
      <c r="F26" s="4">
        <v>144.9</v>
      </c>
      <c r="G26" s="4">
        <v>190.1</v>
      </c>
      <c r="H26" s="4">
        <v>175.3</v>
      </c>
      <c r="I26" s="4">
        <v>154.1</v>
      </c>
      <c r="J26" s="4">
        <v>150.9</v>
      </c>
      <c r="K26" s="4">
        <v>149.6</v>
      </c>
      <c r="L26" s="4">
        <v>194.2</v>
      </c>
      <c r="M26" s="4">
        <v>160.4</v>
      </c>
      <c r="N26" s="4">
        <v>114.6</v>
      </c>
      <c r="O26" s="4">
        <v>164</v>
      </c>
      <c r="P26" s="4">
        <v>151.80000000000001</v>
      </c>
      <c r="Q26" s="4">
        <v>165.6</v>
      </c>
      <c r="R26" s="4">
        <v>161</v>
      </c>
      <c r="S26" s="4">
        <v>186.5</v>
      </c>
      <c r="T26" s="4">
        <v>155.5</v>
      </c>
      <c r="U26" s="4">
        <v>146.1</v>
      </c>
      <c r="V26" s="4">
        <v>154.19999999999999</v>
      </c>
      <c r="W26" s="4">
        <v>157.69999999999999</v>
      </c>
      <c r="X26" s="4">
        <v>147.9</v>
      </c>
      <c r="Y26" s="4">
        <v>150</v>
      </c>
      <c r="Z26" s="4">
        <v>159.30000000000001</v>
      </c>
      <c r="AA26" s="4">
        <v>141.9</v>
      </c>
      <c r="AB26" s="4">
        <v>149.6</v>
      </c>
      <c r="AC26" s="4">
        <v>159.19999999999999</v>
      </c>
      <c r="AD26" s="4">
        <v>156.80000000000001</v>
      </c>
      <c r="AE26" s="4">
        <v>151.9</v>
      </c>
      <c r="AF26" s="4">
        <v>157.30000000000001</v>
      </c>
      <c r="AG26" s="54">
        <f t="shared" si="0"/>
        <v>-1.006922592825673E-2</v>
      </c>
    </row>
    <row r="27" spans="1:33" x14ac:dyDescent="0.25">
      <c r="A27" s="1" t="s">
        <v>33</v>
      </c>
      <c r="B27" s="1">
        <v>2021</v>
      </c>
      <c r="C27" s="1" t="s">
        <v>34</v>
      </c>
      <c r="D27" s="55">
        <v>44228</v>
      </c>
      <c r="E27" s="1" t="s">
        <v>210</v>
      </c>
      <c r="F27" s="4">
        <v>144.30000000000001</v>
      </c>
      <c r="G27" s="4">
        <v>186.5</v>
      </c>
      <c r="H27" s="4">
        <v>168.7</v>
      </c>
      <c r="I27" s="4">
        <v>154.69999999999999</v>
      </c>
      <c r="J27" s="4">
        <v>158.69999999999999</v>
      </c>
      <c r="K27" s="4">
        <v>150.69999999999999</v>
      </c>
      <c r="L27" s="4">
        <v>160</v>
      </c>
      <c r="M27" s="4">
        <v>158.80000000000001</v>
      </c>
      <c r="N27" s="4">
        <v>112.8</v>
      </c>
      <c r="O27" s="4">
        <v>164.2</v>
      </c>
      <c r="P27" s="4">
        <v>155.5</v>
      </c>
      <c r="Q27" s="4">
        <v>167.5</v>
      </c>
      <c r="R27" s="4">
        <v>156.9</v>
      </c>
      <c r="S27" s="4">
        <v>188.3</v>
      </c>
      <c r="T27" s="4">
        <v>157.19999999999999</v>
      </c>
      <c r="U27" s="4">
        <v>147.4</v>
      </c>
      <c r="V27" s="4">
        <v>155.80000000000001</v>
      </c>
      <c r="W27" s="4">
        <v>159.80000000000001</v>
      </c>
      <c r="X27" s="4">
        <v>152.4</v>
      </c>
      <c r="Y27" s="4">
        <v>150.9</v>
      </c>
      <c r="Z27" s="4">
        <v>161.30000000000001</v>
      </c>
      <c r="AA27" s="4">
        <v>145.1</v>
      </c>
      <c r="AB27" s="4">
        <v>151.5</v>
      </c>
      <c r="AC27" s="4">
        <v>159.5</v>
      </c>
      <c r="AD27" s="4">
        <v>155.80000000000001</v>
      </c>
      <c r="AE27" s="4">
        <v>153.4</v>
      </c>
      <c r="AF27" s="4">
        <v>156.6</v>
      </c>
      <c r="AG27" s="54">
        <f t="shared" si="0"/>
        <v>-4.4500953591863762E-3</v>
      </c>
    </row>
    <row r="28" spans="1:33" x14ac:dyDescent="0.25">
      <c r="A28" s="1" t="s">
        <v>33</v>
      </c>
      <c r="B28" s="1">
        <v>2021</v>
      </c>
      <c r="C28" s="1" t="s">
        <v>35</v>
      </c>
      <c r="D28" s="55">
        <v>44256</v>
      </c>
      <c r="E28" s="1" t="s">
        <v>211</v>
      </c>
      <c r="F28" s="4">
        <v>144.1</v>
      </c>
      <c r="G28" s="4">
        <v>192.2</v>
      </c>
      <c r="H28" s="4">
        <v>163.80000000000001</v>
      </c>
      <c r="I28" s="4">
        <v>154.9</v>
      </c>
      <c r="J28" s="4">
        <v>163.9</v>
      </c>
      <c r="K28" s="4">
        <v>153.69999999999999</v>
      </c>
      <c r="L28" s="4">
        <v>149.5</v>
      </c>
      <c r="M28" s="4">
        <v>159.80000000000001</v>
      </c>
      <c r="N28" s="4">
        <v>112.6</v>
      </c>
      <c r="O28" s="4">
        <v>163.5</v>
      </c>
      <c r="P28" s="4">
        <v>156.5</v>
      </c>
      <c r="Q28" s="4">
        <v>168.2</v>
      </c>
      <c r="R28" s="4">
        <v>156.69999999999999</v>
      </c>
      <c r="S28" s="4">
        <v>188.1</v>
      </c>
      <c r="T28" s="4">
        <v>157.80000000000001</v>
      </c>
      <c r="U28" s="4">
        <v>147.9</v>
      </c>
      <c r="V28" s="4">
        <v>156.4</v>
      </c>
      <c r="W28" s="4">
        <v>159.9</v>
      </c>
      <c r="X28" s="4">
        <v>155.5</v>
      </c>
      <c r="Y28" s="4">
        <v>151.19999999999999</v>
      </c>
      <c r="Z28" s="4">
        <v>161.69999999999999</v>
      </c>
      <c r="AA28" s="4">
        <v>146.19999999999999</v>
      </c>
      <c r="AB28" s="4">
        <v>152.6</v>
      </c>
      <c r="AC28" s="4">
        <v>160.19999999999999</v>
      </c>
      <c r="AD28" s="4">
        <v>153.80000000000001</v>
      </c>
      <c r="AE28" s="4">
        <v>153.80000000000001</v>
      </c>
      <c r="AF28" s="4">
        <v>156.80000000000001</v>
      </c>
      <c r="AG28" s="54">
        <f t="shared" si="0"/>
        <v>1.2771392081737999E-3</v>
      </c>
    </row>
    <row r="29" spans="1:33" x14ac:dyDescent="0.25">
      <c r="A29" s="1" t="s">
        <v>33</v>
      </c>
      <c r="B29" s="1">
        <v>2021</v>
      </c>
      <c r="C29" s="1" t="s">
        <v>36</v>
      </c>
      <c r="D29" s="55">
        <v>44287</v>
      </c>
      <c r="E29" s="1" t="s">
        <v>212</v>
      </c>
      <c r="F29" s="4">
        <v>144.30000000000001</v>
      </c>
      <c r="G29" s="4">
        <v>198</v>
      </c>
      <c r="H29" s="4">
        <v>164.6</v>
      </c>
      <c r="I29" s="4">
        <v>155.4</v>
      </c>
      <c r="J29" s="4">
        <v>170.1</v>
      </c>
      <c r="K29" s="4">
        <v>164.4</v>
      </c>
      <c r="L29" s="4">
        <v>144.1</v>
      </c>
      <c r="M29" s="4">
        <v>161.69999999999999</v>
      </c>
      <c r="N29" s="4">
        <v>113.1</v>
      </c>
      <c r="O29" s="4">
        <v>163.9</v>
      </c>
      <c r="P29" s="4">
        <v>157.6</v>
      </c>
      <c r="Q29" s="4">
        <v>168.9</v>
      </c>
      <c r="R29" s="4">
        <v>158</v>
      </c>
      <c r="S29" s="4">
        <v>188.8</v>
      </c>
      <c r="T29" s="4">
        <v>158.80000000000001</v>
      </c>
      <c r="U29" s="4">
        <v>148.5</v>
      </c>
      <c r="V29" s="4">
        <v>157.30000000000001</v>
      </c>
      <c r="W29" s="4">
        <v>161.4</v>
      </c>
      <c r="X29" s="4">
        <v>155.6</v>
      </c>
      <c r="Y29" s="4">
        <v>151.80000000000001</v>
      </c>
      <c r="Z29" s="4">
        <v>162.30000000000001</v>
      </c>
      <c r="AA29" s="4">
        <v>146.6</v>
      </c>
      <c r="AB29" s="4">
        <v>153.19999999999999</v>
      </c>
      <c r="AC29" s="4">
        <v>160.30000000000001</v>
      </c>
      <c r="AD29" s="4">
        <v>155.4</v>
      </c>
      <c r="AE29" s="4">
        <v>154.4</v>
      </c>
      <c r="AF29" s="4">
        <v>157.80000000000001</v>
      </c>
      <c r="AG29" s="54">
        <f t="shared" si="0"/>
        <v>6.3775510204081625E-3</v>
      </c>
    </row>
    <row r="30" spans="1:33" x14ac:dyDescent="0.25">
      <c r="A30" s="1" t="s">
        <v>33</v>
      </c>
      <c r="B30" s="1">
        <v>2021</v>
      </c>
      <c r="C30" s="1" t="s">
        <v>37</v>
      </c>
      <c r="D30" s="55">
        <v>44317</v>
      </c>
      <c r="E30" s="1" t="s">
        <v>213</v>
      </c>
      <c r="F30" s="4">
        <v>146.30000000000001</v>
      </c>
      <c r="G30" s="4">
        <v>200.5</v>
      </c>
      <c r="H30" s="4">
        <v>170.3</v>
      </c>
      <c r="I30" s="4">
        <v>156.1</v>
      </c>
      <c r="J30" s="4">
        <v>178.7</v>
      </c>
      <c r="K30" s="4">
        <v>167.1</v>
      </c>
      <c r="L30" s="4">
        <v>147.9</v>
      </c>
      <c r="M30" s="4">
        <v>165.4</v>
      </c>
      <c r="N30" s="4">
        <v>114.8</v>
      </c>
      <c r="O30" s="4">
        <v>168.2</v>
      </c>
      <c r="P30" s="4">
        <v>159.30000000000001</v>
      </c>
      <c r="Q30" s="4">
        <v>170.4</v>
      </c>
      <c r="R30" s="4">
        <v>160.69999999999999</v>
      </c>
      <c r="S30" s="4">
        <v>191.9</v>
      </c>
      <c r="T30" s="4">
        <v>161.80000000000001</v>
      </c>
      <c r="U30" s="4">
        <v>152.1</v>
      </c>
      <c r="V30" s="4">
        <v>160.4</v>
      </c>
      <c r="W30" s="4">
        <v>161.6</v>
      </c>
      <c r="X30" s="4">
        <v>159.4</v>
      </c>
      <c r="Y30" s="4">
        <v>154.69999999999999</v>
      </c>
      <c r="Z30" s="4">
        <v>165.8</v>
      </c>
      <c r="AA30" s="4">
        <v>148.9</v>
      </c>
      <c r="AB30" s="4">
        <v>155.80000000000001</v>
      </c>
      <c r="AC30" s="4">
        <v>161.19999999999999</v>
      </c>
      <c r="AD30" s="4">
        <v>158.6</v>
      </c>
      <c r="AE30" s="4">
        <v>156.80000000000001</v>
      </c>
      <c r="AF30" s="4">
        <v>160.4</v>
      </c>
      <c r="AG30" s="54">
        <f t="shared" si="0"/>
        <v>1.6476552598225565E-2</v>
      </c>
    </row>
    <row r="31" spans="1:33" x14ac:dyDescent="0.25">
      <c r="A31" s="1" t="s">
        <v>33</v>
      </c>
      <c r="B31" s="1">
        <v>2021</v>
      </c>
      <c r="C31" s="1" t="s">
        <v>38</v>
      </c>
      <c r="D31" s="55">
        <v>44348</v>
      </c>
      <c r="E31" s="1" t="s">
        <v>214</v>
      </c>
      <c r="F31" s="4">
        <v>146.69999999999999</v>
      </c>
      <c r="G31" s="4">
        <v>202</v>
      </c>
      <c r="H31" s="4">
        <v>180.7</v>
      </c>
      <c r="I31" s="4">
        <v>156.19999999999999</v>
      </c>
      <c r="J31" s="4">
        <v>183.7</v>
      </c>
      <c r="K31" s="4">
        <v>164.6</v>
      </c>
      <c r="L31" s="4">
        <v>155.4</v>
      </c>
      <c r="M31" s="4">
        <v>166</v>
      </c>
      <c r="N31" s="4">
        <v>115.1</v>
      </c>
      <c r="O31" s="4">
        <v>168.5</v>
      </c>
      <c r="P31" s="4">
        <v>160</v>
      </c>
      <c r="Q31" s="4">
        <v>172.4</v>
      </c>
      <c r="R31" s="4">
        <v>162.6</v>
      </c>
      <c r="S31" s="4">
        <v>190.8</v>
      </c>
      <c r="T31" s="4">
        <v>162.19999999999999</v>
      </c>
      <c r="U31" s="4">
        <v>151.80000000000001</v>
      </c>
      <c r="V31" s="4">
        <v>160.69999999999999</v>
      </c>
      <c r="W31" s="4">
        <v>160.5</v>
      </c>
      <c r="X31" s="4">
        <v>159.80000000000001</v>
      </c>
      <c r="Y31" s="4">
        <v>154.80000000000001</v>
      </c>
      <c r="Z31" s="4">
        <v>166.3</v>
      </c>
      <c r="AA31" s="4">
        <v>150.69999999999999</v>
      </c>
      <c r="AB31" s="4">
        <v>154.9</v>
      </c>
      <c r="AC31" s="4">
        <v>161.69999999999999</v>
      </c>
      <c r="AD31" s="4">
        <v>158.80000000000001</v>
      </c>
      <c r="AE31" s="4">
        <v>157.6</v>
      </c>
      <c r="AF31" s="4">
        <v>161.30000000000001</v>
      </c>
      <c r="AG31" s="54">
        <f t="shared" si="0"/>
        <v>5.6109725685785893E-3</v>
      </c>
    </row>
    <row r="32" spans="1:33" x14ac:dyDescent="0.25">
      <c r="A32" s="1" t="s">
        <v>33</v>
      </c>
      <c r="B32" s="1">
        <v>2021</v>
      </c>
      <c r="C32" s="1" t="s">
        <v>39</v>
      </c>
      <c r="D32" s="55">
        <v>44378</v>
      </c>
      <c r="E32" s="1" t="s">
        <v>215</v>
      </c>
      <c r="F32" s="4">
        <v>146.4</v>
      </c>
      <c r="G32" s="4">
        <v>206.8</v>
      </c>
      <c r="H32" s="4">
        <v>182.2</v>
      </c>
      <c r="I32" s="4">
        <v>157.5</v>
      </c>
      <c r="J32" s="4">
        <v>182.1</v>
      </c>
      <c r="K32" s="4">
        <v>163.9</v>
      </c>
      <c r="L32" s="4">
        <v>164.2</v>
      </c>
      <c r="M32" s="4">
        <v>164</v>
      </c>
      <c r="N32" s="4">
        <v>114.5</v>
      </c>
      <c r="O32" s="4">
        <v>168.3</v>
      </c>
      <c r="P32" s="4">
        <v>160.9</v>
      </c>
      <c r="Q32" s="4">
        <v>172.2</v>
      </c>
      <c r="R32" s="4">
        <v>164</v>
      </c>
      <c r="S32" s="4">
        <v>191.2</v>
      </c>
      <c r="T32" s="4">
        <v>162.80000000000001</v>
      </c>
      <c r="U32" s="4">
        <v>153.1</v>
      </c>
      <c r="V32" s="4">
        <v>161.4</v>
      </c>
      <c r="W32" s="4">
        <v>161.5</v>
      </c>
      <c r="X32" s="4">
        <v>160.69999999999999</v>
      </c>
      <c r="Y32" s="4">
        <v>155.80000000000001</v>
      </c>
      <c r="Z32" s="4">
        <v>167</v>
      </c>
      <c r="AA32" s="4">
        <v>153.1</v>
      </c>
      <c r="AB32" s="4">
        <v>155.30000000000001</v>
      </c>
      <c r="AC32" s="4">
        <v>163.19999999999999</v>
      </c>
      <c r="AD32" s="4">
        <v>160.1</v>
      </c>
      <c r="AE32" s="4">
        <v>159</v>
      </c>
      <c r="AF32" s="4">
        <v>162.5</v>
      </c>
      <c r="AG32" s="54">
        <f t="shared" si="0"/>
        <v>7.439553626782322E-3</v>
      </c>
    </row>
    <row r="33" spans="1:33" x14ac:dyDescent="0.25">
      <c r="A33" s="1" t="s">
        <v>33</v>
      </c>
      <c r="B33" s="1">
        <v>2021</v>
      </c>
      <c r="C33" s="1" t="s">
        <v>40</v>
      </c>
      <c r="D33" s="55">
        <v>44409</v>
      </c>
      <c r="E33" s="1" t="s">
        <v>216</v>
      </c>
      <c r="F33" s="4">
        <v>146.6</v>
      </c>
      <c r="G33" s="4">
        <v>204</v>
      </c>
      <c r="H33" s="4">
        <v>172.8</v>
      </c>
      <c r="I33" s="4">
        <v>158.4</v>
      </c>
      <c r="J33" s="4">
        <v>188</v>
      </c>
      <c r="K33" s="4">
        <v>156.80000000000001</v>
      </c>
      <c r="L33" s="4">
        <v>162.19999999999999</v>
      </c>
      <c r="M33" s="4">
        <v>164.1</v>
      </c>
      <c r="N33" s="4">
        <v>119.7</v>
      </c>
      <c r="O33" s="4">
        <v>168.8</v>
      </c>
      <c r="P33" s="4">
        <v>162.69999999999999</v>
      </c>
      <c r="Q33" s="4">
        <v>173.9</v>
      </c>
      <c r="R33" s="4">
        <v>164</v>
      </c>
      <c r="S33" s="4">
        <v>192.1</v>
      </c>
      <c r="T33" s="4">
        <v>164.5</v>
      </c>
      <c r="U33" s="4">
        <v>155.30000000000001</v>
      </c>
      <c r="V33" s="4">
        <v>163.19999999999999</v>
      </c>
      <c r="W33" s="4">
        <v>162.1</v>
      </c>
      <c r="X33" s="4">
        <v>162.6</v>
      </c>
      <c r="Y33" s="4">
        <v>157.5</v>
      </c>
      <c r="Z33" s="4">
        <v>168.4</v>
      </c>
      <c r="AA33" s="4">
        <v>154</v>
      </c>
      <c r="AB33" s="4">
        <v>157.6</v>
      </c>
      <c r="AC33" s="4">
        <v>163.80000000000001</v>
      </c>
      <c r="AD33" s="4">
        <v>160</v>
      </c>
      <c r="AE33" s="4">
        <v>160</v>
      </c>
      <c r="AF33" s="4">
        <v>163.19999999999999</v>
      </c>
      <c r="AG33" s="54">
        <f t="shared" si="0"/>
        <v>4.3076923076922381E-3</v>
      </c>
    </row>
    <row r="34" spans="1:33" x14ac:dyDescent="0.25">
      <c r="A34" s="1" t="s">
        <v>33</v>
      </c>
      <c r="B34" s="1">
        <v>2021</v>
      </c>
      <c r="C34" s="1" t="s">
        <v>41</v>
      </c>
      <c r="D34" s="55">
        <v>44440</v>
      </c>
      <c r="E34" s="1" t="s">
        <v>217</v>
      </c>
      <c r="F34" s="4">
        <v>146.6</v>
      </c>
      <c r="G34" s="4">
        <v>204</v>
      </c>
      <c r="H34" s="4">
        <v>172.8</v>
      </c>
      <c r="I34" s="4">
        <v>158.4</v>
      </c>
      <c r="J34" s="4">
        <v>188</v>
      </c>
      <c r="K34" s="4">
        <v>156.69999999999999</v>
      </c>
      <c r="L34" s="4">
        <v>162.30000000000001</v>
      </c>
      <c r="M34" s="4">
        <v>164.1</v>
      </c>
      <c r="N34" s="4">
        <v>119.7</v>
      </c>
      <c r="O34" s="4">
        <v>168.8</v>
      </c>
      <c r="P34" s="4">
        <v>162.69999999999999</v>
      </c>
      <c r="Q34" s="4">
        <v>173.9</v>
      </c>
      <c r="R34" s="4">
        <v>164</v>
      </c>
      <c r="S34" s="4">
        <v>192.1</v>
      </c>
      <c r="T34" s="4">
        <v>164.6</v>
      </c>
      <c r="U34" s="4">
        <v>155.30000000000001</v>
      </c>
      <c r="V34" s="4">
        <v>163.30000000000001</v>
      </c>
      <c r="W34" s="4">
        <v>162.1</v>
      </c>
      <c r="X34" s="4">
        <v>162.6</v>
      </c>
      <c r="Y34" s="4">
        <v>157.5</v>
      </c>
      <c r="Z34" s="4">
        <v>168.4</v>
      </c>
      <c r="AA34" s="4">
        <v>154</v>
      </c>
      <c r="AB34" s="4">
        <v>157.69999999999999</v>
      </c>
      <c r="AC34" s="4">
        <v>163.69999999999999</v>
      </c>
      <c r="AD34" s="4">
        <v>160</v>
      </c>
      <c r="AE34" s="4">
        <v>160</v>
      </c>
      <c r="AF34" s="4">
        <v>163.19999999999999</v>
      </c>
      <c r="AG34" s="54">
        <f t="shared" si="0"/>
        <v>0</v>
      </c>
    </row>
    <row r="35" spans="1:33" x14ac:dyDescent="0.25">
      <c r="A35" s="1" t="s">
        <v>33</v>
      </c>
      <c r="B35" s="1">
        <v>2021</v>
      </c>
      <c r="C35" s="1" t="s">
        <v>42</v>
      </c>
      <c r="D35" s="55">
        <v>44470</v>
      </c>
      <c r="E35" s="1" t="s">
        <v>218</v>
      </c>
      <c r="F35" s="4">
        <v>147.4</v>
      </c>
      <c r="G35" s="4">
        <v>204.6</v>
      </c>
      <c r="H35" s="4">
        <v>171.2</v>
      </c>
      <c r="I35" s="4">
        <v>158.69999999999999</v>
      </c>
      <c r="J35" s="4">
        <v>190.6</v>
      </c>
      <c r="K35" s="4">
        <v>155.69999999999999</v>
      </c>
      <c r="L35" s="4">
        <v>185.3</v>
      </c>
      <c r="M35" s="4">
        <v>165.2</v>
      </c>
      <c r="N35" s="4">
        <v>121.9</v>
      </c>
      <c r="O35" s="4">
        <v>169.3</v>
      </c>
      <c r="P35" s="4">
        <v>163.19999999999999</v>
      </c>
      <c r="Q35" s="4">
        <v>174.7</v>
      </c>
      <c r="R35" s="4">
        <v>167.7</v>
      </c>
      <c r="S35" s="4">
        <v>192.7</v>
      </c>
      <c r="T35" s="4">
        <v>165.7</v>
      </c>
      <c r="U35" s="4">
        <v>156.30000000000001</v>
      </c>
      <c r="V35" s="4">
        <v>164.3</v>
      </c>
      <c r="W35" s="4">
        <v>163.6</v>
      </c>
      <c r="X35" s="4">
        <v>164.2</v>
      </c>
      <c r="Y35" s="4">
        <v>158.4</v>
      </c>
      <c r="Z35" s="4">
        <v>169.1</v>
      </c>
      <c r="AA35" s="4">
        <v>155.69999999999999</v>
      </c>
      <c r="AB35" s="4">
        <v>158.6</v>
      </c>
      <c r="AC35" s="4">
        <v>163.9</v>
      </c>
      <c r="AD35" s="4">
        <v>160.80000000000001</v>
      </c>
      <c r="AE35" s="4">
        <v>161</v>
      </c>
      <c r="AF35" s="4">
        <v>165.5</v>
      </c>
      <c r="AG35" s="54">
        <f t="shared" si="0"/>
        <v>1.4093137254902032E-2</v>
      </c>
    </row>
    <row r="36" spans="1:33" x14ac:dyDescent="0.25">
      <c r="A36" s="1" t="s">
        <v>33</v>
      </c>
      <c r="B36" s="1">
        <v>2021</v>
      </c>
      <c r="C36" s="1" t="s">
        <v>43</v>
      </c>
      <c r="D36" s="55">
        <v>44501</v>
      </c>
      <c r="E36" s="1" t="s">
        <v>219</v>
      </c>
      <c r="F36" s="4">
        <v>148.19999999999999</v>
      </c>
      <c r="G36" s="4">
        <v>201.6</v>
      </c>
      <c r="H36" s="4">
        <v>173</v>
      </c>
      <c r="I36" s="4">
        <v>159.30000000000001</v>
      </c>
      <c r="J36" s="4">
        <v>190.1</v>
      </c>
      <c r="K36" s="4">
        <v>156.5</v>
      </c>
      <c r="L36" s="4">
        <v>199.2</v>
      </c>
      <c r="M36" s="4">
        <v>165.3</v>
      </c>
      <c r="N36" s="4">
        <v>122.4</v>
      </c>
      <c r="O36" s="4">
        <v>169.6</v>
      </c>
      <c r="P36" s="4">
        <v>163.69999999999999</v>
      </c>
      <c r="Q36" s="4">
        <v>175.5</v>
      </c>
      <c r="R36" s="4">
        <v>169.7</v>
      </c>
      <c r="S36" s="4">
        <v>192.9</v>
      </c>
      <c r="T36" s="4">
        <v>167.2</v>
      </c>
      <c r="U36" s="4">
        <v>157.4</v>
      </c>
      <c r="V36" s="4">
        <v>165.8</v>
      </c>
      <c r="W36" s="4">
        <v>164.2</v>
      </c>
      <c r="X36" s="4">
        <v>163.9</v>
      </c>
      <c r="Y36" s="4">
        <v>159.30000000000001</v>
      </c>
      <c r="Z36" s="4">
        <v>169.9</v>
      </c>
      <c r="AA36" s="4">
        <v>154.80000000000001</v>
      </c>
      <c r="AB36" s="4">
        <v>159.80000000000001</v>
      </c>
      <c r="AC36" s="4">
        <v>164.3</v>
      </c>
      <c r="AD36" s="4">
        <v>162.19999999999999</v>
      </c>
      <c r="AE36" s="4">
        <v>161.4</v>
      </c>
      <c r="AF36" s="4">
        <v>166.7</v>
      </c>
      <c r="AG36" s="54">
        <f t="shared" si="0"/>
        <v>7.2507552870089949E-3</v>
      </c>
    </row>
    <row r="37" spans="1:33" x14ac:dyDescent="0.25">
      <c r="A37" s="1" t="s">
        <v>33</v>
      </c>
      <c r="B37" s="1">
        <v>2021</v>
      </c>
      <c r="C37" s="1" t="s">
        <v>44</v>
      </c>
      <c r="D37" s="55">
        <v>44531</v>
      </c>
      <c r="E37" s="1" t="s">
        <v>220</v>
      </c>
      <c r="F37" s="4">
        <v>148.69999999999999</v>
      </c>
      <c r="G37" s="4">
        <v>198.8</v>
      </c>
      <c r="H37" s="4">
        <v>177.9</v>
      </c>
      <c r="I37" s="4">
        <v>159.9</v>
      </c>
      <c r="J37" s="4">
        <v>187.6</v>
      </c>
      <c r="K37" s="4">
        <v>154.9</v>
      </c>
      <c r="L37" s="4">
        <v>188.3</v>
      </c>
      <c r="M37" s="4">
        <v>164.4</v>
      </c>
      <c r="N37" s="4">
        <v>121</v>
      </c>
      <c r="O37" s="4">
        <v>170.5</v>
      </c>
      <c r="P37" s="4">
        <v>164.2</v>
      </c>
      <c r="Q37" s="4">
        <v>176.5</v>
      </c>
      <c r="R37" s="4">
        <v>168.2</v>
      </c>
      <c r="S37" s="4">
        <v>192.4</v>
      </c>
      <c r="T37" s="4">
        <v>168.5</v>
      </c>
      <c r="U37" s="4">
        <v>158.69999999999999</v>
      </c>
      <c r="V37" s="4">
        <v>167</v>
      </c>
      <c r="W37" s="4">
        <v>163.4</v>
      </c>
      <c r="X37" s="4">
        <v>164.1</v>
      </c>
      <c r="Y37" s="4">
        <v>160.19999999999999</v>
      </c>
      <c r="Z37" s="4">
        <v>170.6</v>
      </c>
      <c r="AA37" s="4">
        <v>155.69999999999999</v>
      </c>
      <c r="AB37" s="4">
        <v>160.6</v>
      </c>
      <c r="AC37" s="4">
        <v>164.4</v>
      </c>
      <c r="AD37" s="4">
        <v>162.6</v>
      </c>
      <c r="AE37" s="4">
        <v>162</v>
      </c>
      <c r="AF37" s="4">
        <v>166.2</v>
      </c>
      <c r="AG37" s="54">
        <f t="shared" si="0"/>
        <v>-2.999400119976005E-3</v>
      </c>
    </row>
  </sheetData>
  <conditionalFormatting sqref="AG3:AG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E16D-7E2B-42D5-A3DE-8948980584A5}">
  <dimension ref="A1:K37"/>
  <sheetViews>
    <sheetView topLeftCell="A10" zoomScale="110" zoomScaleNormal="110" workbookViewId="0">
      <selection activeCell="L35" sqref="L35"/>
    </sheetView>
  </sheetViews>
  <sheetFormatPr defaultRowHeight="13.2" x14ac:dyDescent="0.25"/>
  <cols>
    <col min="5" max="5" width="18" bestFit="1" customWidth="1"/>
    <col min="6" max="7" width="0" hidden="1" customWidth="1"/>
    <col min="10" max="10" width="0" hidden="1" customWidth="1"/>
    <col min="11" max="11" width="12.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5" t="s">
        <v>222</v>
      </c>
      <c r="E1" s="50" t="s">
        <v>184</v>
      </c>
      <c r="F1" s="50" t="s">
        <v>179</v>
      </c>
      <c r="G1" s="50" t="s">
        <v>180</v>
      </c>
      <c r="H1" s="50" t="s">
        <v>182</v>
      </c>
      <c r="I1" s="50" t="s">
        <v>181</v>
      </c>
      <c r="J1" s="26" t="s">
        <v>28</v>
      </c>
      <c r="K1" s="2" t="s">
        <v>29</v>
      </c>
    </row>
    <row r="2" spans="1:11" x14ac:dyDescent="0.25">
      <c r="A2" s="1" t="s">
        <v>33</v>
      </c>
      <c r="B2" s="1">
        <v>2019</v>
      </c>
      <c r="C2" s="1" t="s">
        <v>31</v>
      </c>
      <c r="D2" s="55">
        <v>43466</v>
      </c>
      <c r="E2" s="4">
        <v>134.87692307692308</v>
      </c>
      <c r="F2" s="4">
        <v>163.19999999999999</v>
      </c>
      <c r="G2" s="51">
        <v>144.33333333333334</v>
      </c>
      <c r="H2" s="4">
        <v>141.16</v>
      </c>
      <c r="I2" s="51">
        <v>138.19999999999999</v>
      </c>
      <c r="J2" s="4">
        <v>136.80000000000001</v>
      </c>
      <c r="K2" s="4">
        <v>139.6</v>
      </c>
    </row>
    <row r="3" spans="1:11" x14ac:dyDescent="0.25">
      <c r="A3" s="1" t="s">
        <v>33</v>
      </c>
      <c r="B3" s="1">
        <v>2019</v>
      </c>
      <c r="C3" s="1" t="s">
        <v>34</v>
      </c>
      <c r="D3" s="55">
        <v>43497</v>
      </c>
      <c r="E3" s="4">
        <v>135.16153846153844</v>
      </c>
      <c r="F3" s="4">
        <v>163.4</v>
      </c>
      <c r="G3" s="51">
        <v>144.63333333333333</v>
      </c>
      <c r="H3" s="4">
        <v>141.34</v>
      </c>
      <c r="I3" s="51">
        <v>138.89999999999998</v>
      </c>
      <c r="J3" s="4">
        <v>137.25</v>
      </c>
      <c r="K3" s="4">
        <v>139.9</v>
      </c>
    </row>
    <row r="4" spans="1:11" x14ac:dyDescent="0.25">
      <c r="A4" s="1" t="s">
        <v>33</v>
      </c>
      <c r="B4" s="1">
        <v>2019</v>
      </c>
      <c r="C4" s="1" t="s">
        <v>35</v>
      </c>
      <c r="D4" s="55">
        <v>43525</v>
      </c>
      <c r="E4" s="4">
        <v>135.6076923076923</v>
      </c>
      <c r="F4" s="4">
        <v>163.5</v>
      </c>
      <c r="G4" s="51">
        <v>144.83333333333334</v>
      </c>
      <c r="H4" s="4">
        <v>141.95999999999998</v>
      </c>
      <c r="I4" s="51">
        <v>138.60000000000002</v>
      </c>
      <c r="J4" s="4">
        <v>137.69999999999999</v>
      </c>
      <c r="K4" s="4">
        <v>140.4</v>
      </c>
    </row>
    <row r="5" spans="1:11" x14ac:dyDescent="0.25">
      <c r="A5" s="1" t="s">
        <v>33</v>
      </c>
      <c r="B5" s="1">
        <v>2019</v>
      </c>
      <c r="C5" s="1" t="s">
        <v>36</v>
      </c>
      <c r="D5" s="55">
        <v>43556</v>
      </c>
      <c r="E5" s="4">
        <v>136.59230769230768</v>
      </c>
      <c r="F5" s="4">
        <v>163.6</v>
      </c>
      <c r="G5" s="51">
        <v>145.03333333333333</v>
      </c>
      <c r="H5" s="4">
        <v>142.5</v>
      </c>
      <c r="I5" s="51">
        <v>138.35</v>
      </c>
      <c r="J5" s="4">
        <v>138.30000000000001</v>
      </c>
      <c r="K5" s="4">
        <v>141.19999999999999</v>
      </c>
    </row>
    <row r="6" spans="1:11" x14ac:dyDescent="0.25">
      <c r="A6" s="1" t="s">
        <v>33</v>
      </c>
      <c r="B6" s="1">
        <v>2019</v>
      </c>
      <c r="C6" s="1" t="s">
        <v>37</v>
      </c>
      <c r="D6" s="55">
        <v>43586</v>
      </c>
      <c r="E6" s="4">
        <v>137.83846153846156</v>
      </c>
      <c r="F6" s="4">
        <v>164.1</v>
      </c>
      <c r="G6" s="51">
        <v>145.36666666666667</v>
      </c>
      <c r="H6" s="4">
        <v>142.76</v>
      </c>
      <c r="I6" s="51">
        <v>138.55000000000001</v>
      </c>
      <c r="J6" s="4">
        <v>138.69999999999999</v>
      </c>
      <c r="K6" s="4">
        <v>142</v>
      </c>
    </row>
    <row r="7" spans="1:11" x14ac:dyDescent="0.25">
      <c r="A7" s="1" t="s">
        <v>33</v>
      </c>
      <c r="B7" s="1">
        <v>2019</v>
      </c>
      <c r="C7" s="1" t="s">
        <v>38</v>
      </c>
      <c r="D7" s="55">
        <v>43617</v>
      </c>
      <c r="E7" s="4">
        <v>139.54615384615386</v>
      </c>
      <c r="F7" s="4">
        <v>164.9</v>
      </c>
      <c r="G7" s="51">
        <v>145.46666666666667</v>
      </c>
      <c r="H7" s="4">
        <v>143.02000000000001</v>
      </c>
      <c r="I7" s="51">
        <v>139.05000000000001</v>
      </c>
      <c r="J7" s="4">
        <v>139.1</v>
      </c>
      <c r="K7" s="4">
        <v>142.9</v>
      </c>
    </row>
    <row r="8" spans="1:11" x14ac:dyDescent="0.25">
      <c r="A8" s="1" t="s">
        <v>33</v>
      </c>
      <c r="B8" s="1">
        <v>2019</v>
      </c>
      <c r="C8" s="1" t="s">
        <v>39</v>
      </c>
      <c r="D8" s="55">
        <v>43647</v>
      </c>
      <c r="E8" s="4">
        <v>141.34615384615384</v>
      </c>
      <c r="F8" s="4">
        <v>165.2</v>
      </c>
      <c r="G8" s="51">
        <v>145.66666666666666</v>
      </c>
      <c r="H8" s="4">
        <v>143.47999999999999</v>
      </c>
      <c r="I8" s="51">
        <v>139.94999999999999</v>
      </c>
      <c r="J8" s="4">
        <v>140</v>
      </c>
      <c r="K8" s="4">
        <v>144.19999999999999</v>
      </c>
    </row>
    <row r="9" spans="1:11" x14ac:dyDescent="0.25">
      <c r="A9" s="1" t="s">
        <v>33</v>
      </c>
      <c r="B9" s="1">
        <v>2019</v>
      </c>
      <c r="C9" s="1" t="s">
        <v>40</v>
      </c>
      <c r="D9" s="55">
        <v>43678</v>
      </c>
      <c r="E9" s="4">
        <v>142.03846153846155</v>
      </c>
      <c r="F9" s="4">
        <v>165.8</v>
      </c>
      <c r="G9" s="51">
        <v>145.86666666666667</v>
      </c>
      <c r="H9" s="4">
        <v>143.86000000000001</v>
      </c>
      <c r="I9" s="51">
        <v>141.44999999999999</v>
      </c>
      <c r="J9" s="4">
        <v>140.55000000000001</v>
      </c>
      <c r="K9" s="4">
        <v>145</v>
      </c>
    </row>
    <row r="10" spans="1:11" x14ac:dyDescent="0.25">
      <c r="A10" s="1" t="s">
        <v>33</v>
      </c>
      <c r="B10" s="1">
        <v>2019</v>
      </c>
      <c r="C10" s="1" t="s">
        <v>41</v>
      </c>
      <c r="D10" s="55">
        <v>43709</v>
      </c>
      <c r="E10" s="4">
        <v>142.89999999999998</v>
      </c>
      <c r="F10" s="4">
        <v>166.5</v>
      </c>
      <c r="G10" s="51">
        <v>145.89999999999998</v>
      </c>
      <c r="H10" s="4">
        <v>144.34</v>
      </c>
      <c r="I10" s="51">
        <v>142.14999999999998</v>
      </c>
      <c r="J10" s="4">
        <v>141</v>
      </c>
      <c r="K10" s="4">
        <v>145.80000000000001</v>
      </c>
    </row>
    <row r="11" spans="1:11" x14ac:dyDescent="0.25">
      <c r="A11" s="1" t="s">
        <v>33</v>
      </c>
      <c r="B11" s="1">
        <v>2019</v>
      </c>
      <c r="C11" s="1" t="s">
        <v>42</v>
      </c>
      <c r="D11" s="55">
        <v>43739</v>
      </c>
      <c r="E11" s="4">
        <v>145.04615384615383</v>
      </c>
      <c r="F11" s="4">
        <v>167.1</v>
      </c>
      <c r="G11" s="51">
        <v>146.13333333333335</v>
      </c>
      <c r="H11" s="4">
        <v>144.94</v>
      </c>
      <c r="I11" s="51">
        <v>142.5</v>
      </c>
      <c r="J11" s="4">
        <v>141.35</v>
      </c>
      <c r="K11" s="4">
        <v>147.19999999999999</v>
      </c>
    </row>
    <row r="12" spans="1:11" x14ac:dyDescent="0.25">
      <c r="A12" s="1" t="s">
        <v>33</v>
      </c>
      <c r="B12" s="1">
        <v>2019</v>
      </c>
      <c r="C12" s="1" t="s">
        <v>43</v>
      </c>
      <c r="D12" s="55">
        <v>43770</v>
      </c>
      <c r="E12" s="4">
        <v>146.99230769230769</v>
      </c>
      <c r="F12" s="4">
        <v>167.9</v>
      </c>
      <c r="G12" s="51">
        <v>146.5</v>
      </c>
      <c r="H12" s="4">
        <v>145.56</v>
      </c>
      <c r="I12" s="51">
        <v>142.80000000000001</v>
      </c>
      <c r="J12" s="4">
        <v>141.69999999999999</v>
      </c>
      <c r="K12" s="4">
        <v>148.6</v>
      </c>
    </row>
    <row r="13" spans="1:11" x14ac:dyDescent="0.25">
      <c r="A13" s="1" t="s">
        <v>33</v>
      </c>
      <c r="B13" s="1">
        <v>2019</v>
      </c>
      <c r="C13" s="1" t="s">
        <v>44</v>
      </c>
      <c r="D13" s="55">
        <v>43800</v>
      </c>
      <c r="E13" s="4">
        <v>149.70000000000002</v>
      </c>
      <c r="F13" s="4">
        <v>168.5</v>
      </c>
      <c r="G13" s="51">
        <v>146.86666666666667</v>
      </c>
      <c r="H13" s="4">
        <v>146.48000000000002</v>
      </c>
      <c r="I13" s="51">
        <v>143.10000000000002</v>
      </c>
      <c r="J13" s="4">
        <v>142.4</v>
      </c>
      <c r="K13" s="4">
        <v>150.4</v>
      </c>
    </row>
    <row r="14" spans="1:11" x14ac:dyDescent="0.25">
      <c r="A14" s="1" t="s">
        <v>33</v>
      </c>
      <c r="B14" s="1">
        <v>2020</v>
      </c>
      <c r="C14" s="1" t="s">
        <v>31</v>
      </c>
      <c r="D14" s="55">
        <v>43831</v>
      </c>
      <c r="E14" s="4">
        <v>149.26153846153846</v>
      </c>
      <c r="F14" s="4">
        <v>169.2</v>
      </c>
      <c r="G14" s="51">
        <v>147.06666666666666</v>
      </c>
      <c r="H14" s="4">
        <v>147.33999999999997</v>
      </c>
      <c r="I14" s="51">
        <v>144.25</v>
      </c>
      <c r="J14" s="4">
        <v>143.10000000000002</v>
      </c>
      <c r="K14" s="4">
        <v>150.19999999999999</v>
      </c>
    </row>
    <row r="15" spans="1:11" x14ac:dyDescent="0.25">
      <c r="A15" s="1" t="s">
        <v>33</v>
      </c>
      <c r="B15" s="1">
        <v>2020</v>
      </c>
      <c r="C15" s="1" t="s">
        <v>34</v>
      </c>
      <c r="D15" s="55">
        <v>43862</v>
      </c>
      <c r="E15" s="4">
        <v>147.04615384615383</v>
      </c>
      <c r="F15" s="4">
        <v>170.1</v>
      </c>
      <c r="G15" s="51">
        <v>147.33333333333334</v>
      </c>
      <c r="H15" s="4">
        <v>148.04000000000002</v>
      </c>
      <c r="I15" s="51">
        <v>144.9</v>
      </c>
      <c r="J15" s="4">
        <v>143.39999999999998</v>
      </c>
      <c r="K15" s="4">
        <v>149.1</v>
      </c>
    </row>
    <row r="16" spans="1:11" x14ac:dyDescent="0.25">
      <c r="A16" s="26" t="s">
        <v>33</v>
      </c>
      <c r="B16" s="26">
        <v>2020</v>
      </c>
      <c r="C16" s="26" t="s">
        <v>35</v>
      </c>
      <c r="D16" s="56">
        <v>43891</v>
      </c>
      <c r="E16" s="53">
        <v>145.80000000000001</v>
      </c>
      <c r="F16" s="53">
        <v>171.2</v>
      </c>
      <c r="G16" s="57">
        <v>147.63333333333335</v>
      </c>
      <c r="H16" s="53">
        <v>148.33999999999997</v>
      </c>
      <c r="I16" s="57">
        <v>145.80000000000001</v>
      </c>
      <c r="J16" s="53">
        <v>143.75</v>
      </c>
      <c r="K16" s="53">
        <v>148.6</v>
      </c>
    </row>
    <row r="17" spans="1:11" x14ac:dyDescent="0.25">
      <c r="A17" s="1" t="s">
        <v>33</v>
      </c>
      <c r="B17" s="1">
        <v>2020</v>
      </c>
      <c r="C17" s="1" t="s">
        <v>36</v>
      </c>
      <c r="D17" s="55">
        <v>43922</v>
      </c>
      <c r="E17" s="4">
        <v>150.99487179487178</v>
      </c>
      <c r="F17" s="4">
        <v>176.68333333333331</v>
      </c>
      <c r="G17" s="51">
        <v>148.38333333333333</v>
      </c>
      <c r="H17" s="4">
        <v>147.87333333333333</v>
      </c>
      <c r="I17" s="51">
        <v>147.38333333333333</v>
      </c>
      <c r="J17" s="4">
        <v>145.50833333333333</v>
      </c>
      <c r="K17" s="4">
        <v>150.41666666666663</v>
      </c>
    </row>
    <row r="18" spans="1:11" x14ac:dyDescent="0.25">
      <c r="A18" s="1" t="s">
        <v>33</v>
      </c>
      <c r="B18" s="1">
        <v>2020</v>
      </c>
      <c r="C18" s="1" t="s">
        <v>37</v>
      </c>
      <c r="D18" s="55">
        <v>43952</v>
      </c>
      <c r="E18" s="4">
        <v>149.98376068376066</v>
      </c>
      <c r="F18" s="4">
        <v>177.93055555555554</v>
      </c>
      <c r="G18" s="51">
        <v>148.60277777777779</v>
      </c>
      <c r="H18" s="4">
        <v>148.55222222222224</v>
      </c>
      <c r="I18" s="51">
        <v>147.90555555555557</v>
      </c>
      <c r="J18" s="4">
        <v>145.90972222222223</v>
      </c>
      <c r="K18" s="4">
        <v>150.15662393162393</v>
      </c>
    </row>
    <row r="19" spans="1:11" x14ac:dyDescent="0.25">
      <c r="A19" s="1" t="s">
        <v>33</v>
      </c>
      <c r="B19" s="1">
        <v>2020</v>
      </c>
      <c r="C19" s="1" t="s">
        <v>38</v>
      </c>
      <c r="D19" s="55">
        <v>43983</v>
      </c>
      <c r="E19" s="4">
        <v>151.2923076923077</v>
      </c>
      <c r="F19" s="4">
        <v>183.5</v>
      </c>
      <c r="G19" s="51">
        <v>149.43333333333331</v>
      </c>
      <c r="H19" s="4">
        <v>148.47999999999999</v>
      </c>
      <c r="I19" s="51">
        <v>149</v>
      </c>
      <c r="J19" s="4">
        <v>147.65</v>
      </c>
      <c r="K19" s="4">
        <v>151.80000000000001</v>
      </c>
    </row>
    <row r="20" spans="1:11" x14ac:dyDescent="0.25">
      <c r="A20" s="1" t="s">
        <v>33</v>
      </c>
      <c r="B20" s="1">
        <v>2020</v>
      </c>
      <c r="C20" s="1" t="s">
        <v>39</v>
      </c>
      <c r="D20" s="55">
        <v>44013</v>
      </c>
      <c r="E20" s="4">
        <v>151.2923076923077</v>
      </c>
      <c r="F20" s="4">
        <v>183.5</v>
      </c>
      <c r="G20" s="51">
        <v>149.43333333333331</v>
      </c>
      <c r="H20" s="4">
        <v>148.47999999999999</v>
      </c>
      <c r="I20" s="51">
        <v>149</v>
      </c>
      <c r="J20" s="4">
        <v>147.65</v>
      </c>
      <c r="K20" s="4">
        <v>151.80000000000001</v>
      </c>
    </row>
    <row r="21" spans="1:11" x14ac:dyDescent="0.25">
      <c r="A21" s="1" t="s">
        <v>33</v>
      </c>
      <c r="B21" s="1">
        <v>2020</v>
      </c>
      <c r="C21" s="1" t="s">
        <v>40</v>
      </c>
      <c r="D21" s="55">
        <v>44044</v>
      </c>
      <c r="E21" s="4">
        <v>153.47692307692307</v>
      </c>
      <c r="F21" s="4">
        <v>182.6</v>
      </c>
      <c r="G21" s="51">
        <v>149.4</v>
      </c>
      <c r="H21" s="4">
        <v>150.1</v>
      </c>
      <c r="I21" s="51">
        <v>151.35000000000002</v>
      </c>
      <c r="J21" s="4">
        <v>147.5</v>
      </c>
      <c r="K21" s="4">
        <v>153.9</v>
      </c>
    </row>
    <row r="22" spans="1:11" x14ac:dyDescent="0.25">
      <c r="A22" s="1" t="s">
        <v>33</v>
      </c>
      <c r="B22" s="1">
        <v>2020</v>
      </c>
      <c r="C22" s="1" t="s">
        <v>41</v>
      </c>
      <c r="D22" s="55">
        <v>44075</v>
      </c>
      <c r="E22" s="4">
        <v>154.38461538461539</v>
      </c>
      <c r="F22" s="4">
        <v>184.4</v>
      </c>
      <c r="G22" s="51">
        <v>149.9</v>
      </c>
      <c r="H22" s="4">
        <v>150.38000000000002</v>
      </c>
      <c r="I22" s="51">
        <v>153.55000000000001</v>
      </c>
      <c r="J22" s="4">
        <v>148.30000000000001</v>
      </c>
      <c r="K22" s="4">
        <v>154.69999999999999</v>
      </c>
    </row>
    <row r="23" spans="1:11" x14ac:dyDescent="0.25">
      <c r="A23" s="1" t="s">
        <v>33</v>
      </c>
      <c r="B23" s="1">
        <v>2020</v>
      </c>
      <c r="C23" s="1" t="s">
        <v>42</v>
      </c>
      <c r="D23" s="55">
        <v>44105</v>
      </c>
      <c r="E23" s="4">
        <v>157.5846153846154</v>
      </c>
      <c r="F23" s="4">
        <v>184.3</v>
      </c>
      <c r="G23" s="51">
        <v>150.19999999999999</v>
      </c>
      <c r="H23" s="4">
        <v>151</v>
      </c>
      <c r="I23" s="51">
        <v>152.85</v>
      </c>
      <c r="J23" s="4">
        <v>148.44999999999999</v>
      </c>
      <c r="K23" s="4">
        <v>156.4</v>
      </c>
    </row>
    <row r="24" spans="1:11" x14ac:dyDescent="0.25">
      <c r="A24" s="1" t="s">
        <v>33</v>
      </c>
      <c r="B24" s="1">
        <v>2020</v>
      </c>
      <c r="C24" s="1" t="s">
        <v>43</v>
      </c>
      <c r="D24" s="55">
        <v>44136</v>
      </c>
      <c r="E24" s="4">
        <v>161.19999999999999</v>
      </c>
      <c r="F24" s="4">
        <v>184.8</v>
      </c>
      <c r="G24" s="51">
        <v>150.66666666666669</v>
      </c>
      <c r="H24" s="4">
        <v>151.56</v>
      </c>
      <c r="I24" s="51">
        <v>153.05000000000001</v>
      </c>
      <c r="J24" s="4">
        <v>149.55000000000001</v>
      </c>
      <c r="K24" s="4">
        <v>158.4</v>
      </c>
    </row>
    <row r="25" spans="1:11" x14ac:dyDescent="0.25">
      <c r="A25" s="1" t="s">
        <v>33</v>
      </c>
      <c r="B25" s="1">
        <v>2020</v>
      </c>
      <c r="C25" s="1" t="s">
        <v>44</v>
      </c>
      <c r="D25" s="55">
        <v>44166</v>
      </c>
      <c r="E25" s="4">
        <v>162.23846153846154</v>
      </c>
      <c r="F25" s="4">
        <v>185.4</v>
      </c>
      <c r="G25" s="51">
        <v>151.33333333333334</v>
      </c>
      <c r="H25" s="4">
        <v>152.28</v>
      </c>
      <c r="I25" s="51">
        <v>153.39999999999998</v>
      </c>
      <c r="J25" s="4">
        <v>149.85</v>
      </c>
      <c r="K25" s="4">
        <v>158.9</v>
      </c>
    </row>
    <row r="26" spans="1:11" x14ac:dyDescent="0.25">
      <c r="A26" s="1" t="s">
        <v>33</v>
      </c>
      <c r="B26" s="1">
        <v>2021</v>
      </c>
      <c r="C26" s="1" t="s">
        <v>31</v>
      </c>
      <c r="D26" s="55">
        <v>44197</v>
      </c>
      <c r="E26" s="4">
        <v>159.73076923076923</v>
      </c>
      <c r="F26" s="4">
        <v>186.5</v>
      </c>
      <c r="G26" s="51">
        <v>151.93333333333334</v>
      </c>
      <c r="H26" s="4">
        <v>153.19999999999999</v>
      </c>
      <c r="I26" s="51">
        <v>153.4</v>
      </c>
      <c r="J26" s="4">
        <v>150.75</v>
      </c>
      <c r="K26" s="4">
        <v>157.30000000000001</v>
      </c>
    </row>
    <row r="27" spans="1:11" x14ac:dyDescent="0.25">
      <c r="A27" s="1" t="s">
        <v>33</v>
      </c>
      <c r="B27" s="1">
        <v>2021</v>
      </c>
      <c r="C27" s="1" t="s">
        <v>34</v>
      </c>
      <c r="D27" s="55">
        <v>44228</v>
      </c>
      <c r="E27" s="4">
        <v>156.8692307692308</v>
      </c>
      <c r="F27" s="4">
        <v>188.3</v>
      </c>
      <c r="G27" s="51">
        <v>153.46666666666667</v>
      </c>
      <c r="H27" s="4">
        <v>155.62000000000003</v>
      </c>
      <c r="I27" s="51">
        <v>153.35000000000002</v>
      </c>
      <c r="J27" s="4">
        <v>152.44999999999999</v>
      </c>
      <c r="K27" s="4">
        <v>156.6</v>
      </c>
    </row>
    <row r="28" spans="1:11" x14ac:dyDescent="0.25">
      <c r="A28" s="1" t="s">
        <v>33</v>
      </c>
      <c r="B28" s="1">
        <v>2021</v>
      </c>
      <c r="C28" s="1" t="s">
        <v>35</v>
      </c>
      <c r="D28" s="55">
        <v>44256</v>
      </c>
      <c r="E28" s="4">
        <v>156.87692307692308</v>
      </c>
      <c r="F28" s="4">
        <v>188.1</v>
      </c>
      <c r="G28" s="51">
        <v>154.03333333333333</v>
      </c>
      <c r="H28" s="4">
        <v>156.69999999999999</v>
      </c>
      <c r="I28" s="51">
        <v>152.5</v>
      </c>
      <c r="J28" s="4">
        <v>153.19999999999999</v>
      </c>
      <c r="K28" s="4">
        <v>156.80000000000001</v>
      </c>
    </row>
    <row r="29" spans="1:11" x14ac:dyDescent="0.25">
      <c r="A29" s="1" t="s">
        <v>33</v>
      </c>
      <c r="B29" s="1">
        <v>2021</v>
      </c>
      <c r="C29" s="1" t="s">
        <v>36</v>
      </c>
      <c r="D29" s="55">
        <v>44287</v>
      </c>
      <c r="E29" s="4">
        <v>158.77692307692308</v>
      </c>
      <c r="F29" s="4">
        <v>188.8</v>
      </c>
      <c r="G29" s="51">
        <v>154.86666666666667</v>
      </c>
      <c r="H29" s="4">
        <v>157.24</v>
      </c>
      <c r="I29" s="51">
        <v>153.60000000000002</v>
      </c>
      <c r="J29" s="4">
        <v>153.80000000000001</v>
      </c>
      <c r="K29" s="4">
        <v>157.80000000000001</v>
      </c>
    </row>
    <row r="30" spans="1:11" x14ac:dyDescent="0.25">
      <c r="A30" s="1" t="s">
        <v>33</v>
      </c>
      <c r="B30" s="1">
        <v>2021</v>
      </c>
      <c r="C30" s="1" t="s">
        <v>37</v>
      </c>
      <c r="D30" s="55">
        <v>44317</v>
      </c>
      <c r="E30" s="4">
        <v>161.9769230769231</v>
      </c>
      <c r="F30" s="4">
        <v>191.9</v>
      </c>
      <c r="G30" s="51">
        <v>158.1</v>
      </c>
      <c r="H30" s="4">
        <v>159.38000000000002</v>
      </c>
      <c r="I30" s="51">
        <v>156.64999999999998</v>
      </c>
      <c r="J30" s="4">
        <v>156.30000000000001</v>
      </c>
      <c r="K30" s="4">
        <v>160.4</v>
      </c>
    </row>
    <row r="31" spans="1:11" x14ac:dyDescent="0.25">
      <c r="A31" s="1" t="s">
        <v>33</v>
      </c>
      <c r="B31" s="1">
        <v>2021</v>
      </c>
      <c r="C31" s="1" t="s">
        <v>38</v>
      </c>
      <c r="D31" s="55">
        <v>44348</v>
      </c>
      <c r="E31" s="4">
        <v>164.14615384615385</v>
      </c>
      <c r="F31" s="4">
        <v>190.8</v>
      </c>
      <c r="G31" s="51">
        <v>158.23333333333332</v>
      </c>
      <c r="H31" s="4">
        <v>159.80000000000001</v>
      </c>
      <c r="I31" s="51">
        <v>156.80000000000001</v>
      </c>
      <c r="J31" s="4">
        <v>156.25</v>
      </c>
      <c r="K31" s="4">
        <v>161.30000000000001</v>
      </c>
    </row>
    <row r="32" spans="1:11" x14ac:dyDescent="0.25">
      <c r="A32" s="1" t="s">
        <v>33</v>
      </c>
      <c r="B32" s="1">
        <v>2021</v>
      </c>
      <c r="C32" s="1" t="s">
        <v>39</v>
      </c>
      <c r="D32" s="55">
        <v>44378</v>
      </c>
      <c r="E32" s="4">
        <v>165.15384615384616</v>
      </c>
      <c r="F32" s="4">
        <v>191.2</v>
      </c>
      <c r="G32" s="51">
        <v>159.1</v>
      </c>
      <c r="H32" s="4">
        <v>161.1</v>
      </c>
      <c r="I32" s="51">
        <v>157.94999999999999</v>
      </c>
      <c r="J32" s="4">
        <v>157.15</v>
      </c>
      <c r="K32" s="4">
        <v>162.5</v>
      </c>
    </row>
    <row r="33" spans="1:11" x14ac:dyDescent="0.25">
      <c r="A33" s="1" t="s">
        <v>33</v>
      </c>
      <c r="B33" s="1">
        <v>2021</v>
      </c>
      <c r="C33" s="1" t="s">
        <v>40</v>
      </c>
      <c r="D33" s="55">
        <v>44409</v>
      </c>
      <c r="E33" s="4">
        <v>164.76923076923077</v>
      </c>
      <c r="F33" s="4">
        <v>192.1</v>
      </c>
      <c r="G33" s="51">
        <v>161</v>
      </c>
      <c r="H33" s="4">
        <v>162.18</v>
      </c>
      <c r="I33" s="51">
        <v>158.75</v>
      </c>
      <c r="J33" s="4">
        <v>158.80000000000001</v>
      </c>
      <c r="K33" s="4">
        <v>163.19999999999999</v>
      </c>
    </row>
    <row r="34" spans="1:11" x14ac:dyDescent="0.25">
      <c r="A34" s="1" t="s">
        <v>33</v>
      </c>
      <c r="B34" s="1">
        <v>2021</v>
      </c>
      <c r="C34" s="1" t="s">
        <v>41</v>
      </c>
      <c r="D34" s="55">
        <v>44440</v>
      </c>
      <c r="E34" s="4">
        <v>164.76923076923077</v>
      </c>
      <c r="F34" s="4">
        <v>192.1</v>
      </c>
      <c r="G34" s="51">
        <v>161.06666666666666</v>
      </c>
      <c r="H34" s="4">
        <v>162.16</v>
      </c>
      <c r="I34" s="51">
        <v>158.75</v>
      </c>
      <c r="J34" s="4">
        <v>158.85</v>
      </c>
      <c r="K34" s="4">
        <v>163.19999999999999</v>
      </c>
    </row>
    <row r="35" spans="1:11" x14ac:dyDescent="0.25">
      <c r="A35" s="1" t="s">
        <v>33</v>
      </c>
      <c r="B35" s="1">
        <v>2021</v>
      </c>
      <c r="C35" s="1" t="s">
        <v>42</v>
      </c>
      <c r="D35" s="55">
        <v>44470</v>
      </c>
      <c r="E35" s="4">
        <v>167.34615384615384</v>
      </c>
      <c r="F35" s="4">
        <v>192.7</v>
      </c>
      <c r="G35" s="51">
        <v>162.1</v>
      </c>
      <c r="H35" s="4">
        <v>163.29999999999998</v>
      </c>
      <c r="I35" s="51">
        <v>159.60000000000002</v>
      </c>
      <c r="J35" s="4">
        <v>159.80000000000001</v>
      </c>
      <c r="K35" s="4">
        <v>165.5</v>
      </c>
    </row>
    <row r="36" spans="1:11" x14ac:dyDescent="0.25">
      <c r="A36" s="1" t="s">
        <v>33</v>
      </c>
      <c r="B36" s="1">
        <v>2021</v>
      </c>
      <c r="C36" s="1" t="s">
        <v>43</v>
      </c>
      <c r="D36" s="55">
        <v>44501</v>
      </c>
      <c r="E36" s="4">
        <v>168.77692307692308</v>
      </c>
      <c r="F36" s="4">
        <v>192.9</v>
      </c>
      <c r="G36" s="51">
        <v>163.46666666666667</v>
      </c>
      <c r="H36" s="4">
        <v>163.42000000000002</v>
      </c>
      <c r="I36" s="51">
        <v>160.75</v>
      </c>
      <c r="J36" s="4">
        <v>160.60000000000002</v>
      </c>
      <c r="K36" s="4">
        <v>166.7</v>
      </c>
    </row>
    <row r="37" spans="1:11" x14ac:dyDescent="0.25">
      <c r="A37" s="1" t="s">
        <v>33</v>
      </c>
      <c r="B37" s="1">
        <v>2021</v>
      </c>
      <c r="C37" s="1" t="s">
        <v>44</v>
      </c>
      <c r="D37" s="55">
        <v>44531</v>
      </c>
      <c r="E37" s="4">
        <v>167.76153846153846</v>
      </c>
      <c r="F37" s="4">
        <v>192.4</v>
      </c>
      <c r="G37" s="51">
        <v>164.73333333333332</v>
      </c>
      <c r="H37" s="4">
        <v>163.63999999999999</v>
      </c>
      <c r="I37" s="51">
        <v>161.39999999999998</v>
      </c>
      <c r="J37" s="4">
        <v>161.30000000000001</v>
      </c>
      <c r="K37" s="4">
        <v>166.2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8158-7EBB-4F2D-B4F1-606331BA206C}">
  <dimension ref="A1:J37"/>
  <sheetViews>
    <sheetView topLeftCell="D1" workbookViewId="0">
      <selection activeCell="L15" sqref="L15"/>
    </sheetView>
  </sheetViews>
  <sheetFormatPr defaultRowHeight="13.2" x14ac:dyDescent="0.25"/>
  <cols>
    <col min="5" max="5" width="11.77734375" bestFit="1" customWidth="1"/>
    <col min="6" max="6" width="16.6640625" bestFit="1" customWidth="1"/>
    <col min="10" max="10" width="13.886718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5" t="s">
        <v>2</v>
      </c>
      <c r="E1" s="2" t="s">
        <v>21</v>
      </c>
      <c r="F1" s="25" t="s">
        <v>270</v>
      </c>
      <c r="I1" s="60" t="s">
        <v>2</v>
      </c>
      <c r="J1" s="60" t="s">
        <v>267</v>
      </c>
    </row>
    <row r="2" spans="1:10" x14ac:dyDescent="0.25">
      <c r="A2" s="1" t="s">
        <v>33</v>
      </c>
      <c r="B2" s="1">
        <v>2021</v>
      </c>
      <c r="C2" s="1" t="s">
        <v>31</v>
      </c>
      <c r="D2" s="55">
        <v>44197</v>
      </c>
      <c r="E2" s="4">
        <v>147.9</v>
      </c>
      <c r="F2" s="32">
        <v>54.794569624999994</v>
      </c>
      <c r="G2" s="32">
        <f>CORREL(E2:E30,F2:F30)</f>
        <v>0.57024198204858501</v>
      </c>
      <c r="H2" s="32"/>
      <c r="I2" s="59">
        <v>44197</v>
      </c>
      <c r="J2" s="32">
        <v>54.794569624999994</v>
      </c>
    </row>
    <row r="3" spans="1:10" x14ac:dyDescent="0.25">
      <c r="A3" s="1" t="s">
        <v>33</v>
      </c>
      <c r="B3" s="1">
        <v>2021</v>
      </c>
      <c r="C3" s="1" t="s">
        <v>34</v>
      </c>
      <c r="D3" s="55">
        <v>44228</v>
      </c>
      <c r="E3" s="4">
        <v>152.4</v>
      </c>
      <c r="F3" s="32">
        <v>61.216117289473672</v>
      </c>
      <c r="G3" s="32"/>
      <c r="H3" s="32"/>
      <c r="I3" s="59">
        <v>44228</v>
      </c>
      <c r="J3" s="32">
        <v>61.216117289473672</v>
      </c>
    </row>
    <row r="4" spans="1:10" x14ac:dyDescent="0.25">
      <c r="A4" s="1" t="s">
        <v>33</v>
      </c>
      <c r="B4" s="1">
        <v>2021</v>
      </c>
      <c r="C4" s="1" t="s">
        <v>35</v>
      </c>
      <c r="D4" s="55">
        <v>44256</v>
      </c>
      <c r="E4" s="4">
        <v>155.5</v>
      </c>
      <c r="F4" s="32">
        <v>64.729496782608663</v>
      </c>
      <c r="G4" s="32"/>
      <c r="H4" s="32"/>
      <c r="I4" s="59">
        <v>44256</v>
      </c>
      <c r="J4" s="32">
        <v>64.729496782608663</v>
      </c>
    </row>
    <row r="5" spans="1:10" x14ac:dyDescent="0.25">
      <c r="A5" s="1" t="s">
        <v>33</v>
      </c>
      <c r="B5" s="1">
        <v>2021</v>
      </c>
      <c r="C5" s="1" t="s">
        <v>36</v>
      </c>
      <c r="D5" s="55">
        <v>44287</v>
      </c>
      <c r="E5" s="4">
        <v>155.6</v>
      </c>
      <c r="F5" s="32">
        <v>63.396976500000008</v>
      </c>
      <c r="G5" s="32"/>
      <c r="H5" s="32"/>
      <c r="I5" s="59">
        <v>44287</v>
      </c>
      <c r="J5" s="32">
        <v>63.396976500000008</v>
      </c>
    </row>
    <row r="6" spans="1:10" x14ac:dyDescent="0.25">
      <c r="A6" s="1" t="s">
        <v>33</v>
      </c>
      <c r="B6" s="1">
        <v>2021</v>
      </c>
      <c r="C6" s="1" t="s">
        <v>37</v>
      </c>
      <c r="D6" s="55">
        <v>44317</v>
      </c>
      <c r="E6" s="4">
        <v>159.4</v>
      </c>
      <c r="F6" s="32">
        <v>66.953084852941174</v>
      </c>
      <c r="G6" s="32"/>
      <c r="H6" s="32"/>
      <c r="I6" s="59">
        <v>44317</v>
      </c>
      <c r="J6" s="32">
        <v>66.953084852941174</v>
      </c>
    </row>
    <row r="7" spans="1:10" x14ac:dyDescent="0.25">
      <c r="A7" s="1" t="s">
        <v>33</v>
      </c>
      <c r="B7" s="1">
        <v>2021</v>
      </c>
      <c r="C7" s="1" t="s">
        <v>38</v>
      </c>
      <c r="D7" s="55">
        <v>44348</v>
      </c>
      <c r="E7" s="4">
        <v>159.80000000000001</v>
      </c>
      <c r="F7" s="32">
        <v>71.982647477272721</v>
      </c>
      <c r="G7" s="32"/>
      <c r="H7" s="32"/>
      <c r="I7" s="59">
        <v>44348</v>
      </c>
      <c r="J7" s="32">
        <v>71.982647477272721</v>
      </c>
    </row>
    <row r="8" spans="1:10" x14ac:dyDescent="0.25">
      <c r="A8" s="1" t="s">
        <v>33</v>
      </c>
      <c r="B8" s="1">
        <v>2021</v>
      </c>
      <c r="C8" s="1" t="s">
        <v>39</v>
      </c>
      <c r="D8" s="55">
        <v>44378</v>
      </c>
      <c r="E8" s="4">
        <v>160.69999999999999</v>
      </c>
      <c r="F8" s="32">
        <v>73.539060523809511</v>
      </c>
      <c r="G8" s="32"/>
      <c r="H8" s="32"/>
      <c r="I8" s="59">
        <v>44378</v>
      </c>
      <c r="J8" s="32">
        <v>73.539060523809511</v>
      </c>
    </row>
    <row r="9" spans="1:10" x14ac:dyDescent="0.25">
      <c r="A9" s="1" t="s">
        <v>33</v>
      </c>
      <c r="B9" s="1">
        <v>2021</v>
      </c>
      <c r="C9" s="1" t="s">
        <v>40</v>
      </c>
      <c r="D9" s="55">
        <v>44409</v>
      </c>
      <c r="E9" s="4">
        <v>162.6</v>
      </c>
      <c r="F9" s="32">
        <v>69.804724424999989</v>
      </c>
      <c r="G9" s="32"/>
      <c r="H9" s="32"/>
      <c r="I9" s="59">
        <v>44409</v>
      </c>
      <c r="J9" s="32">
        <v>69.804724424999989</v>
      </c>
    </row>
    <row r="10" spans="1:10" x14ac:dyDescent="0.25">
      <c r="A10" s="1" t="s">
        <v>33</v>
      </c>
      <c r="B10" s="1">
        <v>2021</v>
      </c>
      <c r="C10" s="1" t="s">
        <v>41</v>
      </c>
      <c r="D10" s="55">
        <v>44440</v>
      </c>
      <c r="E10" s="4">
        <v>162.6</v>
      </c>
      <c r="F10" s="32">
        <v>73.130738295454549</v>
      </c>
      <c r="G10" s="32"/>
      <c r="H10" s="32"/>
      <c r="I10" s="59">
        <v>44440</v>
      </c>
      <c r="J10" s="32">
        <v>73.130738295454549</v>
      </c>
    </row>
    <row r="11" spans="1:10" x14ac:dyDescent="0.25">
      <c r="A11" s="1" t="s">
        <v>33</v>
      </c>
      <c r="B11" s="1">
        <v>2021</v>
      </c>
      <c r="C11" s="1" t="s">
        <v>42</v>
      </c>
      <c r="D11" s="55">
        <v>44470</v>
      </c>
      <c r="E11" s="4">
        <v>164.2</v>
      </c>
      <c r="F11" s="32">
        <v>82.107393785714294</v>
      </c>
      <c r="G11" s="32"/>
      <c r="H11" s="32"/>
      <c r="I11" s="59">
        <v>44470</v>
      </c>
      <c r="J11" s="32">
        <v>82.107393785714294</v>
      </c>
    </row>
    <row r="12" spans="1:10" x14ac:dyDescent="0.25">
      <c r="A12" s="1" t="s">
        <v>33</v>
      </c>
      <c r="B12" s="1">
        <v>2021</v>
      </c>
      <c r="C12" s="1" t="s">
        <v>43</v>
      </c>
      <c r="D12" s="55">
        <v>44501</v>
      </c>
      <c r="E12" s="4">
        <v>163.9</v>
      </c>
      <c r="F12" s="32">
        <v>80.637301023809528</v>
      </c>
      <c r="G12" s="32"/>
      <c r="H12" s="32"/>
      <c r="I12" s="59">
        <v>44501</v>
      </c>
      <c r="J12" s="32">
        <v>80.637301023809528</v>
      </c>
    </row>
    <row r="13" spans="1:10" x14ac:dyDescent="0.25">
      <c r="A13" s="1" t="s">
        <v>33</v>
      </c>
      <c r="B13" s="1">
        <v>2021</v>
      </c>
      <c r="C13" s="1" t="s">
        <v>44</v>
      </c>
      <c r="D13" s="55">
        <v>44531</v>
      </c>
      <c r="E13" s="4">
        <v>164.1</v>
      </c>
      <c r="F13" s="32">
        <v>73.298823523809531</v>
      </c>
      <c r="G13" s="32"/>
      <c r="H13" s="32"/>
      <c r="I13" s="59">
        <v>44531</v>
      </c>
      <c r="J13" s="32">
        <v>73.298823523809531</v>
      </c>
    </row>
    <row r="14" spans="1:10" x14ac:dyDescent="0.25">
      <c r="A14" s="1" t="s">
        <v>33</v>
      </c>
      <c r="B14" s="1">
        <v>2022</v>
      </c>
      <c r="C14" s="1" t="s">
        <v>31</v>
      </c>
      <c r="D14" s="55">
        <v>44562</v>
      </c>
      <c r="E14" s="4">
        <v>164.2</v>
      </c>
      <c r="F14" s="32">
        <v>84.666318799999985</v>
      </c>
      <c r="G14" s="32"/>
      <c r="H14" s="32"/>
      <c r="I14" s="59">
        <v>44562</v>
      </c>
      <c r="J14" s="32">
        <v>84.666318799999985</v>
      </c>
    </row>
    <row r="15" spans="1:10" x14ac:dyDescent="0.25">
      <c r="A15" s="1" t="s">
        <v>33</v>
      </c>
      <c r="B15" s="1">
        <v>2022</v>
      </c>
      <c r="C15" s="1" t="s">
        <v>34</v>
      </c>
      <c r="D15" s="55">
        <v>44593</v>
      </c>
      <c r="E15" s="4">
        <v>165.7</v>
      </c>
      <c r="F15" s="32">
        <v>94.067715194444446</v>
      </c>
      <c r="G15" s="32"/>
      <c r="H15" s="32"/>
      <c r="I15" s="59">
        <v>44593</v>
      </c>
      <c r="J15" s="32">
        <v>94.067715194444446</v>
      </c>
    </row>
    <row r="16" spans="1:10" x14ac:dyDescent="0.25">
      <c r="A16" s="1" t="s">
        <v>33</v>
      </c>
      <c r="B16" s="1">
        <v>2022</v>
      </c>
      <c r="C16" s="1" t="s">
        <v>35</v>
      </c>
      <c r="D16" s="55">
        <v>44621</v>
      </c>
      <c r="E16" s="4">
        <v>167.2</v>
      </c>
      <c r="F16" s="32">
        <v>112.87479254347826</v>
      </c>
      <c r="G16" s="32"/>
      <c r="H16" s="32"/>
      <c r="I16" s="59">
        <v>44621</v>
      </c>
      <c r="J16" s="32">
        <v>112.87479254347826</v>
      </c>
    </row>
    <row r="17" spans="1:10" x14ac:dyDescent="0.25">
      <c r="A17" s="1" t="s">
        <v>33</v>
      </c>
      <c r="B17" s="1">
        <v>2022</v>
      </c>
      <c r="C17" s="1" t="s">
        <v>36</v>
      </c>
      <c r="D17" s="55">
        <v>44652</v>
      </c>
      <c r="E17" s="4">
        <v>172.2</v>
      </c>
      <c r="F17" s="32">
        <v>102.96599786842103</v>
      </c>
      <c r="G17" s="32"/>
      <c r="H17" s="32"/>
      <c r="I17" s="59">
        <v>44652</v>
      </c>
      <c r="J17" s="32">
        <v>102.96599786842103</v>
      </c>
    </row>
    <row r="18" spans="1:10" x14ac:dyDescent="0.25">
      <c r="A18" s="1" t="s">
        <v>33</v>
      </c>
      <c r="B18" s="1">
        <v>2022</v>
      </c>
      <c r="C18" s="1" t="s">
        <v>37</v>
      </c>
      <c r="D18" s="55">
        <v>44682</v>
      </c>
      <c r="E18" s="4">
        <v>174.6</v>
      </c>
      <c r="F18" s="32">
        <v>109.50503773684208</v>
      </c>
      <c r="G18" s="32"/>
      <c r="H18" s="32"/>
      <c r="I18" s="59">
        <v>44682</v>
      </c>
      <c r="J18" s="32">
        <v>109.50503773684208</v>
      </c>
    </row>
    <row r="19" spans="1:10" x14ac:dyDescent="0.25">
      <c r="A19" s="1" t="s">
        <v>33</v>
      </c>
      <c r="B19" s="1">
        <v>2022</v>
      </c>
      <c r="C19" s="1" t="s">
        <v>38</v>
      </c>
      <c r="D19" s="55">
        <v>44713</v>
      </c>
      <c r="E19" s="4">
        <v>176</v>
      </c>
      <c r="F19" s="32">
        <v>116.01138504999999</v>
      </c>
      <c r="G19" s="32"/>
      <c r="H19" s="32"/>
      <c r="I19" s="59">
        <v>44713</v>
      </c>
      <c r="J19" s="32">
        <v>116.01138504999999</v>
      </c>
    </row>
    <row r="20" spans="1:10" x14ac:dyDescent="0.25">
      <c r="A20" s="1" t="s">
        <v>33</v>
      </c>
      <c r="B20" s="1">
        <v>2022</v>
      </c>
      <c r="C20" s="1" t="s">
        <v>39</v>
      </c>
      <c r="D20" s="55">
        <v>44743</v>
      </c>
      <c r="E20" s="4">
        <v>179.6</v>
      </c>
      <c r="F20" s="32">
        <v>105.49124737500001</v>
      </c>
      <c r="G20" s="32"/>
      <c r="H20" s="32"/>
      <c r="I20" s="59">
        <v>44743</v>
      </c>
      <c r="J20" s="32">
        <v>105.49124737500001</v>
      </c>
    </row>
    <row r="21" spans="1:10" x14ac:dyDescent="0.25">
      <c r="A21" s="1" t="s">
        <v>33</v>
      </c>
      <c r="B21" s="1">
        <v>2022</v>
      </c>
      <c r="C21" s="1" t="s">
        <v>40</v>
      </c>
      <c r="D21" s="55">
        <v>44774</v>
      </c>
      <c r="E21" s="4">
        <v>178.8</v>
      </c>
      <c r="F21" s="32">
        <v>97.404465428571427</v>
      </c>
      <c r="G21" s="32"/>
      <c r="H21" s="32"/>
      <c r="I21" s="59">
        <v>44774</v>
      </c>
      <c r="J21" s="32">
        <v>97.404465428571427</v>
      </c>
    </row>
    <row r="22" spans="1:10" x14ac:dyDescent="0.25">
      <c r="A22" s="1" t="s">
        <v>33</v>
      </c>
      <c r="B22" s="1">
        <v>2022</v>
      </c>
      <c r="C22" s="1" t="s">
        <v>41</v>
      </c>
      <c r="D22" s="55">
        <v>44805</v>
      </c>
      <c r="E22" s="4">
        <v>179.5</v>
      </c>
      <c r="F22" s="32">
        <v>90.706344809523813</v>
      </c>
      <c r="G22" s="32"/>
      <c r="H22" s="32"/>
      <c r="I22" s="59">
        <v>44805</v>
      </c>
      <c r="J22" s="32">
        <v>90.706344809523813</v>
      </c>
    </row>
    <row r="23" spans="1:10" x14ac:dyDescent="0.25">
      <c r="A23" s="1" t="s">
        <v>33</v>
      </c>
      <c r="B23" s="1">
        <v>2022</v>
      </c>
      <c r="C23" s="1" t="s">
        <v>42</v>
      </c>
      <c r="D23" s="55">
        <v>44835</v>
      </c>
      <c r="E23" s="4">
        <v>180.5</v>
      </c>
      <c r="F23" s="32">
        <v>91.698948700000003</v>
      </c>
      <c r="G23" s="32"/>
      <c r="H23" s="32"/>
      <c r="I23" s="59">
        <v>44835</v>
      </c>
      <c r="J23" s="32">
        <v>91.698948700000003</v>
      </c>
    </row>
    <row r="24" spans="1:10" x14ac:dyDescent="0.25">
      <c r="A24" s="1" t="s">
        <v>33</v>
      </c>
      <c r="B24" s="1">
        <v>2022</v>
      </c>
      <c r="C24" s="1" t="s">
        <v>43</v>
      </c>
      <c r="D24" s="55">
        <v>44866</v>
      </c>
      <c r="E24" s="4">
        <v>181.3</v>
      </c>
      <c r="F24" s="32">
        <v>87.552266068181822</v>
      </c>
      <c r="G24" s="32"/>
      <c r="H24" s="32"/>
      <c r="I24" s="59">
        <v>44866</v>
      </c>
      <c r="J24" s="32">
        <v>87.552266068181822</v>
      </c>
    </row>
    <row r="25" spans="1:10" x14ac:dyDescent="0.25">
      <c r="A25" s="1" t="s">
        <v>33</v>
      </c>
      <c r="B25" s="1">
        <v>2022</v>
      </c>
      <c r="C25" s="1" t="s">
        <v>44</v>
      </c>
      <c r="D25" s="55">
        <v>44896</v>
      </c>
      <c r="E25" s="4">
        <v>182</v>
      </c>
      <c r="F25" s="32">
        <v>78.100942275000008</v>
      </c>
      <c r="G25" s="32"/>
      <c r="H25" s="32"/>
      <c r="I25" s="59">
        <v>44896</v>
      </c>
      <c r="J25" s="32">
        <v>78.100942275000008</v>
      </c>
    </row>
    <row r="26" spans="1:10" x14ac:dyDescent="0.25">
      <c r="A26" s="1" t="s">
        <v>33</v>
      </c>
      <c r="B26" s="1">
        <v>2023</v>
      </c>
      <c r="C26" s="1" t="s">
        <v>31</v>
      </c>
      <c r="D26" s="55">
        <v>44927</v>
      </c>
      <c r="E26" s="4">
        <v>182</v>
      </c>
      <c r="F26" s="32">
        <v>80.922269684210534</v>
      </c>
      <c r="G26" s="32"/>
      <c r="H26" s="32"/>
      <c r="I26" s="59">
        <v>44927</v>
      </c>
      <c r="J26" s="32">
        <v>80.922269684210534</v>
      </c>
    </row>
    <row r="27" spans="1:10" x14ac:dyDescent="0.25">
      <c r="A27" s="1" t="s">
        <v>33</v>
      </c>
      <c r="B27" s="1">
        <v>2023</v>
      </c>
      <c r="C27" s="1" t="s">
        <v>34</v>
      </c>
      <c r="D27" s="55">
        <v>44958</v>
      </c>
      <c r="E27" s="4">
        <v>182.1</v>
      </c>
      <c r="F27" s="32">
        <v>82.278706675000009</v>
      </c>
      <c r="G27" s="32"/>
      <c r="H27" s="32"/>
      <c r="I27" s="59">
        <v>44958</v>
      </c>
      <c r="J27" s="32">
        <v>82.278706675000009</v>
      </c>
    </row>
    <row r="28" spans="1:10" x14ac:dyDescent="0.25">
      <c r="A28" s="1" t="s">
        <v>33</v>
      </c>
      <c r="B28" s="1">
        <v>2023</v>
      </c>
      <c r="C28" s="1" t="s">
        <v>35</v>
      </c>
      <c r="D28" s="55">
        <v>44986</v>
      </c>
      <c r="E28" s="4">
        <v>181.9</v>
      </c>
      <c r="F28" s="32">
        <v>78.539480282608693</v>
      </c>
      <c r="G28" s="32"/>
      <c r="H28" s="32"/>
      <c r="I28" s="59">
        <v>44986</v>
      </c>
      <c r="J28" s="32">
        <v>78.539480282608693</v>
      </c>
    </row>
    <row r="29" spans="1:10" x14ac:dyDescent="0.25">
      <c r="A29" s="1" t="s">
        <v>33</v>
      </c>
      <c r="B29" s="1">
        <v>2023</v>
      </c>
      <c r="C29" s="1" t="s">
        <v>36</v>
      </c>
      <c r="D29" s="55">
        <v>45017</v>
      </c>
      <c r="E29" s="4">
        <v>181.7</v>
      </c>
      <c r="F29" s="32">
        <v>83.755358416666667</v>
      </c>
      <c r="G29" s="32"/>
      <c r="H29" s="32"/>
      <c r="I29" s="59">
        <v>45017</v>
      </c>
      <c r="J29" s="32">
        <v>83.755358416666667</v>
      </c>
    </row>
    <row r="30" spans="1:10" x14ac:dyDescent="0.25">
      <c r="A30" s="1" t="s">
        <v>33</v>
      </c>
      <c r="B30" s="1">
        <v>2023</v>
      </c>
      <c r="C30" s="1" t="s">
        <v>37</v>
      </c>
      <c r="D30" s="55">
        <v>45047</v>
      </c>
      <c r="E30" s="4">
        <v>182.8</v>
      </c>
      <c r="F30" s="32">
        <v>74.981547824999993</v>
      </c>
      <c r="G30" s="32"/>
      <c r="H30" s="32"/>
      <c r="I30" s="59">
        <v>45047</v>
      </c>
      <c r="J30" s="32">
        <v>74.981547824999993</v>
      </c>
    </row>
    <row r="31" spans="1:10" x14ac:dyDescent="0.25">
      <c r="I31" s="59">
        <v>45078</v>
      </c>
      <c r="J31" s="32">
        <v>74.928252024999992</v>
      </c>
    </row>
    <row r="32" spans="1:10" x14ac:dyDescent="0.25">
      <c r="I32" s="59">
        <v>45108</v>
      </c>
      <c r="J32" s="32">
        <v>80.368492428571415</v>
      </c>
    </row>
    <row r="33" spans="9:10" x14ac:dyDescent="0.25">
      <c r="I33" s="59">
        <v>45139</v>
      </c>
      <c r="J33" s="32">
        <v>86.426703761904761</v>
      </c>
    </row>
    <row r="34" spans="9:10" x14ac:dyDescent="0.25">
      <c r="I34" s="59">
        <v>45170</v>
      </c>
      <c r="J34" s="32">
        <v>93.539339400000003</v>
      </c>
    </row>
    <row r="35" spans="9:10" x14ac:dyDescent="0.25">
      <c r="I35" s="59">
        <v>45200</v>
      </c>
      <c r="J35" s="32">
        <v>90.080343022727263</v>
      </c>
    </row>
    <row r="36" spans="9:10" x14ac:dyDescent="0.25">
      <c r="I36" s="59">
        <v>45231</v>
      </c>
      <c r="J36" s="32">
        <v>83.455368214285699</v>
      </c>
    </row>
    <row r="37" spans="9:10" x14ac:dyDescent="0.25">
      <c r="I37" s="59">
        <v>45261</v>
      </c>
      <c r="J37" s="32">
        <v>77.419721631578938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44E-F52C-409F-812F-FA0CAD17DD33}">
  <dimension ref="A1:AI34"/>
  <sheetViews>
    <sheetView workbookViewId="0">
      <selection activeCell="D35" sqref="D35"/>
    </sheetView>
  </sheetViews>
  <sheetFormatPr defaultRowHeight="13.2" x14ac:dyDescent="0.25"/>
  <sheetData>
    <row r="1" spans="1:35" x14ac:dyDescent="0.25">
      <c r="A1" s="2" t="s">
        <v>0</v>
      </c>
      <c r="B1" s="2" t="s">
        <v>1</v>
      </c>
      <c r="C1" s="2" t="s">
        <v>2</v>
      </c>
      <c r="D1" s="2" t="s">
        <v>271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0" t="s">
        <v>267</v>
      </c>
      <c r="AH1" s="60" t="s">
        <v>2</v>
      </c>
      <c r="AI1" s="60" t="s">
        <v>267</v>
      </c>
    </row>
    <row r="2" spans="1:35" x14ac:dyDescent="0.25">
      <c r="A2" s="1" t="s">
        <v>33</v>
      </c>
      <c r="B2" s="1">
        <v>2021</v>
      </c>
      <c r="C2" s="1" t="s">
        <v>31</v>
      </c>
      <c r="D2" s="55">
        <v>44197</v>
      </c>
      <c r="E2" s="4">
        <v>144.9</v>
      </c>
      <c r="F2" s="4">
        <v>190.1</v>
      </c>
      <c r="G2" s="4">
        <v>175.3</v>
      </c>
      <c r="H2" s="4">
        <v>154.1</v>
      </c>
      <c r="I2" s="4">
        <v>150.9</v>
      </c>
      <c r="J2" s="4">
        <v>149.6</v>
      </c>
      <c r="K2" s="4">
        <v>194.2</v>
      </c>
      <c r="L2" s="4">
        <v>160.4</v>
      </c>
      <c r="M2" s="4">
        <v>114.6</v>
      </c>
      <c r="N2" s="4">
        <v>164</v>
      </c>
      <c r="O2" s="4">
        <v>151.80000000000001</v>
      </c>
      <c r="P2" s="4">
        <v>165.6</v>
      </c>
      <c r="Q2" s="4">
        <v>161</v>
      </c>
      <c r="R2" s="4">
        <v>186.5</v>
      </c>
      <c r="S2" s="4">
        <v>155.5</v>
      </c>
      <c r="T2" s="4">
        <v>146.1</v>
      </c>
      <c r="U2" s="4">
        <v>154.19999999999999</v>
      </c>
      <c r="V2" s="4">
        <v>157.69999999999999</v>
      </c>
      <c r="W2" s="4">
        <v>147.9</v>
      </c>
      <c r="X2" s="4">
        <v>150</v>
      </c>
      <c r="Y2" s="4">
        <v>159.30000000000001</v>
      </c>
      <c r="Z2" s="4">
        <v>141.9</v>
      </c>
      <c r="AA2" s="4">
        <v>149.6</v>
      </c>
      <c r="AB2" s="4">
        <v>159.19999999999999</v>
      </c>
      <c r="AC2" s="4">
        <v>156.80000000000001</v>
      </c>
      <c r="AD2" s="4">
        <v>151.9</v>
      </c>
      <c r="AE2" s="4">
        <v>157.30000000000001</v>
      </c>
      <c r="AF2" s="32">
        <v>54.794569624999994</v>
      </c>
      <c r="AH2" s="59">
        <v>44197</v>
      </c>
      <c r="AI2" s="32">
        <v>54.794569624999994</v>
      </c>
    </row>
    <row r="3" spans="1:35" x14ac:dyDescent="0.25">
      <c r="A3" s="1" t="s">
        <v>33</v>
      </c>
      <c r="B3" s="1">
        <v>2021</v>
      </c>
      <c r="C3" s="1" t="s">
        <v>34</v>
      </c>
      <c r="D3" s="55">
        <v>44228</v>
      </c>
      <c r="E3" s="4">
        <v>144.30000000000001</v>
      </c>
      <c r="F3" s="4">
        <v>186.5</v>
      </c>
      <c r="G3" s="4">
        <v>168.7</v>
      </c>
      <c r="H3" s="4">
        <v>154.69999999999999</v>
      </c>
      <c r="I3" s="4">
        <v>158.69999999999999</v>
      </c>
      <c r="J3" s="4">
        <v>150.69999999999999</v>
      </c>
      <c r="K3" s="4">
        <v>160</v>
      </c>
      <c r="L3" s="4">
        <v>158.80000000000001</v>
      </c>
      <c r="M3" s="4">
        <v>112.8</v>
      </c>
      <c r="N3" s="4">
        <v>164.2</v>
      </c>
      <c r="O3" s="4">
        <v>155.5</v>
      </c>
      <c r="P3" s="4">
        <v>167.5</v>
      </c>
      <c r="Q3" s="4">
        <v>156.9</v>
      </c>
      <c r="R3" s="4">
        <v>188.3</v>
      </c>
      <c r="S3" s="4">
        <v>157.19999999999999</v>
      </c>
      <c r="T3" s="4">
        <v>147.4</v>
      </c>
      <c r="U3" s="4">
        <v>155.80000000000001</v>
      </c>
      <c r="V3" s="4">
        <v>159.80000000000001</v>
      </c>
      <c r="W3" s="4">
        <v>152.4</v>
      </c>
      <c r="X3" s="4">
        <v>150.9</v>
      </c>
      <c r="Y3" s="4">
        <v>161.30000000000001</v>
      </c>
      <c r="Z3" s="4">
        <v>145.1</v>
      </c>
      <c r="AA3" s="4">
        <v>151.5</v>
      </c>
      <c r="AB3" s="4">
        <v>159.5</v>
      </c>
      <c r="AC3" s="4">
        <v>155.80000000000001</v>
      </c>
      <c r="AD3" s="4">
        <v>153.4</v>
      </c>
      <c r="AE3" s="4">
        <v>156.6</v>
      </c>
      <c r="AF3" s="32">
        <v>61.216117289473672</v>
      </c>
      <c r="AH3" s="59">
        <v>44228</v>
      </c>
      <c r="AI3" s="32">
        <v>61.216117289473672</v>
      </c>
    </row>
    <row r="4" spans="1:35" x14ac:dyDescent="0.25">
      <c r="A4" s="1" t="s">
        <v>33</v>
      </c>
      <c r="B4" s="1">
        <v>2021</v>
      </c>
      <c r="C4" s="1" t="s">
        <v>35</v>
      </c>
      <c r="D4" s="55">
        <v>44256</v>
      </c>
      <c r="E4" s="4">
        <v>144.1</v>
      </c>
      <c r="F4" s="4">
        <v>192.2</v>
      </c>
      <c r="G4" s="4">
        <v>163.80000000000001</v>
      </c>
      <c r="H4" s="4">
        <v>154.9</v>
      </c>
      <c r="I4" s="4">
        <v>163.9</v>
      </c>
      <c r="J4" s="4">
        <v>153.69999999999999</v>
      </c>
      <c r="K4" s="4">
        <v>149.5</v>
      </c>
      <c r="L4" s="4">
        <v>159.80000000000001</v>
      </c>
      <c r="M4" s="4">
        <v>112.6</v>
      </c>
      <c r="N4" s="4">
        <v>163.5</v>
      </c>
      <c r="O4" s="4">
        <v>156.5</v>
      </c>
      <c r="P4" s="4">
        <v>168.2</v>
      </c>
      <c r="Q4" s="4">
        <v>156.69999999999999</v>
      </c>
      <c r="R4" s="4">
        <v>188.1</v>
      </c>
      <c r="S4" s="4">
        <v>157.80000000000001</v>
      </c>
      <c r="T4" s="4">
        <v>147.9</v>
      </c>
      <c r="U4" s="4">
        <v>156.4</v>
      </c>
      <c r="V4" s="4">
        <v>159.9</v>
      </c>
      <c r="W4" s="4">
        <v>155.5</v>
      </c>
      <c r="X4" s="4">
        <v>151.19999999999999</v>
      </c>
      <c r="Y4" s="4">
        <v>161.69999999999999</v>
      </c>
      <c r="Z4" s="4">
        <v>146.19999999999999</v>
      </c>
      <c r="AA4" s="4">
        <v>152.6</v>
      </c>
      <c r="AB4" s="4">
        <v>160.19999999999999</v>
      </c>
      <c r="AC4" s="4">
        <v>153.80000000000001</v>
      </c>
      <c r="AD4" s="4">
        <v>153.80000000000001</v>
      </c>
      <c r="AE4" s="4">
        <v>156.80000000000001</v>
      </c>
      <c r="AF4" s="32">
        <v>64.729496782608663</v>
      </c>
      <c r="AH4" s="59">
        <v>44256</v>
      </c>
      <c r="AI4" s="32">
        <v>64.729496782608663</v>
      </c>
    </row>
    <row r="5" spans="1:35" x14ac:dyDescent="0.25">
      <c r="A5" s="1" t="s">
        <v>33</v>
      </c>
      <c r="B5" s="1">
        <v>2021</v>
      </c>
      <c r="C5" s="1" t="s">
        <v>36</v>
      </c>
      <c r="D5" s="55">
        <v>44287</v>
      </c>
      <c r="E5" s="4">
        <v>144.30000000000001</v>
      </c>
      <c r="F5" s="4">
        <v>198</v>
      </c>
      <c r="G5" s="4">
        <v>164.6</v>
      </c>
      <c r="H5" s="4">
        <v>155.4</v>
      </c>
      <c r="I5" s="4">
        <v>170.1</v>
      </c>
      <c r="J5" s="4">
        <v>164.4</v>
      </c>
      <c r="K5" s="4">
        <v>144.1</v>
      </c>
      <c r="L5" s="4">
        <v>161.69999999999999</v>
      </c>
      <c r="M5" s="4">
        <v>113.1</v>
      </c>
      <c r="N5" s="4">
        <v>163.9</v>
      </c>
      <c r="O5" s="4">
        <v>157.6</v>
      </c>
      <c r="P5" s="4">
        <v>168.9</v>
      </c>
      <c r="Q5" s="4">
        <v>158</v>
      </c>
      <c r="R5" s="4">
        <v>188.8</v>
      </c>
      <c r="S5" s="4">
        <v>158.80000000000001</v>
      </c>
      <c r="T5" s="4">
        <v>148.5</v>
      </c>
      <c r="U5" s="4">
        <v>157.30000000000001</v>
      </c>
      <c r="V5" s="4">
        <v>161.4</v>
      </c>
      <c r="W5" s="4">
        <v>155.6</v>
      </c>
      <c r="X5" s="4">
        <v>151.80000000000001</v>
      </c>
      <c r="Y5" s="4">
        <v>162.30000000000001</v>
      </c>
      <c r="Z5" s="4">
        <v>146.6</v>
      </c>
      <c r="AA5" s="4">
        <v>153.19999999999999</v>
      </c>
      <c r="AB5" s="4">
        <v>160.30000000000001</v>
      </c>
      <c r="AC5" s="4">
        <v>155.4</v>
      </c>
      <c r="AD5" s="4">
        <v>154.4</v>
      </c>
      <c r="AE5" s="4">
        <v>157.80000000000001</v>
      </c>
      <c r="AF5" s="32">
        <v>63.396976500000008</v>
      </c>
      <c r="AH5" s="59">
        <v>44287</v>
      </c>
      <c r="AI5" s="32">
        <v>63.396976500000008</v>
      </c>
    </row>
    <row r="6" spans="1:35" x14ac:dyDescent="0.25">
      <c r="A6" s="1" t="s">
        <v>33</v>
      </c>
      <c r="B6" s="1">
        <v>2021</v>
      </c>
      <c r="C6" s="1" t="s">
        <v>37</v>
      </c>
      <c r="D6" s="55">
        <v>44317</v>
      </c>
      <c r="E6" s="4">
        <v>146.30000000000001</v>
      </c>
      <c r="F6" s="4">
        <v>200.5</v>
      </c>
      <c r="G6" s="4">
        <v>170.3</v>
      </c>
      <c r="H6" s="4">
        <v>156.1</v>
      </c>
      <c r="I6" s="4">
        <v>178.7</v>
      </c>
      <c r="J6" s="4">
        <v>167.1</v>
      </c>
      <c r="K6" s="4">
        <v>147.9</v>
      </c>
      <c r="L6" s="4">
        <v>165.4</v>
      </c>
      <c r="M6" s="4">
        <v>114.8</v>
      </c>
      <c r="N6" s="4">
        <v>168.2</v>
      </c>
      <c r="O6" s="4">
        <v>159.30000000000001</v>
      </c>
      <c r="P6" s="4">
        <v>170.4</v>
      </c>
      <c r="Q6" s="4">
        <v>160.69999999999999</v>
      </c>
      <c r="R6" s="4">
        <v>191.9</v>
      </c>
      <c r="S6" s="4">
        <v>161.80000000000001</v>
      </c>
      <c r="T6" s="4">
        <v>152.1</v>
      </c>
      <c r="U6" s="4">
        <v>160.4</v>
      </c>
      <c r="V6" s="4">
        <v>161.6</v>
      </c>
      <c r="W6" s="4">
        <v>159.4</v>
      </c>
      <c r="X6" s="4">
        <v>154.69999999999999</v>
      </c>
      <c r="Y6" s="4">
        <v>165.8</v>
      </c>
      <c r="Z6" s="4">
        <v>148.9</v>
      </c>
      <c r="AA6" s="4">
        <v>155.80000000000001</v>
      </c>
      <c r="AB6" s="4">
        <v>161.19999999999999</v>
      </c>
      <c r="AC6" s="4">
        <v>158.6</v>
      </c>
      <c r="AD6" s="4">
        <v>156.80000000000001</v>
      </c>
      <c r="AE6" s="4">
        <v>160.4</v>
      </c>
      <c r="AF6" s="32">
        <v>66.953084852941174</v>
      </c>
      <c r="AH6" s="59">
        <v>44317</v>
      </c>
      <c r="AI6" s="32">
        <v>66.953084852941174</v>
      </c>
    </row>
    <row r="7" spans="1:35" x14ac:dyDescent="0.25">
      <c r="A7" s="1" t="s">
        <v>33</v>
      </c>
      <c r="B7" s="1">
        <v>2021</v>
      </c>
      <c r="C7" s="1" t="s">
        <v>38</v>
      </c>
      <c r="D7" s="55">
        <v>44348</v>
      </c>
      <c r="E7" s="4">
        <v>146.69999999999999</v>
      </c>
      <c r="F7" s="4">
        <v>202</v>
      </c>
      <c r="G7" s="4">
        <v>180.7</v>
      </c>
      <c r="H7" s="4">
        <v>156.19999999999999</v>
      </c>
      <c r="I7" s="4">
        <v>183.7</v>
      </c>
      <c r="J7" s="4">
        <v>164.6</v>
      </c>
      <c r="K7" s="4">
        <v>155.4</v>
      </c>
      <c r="L7" s="4">
        <v>166</v>
      </c>
      <c r="M7" s="4">
        <v>115.1</v>
      </c>
      <c r="N7" s="4">
        <v>168.5</v>
      </c>
      <c r="O7" s="4">
        <v>160</v>
      </c>
      <c r="P7" s="4">
        <v>172.4</v>
      </c>
      <c r="Q7" s="4">
        <v>162.6</v>
      </c>
      <c r="R7" s="4">
        <v>190.8</v>
      </c>
      <c r="S7" s="4">
        <v>162.19999999999999</v>
      </c>
      <c r="T7" s="4">
        <v>151.80000000000001</v>
      </c>
      <c r="U7" s="4">
        <v>160.69999999999999</v>
      </c>
      <c r="V7" s="4">
        <v>160.5</v>
      </c>
      <c r="W7" s="4">
        <v>159.80000000000001</v>
      </c>
      <c r="X7" s="4">
        <v>154.80000000000001</v>
      </c>
      <c r="Y7" s="4">
        <v>166.3</v>
      </c>
      <c r="Z7" s="4">
        <v>150.69999999999999</v>
      </c>
      <c r="AA7" s="4">
        <v>154.9</v>
      </c>
      <c r="AB7" s="4">
        <v>161.69999999999999</v>
      </c>
      <c r="AC7" s="4">
        <v>158.80000000000001</v>
      </c>
      <c r="AD7" s="4">
        <v>157.6</v>
      </c>
      <c r="AE7" s="4">
        <v>161.30000000000001</v>
      </c>
      <c r="AF7" s="32">
        <v>71.982647477272721</v>
      </c>
      <c r="AH7" s="59">
        <v>44348</v>
      </c>
      <c r="AI7" s="32">
        <v>71.982647477272721</v>
      </c>
    </row>
    <row r="8" spans="1:35" x14ac:dyDescent="0.25">
      <c r="A8" s="1" t="s">
        <v>33</v>
      </c>
      <c r="B8" s="1">
        <v>2021</v>
      </c>
      <c r="C8" s="1" t="s">
        <v>39</v>
      </c>
      <c r="D8" s="55">
        <v>44378</v>
      </c>
      <c r="E8" s="4">
        <v>146.4</v>
      </c>
      <c r="F8" s="4">
        <v>206.8</v>
      </c>
      <c r="G8" s="4">
        <v>182.2</v>
      </c>
      <c r="H8" s="4">
        <v>157.5</v>
      </c>
      <c r="I8" s="4">
        <v>182.1</v>
      </c>
      <c r="J8" s="4">
        <v>163.9</v>
      </c>
      <c r="K8" s="4">
        <v>164.2</v>
      </c>
      <c r="L8" s="4">
        <v>164</v>
      </c>
      <c r="M8" s="4">
        <v>114.5</v>
      </c>
      <c r="N8" s="4">
        <v>168.3</v>
      </c>
      <c r="O8" s="4">
        <v>160.9</v>
      </c>
      <c r="P8" s="4">
        <v>172.2</v>
      </c>
      <c r="Q8" s="4">
        <v>164</v>
      </c>
      <c r="R8" s="4">
        <v>191.2</v>
      </c>
      <c r="S8" s="4">
        <v>162.80000000000001</v>
      </c>
      <c r="T8" s="4">
        <v>153.1</v>
      </c>
      <c r="U8" s="4">
        <v>161.4</v>
      </c>
      <c r="V8" s="4">
        <v>161.5</v>
      </c>
      <c r="W8" s="4">
        <v>160.69999999999999</v>
      </c>
      <c r="X8" s="4">
        <v>155.80000000000001</v>
      </c>
      <c r="Y8" s="4">
        <v>167</v>
      </c>
      <c r="Z8" s="4">
        <v>153.1</v>
      </c>
      <c r="AA8" s="4">
        <v>155.30000000000001</v>
      </c>
      <c r="AB8" s="4">
        <v>163.19999999999999</v>
      </c>
      <c r="AC8" s="4">
        <v>160.1</v>
      </c>
      <c r="AD8" s="4">
        <v>159</v>
      </c>
      <c r="AE8" s="4">
        <v>162.5</v>
      </c>
      <c r="AF8" s="32">
        <v>73.539060523809511</v>
      </c>
      <c r="AH8" s="59">
        <v>44378</v>
      </c>
      <c r="AI8" s="32">
        <v>73.539060523809511</v>
      </c>
    </row>
    <row r="9" spans="1:35" x14ac:dyDescent="0.25">
      <c r="A9" s="1" t="s">
        <v>33</v>
      </c>
      <c r="B9" s="1">
        <v>2021</v>
      </c>
      <c r="C9" s="1" t="s">
        <v>40</v>
      </c>
      <c r="D9" s="55">
        <v>44409</v>
      </c>
      <c r="E9" s="4">
        <v>146.6</v>
      </c>
      <c r="F9" s="4">
        <v>204</v>
      </c>
      <c r="G9" s="4">
        <v>172.8</v>
      </c>
      <c r="H9" s="4">
        <v>158.4</v>
      </c>
      <c r="I9" s="4">
        <v>188</v>
      </c>
      <c r="J9" s="4">
        <v>156.80000000000001</v>
      </c>
      <c r="K9" s="4">
        <v>162.19999999999999</v>
      </c>
      <c r="L9" s="4">
        <v>164.1</v>
      </c>
      <c r="M9" s="4">
        <v>119.7</v>
      </c>
      <c r="N9" s="4">
        <v>168.8</v>
      </c>
      <c r="O9" s="4">
        <v>162.69999999999999</v>
      </c>
      <c r="P9" s="4">
        <v>173.9</v>
      </c>
      <c r="Q9" s="4">
        <v>164</v>
      </c>
      <c r="R9" s="4">
        <v>192.1</v>
      </c>
      <c r="S9" s="4">
        <v>164.5</v>
      </c>
      <c r="T9" s="4">
        <v>155.30000000000001</v>
      </c>
      <c r="U9" s="4">
        <v>163.19999999999999</v>
      </c>
      <c r="V9" s="4">
        <v>162.1</v>
      </c>
      <c r="W9" s="4">
        <v>162.6</v>
      </c>
      <c r="X9" s="4">
        <v>157.5</v>
      </c>
      <c r="Y9" s="4">
        <v>168.4</v>
      </c>
      <c r="Z9" s="4">
        <v>154</v>
      </c>
      <c r="AA9" s="4">
        <v>157.6</v>
      </c>
      <c r="AB9" s="4">
        <v>163.80000000000001</v>
      </c>
      <c r="AC9" s="4">
        <v>160</v>
      </c>
      <c r="AD9" s="4">
        <v>160</v>
      </c>
      <c r="AE9" s="4">
        <v>163.19999999999999</v>
      </c>
      <c r="AF9" s="32">
        <v>69.804724424999989</v>
      </c>
      <c r="AH9" s="59">
        <v>44409</v>
      </c>
      <c r="AI9" s="32">
        <v>69.804724424999989</v>
      </c>
    </row>
    <row r="10" spans="1:35" x14ac:dyDescent="0.25">
      <c r="A10" s="1" t="s">
        <v>33</v>
      </c>
      <c r="B10" s="1">
        <v>2021</v>
      </c>
      <c r="C10" s="1" t="s">
        <v>41</v>
      </c>
      <c r="D10" s="55">
        <v>44440</v>
      </c>
      <c r="E10" s="4">
        <v>146.6</v>
      </c>
      <c r="F10" s="4">
        <v>204</v>
      </c>
      <c r="G10" s="4">
        <v>172.8</v>
      </c>
      <c r="H10" s="4">
        <v>158.4</v>
      </c>
      <c r="I10" s="4">
        <v>188</v>
      </c>
      <c r="J10" s="4">
        <v>156.69999999999999</v>
      </c>
      <c r="K10" s="4">
        <v>162.30000000000001</v>
      </c>
      <c r="L10" s="4">
        <v>164.1</v>
      </c>
      <c r="M10" s="4">
        <v>119.7</v>
      </c>
      <c r="N10" s="4">
        <v>168.8</v>
      </c>
      <c r="O10" s="4">
        <v>162.69999999999999</v>
      </c>
      <c r="P10" s="4">
        <v>173.9</v>
      </c>
      <c r="Q10" s="4">
        <v>164</v>
      </c>
      <c r="R10" s="4">
        <v>192.1</v>
      </c>
      <c r="S10" s="4">
        <v>164.6</v>
      </c>
      <c r="T10" s="4">
        <v>155.30000000000001</v>
      </c>
      <c r="U10" s="4">
        <v>163.30000000000001</v>
      </c>
      <c r="V10" s="4">
        <v>162.1</v>
      </c>
      <c r="W10" s="4">
        <v>162.6</v>
      </c>
      <c r="X10" s="4">
        <v>157.5</v>
      </c>
      <c r="Y10" s="4">
        <v>168.4</v>
      </c>
      <c r="Z10" s="4">
        <v>154</v>
      </c>
      <c r="AA10" s="4">
        <v>157.69999999999999</v>
      </c>
      <c r="AB10" s="4">
        <v>163.69999999999999</v>
      </c>
      <c r="AC10" s="4">
        <v>160</v>
      </c>
      <c r="AD10" s="4">
        <v>160</v>
      </c>
      <c r="AE10" s="4">
        <v>163.19999999999999</v>
      </c>
      <c r="AF10" s="32">
        <v>73.130738295454549</v>
      </c>
      <c r="AH10" s="59">
        <v>44440</v>
      </c>
      <c r="AI10" s="32">
        <v>73.130738295454549</v>
      </c>
    </row>
    <row r="11" spans="1:35" x14ac:dyDescent="0.25">
      <c r="A11" s="1" t="s">
        <v>33</v>
      </c>
      <c r="B11" s="1">
        <v>2021</v>
      </c>
      <c r="C11" s="1" t="s">
        <v>42</v>
      </c>
      <c r="D11" s="55">
        <v>44470</v>
      </c>
      <c r="E11" s="4">
        <v>147.4</v>
      </c>
      <c r="F11" s="4">
        <v>204.6</v>
      </c>
      <c r="G11" s="4">
        <v>171.2</v>
      </c>
      <c r="H11" s="4">
        <v>158.69999999999999</v>
      </c>
      <c r="I11" s="4">
        <v>190.6</v>
      </c>
      <c r="J11" s="4">
        <v>155.69999999999999</v>
      </c>
      <c r="K11" s="4">
        <v>185.3</v>
      </c>
      <c r="L11" s="4">
        <v>165.2</v>
      </c>
      <c r="M11" s="4">
        <v>121.9</v>
      </c>
      <c r="N11" s="4">
        <v>169.3</v>
      </c>
      <c r="O11" s="4">
        <v>163.19999999999999</v>
      </c>
      <c r="P11" s="4">
        <v>174.7</v>
      </c>
      <c r="Q11" s="4">
        <v>167.7</v>
      </c>
      <c r="R11" s="4">
        <v>192.7</v>
      </c>
      <c r="S11" s="4">
        <v>165.7</v>
      </c>
      <c r="T11" s="4">
        <v>156.30000000000001</v>
      </c>
      <c r="U11" s="4">
        <v>164.3</v>
      </c>
      <c r="V11" s="4">
        <v>163.6</v>
      </c>
      <c r="W11" s="4">
        <v>164.2</v>
      </c>
      <c r="X11" s="4">
        <v>158.4</v>
      </c>
      <c r="Y11" s="4">
        <v>169.1</v>
      </c>
      <c r="Z11" s="4">
        <v>155.69999999999999</v>
      </c>
      <c r="AA11" s="4">
        <v>158.6</v>
      </c>
      <c r="AB11" s="4">
        <v>163.9</v>
      </c>
      <c r="AC11" s="4">
        <v>160.80000000000001</v>
      </c>
      <c r="AD11" s="4">
        <v>161</v>
      </c>
      <c r="AE11" s="4">
        <v>165.5</v>
      </c>
      <c r="AF11" s="32">
        <v>82.107393785714294</v>
      </c>
      <c r="AH11" s="59">
        <v>44470</v>
      </c>
      <c r="AI11" s="32">
        <v>82.107393785714294</v>
      </c>
    </row>
    <row r="12" spans="1:35" x14ac:dyDescent="0.25">
      <c r="A12" s="1" t="s">
        <v>33</v>
      </c>
      <c r="B12" s="1">
        <v>2021</v>
      </c>
      <c r="C12" s="1" t="s">
        <v>43</v>
      </c>
      <c r="D12" s="55">
        <v>44501</v>
      </c>
      <c r="E12" s="4">
        <v>148.19999999999999</v>
      </c>
      <c r="F12" s="4">
        <v>201.6</v>
      </c>
      <c r="G12" s="4">
        <v>173</v>
      </c>
      <c r="H12" s="4">
        <v>159.30000000000001</v>
      </c>
      <c r="I12" s="4">
        <v>190.1</v>
      </c>
      <c r="J12" s="4">
        <v>156.5</v>
      </c>
      <c r="K12" s="4">
        <v>199.2</v>
      </c>
      <c r="L12" s="4">
        <v>165.3</v>
      </c>
      <c r="M12" s="4">
        <v>122.4</v>
      </c>
      <c r="N12" s="4">
        <v>169.6</v>
      </c>
      <c r="O12" s="4">
        <v>163.69999999999999</v>
      </c>
      <c r="P12" s="4">
        <v>175.5</v>
      </c>
      <c r="Q12" s="4">
        <v>169.7</v>
      </c>
      <c r="R12" s="4">
        <v>192.9</v>
      </c>
      <c r="S12" s="4">
        <v>167.2</v>
      </c>
      <c r="T12" s="4">
        <v>157.4</v>
      </c>
      <c r="U12" s="4">
        <v>165.8</v>
      </c>
      <c r="V12" s="4">
        <v>164.2</v>
      </c>
      <c r="W12" s="4">
        <v>163.9</v>
      </c>
      <c r="X12" s="4">
        <v>159.30000000000001</v>
      </c>
      <c r="Y12" s="4">
        <v>169.9</v>
      </c>
      <c r="Z12" s="4">
        <v>154.80000000000001</v>
      </c>
      <c r="AA12" s="4">
        <v>159.80000000000001</v>
      </c>
      <c r="AB12" s="4">
        <v>164.3</v>
      </c>
      <c r="AC12" s="4">
        <v>162.19999999999999</v>
      </c>
      <c r="AD12" s="4">
        <v>161.4</v>
      </c>
      <c r="AE12" s="4">
        <v>166.7</v>
      </c>
      <c r="AF12" s="32">
        <v>80.637301023809528</v>
      </c>
      <c r="AH12" s="59">
        <v>44501</v>
      </c>
      <c r="AI12" s="32">
        <v>80.637301023809528</v>
      </c>
    </row>
    <row r="13" spans="1:35" x14ac:dyDescent="0.25">
      <c r="A13" s="1" t="s">
        <v>33</v>
      </c>
      <c r="B13" s="1">
        <v>2021</v>
      </c>
      <c r="C13" s="1" t="s">
        <v>44</v>
      </c>
      <c r="D13" s="55">
        <v>44531</v>
      </c>
      <c r="E13" s="4">
        <v>148.69999999999999</v>
      </c>
      <c r="F13" s="4">
        <v>198.8</v>
      </c>
      <c r="G13" s="4">
        <v>177.9</v>
      </c>
      <c r="H13" s="4">
        <v>159.9</v>
      </c>
      <c r="I13" s="4">
        <v>187.6</v>
      </c>
      <c r="J13" s="4">
        <v>154.9</v>
      </c>
      <c r="K13" s="4">
        <v>188.3</v>
      </c>
      <c r="L13" s="4">
        <v>164.4</v>
      </c>
      <c r="M13" s="4">
        <v>121</v>
      </c>
      <c r="N13" s="4">
        <v>170.5</v>
      </c>
      <c r="O13" s="4">
        <v>164.2</v>
      </c>
      <c r="P13" s="4">
        <v>176.5</v>
      </c>
      <c r="Q13" s="4">
        <v>168.2</v>
      </c>
      <c r="R13" s="4">
        <v>192.4</v>
      </c>
      <c r="S13" s="4">
        <v>168.5</v>
      </c>
      <c r="T13" s="4">
        <v>158.69999999999999</v>
      </c>
      <c r="U13" s="4">
        <v>167</v>
      </c>
      <c r="V13" s="4">
        <v>163.4</v>
      </c>
      <c r="W13" s="4">
        <v>164.1</v>
      </c>
      <c r="X13" s="4">
        <v>160.19999999999999</v>
      </c>
      <c r="Y13" s="4">
        <v>170.6</v>
      </c>
      <c r="Z13" s="4">
        <v>155.69999999999999</v>
      </c>
      <c r="AA13" s="4">
        <v>160.6</v>
      </c>
      <c r="AB13" s="4">
        <v>164.4</v>
      </c>
      <c r="AC13" s="4">
        <v>162.6</v>
      </c>
      <c r="AD13" s="4">
        <v>162</v>
      </c>
      <c r="AE13" s="4">
        <v>166.2</v>
      </c>
      <c r="AF13" s="32">
        <v>73.298823523809531</v>
      </c>
      <c r="AH13" s="59">
        <v>44531</v>
      </c>
      <c r="AI13" s="32">
        <v>73.298823523809531</v>
      </c>
    </row>
    <row r="14" spans="1:35" x14ac:dyDescent="0.25">
      <c r="A14" s="1" t="s">
        <v>33</v>
      </c>
      <c r="B14" s="1">
        <v>2022</v>
      </c>
      <c r="C14" s="1" t="s">
        <v>31</v>
      </c>
      <c r="D14" s="55">
        <v>44562</v>
      </c>
      <c r="E14" s="4">
        <v>149.5</v>
      </c>
      <c r="F14" s="4">
        <v>198.7</v>
      </c>
      <c r="G14" s="4">
        <v>178.8</v>
      </c>
      <c r="H14" s="4">
        <v>160.5</v>
      </c>
      <c r="I14" s="4">
        <v>184.7</v>
      </c>
      <c r="J14" s="4">
        <v>153.69999999999999</v>
      </c>
      <c r="K14" s="4">
        <v>174.3</v>
      </c>
      <c r="L14" s="4">
        <v>163.9</v>
      </c>
      <c r="M14" s="4">
        <v>120</v>
      </c>
      <c r="N14" s="4">
        <v>172.1</v>
      </c>
      <c r="O14" s="4">
        <v>164.3</v>
      </c>
      <c r="P14" s="4">
        <v>177.3</v>
      </c>
      <c r="Q14" s="4">
        <v>166.4</v>
      </c>
      <c r="R14" s="4">
        <v>192.2</v>
      </c>
      <c r="S14" s="4">
        <v>169.9</v>
      </c>
      <c r="T14" s="4">
        <v>160.69999999999999</v>
      </c>
      <c r="U14" s="4">
        <v>168.5</v>
      </c>
      <c r="V14" s="4">
        <v>164.5</v>
      </c>
      <c r="W14" s="4">
        <v>164.2</v>
      </c>
      <c r="X14" s="4">
        <v>161.1</v>
      </c>
      <c r="Y14" s="4">
        <v>171.4</v>
      </c>
      <c r="Z14" s="4">
        <v>156.5</v>
      </c>
      <c r="AA14" s="4">
        <v>161.19999999999999</v>
      </c>
      <c r="AB14" s="4">
        <v>164.7</v>
      </c>
      <c r="AC14" s="4">
        <v>163</v>
      </c>
      <c r="AD14" s="4">
        <v>162.69999999999999</v>
      </c>
      <c r="AE14" s="4">
        <v>165.7</v>
      </c>
      <c r="AF14" s="32">
        <v>84.666318799999985</v>
      </c>
      <c r="AH14" s="59">
        <v>44562</v>
      </c>
      <c r="AI14" s="32">
        <v>84.666318799999985</v>
      </c>
    </row>
    <row r="15" spans="1:35" x14ac:dyDescent="0.25">
      <c r="A15" s="1" t="s">
        <v>33</v>
      </c>
      <c r="B15" s="1">
        <v>2022</v>
      </c>
      <c r="C15" s="1" t="s">
        <v>34</v>
      </c>
      <c r="D15" s="55">
        <v>44593</v>
      </c>
      <c r="E15" s="4">
        <v>150</v>
      </c>
      <c r="F15" s="4">
        <v>200.6</v>
      </c>
      <c r="G15" s="4">
        <v>175.8</v>
      </c>
      <c r="H15" s="4">
        <v>160.69999999999999</v>
      </c>
      <c r="I15" s="4">
        <v>184.9</v>
      </c>
      <c r="J15" s="4">
        <v>153.69999999999999</v>
      </c>
      <c r="K15" s="4">
        <v>169.7</v>
      </c>
      <c r="L15" s="4">
        <v>163.69999999999999</v>
      </c>
      <c r="M15" s="4">
        <v>118.9</v>
      </c>
      <c r="N15" s="4">
        <v>174.3</v>
      </c>
      <c r="O15" s="4">
        <v>164.7</v>
      </c>
      <c r="P15" s="4">
        <v>178</v>
      </c>
      <c r="Q15" s="4">
        <v>166.2</v>
      </c>
      <c r="R15" s="4">
        <v>192.8</v>
      </c>
      <c r="S15" s="4">
        <v>170.8</v>
      </c>
      <c r="T15" s="4">
        <v>162.4</v>
      </c>
      <c r="U15" s="4">
        <v>169.6</v>
      </c>
      <c r="V15" s="4">
        <v>165.5</v>
      </c>
      <c r="W15" s="4">
        <v>165.7</v>
      </c>
      <c r="X15" s="4">
        <v>161.80000000000001</v>
      </c>
      <c r="Y15" s="4">
        <v>172.2</v>
      </c>
      <c r="Z15" s="4">
        <v>156.9</v>
      </c>
      <c r="AA15" s="4">
        <v>162.1</v>
      </c>
      <c r="AB15" s="4">
        <v>165.4</v>
      </c>
      <c r="AC15" s="4">
        <v>164.4</v>
      </c>
      <c r="AD15" s="4">
        <v>163.5</v>
      </c>
      <c r="AE15" s="4">
        <v>166.1</v>
      </c>
      <c r="AF15" s="32">
        <v>94.067715194444446</v>
      </c>
      <c r="AH15" s="59">
        <v>44593</v>
      </c>
      <c r="AI15" s="32">
        <v>94.067715194444446</v>
      </c>
    </row>
    <row r="16" spans="1:35" x14ac:dyDescent="0.25">
      <c r="A16" s="1" t="s">
        <v>33</v>
      </c>
      <c r="B16" s="1">
        <v>2022</v>
      </c>
      <c r="C16" s="1" t="s">
        <v>35</v>
      </c>
      <c r="D16" s="55">
        <v>44621</v>
      </c>
      <c r="E16" s="4">
        <v>151.30000000000001</v>
      </c>
      <c r="F16" s="4">
        <v>210.7</v>
      </c>
      <c r="G16" s="4">
        <v>167.8</v>
      </c>
      <c r="H16" s="4">
        <v>162.19999999999999</v>
      </c>
      <c r="I16" s="4">
        <v>194.6</v>
      </c>
      <c r="J16" s="4">
        <v>157.6</v>
      </c>
      <c r="K16" s="4">
        <v>166.9</v>
      </c>
      <c r="L16" s="4">
        <v>163.9</v>
      </c>
      <c r="M16" s="4">
        <v>118.8</v>
      </c>
      <c r="N16" s="4">
        <v>177.4</v>
      </c>
      <c r="O16" s="4">
        <v>165.3</v>
      </c>
      <c r="P16" s="4">
        <v>179.3</v>
      </c>
      <c r="Q16" s="4">
        <v>168.4</v>
      </c>
      <c r="R16" s="4">
        <v>193.7</v>
      </c>
      <c r="S16" s="4">
        <v>172.1</v>
      </c>
      <c r="T16" s="4">
        <v>164.6</v>
      </c>
      <c r="U16" s="4">
        <v>171.1</v>
      </c>
      <c r="V16" s="4">
        <v>165.3</v>
      </c>
      <c r="W16" s="4">
        <v>167.2</v>
      </c>
      <c r="X16" s="4">
        <v>162.80000000000001</v>
      </c>
      <c r="Y16" s="4">
        <v>173</v>
      </c>
      <c r="Z16" s="4">
        <v>157.9</v>
      </c>
      <c r="AA16" s="4">
        <v>163.30000000000001</v>
      </c>
      <c r="AB16" s="4">
        <v>166</v>
      </c>
      <c r="AC16" s="4">
        <v>167.2</v>
      </c>
      <c r="AD16" s="4">
        <v>164.6</v>
      </c>
      <c r="AE16" s="4">
        <v>167.7</v>
      </c>
      <c r="AF16" s="32">
        <v>112.87479254347826</v>
      </c>
      <c r="AH16" s="59">
        <v>44621</v>
      </c>
      <c r="AI16" s="32">
        <v>112.87479254347826</v>
      </c>
    </row>
    <row r="17" spans="1:35" x14ac:dyDescent="0.25">
      <c r="A17" s="1" t="s">
        <v>33</v>
      </c>
      <c r="B17" s="1">
        <v>2022</v>
      </c>
      <c r="C17" s="1" t="s">
        <v>36</v>
      </c>
      <c r="D17" s="55">
        <v>44652</v>
      </c>
      <c r="E17" s="4">
        <v>152.9</v>
      </c>
      <c r="F17" s="4">
        <v>211.8</v>
      </c>
      <c r="G17" s="4">
        <v>164.5</v>
      </c>
      <c r="H17" s="4">
        <v>163.9</v>
      </c>
      <c r="I17" s="4">
        <v>199.5</v>
      </c>
      <c r="J17" s="4">
        <v>172.6</v>
      </c>
      <c r="K17" s="4">
        <v>166.2</v>
      </c>
      <c r="L17" s="4">
        <v>164.7</v>
      </c>
      <c r="M17" s="4">
        <v>119</v>
      </c>
      <c r="N17" s="4">
        <v>181.3</v>
      </c>
      <c r="O17" s="4">
        <v>166.2</v>
      </c>
      <c r="P17" s="4">
        <v>180.9</v>
      </c>
      <c r="Q17" s="4">
        <v>170.8</v>
      </c>
      <c r="R17" s="4">
        <v>193.9</v>
      </c>
      <c r="S17" s="4">
        <v>173.9</v>
      </c>
      <c r="T17" s="4">
        <v>166.5</v>
      </c>
      <c r="U17" s="4">
        <v>172.8</v>
      </c>
      <c r="V17" s="4">
        <v>167</v>
      </c>
      <c r="W17" s="4">
        <v>172.2</v>
      </c>
      <c r="X17" s="4">
        <v>164</v>
      </c>
      <c r="Y17" s="4">
        <v>174</v>
      </c>
      <c r="Z17" s="4">
        <v>162.6</v>
      </c>
      <c r="AA17" s="4">
        <v>164.4</v>
      </c>
      <c r="AB17" s="4">
        <v>166.9</v>
      </c>
      <c r="AC17" s="4">
        <v>168.8</v>
      </c>
      <c r="AD17" s="4">
        <v>166.8</v>
      </c>
      <c r="AE17" s="4">
        <v>170.1</v>
      </c>
      <c r="AF17" s="32">
        <v>102.96599786842103</v>
      </c>
      <c r="AH17" s="59">
        <v>44652</v>
      </c>
      <c r="AI17" s="32">
        <v>102.96599786842103</v>
      </c>
    </row>
    <row r="18" spans="1:35" x14ac:dyDescent="0.25">
      <c r="A18" s="1" t="s">
        <v>33</v>
      </c>
      <c r="B18" s="1">
        <v>2022</v>
      </c>
      <c r="C18" s="1" t="s">
        <v>37</v>
      </c>
      <c r="D18" s="55">
        <v>44682</v>
      </c>
      <c r="E18" s="4">
        <v>154.1</v>
      </c>
      <c r="F18" s="4">
        <v>217</v>
      </c>
      <c r="G18" s="4">
        <v>162.4</v>
      </c>
      <c r="H18" s="4">
        <v>164.9</v>
      </c>
      <c r="I18" s="4">
        <v>202.4</v>
      </c>
      <c r="J18" s="4">
        <v>171</v>
      </c>
      <c r="K18" s="4">
        <v>174.9</v>
      </c>
      <c r="L18" s="4">
        <v>164.7</v>
      </c>
      <c r="M18" s="4">
        <v>119.7</v>
      </c>
      <c r="N18" s="4">
        <v>184.9</v>
      </c>
      <c r="O18" s="4">
        <v>167.1</v>
      </c>
      <c r="P18" s="4">
        <v>182.5</v>
      </c>
      <c r="Q18" s="4">
        <v>173.3</v>
      </c>
      <c r="R18" s="4">
        <v>194.1</v>
      </c>
      <c r="S18" s="4">
        <v>175.6</v>
      </c>
      <c r="T18" s="4">
        <v>168.4</v>
      </c>
      <c r="U18" s="4">
        <v>174.6</v>
      </c>
      <c r="V18" s="4">
        <v>167.5</v>
      </c>
      <c r="W18" s="4">
        <v>174.6</v>
      </c>
      <c r="X18" s="4">
        <v>165.2</v>
      </c>
      <c r="Y18" s="4">
        <v>174.8</v>
      </c>
      <c r="Z18" s="4">
        <v>163</v>
      </c>
      <c r="AA18" s="4">
        <v>165.1</v>
      </c>
      <c r="AB18" s="4">
        <v>167.9</v>
      </c>
      <c r="AC18" s="4">
        <v>168.4</v>
      </c>
      <c r="AD18" s="4">
        <v>167.5</v>
      </c>
      <c r="AE18" s="4">
        <v>171.7</v>
      </c>
      <c r="AF18" s="32">
        <v>109.50503773684208</v>
      </c>
      <c r="AH18" s="59">
        <v>44682</v>
      </c>
      <c r="AI18" s="32">
        <v>109.50503773684208</v>
      </c>
    </row>
    <row r="19" spans="1:35" x14ac:dyDescent="0.25">
      <c r="A19" s="1" t="s">
        <v>33</v>
      </c>
      <c r="B19" s="1">
        <v>2022</v>
      </c>
      <c r="C19" s="1" t="s">
        <v>38</v>
      </c>
      <c r="D19" s="55">
        <v>44713</v>
      </c>
      <c r="E19" s="4">
        <v>155</v>
      </c>
      <c r="F19" s="4">
        <v>219.4</v>
      </c>
      <c r="G19" s="4">
        <v>170.8</v>
      </c>
      <c r="H19" s="4">
        <v>165.8</v>
      </c>
      <c r="I19" s="4">
        <v>200.9</v>
      </c>
      <c r="J19" s="4">
        <v>169.7</v>
      </c>
      <c r="K19" s="4">
        <v>182.3</v>
      </c>
      <c r="L19" s="4">
        <v>164.3</v>
      </c>
      <c r="M19" s="4">
        <v>119.9</v>
      </c>
      <c r="N19" s="4">
        <v>187.1</v>
      </c>
      <c r="O19" s="4">
        <v>167.9</v>
      </c>
      <c r="P19" s="4">
        <v>183.9</v>
      </c>
      <c r="Q19" s="4">
        <v>174.9</v>
      </c>
      <c r="R19" s="4">
        <v>194.3</v>
      </c>
      <c r="S19" s="4">
        <v>177.1</v>
      </c>
      <c r="T19" s="4">
        <v>169.9</v>
      </c>
      <c r="U19" s="4">
        <v>176</v>
      </c>
      <c r="V19" s="4">
        <v>166.8</v>
      </c>
      <c r="W19" s="4">
        <v>176</v>
      </c>
      <c r="X19" s="4">
        <v>166.4</v>
      </c>
      <c r="Y19" s="4">
        <v>175.4</v>
      </c>
      <c r="Z19" s="4">
        <v>161.1</v>
      </c>
      <c r="AA19" s="4">
        <v>165.8</v>
      </c>
      <c r="AB19" s="4">
        <v>169</v>
      </c>
      <c r="AC19" s="4">
        <v>169.4</v>
      </c>
      <c r="AD19" s="4">
        <v>167.5</v>
      </c>
      <c r="AE19" s="4">
        <v>172.6</v>
      </c>
      <c r="AF19" s="32">
        <v>116.01138504999999</v>
      </c>
      <c r="AH19" s="59">
        <v>44713</v>
      </c>
      <c r="AI19" s="32">
        <v>116.01138504999999</v>
      </c>
    </row>
    <row r="20" spans="1:35" x14ac:dyDescent="0.25">
      <c r="A20" s="1" t="s">
        <v>33</v>
      </c>
      <c r="B20" s="1">
        <v>2022</v>
      </c>
      <c r="C20" s="1" t="s">
        <v>39</v>
      </c>
      <c r="D20" s="55">
        <v>44743</v>
      </c>
      <c r="E20" s="4">
        <v>156.5</v>
      </c>
      <c r="F20" s="4">
        <v>213</v>
      </c>
      <c r="G20" s="4">
        <v>175.2</v>
      </c>
      <c r="H20" s="4">
        <v>166.6</v>
      </c>
      <c r="I20" s="4">
        <v>195.8</v>
      </c>
      <c r="J20" s="4">
        <v>174.2</v>
      </c>
      <c r="K20" s="4">
        <v>182.1</v>
      </c>
      <c r="L20" s="4">
        <v>164.3</v>
      </c>
      <c r="M20" s="4">
        <v>120</v>
      </c>
      <c r="N20" s="4">
        <v>190</v>
      </c>
      <c r="O20" s="4">
        <v>168.4</v>
      </c>
      <c r="P20" s="4">
        <v>185.2</v>
      </c>
      <c r="Q20" s="4">
        <v>175</v>
      </c>
      <c r="R20" s="4">
        <v>194.6</v>
      </c>
      <c r="S20" s="4">
        <v>178.3</v>
      </c>
      <c r="T20" s="4">
        <v>171.3</v>
      </c>
      <c r="U20" s="4">
        <v>177.3</v>
      </c>
      <c r="V20" s="4">
        <v>167.8</v>
      </c>
      <c r="W20" s="4">
        <v>179.6</v>
      </c>
      <c r="X20" s="4">
        <v>167.4</v>
      </c>
      <c r="Y20" s="4">
        <v>176.1</v>
      </c>
      <c r="Z20" s="4">
        <v>161.6</v>
      </c>
      <c r="AA20" s="4">
        <v>166.3</v>
      </c>
      <c r="AB20" s="4">
        <v>171.4</v>
      </c>
      <c r="AC20" s="4">
        <v>169.7</v>
      </c>
      <c r="AD20" s="4">
        <v>168.4</v>
      </c>
      <c r="AE20" s="4">
        <v>173.4</v>
      </c>
      <c r="AF20" s="32">
        <v>105.49124737500001</v>
      </c>
      <c r="AH20" s="59">
        <v>44743</v>
      </c>
      <c r="AI20" s="32">
        <v>105.49124737500001</v>
      </c>
    </row>
    <row r="21" spans="1:35" x14ac:dyDescent="0.25">
      <c r="A21" s="1" t="s">
        <v>33</v>
      </c>
      <c r="B21" s="1">
        <v>2022</v>
      </c>
      <c r="C21" s="1" t="s">
        <v>40</v>
      </c>
      <c r="D21" s="55">
        <v>44774</v>
      </c>
      <c r="E21" s="4">
        <v>160.30000000000001</v>
      </c>
      <c r="F21" s="4">
        <v>206.5</v>
      </c>
      <c r="G21" s="4">
        <v>169.2</v>
      </c>
      <c r="H21" s="4">
        <v>168.1</v>
      </c>
      <c r="I21" s="4">
        <v>192.4</v>
      </c>
      <c r="J21" s="4">
        <v>172.9</v>
      </c>
      <c r="K21" s="4">
        <v>186.7</v>
      </c>
      <c r="L21" s="4">
        <v>167.2</v>
      </c>
      <c r="M21" s="4">
        <v>120.9</v>
      </c>
      <c r="N21" s="4">
        <v>193.6</v>
      </c>
      <c r="O21" s="4">
        <v>168.8</v>
      </c>
      <c r="P21" s="4">
        <v>186.3</v>
      </c>
      <c r="Q21" s="4">
        <v>176.3</v>
      </c>
      <c r="R21" s="4">
        <v>195</v>
      </c>
      <c r="S21" s="4">
        <v>179.5</v>
      </c>
      <c r="T21" s="4">
        <v>172.7</v>
      </c>
      <c r="U21" s="4">
        <v>178.5</v>
      </c>
      <c r="V21" s="4">
        <v>169</v>
      </c>
      <c r="W21" s="4">
        <v>178.8</v>
      </c>
      <c r="X21" s="4">
        <v>168.5</v>
      </c>
      <c r="Y21" s="4">
        <v>176.8</v>
      </c>
      <c r="Z21" s="4">
        <v>161.9</v>
      </c>
      <c r="AA21" s="4">
        <v>166.9</v>
      </c>
      <c r="AB21" s="4">
        <v>172.3</v>
      </c>
      <c r="AC21" s="4">
        <v>171.2</v>
      </c>
      <c r="AD21" s="4">
        <v>169.1</v>
      </c>
      <c r="AE21" s="4">
        <v>174.3</v>
      </c>
      <c r="AF21" s="32">
        <v>97.404465428571427</v>
      </c>
      <c r="AH21" s="59">
        <v>44774</v>
      </c>
      <c r="AI21" s="32">
        <v>97.404465428571427</v>
      </c>
    </row>
    <row r="22" spans="1:35" x14ac:dyDescent="0.25">
      <c r="A22" s="1" t="s">
        <v>33</v>
      </c>
      <c r="B22" s="1">
        <v>2022</v>
      </c>
      <c r="C22" s="1" t="s">
        <v>41</v>
      </c>
      <c r="D22" s="55">
        <v>44805</v>
      </c>
      <c r="E22" s="4">
        <v>163.5</v>
      </c>
      <c r="F22" s="4">
        <v>209.2</v>
      </c>
      <c r="G22" s="4">
        <v>169.7</v>
      </c>
      <c r="H22" s="4">
        <v>169.7</v>
      </c>
      <c r="I22" s="4">
        <v>188.7</v>
      </c>
      <c r="J22" s="4">
        <v>165.7</v>
      </c>
      <c r="K22" s="4">
        <v>191.8</v>
      </c>
      <c r="L22" s="4">
        <v>169.1</v>
      </c>
      <c r="M22" s="4">
        <v>121.6</v>
      </c>
      <c r="N22" s="4">
        <v>197.3</v>
      </c>
      <c r="O22" s="4">
        <v>169.4</v>
      </c>
      <c r="P22" s="4">
        <v>187.4</v>
      </c>
      <c r="Q22" s="4">
        <v>177.8</v>
      </c>
      <c r="R22" s="4">
        <v>195.9</v>
      </c>
      <c r="S22" s="4">
        <v>180.9</v>
      </c>
      <c r="T22" s="4">
        <v>174.3</v>
      </c>
      <c r="U22" s="4">
        <v>179.9</v>
      </c>
      <c r="V22" s="4">
        <v>169.5</v>
      </c>
      <c r="W22" s="4">
        <v>179.5</v>
      </c>
      <c r="X22" s="4">
        <v>169.5</v>
      </c>
      <c r="Y22" s="4">
        <v>177.8</v>
      </c>
      <c r="Z22" s="4">
        <v>162.30000000000001</v>
      </c>
      <c r="AA22" s="4">
        <v>167.6</v>
      </c>
      <c r="AB22" s="4">
        <v>173.1</v>
      </c>
      <c r="AC22" s="4">
        <v>170.9</v>
      </c>
      <c r="AD22" s="4">
        <v>169.7</v>
      </c>
      <c r="AE22" s="4">
        <v>175.3</v>
      </c>
      <c r="AF22" s="32">
        <v>90.706344809523813</v>
      </c>
      <c r="AH22" s="59">
        <v>44805</v>
      </c>
      <c r="AI22" s="32">
        <v>90.706344809523813</v>
      </c>
    </row>
    <row r="23" spans="1:35" x14ac:dyDescent="0.25">
      <c r="A23" s="1" t="s">
        <v>33</v>
      </c>
      <c r="B23" s="1">
        <v>2022</v>
      </c>
      <c r="C23" s="1" t="s">
        <v>42</v>
      </c>
      <c r="D23" s="55">
        <v>44835</v>
      </c>
      <c r="E23" s="4">
        <v>165.2</v>
      </c>
      <c r="F23" s="4">
        <v>210.9</v>
      </c>
      <c r="G23" s="4">
        <v>170.9</v>
      </c>
      <c r="H23" s="4">
        <v>170.9</v>
      </c>
      <c r="I23" s="4">
        <v>186.5</v>
      </c>
      <c r="J23" s="4">
        <v>163.80000000000001</v>
      </c>
      <c r="K23" s="4">
        <v>199.7</v>
      </c>
      <c r="L23" s="4">
        <v>169.8</v>
      </c>
      <c r="M23" s="4">
        <v>121.9</v>
      </c>
      <c r="N23" s="4">
        <v>199.9</v>
      </c>
      <c r="O23" s="4">
        <v>169.9</v>
      </c>
      <c r="P23" s="4">
        <v>188.3</v>
      </c>
      <c r="Q23" s="4">
        <v>179.6</v>
      </c>
      <c r="R23" s="4">
        <v>196.3</v>
      </c>
      <c r="S23" s="4">
        <v>181.9</v>
      </c>
      <c r="T23" s="4">
        <v>175.3</v>
      </c>
      <c r="U23" s="4">
        <v>181</v>
      </c>
      <c r="V23" s="4">
        <v>171.2</v>
      </c>
      <c r="W23" s="4">
        <v>180.5</v>
      </c>
      <c r="X23" s="4">
        <v>170.4</v>
      </c>
      <c r="Y23" s="4">
        <v>178.7</v>
      </c>
      <c r="Z23" s="4">
        <v>162.9</v>
      </c>
      <c r="AA23" s="4">
        <v>168.2</v>
      </c>
      <c r="AB23" s="4">
        <v>173.4</v>
      </c>
      <c r="AC23" s="4">
        <v>172.1</v>
      </c>
      <c r="AD23" s="4">
        <v>170.5</v>
      </c>
      <c r="AE23" s="4">
        <v>176.7</v>
      </c>
      <c r="AF23" s="32">
        <v>91.698948700000003</v>
      </c>
      <c r="AH23" s="59">
        <v>44835</v>
      </c>
      <c r="AI23" s="32">
        <v>91.698948700000003</v>
      </c>
    </row>
    <row r="24" spans="1:35" x14ac:dyDescent="0.25">
      <c r="A24" s="1" t="s">
        <v>33</v>
      </c>
      <c r="B24" s="1">
        <v>2022</v>
      </c>
      <c r="C24" s="1" t="s">
        <v>43</v>
      </c>
      <c r="D24" s="55">
        <v>44866</v>
      </c>
      <c r="E24" s="4">
        <v>167.4</v>
      </c>
      <c r="F24" s="4">
        <v>209.4</v>
      </c>
      <c r="G24" s="4">
        <v>181.4</v>
      </c>
      <c r="H24" s="4">
        <v>172.3</v>
      </c>
      <c r="I24" s="4">
        <v>188.9</v>
      </c>
      <c r="J24" s="4">
        <v>160.69999999999999</v>
      </c>
      <c r="K24" s="4">
        <v>183.1</v>
      </c>
      <c r="L24" s="4">
        <v>170.5</v>
      </c>
      <c r="M24" s="4">
        <v>122.1</v>
      </c>
      <c r="N24" s="4">
        <v>202.8</v>
      </c>
      <c r="O24" s="4">
        <v>170.4</v>
      </c>
      <c r="P24" s="4">
        <v>189.5</v>
      </c>
      <c r="Q24" s="4">
        <v>178.3</v>
      </c>
      <c r="R24" s="4">
        <v>196.9</v>
      </c>
      <c r="S24" s="4">
        <v>183.1</v>
      </c>
      <c r="T24" s="4">
        <v>176.2</v>
      </c>
      <c r="U24" s="4">
        <v>182.1</v>
      </c>
      <c r="V24" s="4">
        <v>171.8</v>
      </c>
      <c r="W24" s="4">
        <v>181.3</v>
      </c>
      <c r="X24" s="4">
        <v>171.4</v>
      </c>
      <c r="Y24" s="4">
        <v>179.8</v>
      </c>
      <c r="Z24" s="4">
        <v>163</v>
      </c>
      <c r="AA24" s="4">
        <v>168.5</v>
      </c>
      <c r="AB24" s="4">
        <v>173.7</v>
      </c>
      <c r="AC24" s="4">
        <v>173.6</v>
      </c>
      <c r="AD24" s="4">
        <v>171.1</v>
      </c>
      <c r="AE24" s="4">
        <v>176.5</v>
      </c>
      <c r="AF24" s="32">
        <v>87.552266068181822</v>
      </c>
      <c r="AH24" s="59">
        <v>44866</v>
      </c>
      <c r="AI24" s="32">
        <v>87.552266068181822</v>
      </c>
    </row>
    <row r="25" spans="1:35" x14ac:dyDescent="0.25">
      <c r="A25" s="1" t="s">
        <v>33</v>
      </c>
      <c r="B25" s="1">
        <v>2022</v>
      </c>
      <c r="C25" s="1" t="s">
        <v>44</v>
      </c>
      <c r="D25" s="55">
        <v>44896</v>
      </c>
      <c r="E25" s="4">
        <v>169.2</v>
      </c>
      <c r="F25" s="4">
        <v>209</v>
      </c>
      <c r="G25" s="4">
        <v>190.2</v>
      </c>
      <c r="H25" s="4">
        <v>173.6</v>
      </c>
      <c r="I25" s="4">
        <v>188.5</v>
      </c>
      <c r="J25" s="4">
        <v>158</v>
      </c>
      <c r="K25" s="4">
        <v>159.9</v>
      </c>
      <c r="L25" s="4">
        <v>170.8</v>
      </c>
      <c r="M25" s="4">
        <v>121.8</v>
      </c>
      <c r="N25" s="4">
        <v>205.2</v>
      </c>
      <c r="O25" s="4">
        <v>171</v>
      </c>
      <c r="P25" s="4">
        <v>190.3</v>
      </c>
      <c r="Q25" s="4">
        <v>175.9</v>
      </c>
      <c r="R25" s="4">
        <v>197.3</v>
      </c>
      <c r="S25" s="4">
        <v>184</v>
      </c>
      <c r="T25" s="4">
        <v>177</v>
      </c>
      <c r="U25" s="4">
        <v>183</v>
      </c>
      <c r="V25" s="4">
        <v>170.7</v>
      </c>
      <c r="W25" s="4">
        <v>182</v>
      </c>
      <c r="X25" s="4">
        <v>172.1</v>
      </c>
      <c r="Y25" s="4">
        <v>181.1</v>
      </c>
      <c r="Z25" s="4">
        <v>163.4</v>
      </c>
      <c r="AA25" s="4">
        <v>168.9</v>
      </c>
      <c r="AB25" s="4">
        <v>174.1</v>
      </c>
      <c r="AC25" s="4">
        <v>175.8</v>
      </c>
      <c r="AD25" s="4">
        <v>172</v>
      </c>
      <c r="AE25" s="4">
        <v>175.7</v>
      </c>
      <c r="AF25" s="32">
        <v>78.100942275000008</v>
      </c>
      <c r="AH25" s="59">
        <v>44896</v>
      </c>
      <c r="AI25" s="32">
        <v>78.100942275000008</v>
      </c>
    </row>
    <row r="26" spans="1:35" x14ac:dyDescent="0.25">
      <c r="A26" s="1" t="s">
        <v>33</v>
      </c>
      <c r="B26" s="1">
        <v>2023</v>
      </c>
      <c r="C26" s="1" t="s">
        <v>31</v>
      </c>
      <c r="D26" s="55">
        <v>44927</v>
      </c>
      <c r="E26" s="4">
        <v>173.8</v>
      </c>
      <c r="F26" s="4">
        <v>210.7</v>
      </c>
      <c r="G26" s="4">
        <v>194.5</v>
      </c>
      <c r="H26" s="4">
        <v>174.6</v>
      </c>
      <c r="I26" s="4">
        <v>187.2</v>
      </c>
      <c r="J26" s="4">
        <v>158.30000000000001</v>
      </c>
      <c r="K26" s="4">
        <v>153.9</v>
      </c>
      <c r="L26" s="4">
        <v>170.9</v>
      </c>
      <c r="M26" s="4">
        <v>121.1</v>
      </c>
      <c r="N26" s="4">
        <v>208.4</v>
      </c>
      <c r="O26" s="4">
        <v>171.4</v>
      </c>
      <c r="P26" s="4">
        <v>191.2</v>
      </c>
      <c r="Q26" s="4">
        <v>176.7</v>
      </c>
      <c r="R26" s="4">
        <v>198.2</v>
      </c>
      <c r="S26" s="4">
        <v>184.9</v>
      </c>
      <c r="T26" s="4">
        <v>177.6</v>
      </c>
      <c r="U26" s="4">
        <v>183.8</v>
      </c>
      <c r="V26" s="4">
        <v>172.1</v>
      </c>
      <c r="W26" s="4">
        <v>182</v>
      </c>
      <c r="X26" s="4">
        <v>172.9</v>
      </c>
      <c r="Y26" s="4">
        <v>182.3</v>
      </c>
      <c r="Z26" s="4">
        <v>163.6</v>
      </c>
      <c r="AA26" s="4">
        <v>169.5</v>
      </c>
      <c r="AB26" s="4">
        <v>174.3</v>
      </c>
      <c r="AC26" s="4">
        <v>178.6</v>
      </c>
      <c r="AD26" s="4">
        <v>172.8</v>
      </c>
      <c r="AE26" s="4">
        <v>176.5</v>
      </c>
      <c r="AF26" s="32">
        <v>80.922269684210534</v>
      </c>
      <c r="AH26" s="59">
        <v>44927</v>
      </c>
      <c r="AI26" s="32">
        <v>80.922269684210534</v>
      </c>
    </row>
    <row r="27" spans="1:35" x14ac:dyDescent="0.25">
      <c r="A27" s="1" t="s">
        <v>33</v>
      </c>
      <c r="B27" s="1">
        <v>2023</v>
      </c>
      <c r="C27" s="1" t="s">
        <v>34</v>
      </c>
      <c r="D27" s="55">
        <v>44958</v>
      </c>
      <c r="E27" s="4">
        <v>174.4</v>
      </c>
      <c r="F27" s="4">
        <v>207.7</v>
      </c>
      <c r="G27" s="4">
        <v>175.2</v>
      </c>
      <c r="H27" s="4">
        <v>177.3</v>
      </c>
      <c r="I27" s="4">
        <v>179.3</v>
      </c>
      <c r="J27" s="4">
        <v>169.5</v>
      </c>
      <c r="K27" s="4">
        <v>152.69999999999999</v>
      </c>
      <c r="L27" s="4">
        <v>171</v>
      </c>
      <c r="M27" s="4">
        <v>120</v>
      </c>
      <c r="N27" s="4">
        <v>209.7</v>
      </c>
      <c r="O27" s="4">
        <v>172.3</v>
      </c>
      <c r="P27" s="4">
        <v>193</v>
      </c>
      <c r="Q27" s="4">
        <v>177</v>
      </c>
      <c r="R27" s="4">
        <v>199.5</v>
      </c>
      <c r="S27" s="4">
        <v>186.2</v>
      </c>
      <c r="T27" s="4">
        <v>178.7</v>
      </c>
      <c r="U27" s="4">
        <v>185.1</v>
      </c>
      <c r="V27" s="4">
        <v>173.5</v>
      </c>
      <c r="W27" s="4">
        <v>182.1</v>
      </c>
      <c r="X27" s="4">
        <v>174.2</v>
      </c>
      <c r="Y27" s="4">
        <v>184.4</v>
      </c>
      <c r="Z27" s="4">
        <v>164.2</v>
      </c>
      <c r="AA27" s="4">
        <v>170.3</v>
      </c>
      <c r="AB27" s="4">
        <v>175</v>
      </c>
      <c r="AC27" s="4">
        <v>181</v>
      </c>
      <c r="AD27" s="4">
        <v>174.1</v>
      </c>
      <c r="AE27" s="4">
        <v>177.2</v>
      </c>
      <c r="AF27" s="32">
        <v>82.278706675000009</v>
      </c>
      <c r="AH27" s="59">
        <v>44958</v>
      </c>
      <c r="AI27" s="32">
        <v>82.278706675000009</v>
      </c>
    </row>
    <row r="28" spans="1:35" x14ac:dyDescent="0.25">
      <c r="A28" s="1" t="s">
        <v>33</v>
      </c>
      <c r="B28" s="1">
        <v>2023</v>
      </c>
      <c r="C28" s="1" t="s">
        <v>35</v>
      </c>
      <c r="D28" s="55">
        <v>44986</v>
      </c>
      <c r="E28" s="4">
        <v>174.4</v>
      </c>
      <c r="F28" s="4">
        <v>207.7</v>
      </c>
      <c r="G28" s="4">
        <v>175.2</v>
      </c>
      <c r="H28" s="4">
        <v>177.3</v>
      </c>
      <c r="I28" s="4">
        <v>179.2</v>
      </c>
      <c r="J28" s="4">
        <v>169.5</v>
      </c>
      <c r="K28" s="4">
        <v>152.80000000000001</v>
      </c>
      <c r="L28" s="4">
        <v>171.1</v>
      </c>
      <c r="M28" s="4">
        <v>120</v>
      </c>
      <c r="N28" s="4">
        <v>209.7</v>
      </c>
      <c r="O28" s="4">
        <v>172.3</v>
      </c>
      <c r="P28" s="4">
        <v>193</v>
      </c>
      <c r="Q28" s="4">
        <v>177</v>
      </c>
      <c r="R28" s="4">
        <v>199.5</v>
      </c>
      <c r="S28" s="4">
        <v>186.1</v>
      </c>
      <c r="T28" s="4">
        <v>178.7</v>
      </c>
      <c r="U28" s="4">
        <v>185.1</v>
      </c>
      <c r="V28" s="4">
        <v>173.5</v>
      </c>
      <c r="W28" s="4">
        <v>181.9</v>
      </c>
      <c r="X28" s="4">
        <v>174.2</v>
      </c>
      <c r="Y28" s="4">
        <v>184.4</v>
      </c>
      <c r="Z28" s="4">
        <v>164.2</v>
      </c>
      <c r="AA28" s="4">
        <v>170.3</v>
      </c>
      <c r="AB28" s="4">
        <v>175</v>
      </c>
      <c r="AC28" s="4">
        <v>181</v>
      </c>
      <c r="AD28" s="4">
        <v>174.1</v>
      </c>
      <c r="AE28" s="4">
        <v>177.2</v>
      </c>
      <c r="AF28" s="32">
        <v>78.539480282608693</v>
      </c>
      <c r="AH28" s="59">
        <v>44986</v>
      </c>
      <c r="AI28" s="32">
        <v>78.539480282608693</v>
      </c>
    </row>
    <row r="29" spans="1:35" x14ac:dyDescent="0.25">
      <c r="A29" s="1" t="s">
        <v>33</v>
      </c>
      <c r="B29" s="1">
        <v>2023</v>
      </c>
      <c r="C29" s="1" t="s">
        <v>36</v>
      </c>
      <c r="D29" s="55">
        <v>45017</v>
      </c>
      <c r="E29" s="4">
        <v>173.8</v>
      </c>
      <c r="F29" s="4">
        <v>209.3</v>
      </c>
      <c r="G29" s="4">
        <v>169.6</v>
      </c>
      <c r="H29" s="4">
        <v>178.4</v>
      </c>
      <c r="I29" s="4">
        <v>174.9</v>
      </c>
      <c r="J29" s="4">
        <v>176.3</v>
      </c>
      <c r="K29" s="4">
        <v>155.4</v>
      </c>
      <c r="L29" s="4">
        <v>173.4</v>
      </c>
      <c r="M29" s="4">
        <v>121.3</v>
      </c>
      <c r="N29" s="4">
        <v>212.9</v>
      </c>
      <c r="O29" s="4">
        <v>172.9</v>
      </c>
      <c r="P29" s="4">
        <v>193.5</v>
      </c>
      <c r="Q29" s="4">
        <v>177.9</v>
      </c>
      <c r="R29" s="4">
        <v>200.6</v>
      </c>
      <c r="S29" s="4">
        <v>186.9</v>
      </c>
      <c r="T29" s="4">
        <v>179.2</v>
      </c>
      <c r="U29" s="4">
        <v>185.7</v>
      </c>
      <c r="V29" s="4">
        <v>175.2</v>
      </c>
      <c r="W29" s="4">
        <v>181.7</v>
      </c>
      <c r="X29" s="4">
        <v>174.6</v>
      </c>
      <c r="Y29" s="4">
        <v>185</v>
      </c>
      <c r="Z29" s="4">
        <v>164.5</v>
      </c>
      <c r="AA29" s="4">
        <v>170.7</v>
      </c>
      <c r="AB29" s="4">
        <v>176.4</v>
      </c>
      <c r="AC29" s="4">
        <v>184</v>
      </c>
      <c r="AD29" s="4">
        <v>175</v>
      </c>
      <c r="AE29" s="4">
        <v>178.1</v>
      </c>
      <c r="AF29" s="32">
        <v>83.755358416666667</v>
      </c>
      <c r="AH29" s="59">
        <v>45017</v>
      </c>
      <c r="AI29" s="32">
        <v>83.755358416666667</v>
      </c>
    </row>
    <row r="30" spans="1:35" x14ac:dyDescent="0.25">
      <c r="A30" s="1" t="s">
        <v>33</v>
      </c>
      <c r="B30" s="1">
        <v>2023</v>
      </c>
      <c r="C30" s="1" t="s">
        <v>37</v>
      </c>
      <c r="D30" s="55">
        <v>45047</v>
      </c>
      <c r="E30" s="4">
        <v>173.7</v>
      </c>
      <c r="F30" s="4">
        <v>214.3</v>
      </c>
      <c r="G30" s="4">
        <v>173.2</v>
      </c>
      <c r="H30" s="4">
        <v>179.5</v>
      </c>
      <c r="I30" s="4">
        <v>170</v>
      </c>
      <c r="J30" s="4">
        <v>172.2</v>
      </c>
      <c r="K30" s="4">
        <v>161</v>
      </c>
      <c r="L30" s="4">
        <v>175.6</v>
      </c>
      <c r="M30" s="4">
        <v>122.7</v>
      </c>
      <c r="N30" s="4">
        <v>218</v>
      </c>
      <c r="O30" s="4">
        <v>173.4</v>
      </c>
      <c r="P30" s="4">
        <v>194.2</v>
      </c>
      <c r="Q30" s="4">
        <v>179.1</v>
      </c>
      <c r="R30" s="4">
        <v>201</v>
      </c>
      <c r="S30" s="4">
        <v>187.3</v>
      </c>
      <c r="T30" s="4">
        <v>179.7</v>
      </c>
      <c r="U30" s="4">
        <v>186.2</v>
      </c>
      <c r="V30" s="4">
        <v>175.6</v>
      </c>
      <c r="W30" s="4">
        <v>182.8</v>
      </c>
      <c r="X30" s="4">
        <v>175.2</v>
      </c>
      <c r="Y30" s="4">
        <v>185.7</v>
      </c>
      <c r="Z30" s="4">
        <v>164.8</v>
      </c>
      <c r="AA30" s="4">
        <v>171.2</v>
      </c>
      <c r="AB30" s="4">
        <v>177.1</v>
      </c>
      <c r="AC30" s="4">
        <v>185.2</v>
      </c>
      <c r="AD30" s="4">
        <v>175.7</v>
      </c>
      <c r="AE30" s="4">
        <v>179.1</v>
      </c>
      <c r="AF30" s="32">
        <v>74.981547824999993</v>
      </c>
      <c r="AH30" s="59">
        <v>45047</v>
      </c>
      <c r="AI30" s="32">
        <v>74.981547824999993</v>
      </c>
    </row>
    <row r="34" spans="3:6" x14ac:dyDescent="0.25">
      <c r="C34" s="73"/>
      <c r="D34" s="73"/>
      <c r="E34" s="73"/>
      <c r="F34" s="7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19B6-F6A2-437A-82A9-6B0BFF3E6B5E}">
  <dimension ref="A1:B28"/>
  <sheetViews>
    <sheetView workbookViewId="0">
      <selection activeCell="B10" sqref="B10"/>
    </sheetView>
  </sheetViews>
  <sheetFormatPr defaultRowHeight="13.2" x14ac:dyDescent="0.25"/>
  <cols>
    <col min="1" max="1" width="21.5546875" customWidth="1"/>
    <col min="2" max="2" width="19.44140625" bestFit="1" customWidth="1"/>
  </cols>
  <sheetData>
    <row r="1" spans="1:2" x14ac:dyDescent="0.25">
      <c r="A1" s="60" t="s">
        <v>175</v>
      </c>
      <c r="B1" s="60" t="s">
        <v>272</v>
      </c>
    </row>
    <row r="2" spans="1:2" x14ac:dyDescent="0.25">
      <c r="A2" s="74" t="s">
        <v>7</v>
      </c>
      <c r="B2">
        <f>CORREL('P5 - V2'!I$2:I$30,'P5 - V2'!$AF$2:$AF$30)</f>
        <v>0.809472546731826</v>
      </c>
    </row>
    <row r="3" spans="1:2" x14ac:dyDescent="0.25">
      <c r="A3" s="74" t="s">
        <v>4</v>
      </c>
      <c r="B3">
        <f>CORREL('P5 - V2'!F$2:F$30,'P5 - V2'!$AF$2:$AF$30)</f>
        <v>0.76398587514988647</v>
      </c>
    </row>
    <row r="4" spans="1:2" x14ac:dyDescent="0.25">
      <c r="A4" s="74" t="s">
        <v>24</v>
      </c>
      <c r="B4">
        <f>CORREL('P5 - V2'!Z$2:Z$30,'P5 - V2'!$AF$2:$AF$30)</f>
        <v>0.66761514141704836</v>
      </c>
    </row>
    <row r="5" spans="1:2" x14ac:dyDescent="0.25">
      <c r="A5" s="74" t="s">
        <v>25</v>
      </c>
      <c r="B5">
        <f>CORREL('P5 - V2'!AA$2:AA$30,'P5 - V2'!$AF$2:$AF$30)</f>
        <v>0.58945309296224691</v>
      </c>
    </row>
    <row r="6" spans="1:2" x14ac:dyDescent="0.25">
      <c r="A6" s="74" t="s">
        <v>15</v>
      </c>
      <c r="B6">
        <f>CORREL('P5 - V2'!Q$2:Q$30,'P5 - V2'!$AF$2:$AF$30)</f>
        <v>0.57573248497215135</v>
      </c>
    </row>
    <row r="7" spans="1:2" x14ac:dyDescent="0.25">
      <c r="A7" s="74" t="s">
        <v>21</v>
      </c>
      <c r="B7">
        <f>CORREL('P5 - V2'!W$2:W$30,'P5 - V2'!$AF$2:$AF$30)</f>
        <v>0.57024198204858501</v>
      </c>
    </row>
    <row r="8" spans="1:2" x14ac:dyDescent="0.25">
      <c r="A8" s="74" t="s">
        <v>13</v>
      </c>
      <c r="B8">
        <f>CORREL('P5 - V2'!O$2:O$30,'P5 - V2'!$AF$2:$AF$30)</f>
        <v>0.55440013713991421</v>
      </c>
    </row>
    <row r="9" spans="1:2" x14ac:dyDescent="0.25">
      <c r="A9" s="74" t="s">
        <v>29</v>
      </c>
      <c r="B9">
        <f>CORREL('P5 - V2'!AE$2:AE$30,'P5 - V2'!$AF$2:$AF$30)</f>
        <v>0.55317625369726098</v>
      </c>
    </row>
    <row r="10" spans="1:2" x14ac:dyDescent="0.25">
      <c r="A10" s="74" t="s">
        <v>18</v>
      </c>
      <c r="B10">
        <f>CORREL('P5 - V2'!T$2:T$30,'P5 - V2'!$AF$2:$AF$30)</f>
        <v>0.54712485430074953</v>
      </c>
    </row>
    <row r="11" spans="1:2" x14ac:dyDescent="0.25">
      <c r="A11" s="74" t="s">
        <v>28</v>
      </c>
      <c r="B11">
        <f>CORREL('P5 - V2'!AD$2:AD$30,'P5 - V2'!$AF$2:$AF$30)</f>
        <v>0.53388059253913422</v>
      </c>
    </row>
    <row r="12" spans="1:2" x14ac:dyDescent="0.25">
      <c r="A12" s="74" t="s">
        <v>19</v>
      </c>
      <c r="B12">
        <f>CORREL('P5 - V2'!U$2:U$30,'P5 - V2'!$AF$2:$AF$30)</f>
        <v>0.52415491238151624</v>
      </c>
    </row>
    <row r="13" spans="1:2" x14ac:dyDescent="0.25">
      <c r="A13" s="74" t="s">
        <v>17</v>
      </c>
      <c r="B13">
        <f>CORREL('P5 - V2'!S$2:S$30,'P5 - V2'!$AF$2:$AF$30)</f>
        <v>0.51957668279106495</v>
      </c>
    </row>
    <row r="14" spans="1:2" x14ac:dyDescent="0.25">
      <c r="A14" s="74" t="s">
        <v>22</v>
      </c>
      <c r="B14">
        <f>CORREL('P5 - V2'!X$2:X$30,'P5 - V2'!$AF$2:$AF$30)</f>
        <v>0.50593742271222386</v>
      </c>
    </row>
    <row r="15" spans="1:2" x14ac:dyDescent="0.25">
      <c r="A15" s="74" t="s">
        <v>11</v>
      </c>
      <c r="B15">
        <f>CORREL('P5 - V2'!M$2:M$30,'P5 - V2'!$AF$2:$AF$30)</f>
        <v>0.50195747329651963</v>
      </c>
    </row>
    <row r="16" spans="1:2" x14ac:dyDescent="0.25">
      <c r="A16" s="74" t="s">
        <v>14</v>
      </c>
      <c r="B16">
        <f>CORREL('P5 - V2'!P$2:P$30,'P5 - V2'!$AF$2:$AF$30)</f>
        <v>0.48336182753226309</v>
      </c>
    </row>
    <row r="17" spans="1:2" x14ac:dyDescent="0.25">
      <c r="A17" s="74" t="s">
        <v>23</v>
      </c>
      <c r="B17">
        <f>CORREL('P5 - V2'!Y$2:Y$30,'P5 - V2'!$AF$2:$AF$30)</f>
        <v>0.4764100838073731</v>
      </c>
    </row>
    <row r="18" spans="1:2" x14ac:dyDescent="0.25">
      <c r="A18" s="74" t="s">
        <v>8</v>
      </c>
      <c r="B18">
        <f>CORREL('P5 - V2'!J$2:J$30,'P5 - V2'!$AF$2:$AF$30)</f>
        <v>0.47238561148587938</v>
      </c>
    </row>
    <row r="19" spans="1:2" x14ac:dyDescent="0.25">
      <c r="A19" s="74" t="s">
        <v>26</v>
      </c>
      <c r="B19">
        <f>CORREL('P5 - V2'!AB$2:AB$30,'P5 - V2'!$AF$2:$AF$30)</f>
        <v>0.43781428177292186</v>
      </c>
    </row>
    <row r="20" spans="1:2" x14ac:dyDescent="0.25">
      <c r="A20" s="74" t="s">
        <v>20</v>
      </c>
      <c r="B20">
        <f>CORREL('P5 - V2'!V$2:V$30,'P5 - V2'!$AF$2:$AF$30)</f>
        <v>0.42782962698080979</v>
      </c>
    </row>
    <row r="21" spans="1:2" x14ac:dyDescent="0.25">
      <c r="A21" s="74" t="s">
        <v>16</v>
      </c>
      <c r="B21">
        <f>CORREL('P5 - V2'!R$2:R$30,'P5 - V2'!$AF$2:$AF$30)</f>
        <v>0.3988405005174494</v>
      </c>
    </row>
    <row r="22" spans="1:2" x14ac:dyDescent="0.25">
      <c r="A22" s="74" t="s">
        <v>27</v>
      </c>
      <c r="B22">
        <f>CORREL('P5 - V2'!AC$2:AC$30,'P5 - V2'!$AF$2:$AF$30)</f>
        <v>0.39772091424664807</v>
      </c>
    </row>
    <row r="23" spans="1:2" x14ac:dyDescent="0.25">
      <c r="A23" s="74" t="s">
        <v>6</v>
      </c>
      <c r="B23">
        <f>CORREL('P5 - V2'!H$2:H$30,'P5 - V2'!$AF$2:$AF$30)</f>
        <v>0.35310712091833324</v>
      </c>
    </row>
    <row r="24" spans="1:2" x14ac:dyDescent="0.25">
      <c r="A24" s="74" t="s">
        <v>9</v>
      </c>
      <c r="B24">
        <f>CORREL('P5 - V2'!K$2:K$30,'P5 - V2'!$AF$2:$AF$30)</f>
        <v>0.34646306252276993</v>
      </c>
    </row>
    <row r="25" spans="1:2" x14ac:dyDescent="0.25">
      <c r="A25" s="74" t="s">
        <v>12</v>
      </c>
      <c r="B25">
        <f>CORREL('P5 - V2'!N$2:N$30,'P5 - V2'!$AF$2:$AF$30)</f>
        <v>0.33675993325991088</v>
      </c>
    </row>
    <row r="26" spans="1:2" x14ac:dyDescent="0.25">
      <c r="A26" s="74" t="s">
        <v>3</v>
      </c>
      <c r="B26">
        <f>CORREL('P5 - V2'!E$2:E$30,'P5 - V2'!$AF$2:$AF$30)</f>
        <v>0.25709118266940312</v>
      </c>
    </row>
    <row r="27" spans="1:2" x14ac:dyDescent="0.25">
      <c r="A27" s="74" t="s">
        <v>10</v>
      </c>
      <c r="B27">
        <f>CORREL('P5 - V2'!L$2:L$30,'P5 - V2'!$AF$2:$AF$30)</f>
        <v>0.17607913708798811</v>
      </c>
    </row>
    <row r="28" spans="1:2" x14ac:dyDescent="0.25">
      <c r="A28" s="74" t="s">
        <v>5</v>
      </c>
      <c r="B28">
        <f>CORREL('P5 - V2'!G$2:G$30,'P5 - V2'!$AF$2:$AF$30)</f>
        <v>-0.18631242773391149</v>
      </c>
    </row>
  </sheetData>
  <sortState xmlns:xlrd2="http://schemas.microsoft.com/office/spreadsheetml/2017/richdata2" ref="A2:B28">
    <sortCondition descending="1" ref="B2:B28"/>
  </sortState>
  <conditionalFormatting sqref="B2:B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4313BD4-3D4E-4358-9936-6C1C3C8E9A98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percent">
                <xm:f>80</xm:f>
              </x14:cfvo>
              <x14:cfIcon iconSet="NoIcons" iconId="0"/>
              <x14:cfIcon iconSet="NoIcons" iconId="0"/>
              <x14:cfIcon iconSet="3Symbols" iconId="2"/>
            </x14:iconSet>
          </x14:cfRule>
          <xm:sqref>B2:B28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903C-2A35-400F-87DA-CA20A40CB69B}">
  <dimension ref="A1:AE66"/>
  <sheetViews>
    <sheetView topLeftCell="O8" workbookViewId="0">
      <selection activeCell="AF29" sqref="AF29"/>
    </sheetView>
  </sheetViews>
  <sheetFormatPr defaultRowHeight="13.2" x14ac:dyDescent="0.25"/>
  <sheetData>
    <row r="1" spans="1:31" x14ac:dyDescent="0.25">
      <c r="A1" s="2" t="s">
        <v>0</v>
      </c>
      <c r="B1" s="2" t="s">
        <v>1</v>
      </c>
      <c r="C1" s="2" t="s">
        <v>2</v>
      </c>
      <c r="D1" s="25" t="s">
        <v>222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 s="1" t="s">
        <v>33</v>
      </c>
      <c r="B2" s="1">
        <v>2018</v>
      </c>
      <c r="C2" s="1" t="s">
        <v>31</v>
      </c>
      <c r="D2" s="55">
        <v>43101</v>
      </c>
      <c r="E2" s="4">
        <v>136</v>
      </c>
      <c r="F2" s="4">
        <v>144.19999999999999</v>
      </c>
      <c r="G2" s="4">
        <v>143.69999999999999</v>
      </c>
      <c r="H2" s="4">
        <v>141.1</v>
      </c>
      <c r="I2" s="4">
        <v>120.7</v>
      </c>
      <c r="J2" s="4">
        <v>141.30000000000001</v>
      </c>
      <c r="K2" s="4">
        <v>151.6</v>
      </c>
      <c r="L2" s="4">
        <v>127.3</v>
      </c>
      <c r="M2" s="4">
        <v>118.8</v>
      </c>
      <c r="N2" s="4">
        <v>137.5</v>
      </c>
      <c r="O2" s="4">
        <v>129</v>
      </c>
      <c r="P2" s="4">
        <v>149.5</v>
      </c>
      <c r="Q2" s="4">
        <v>139.19999999999999</v>
      </c>
      <c r="R2" s="4">
        <v>154.69999999999999</v>
      </c>
      <c r="S2" s="4">
        <v>143.5</v>
      </c>
      <c r="T2" s="4">
        <v>135.5</v>
      </c>
      <c r="U2" s="4">
        <v>142.30000000000001</v>
      </c>
      <c r="V2" s="4">
        <v>140.4</v>
      </c>
      <c r="W2" s="4">
        <v>136.6</v>
      </c>
      <c r="X2" s="4">
        <v>134.9</v>
      </c>
      <c r="Y2" s="4">
        <v>133.30000000000001</v>
      </c>
      <c r="Z2" s="4">
        <v>119.3</v>
      </c>
      <c r="AA2" s="4">
        <v>129.69999999999999</v>
      </c>
      <c r="AB2" s="4">
        <v>139</v>
      </c>
      <c r="AC2" s="4">
        <v>127.3</v>
      </c>
      <c r="AD2" s="4">
        <v>129.1</v>
      </c>
      <c r="AE2" s="4">
        <v>136.9</v>
      </c>
    </row>
    <row r="3" spans="1:31" x14ac:dyDescent="0.25">
      <c r="A3" s="1" t="s">
        <v>33</v>
      </c>
      <c r="B3" s="1">
        <v>2018</v>
      </c>
      <c r="C3" s="1" t="s">
        <v>34</v>
      </c>
      <c r="D3" s="55">
        <v>43132</v>
      </c>
      <c r="E3" s="4">
        <v>135.9</v>
      </c>
      <c r="F3" s="4">
        <v>143.5</v>
      </c>
      <c r="G3" s="4">
        <v>140.30000000000001</v>
      </c>
      <c r="H3" s="4">
        <v>140.9</v>
      </c>
      <c r="I3" s="4">
        <v>120.4</v>
      </c>
      <c r="J3" s="4">
        <v>142.9</v>
      </c>
      <c r="K3" s="4">
        <v>140.5</v>
      </c>
      <c r="L3" s="4">
        <v>125.8</v>
      </c>
      <c r="M3" s="4">
        <v>117.1</v>
      </c>
      <c r="N3" s="4">
        <v>137.30000000000001</v>
      </c>
      <c r="O3" s="4">
        <v>128.6</v>
      </c>
      <c r="P3" s="4">
        <v>149.6</v>
      </c>
      <c r="Q3" s="4">
        <v>137.6</v>
      </c>
      <c r="R3" s="4">
        <v>154.9</v>
      </c>
      <c r="S3" s="4">
        <v>143.80000000000001</v>
      </c>
      <c r="T3" s="4">
        <v>135.6</v>
      </c>
      <c r="U3" s="4">
        <v>142.6</v>
      </c>
      <c r="V3" s="4">
        <v>141.30000000000001</v>
      </c>
      <c r="W3" s="4">
        <v>136.69999999999999</v>
      </c>
      <c r="X3" s="4">
        <v>135.19999999999999</v>
      </c>
      <c r="Y3" s="4">
        <v>133.80000000000001</v>
      </c>
      <c r="Z3" s="4">
        <v>120.2</v>
      </c>
      <c r="AA3" s="4">
        <v>129.9</v>
      </c>
      <c r="AB3" s="4">
        <v>139</v>
      </c>
      <c r="AC3" s="4">
        <v>127.7</v>
      </c>
      <c r="AD3" s="4">
        <v>129.6</v>
      </c>
      <c r="AE3" s="4">
        <v>136.4</v>
      </c>
    </row>
    <row r="4" spans="1:31" x14ac:dyDescent="0.25">
      <c r="A4" s="1" t="s">
        <v>33</v>
      </c>
      <c r="B4" s="1">
        <v>2018</v>
      </c>
      <c r="C4" s="1" t="s">
        <v>35</v>
      </c>
      <c r="D4" s="55">
        <v>43160</v>
      </c>
      <c r="E4" s="4">
        <v>136.19999999999999</v>
      </c>
      <c r="F4" s="4">
        <v>143.6</v>
      </c>
      <c r="G4" s="4">
        <v>138.30000000000001</v>
      </c>
      <c r="H4" s="4">
        <v>141.19999999999999</v>
      </c>
      <c r="I4" s="4">
        <v>120.7</v>
      </c>
      <c r="J4" s="4">
        <v>146.19999999999999</v>
      </c>
      <c r="K4" s="4">
        <v>134.6</v>
      </c>
      <c r="L4" s="4">
        <v>124.6</v>
      </c>
      <c r="M4" s="4">
        <v>116.1</v>
      </c>
      <c r="N4" s="4">
        <v>137.80000000000001</v>
      </c>
      <c r="O4" s="4">
        <v>129.1</v>
      </c>
      <c r="P4" s="4">
        <v>150.4</v>
      </c>
      <c r="Q4" s="4">
        <v>137.19999999999999</v>
      </c>
      <c r="R4" s="4">
        <v>156.30000000000001</v>
      </c>
      <c r="S4" s="4">
        <v>144.30000000000001</v>
      </c>
      <c r="T4" s="4">
        <v>136.19999999999999</v>
      </c>
      <c r="U4" s="4">
        <v>143.1</v>
      </c>
      <c r="V4" s="4">
        <v>142</v>
      </c>
      <c r="W4" s="4">
        <v>136.5</v>
      </c>
      <c r="X4" s="4">
        <v>135.6</v>
      </c>
      <c r="Y4" s="4">
        <v>134.30000000000001</v>
      </c>
      <c r="Z4" s="4">
        <v>121</v>
      </c>
      <c r="AA4" s="4">
        <v>130.4</v>
      </c>
      <c r="AB4" s="4">
        <v>139.80000000000001</v>
      </c>
      <c r="AC4" s="4">
        <v>128.19999999999999</v>
      </c>
      <c r="AD4" s="4">
        <v>130.30000000000001</v>
      </c>
      <c r="AE4" s="4">
        <v>136.5</v>
      </c>
    </row>
    <row r="5" spans="1:31" x14ac:dyDescent="0.25">
      <c r="A5" s="1" t="s">
        <v>33</v>
      </c>
      <c r="B5" s="1">
        <v>2018</v>
      </c>
      <c r="C5" s="1" t="s">
        <v>36</v>
      </c>
      <c r="D5" s="55">
        <v>43191</v>
      </c>
      <c r="E5" s="4">
        <v>136.4</v>
      </c>
      <c r="F5" s="4">
        <v>144.4</v>
      </c>
      <c r="G5" s="4">
        <v>133.9</v>
      </c>
      <c r="H5" s="4">
        <v>141.6</v>
      </c>
      <c r="I5" s="4">
        <v>121</v>
      </c>
      <c r="J5" s="4">
        <v>153.5</v>
      </c>
      <c r="K5" s="4">
        <v>132.6</v>
      </c>
      <c r="L5" s="4">
        <v>123.5</v>
      </c>
      <c r="M5" s="4">
        <v>113.7</v>
      </c>
      <c r="N5" s="4">
        <v>138.19999999999999</v>
      </c>
      <c r="O5" s="4">
        <v>129.6</v>
      </c>
      <c r="P5" s="4">
        <v>151.19999999999999</v>
      </c>
      <c r="Q5" s="4">
        <v>137.5</v>
      </c>
      <c r="R5" s="4">
        <v>156.9</v>
      </c>
      <c r="S5" s="4">
        <v>145.30000000000001</v>
      </c>
      <c r="T5" s="4">
        <v>136.69999999999999</v>
      </c>
      <c r="U5" s="4">
        <v>144</v>
      </c>
      <c r="V5" s="4">
        <v>142.9</v>
      </c>
      <c r="W5" s="4">
        <v>136.5</v>
      </c>
      <c r="X5" s="4">
        <v>136.6</v>
      </c>
      <c r="Y5" s="4">
        <v>135.19999999999999</v>
      </c>
      <c r="Z5" s="4">
        <v>121.9</v>
      </c>
      <c r="AA5" s="4">
        <v>131.30000000000001</v>
      </c>
      <c r="AB5" s="4">
        <v>141.4</v>
      </c>
      <c r="AC5" s="4">
        <v>129.19999999999999</v>
      </c>
      <c r="AD5" s="4">
        <v>131.30000000000001</v>
      </c>
      <c r="AE5" s="4">
        <v>137.1</v>
      </c>
    </row>
    <row r="6" spans="1:31" x14ac:dyDescent="0.25">
      <c r="A6" s="1" t="s">
        <v>33</v>
      </c>
      <c r="B6" s="1">
        <v>2018</v>
      </c>
      <c r="C6" s="1" t="s">
        <v>37</v>
      </c>
      <c r="D6" s="55">
        <v>43221</v>
      </c>
      <c r="E6" s="4">
        <v>136.6</v>
      </c>
      <c r="F6" s="4">
        <v>146.6</v>
      </c>
      <c r="G6" s="4">
        <v>133.6</v>
      </c>
      <c r="H6" s="4">
        <v>142.1</v>
      </c>
      <c r="I6" s="4">
        <v>121</v>
      </c>
      <c r="J6" s="4">
        <v>154.6</v>
      </c>
      <c r="K6" s="4">
        <v>135.6</v>
      </c>
      <c r="L6" s="4">
        <v>122.3</v>
      </c>
      <c r="M6" s="4">
        <v>109.6</v>
      </c>
      <c r="N6" s="4">
        <v>138.1</v>
      </c>
      <c r="O6" s="4">
        <v>129.9</v>
      </c>
      <c r="P6" s="4">
        <v>151.69999999999999</v>
      </c>
      <c r="Q6" s="4">
        <v>138.1</v>
      </c>
      <c r="R6" s="4">
        <v>157.9</v>
      </c>
      <c r="S6" s="4">
        <v>146</v>
      </c>
      <c r="T6" s="4">
        <v>137.4</v>
      </c>
      <c r="U6" s="4">
        <v>144.69999999999999</v>
      </c>
      <c r="V6" s="4">
        <v>143.19999999999999</v>
      </c>
      <c r="W6" s="4">
        <v>136.9</v>
      </c>
      <c r="X6" s="4">
        <v>137.4</v>
      </c>
      <c r="Y6" s="4">
        <v>136</v>
      </c>
      <c r="Z6" s="4">
        <v>122.9</v>
      </c>
      <c r="AA6" s="4">
        <v>131.80000000000001</v>
      </c>
      <c r="AB6" s="4">
        <v>142.1</v>
      </c>
      <c r="AC6" s="4">
        <v>129.9</v>
      </c>
      <c r="AD6" s="4">
        <v>132.1</v>
      </c>
      <c r="AE6" s="4">
        <v>137.80000000000001</v>
      </c>
    </row>
    <row r="7" spans="1:31" x14ac:dyDescent="0.25">
      <c r="A7" s="1" t="s">
        <v>33</v>
      </c>
      <c r="B7" s="1">
        <v>2018</v>
      </c>
      <c r="C7" s="1" t="s">
        <v>38</v>
      </c>
      <c r="D7" s="55">
        <v>43252</v>
      </c>
      <c r="E7" s="4">
        <v>136.9</v>
      </c>
      <c r="F7" s="4">
        <v>148.69999999999999</v>
      </c>
      <c r="G7" s="4">
        <v>135.6</v>
      </c>
      <c r="H7" s="4">
        <v>142.30000000000001</v>
      </c>
      <c r="I7" s="4">
        <v>121.3</v>
      </c>
      <c r="J7" s="4">
        <v>153.19999999999999</v>
      </c>
      <c r="K7" s="4">
        <v>143.69999999999999</v>
      </c>
      <c r="L7" s="4">
        <v>121.4</v>
      </c>
      <c r="M7" s="4">
        <v>111.1</v>
      </c>
      <c r="N7" s="4">
        <v>138.4</v>
      </c>
      <c r="O7" s="4">
        <v>130.30000000000001</v>
      </c>
      <c r="P7" s="4">
        <v>151.80000000000001</v>
      </c>
      <c r="Q7" s="4">
        <v>139.4</v>
      </c>
      <c r="R7" s="4">
        <v>158.30000000000001</v>
      </c>
      <c r="S7" s="4">
        <v>146.4</v>
      </c>
      <c r="T7" s="4">
        <v>138.1</v>
      </c>
      <c r="U7" s="4">
        <v>145.19999999999999</v>
      </c>
      <c r="V7" s="4">
        <v>142.5</v>
      </c>
      <c r="W7" s="4">
        <v>138.1</v>
      </c>
      <c r="X7" s="4">
        <v>137.9</v>
      </c>
      <c r="Y7" s="4">
        <v>136.19999999999999</v>
      </c>
      <c r="Z7" s="4">
        <v>123.7</v>
      </c>
      <c r="AA7" s="4">
        <v>132.6</v>
      </c>
      <c r="AB7" s="4">
        <v>142.80000000000001</v>
      </c>
      <c r="AC7" s="4">
        <v>130.1</v>
      </c>
      <c r="AD7" s="4">
        <v>132.6</v>
      </c>
      <c r="AE7" s="4">
        <v>138.5</v>
      </c>
    </row>
    <row r="8" spans="1:31" x14ac:dyDescent="0.25">
      <c r="A8" s="1" t="s">
        <v>33</v>
      </c>
      <c r="B8" s="1">
        <v>2018</v>
      </c>
      <c r="C8" s="1" t="s">
        <v>39</v>
      </c>
      <c r="D8" s="55">
        <v>43282</v>
      </c>
      <c r="E8" s="4">
        <v>137.5</v>
      </c>
      <c r="F8" s="4">
        <v>149.1</v>
      </c>
      <c r="G8" s="4">
        <v>139.19999999999999</v>
      </c>
      <c r="H8" s="4">
        <v>142.5</v>
      </c>
      <c r="I8" s="4">
        <v>121.4</v>
      </c>
      <c r="J8" s="4">
        <v>151.6</v>
      </c>
      <c r="K8" s="4">
        <v>155.9</v>
      </c>
      <c r="L8" s="4">
        <v>121.7</v>
      </c>
      <c r="M8" s="4">
        <v>113.5</v>
      </c>
      <c r="N8" s="4">
        <v>138.9</v>
      </c>
      <c r="O8" s="4">
        <v>130.30000000000001</v>
      </c>
      <c r="P8" s="4">
        <v>152.30000000000001</v>
      </c>
      <c r="Q8" s="4">
        <v>141.4</v>
      </c>
      <c r="R8" s="4">
        <v>157.5</v>
      </c>
      <c r="S8" s="4">
        <v>146.80000000000001</v>
      </c>
      <c r="T8" s="4">
        <v>138.4</v>
      </c>
      <c r="U8" s="4">
        <v>145.6</v>
      </c>
      <c r="V8" s="4">
        <v>143.6</v>
      </c>
      <c r="W8" s="4">
        <v>139.69999999999999</v>
      </c>
      <c r="X8" s="4">
        <v>138.6</v>
      </c>
      <c r="Y8" s="4">
        <v>137</v>
      </c>
      <c r="Z8" s="4">
        <v>123.6</v>
      </c>
      <c r="AA8" s="4">
        <v>133.1</v>
      </c>
      <c r="AB8" s="4">
        <v>144.69999999999999</v>
      </c>
      <c r="AC8" s="4">
        <v>130.1</v>
      </c>
      <c r="AD8" s="4">
        <v>133.19999999999999</v>
      </c>
      <c r="AE8" s="4">
        <v>139.80000000000001</v>
      </c>
    </row>
    <row r="9" spans="1:31" x14ac:dyDescent="0.25">
      <c r="A9" s="1" t="s">
        <v>33</v>
      </c>
      <c r="B9" s="1">
        <v>2018</v>
      </c>
      <c r="C9" s="1" t="s">
        <v>40</v>
      </c>
      <c r="D9" s="55">
        <v>43313</v>
      </c>
      <c r="E9" s="4">
        <v>138.30000000000001</v>
      </c>
      <c r="F9" s="4">
        <v>148</v>
      </c>
      <c r="G9" s="4">
        <v>138.1</v>
      </c>
      <c r="H9" s="4">
        <v>142.6</v>
      </c>
      <c r="I9" s="4">
        <v>122.2</v>
      </c>
      <c r="J9" s="4">
        <v>150.6</v>
      </c>
      <c r="K9" s="4">
        <v>156.6</v>
      </c>
      <c r="L9" s="4">
        <v>122.4</v>
      </c>
      <c r="M9" s="4">
        <v>114.7</v>
      </c>
      <c r="N9" s="4">
        <v>139.4</v>
      </c>
      <c r="O9" s="4">
        <v>131.1</v>
      </c>
      <c r="P9" s="4">
        <v>153</v>
      </c>
      <c r="Q9" s="4">
        <v>141.69999999999999</v>
      </c>
      <c r="R9" s="4">
        <v>157.9</v>
      </c>
      <c r="S9" s="4">
        <v>147.30000000000001</v>
      </c>
      <c r="T9" s="4">
        <v>138.80000000000001</v>
      </c>
      <c r="U9" s="4">
        <v>146.1</v>
      </c>
      <c r="V9" s="4">
        <v>144.6</v>
      </c>
      <c r="W9" s="4">
        <v>140.9</v>
      </c>
      <c r="X9" s="4">
        <v>139.4</v>
      </c>
      <c r="Y9" s="4">
        <v>137.69999999999999</v>
      </c>
      <c r="Z9" s="4">
        <v>124.3</v>
      </c>
      <c r="AA9" s="4">
        <v>133.6</v>
      </c>
      <c r="AB9" s="4">
        <v>146</v>
      </c>
      <c r="AC9" s="4">
        <v>130.1</v>
      </c>
      <c r="AD9" s="4">
        <v>133.9</v>
      </c>
      <c r="AE9" s="4">
        <v>140.4</v>
      </c>
    </row>
    <row r="10" spans="1:31" x14ac:dyDescent="0.25">
      <c r="A10" s="1" t="s">
        <v>33</v>
      </c>
      <c r="B10" s="1">
        <v>2018</v>
      </c>
      <c r="C10" s="1" t="s">
        <v>41</v>
      </c>
      <c r="D10" s="55">
        <v>43344</v>
      </c>
      <c r="E10" s="4">
        <v>138.6</v>
      </c>
      <c r="F10" s="4">
        <v>145.80000000000001</v>
      </c>
      <c r="G10" s="4">
        <v>135.1</v>
      </c>
      <c r="H10" s="4">
        <v>142.9</v>
      </c>
      <c r="I10" s="4">
        <v>122.1</v>
      </c>
      <c r="J10" s="4">
        <v>145.4</v>
      </c>
      <c r="K10" s="4">
        <v>150</v>
      </c>
      <c r="L10" s="4">
        <v>121.4</v>
      </c>
      <c r="M10" s="4">
        <v>113.7</v>
      </c>
      <c r="N10" s="4">
        <v>139.5</v>
      </c>
      <c r="O10" s="4">
        <v>130.80000000000001</v>
      </c>
      <c r="P10" s="4">
        <v>153.80000000000001</v>
      </c>
      <c r="Q10" s="4">
        <v>140.4</v>
      </c>
      <c r="R10" s="4">
        <v>159.19999999999999</v>
      </c>
      <c r="S10" s="4">
        <v>147.69999999999999</v>
      </c>
      <c r="T10" s="4">
        <v>139.1</v>
      </c>
      <c r="U10" s="4">
        <v>146.5</v>
      </c>
      <c r="V10" s="4">
        <v>145.30000000000001</v>
      </c>
      <c r="W10" s="4">
        <v>142.30000000000001</v>
      </c>
      <c r="X10" s="4">
        <v>139.69999999999999</v>
      </c>
      <c r="Y10" s="4">
        <v>138.4</v>
      </c>
      <c r="Z10" s="4">
        <v>126</v>
      </c>
      <c r="AA10" s="4">
        <v>134.5</v>
      </c>
      <c r="AB10" s="4">
        <v>146.19999999999999</v>
      </c>
      <c r="AC10" s="4">
        <v>130.9</v>
      </c>
      <c r="AD10" s="4">
        <v>134.69999999999999</v>
      </c>
      <c r="AE10" s="4">
        <v>140.19999999999999</v>
      </c>
    </row>
    <row r="11" spans="1:31" x14ac:dyDescent="0.25">
      <c r="A11" s="1" t="s">
        <v>33</v>
      </c>
      <c r="B11" s="1">
        <v>2018</v>
      </c>
      <c r="C11" s="1" t="s">
        <v>42</v>
      </c>
      <c r="D11" s="55">
        <v>43374</v>
      </c>
      <c r="E11" s="4">
        <v>137.4</v>
      </c>
      <c r="F11" s="4">
        <v>149.5</v>
      </c>
      <c r="G11" s="4">
        <v>137.30000000000001</v>
      </c>
      <c r="H11" s="4">
        <v>141.9</v>
      </c>
      <c r="I11" s="4">
        <v>121.1</v>
      </c>
      <c r="J11" s="4">
        <v>142.5</v>
      </c>
      <c r="K11" s="4">
        <v>146.69999999999999</v>
      </c>
      <c r="L11" s="4">
        <v>119.1</v>
      </c>
      <c r="M11" s="4">
        <v>111.9</v>
      </c>
      <c r="N11" s="4">
        <v>141</v>
      </c>
      <c r="O11" s="4">
        <v>133.6</v>
      </c>
      <c r="P11" s="4">
        <v>154.5</v>
      </c>
      <c r="Q11" s="4">
        <v>139.69999999999999</v>
      </c>
      <c r="R11" s="4">
        <v>162.6</v>
      </c>
      <c r="S11" s="4">
        <v>148</v>
      </c>
      <c r="T11" s="4">
        <v>139.19999999999999</v>
      </c>
      <c r="U11" s="4">
        <v>146.80000000000001</v>
      </c>
      <c r="V11" s="4">
        <v>146.9</v>
      </c>
      <c r="W11" s="4">
        <v>145.30000000000001</v>
      </c>
      <c r="X11" s="4">
        <v>142.19999999999999</v>
      </c>
      <c r="Y11" s="4">
        <v>142.1</v>
      </c>
      <c r="Z11" s="4">
        <v>125.5</v>
      </c>
      <c r="AA11" s="4">
        <v>136.5</v>
      </c>
      <c r="AB11" s="4">
        <v>147.80000000000001</v>
      </c>
      <c r="AC11" s="4">
        <v>132</v>
      </c>
      <c r="AD11" s="4">
        <v>136.30000000000001</v>
      </c>
      <c r="AE11" s="4">
        <v>140.80000000000001</v>
      </c>
    </row>
    <row r="12" spans="1:31" x14ac:dyDescent="0.25">
      <c r="A12" s="1" t="s">
        <v>33</v>
      </c>
      <c r="B12" s="1">
        <v>2018</v>
      </c>
      <c r="C12" s="1" t="s">
        <v>43</v>
      </c>
      <c r="D12" s="55">
        <v>43405</v>
      </c>
      <c r="E12" s="4">
        <v>137.4</v>
      </c>
      <c r="F12" s="4">
        <v>149.19999999999999</v>
      </c>
      <c r="G12" s="4">
        <v>137.1</v>
      </c>
      <c r="H12" s="4">
        <v>141.80000000000001</v>
      </c>
      <c r="I12" s="4">
        <v>121.1</v>
      </c>
      <c r="J12" s="4">
        <v>142.80000000000001</v>
      </c>
      <c r="K12" s="4">
        <v>146.69999999999999</v>
      </c>
      <c r="L12" s="4">
        <v>119.1</v>
      </c>
      <c r="M12" s="4">
        <v>111.9</v>
      </c>
      <c r="N12" s="4">
        <v>140.9</v>
      </c>
      <c r="O12" s="4">
        <v>133.5</v>
      </c>
      <c r="P12" s="4">
        <v>154.5</v>
      </c>
      <c r="Q12" s="4">
        <v>139.69999999999999</v>
      </c>
      <c r="R12" s="4">
        <v>162.6</v>
      </c>
      <c r="S12" s="4">
        <v>148</v>
      </c>
      <c r="T12" s="4">
        <v>139.1</v>
      </c>
      <c r="U12" s="4">
        <v>146.69999999999999</v>
      </c>
      <c r="V12" s="4">
        <v>146.9</v>
      </c>
      <c r="W12" s="4">
        <v>145.1</v>
      </c>
      <c r="X12" s="4">
        <v>142.19999999999999</v>
      </c>
      <c r="Y12" s="4">
        <v>142.1</v>
      </c>
      <c r="Z12" s="4">
        <v>125.5</v>
      </c>
      <c r="AA12" s="4">
        <v>136.5</v>
      </c>
      <c r="AB12" s="4">
        <v>147.80000000000001</v>
      </c>
      <c r="AC12" s="4">
        <v>132</v>
      </c>
      <c r="AD12" s="4">
        <v>136.30000000000001</v>
      </c>
      <c r="AE12" s="4">
        <v>140.80000000000001</v>
      </c>
    </row>
    <row r="13" spans="1:31" x14ac:dyDescent="0.25">
      <c r="A13" s="1" t="s">
        <v>33</v>
      </c>
      <c r="B13" s="1">
        <v>2018</v>
      </c>
      <c r="C13" s="1" t="s">
        <v>44</v>
      </c>
      <c r="D13" s="55">
        <v>43435</v>
      </c>
      <c r="E13" s="4">
        <v>137.5</v>
      </c>
      <c r="F13" s="4">
        <v>150.5</v>
      </c>
      <c r="G13" s="4">
        <v>138.80000000000001</v>
      </c>
      <c r="H13" s="4">
        <v>142.1</v>
      </c>
      <c r="I13" s="4">
        <v>122</v>
      </c>
      <c r="J13" s="4">
        <v>139.4</v>
      </c>
      <c r="K13" s="4">
        <v>135.19999999999999</v>
      </c>
      <c r="L13" s="4">
        <v>119.8</v>
      </c>
      <c r="M13" s="4">
        <v>110.3</v>
      </c>
      <c r="N13" s="4">
        <v>140.6</v>
      </c>
      <c r="O13" s="4">
        <v>133.80000000000001</v>
      </c>
      <c r="P13" s="4">
        <v>154.6</v>
      </c>
      <c r="Q13" s="4">
        <v>138.19999999999999</v>
      </c>
      <c r="R13" s="4">
        <v>163</v>
      </c>
      <c r="S13" s="4">
        <v>148.1</v>
      </c>
      <c r="T13" s="4">
        <v>139.4</v>
      </c>
      <c r="U13" s="4">
        <v>146.80000000000001</v>
      </c>
      <c r="V13" s="4">
        <v>146.5</v>
      </c>
      <c r="W13" s="4">
        <v>142.69999999999999</v>
      </c>
      <c r="X13" s="4">
        <v>143.19999999999999</v>
      </c>
      <c r="Y13" s="4">
        <v>144.9</v>
      </c>
      <c r="Z13" s="4">
        <v>123.6</v>
      </c>
      <c r="AA13" s="4">
        <v>136.80000000000001</v>
      </c>
      <c r="AB13" s="4">
        <v>150.1</v>
      </c>
      <c r="AC13" s="4">
        <v>132.19999999999999</v>
      </c>
      <c r="AD13" s="4">
        <v>136.80000000000001</v>
      </c>
      <c r="AE13" s="4">
        <v>140.1</v>
      </c>
    </row>
    <row r="14" spans="1:31" x14ac:dyDescent="0.25">
      <c r="A14" s="1" t="s">
        <v>33</v>
      </c>
      <c r="B14" s="1">
        <v>2019</v>
      </c>
      <c r="C14" s="1" t="s">
        <v>31</v>
      </c>
      <c r="D14" s="55">
        <v>43466</v>
      </c>
      <c r="E14" s="4">
        <v>137.1</v>
      </c>
      <c r="F14" s="4">
        <v>151.4</v>
      </c>
      <c r="G14" s="4">
        <v>140.19999999999999</v>
      </c>
      <c r="H14" s="4">
        <v>142.1</v>
      </c>
      <c r="I14" s="4">
        <v>121.8</v>
      </c>
      <c r="J14" s="4">
        <v>135.4</v>
      </c>
      <c r="K14" s="4">
        <v>131.30000000000001</v>
      </c>
      <c r="L14" s="4">
        <v>120.3</v>
      </c>
      <c r="M14" s="4">
        <v>109.1</v>
      </c>
      <c r="N14" s="4">
        <v>139.4</v>
      </c>
      <c r="O14" s="4">
        <v>133.30000000000001</v>
      </c>
      <c r="P14" s="4">
        <v>154.6</v>
      </c>
      <c r="Q14" s="4">
        <v>137.4</v>
      </c>
      <c r="R14" s="4">
        <v>163.19999999999999</v>
      </c>
      <c r="S14" s="4">
        <v>147.6</v>
      </c>
      <c r="T14" s="4">
        <v>139</v>
      </c>
      <c r="U14" s="4">
        <v>146.4</v>
      </c>
      <c r="V14" s="4">
        <v>147.69999999999999</v>
      </c>
      <c r="W14" s="4">
        <v>139.5</v>
      </c>
      <c r="X14" s="4">
        <v>143.6</v>
      </c>
      <c r="Y14" s="4">
        <v>145.1</v>
      </c>
      <c r="Z14" s="4">
        <v>123.3</v>
      </c>
      <c r="AA14" s="4">
        <v>136.69999999999999</v>
      </c>
      <c r="AB14" s="4">
        <v>150.19999999999999</v>
      </c>
      <c r="AC14" s="4">
        <v>132.80000000000001</v>
      </c>
      <c r="AD14" s="4">
        <v>136.9</v>
      </c>
      <c r="AE14" s="4">
        <v>139.6</v>
      </c>
    </row>
    <row r="15" spans="1:31" x14ac:dyDescent="0.25">
      <c r="A15" s="1" t="s">
        <v>33</v>
      </c>
      <c r="B15" s="1">
        <v>2019</v>
      </c>
      <c r="C15" s="1" t="s">
        <v>34</v>
      </c>
      <c r="D15" s="55">
        <v>43497</v>
      </c>
      <c r="E15" s="4">
        <v>137.6</v>
      </c>
      <c r="F15" s="4">
        <v>152</v>
      </c>
      <c r="G15" s="4">
        <v>141.5</v>
      </c>
      <c r="H15" s="4">
        <v>142.19999999999999</v>
      </c>
      <c r="I15" s="4">
        <v>122</v>
      </c>
      <c r="J15" s="4">
        <v>136.4</v>
      </c>
      <c r="K15" s="4">
        <v>129.69999999999999</v>
      </c>
      <c r="L15" s="4">
        <v>121</v>
      </c>
      <c r="M15" s="4">
        <v>109</v>
      </c>
      <c r="N15" s="4">
        <v>139.69999999999999</v>
      </c>
      <c r="O15" s="4">
        <v>133.6</v>
      </c>
      <c r="P15" s="4">
        <v>154.9</v>
      </c>
      <c r="Q15" s="4">
        <v>137.5</v>
      </c>
      <c r="R15" s="4">
        <v>163.4</v>
      </c>
      <c r="S15" s="4">
        <v>147.69999999999999</v>
      </c>
      <c r="T15" s="4">
        <v>139.69999999999999</v>
      </c>
      <c r="U15" s="4">
        <v>146.5</v>
      </c>
      <c r="V15" s="4">
        <v>148.5</v>
      </c>
      <c r="W15" s="4">
        <v>138.4</v>
      </c>
      <c r="X15" s="4">
        <v>143.69999999999999</v>
      </c>
      <c r="Y15" s="4">
        <v>145.6</v>
      </c>
      <c r="Z15" s="4">
        <v>123.9</v>
      </c>
      <c r="AA15" s="4">
        <v>137.1</v>
      </c>
      <c r="AB15" s="4">
        <v>150.30000000000001</v>
      </c>
      <c r="AC15" s="4">
        <v>134.1</v>
      </c>
      <c r="AD15" s="4">
        <v>137.4</v>
      </c>
      <c r="AE15" s="4">
        <v>139.9</v>
      </c>
    </row>
    <row r="16" spans="1:31" x14ac:dyDescent="0.25">
      <c r="A16" s="1" t="s">
        <v>33</v>
      </c>
      <c r="B16" s="1">
        <v>2019</v>
      </c>
      <c r="C16" s="1" t="s">
        <v>35</v>
      </c>
      <c r="D16" s="55">
        <v>43525</v>
      </c>
      <c r="E16" s="4">
        <v>137.80000000000001</v>
      </c>
      <c r="F16" s="4">
        <v>153</v>
      </c>
      <c r="G16" s="4">
        <v>140.30000000000001</v>
      </c>
      <c r="H16" s="4">
        <v>142.30000000000001</v>
      </c>
      <c r="I16" s="4">
        <v>122</v>
      </c>
      <c r="J16" s="4">
        <v>137.6</v>
      </c>
      <c r="K16" s="4">
        <v>132.6</v>
      </c>
      <c r="L16" s="4">
        <v>121.8</v>
      </c>
      <c r="M16" s="4">
        <v>109</v>
      </c>
      <c r="N16" s="4">
        <v>139.5</v>
      </c>
      <c r="O16" s="4">
        <v>133.69999999999999</v>
      </c>
      <c r="P16" s="4">
        <v>155.19999999999999</v>
      </c>
      <c r="Q16" s="4">
        <v>138.1</v>
      </c>
      <c r="R16" s="4">
        <v>163.5</v>
      </c>
      <c r="S16" s="4">
        <v>147.9</v>
      </c>
      <c r="T16" s="4">
        <v>139.9</v>
      </c>
      <c r="U16" s="4">
        <v>146.69999999999999</v>
      </c>
      <c r="V16" s="4">
        <v>149</v>
      </c>
      <c r="W16" s="4">
        <v>139.69999999999999</v>
      </c>
      <c r="X16" s="4">
        <v>143.80000000000001</v>
      </c>
      <c r="Y16" s="4">
        <v>146.19999999999999</v>
      </c>
      <c r="Z16" s="4">
        <v>124.6</v>
      </c>
      <c r="AA16" s="4">
        <v>137.69999999999999</v>
      </c>
      <c r="AB16" s="4">
        <v>150.30000000000001</v>
      </c>
      <c r="AC16" s="4">
        <v>133.4</v>
      </c>
      <c r="AD16" s="4">
        <v>137.69999999999999</v>
      </c>
      <c r="AE16" s="4">
        <v>140.4</v>
      </c>
    </row>
    <row r="17" spans="1:31" x14ac:dyDescent="0.25">
      <c r="A17" s="1" t="s">
        <v>33</v>
      </c>
      <c r="B17" s="1">
        <v>2019</v>
      </c>
      <c r="C17" s="1" t="s">
        <v>36</v>
      </c>
      <c r="D17" s="55">
        <v>43556</v>
      </c>
      <c r="E17" s="4">
        <v>138</v>
      </c>
      <c r="F17" s="4">
        <v>155.30000000000001</v>
      </c>
      <c r="G17" s="4">
        <v>136.5</v>
      </c>
      <c r="H17" s="4">
        <v>142.19999999999999</v>
      </c>
      <c r="I17" s="4">
        <v>121.9</v>
      </c>
      <c r="J17" s="4">
        <v>146</v>
      </c>
      <c r="K17" s="4">
        <v>136.4</v>
      </c>
      <c r="L17" s="4">
        <v>122.5</v>
      </c>
      <c r="M17" s="4">
        <v>109.1</v>
      </c>
      <c r="N17" s="4">
        <v>139.30000000000001</v>
      </c>
      <c r="O17" s="4">
        <v>133.80000000000001</v>
      </c>
      <c r="P17" s="4">
        <v>155.30000000000001</v>
      </c>
      <c r="Q17" s="4">
        <v>139.4</v>
      </c>
      <c r="R17" s="4">
        <v>163.6</v>
      </c>
      <c r="S17" s="4">
        <v>148.1</v>
      </c>
      <c r="T17" s="4">
        <v>140.1</v>
      </c>
      <c r="U17" s="4">
        <v>146.9</v>
      </c>
      <c r="V17" s="4">
        <v>149.69999999999999</v>
      </c>
      <c r="W17" s="4">
        <v>140</v>
      </c>
      <c r="X17" s="4">
        <v>143.5</v>
      </c>
      <c r="Y17" s="4">
        <v>146.6</v>
      </c>
      <c r="Z17" s="4">
        <v>124.9</v>
      </c>
      <c r="AA17" s="4">
        <v>138.6</v>
      </c>
      <c r="AB17" s="4">
        <v>151.30000000000001</v>
      </c>
      <c r="AC17" s="4">
        <v>133.19999999999999</v>
      </c>
      <c r="AD17" s="4">
        <v>138</v>
      </c>
      <c r="AE17" s="4">
        <v>141.19999999999999</v>
      </c>
    </row>
    <row r="18" spans="1:31" x14ac:dyDescent="0.25">
      <c r="A18" s="1" t="s">
        <v>33</v>
      </c>
      <c r="B18" s="1">
        <v>2019</v>
      </c>
      <c r="C18" s="1" t="s">
        <v>37</v>
      </c>
      <c r="D18" s="55">
        <v>43586</v>
      </c>
      <c r="E18" s="4">
        <v>138.30000000000001</v>
      </c>
      <c r="F18" s="4">
        <v>158.5</v>
      </c>
      <c r="G18" s="4">
        <v>136</v>
      </c>
      <c r="H18" s="4">
        <v>142.5</v>
      </c>
      <c r="I18" s="4">
        <v>122</v>
      </c>
      <c r="J18" s="4">
        <v>146.5</v>
      </c>
      <c r="K18" s="4">
        <v>143</v>
      </c>
      <c r="L18" s="4">
        <v>124.9</v>
      </c>
      <c r="M18" s="4">
        <v>109.9</v>
      </c>
      <c r="N18" s="4">
        <v>139.9</v>
      </c>
      <c r="O18" s="4">
        <v>134</v>
      </c>
      <c r="P18" s="4">
        <v>155.5</v>
      </c>
      <c r="Q18" s="4">
        <v>140.9</v>
      </c>
      <c r="R18" s="4">
        <v>164.1</v>
      </c>
      <c r="S18" s="4">
        <v>148.4</v>
      </c>
      <c r="T18" s="4">
        <v>140.4</v>
      </c>
      <c r="U18" s="4">
        <v>147.30000000000001</v>
      </c>
      <c r="V18" s="4">
        <v>150.1</v>
      </c>
      <c r="W18" s="4">
        <v>140.30000000000001</v>
      </c>
      <c r="X18" s="4">
        <v>143.69999999999999</v>
      </c>
      <c r="Y18" s="4">
        <v>146.9</v>
      </c>
      <c r="Z18" s="4">
        <v>124.9</v>
      </c>
      <c r="AA18" s="4">
        <v>139.19999999999999</v>
      </c>
      <c r="AB18" s="4">
        <v>151.6</v>
      </c>
      <c r="AC18" s="4">
        <v>133.4</v>
      </c>
      <c r="AD18" s="4">
        <v>138.19999999999999</v>
      </c>
      <c r="AE18" s="4">
        <v>142</v>
      </c>
    </row>
    <row r="19" spans="1:31" x14ac:dyDescent="0.25">
      <c r="A19" s="1" t="s">
        <v>33</v>
      </c>
      <c r="B19" s="1">
        <v>2019</v>
      </c>
      <c r="C19" s="1" t="s">
        <v>38</v>
      </c>
      <c r="D19" s="55">
        <v>43617</v>
      </c>
      <c r="E19" s="4">
        <v>138.69999999999999</v>
      </c>
      <c r="F19" s="4">
        <v>162.1</v>
      </c>
      <c r="G19" s="4">
        <v>137.80000000000001</v>
      </c>
      <c r="H19" s="4">
        <v>143.30000000000001</v>
      </c>
      <c r="I19" s="4">
        <v>122.2</v>
      </c>
      <c r="J19" s="4">
        <v>146.80000000000001</v>
      </c>
      <c r="K19" s="4">
        <v>150.5</v>
      </c>
      <c r="L19" s="4">
        <v>128.30000000000001</v>
      </c>
      <c r="M19" s="4">
        <v>111</v>
      </c>
      <c r="N19" s="4">
        <v>140.6</v>
      </c>
      <c r="O19" s="4">
        <v>134.19999999999999</v>
      </c>
      <c r="P19" s="4">
        <v>155.9</v>
      </c>
      <c r="Q19" s="4">
        <v>142.69999999999999</v>
      </c>
      <c r="R19" s="4">
        <v>164.9</v>
      </c>
      <c r="S19" s="4">
        <v>148.6</v>
      </c>
      <c r="T19" s="4">
        <v>140.4</v>
      </c>
      <c r="U19" s="4">
        <v>147.4</v>
      </c>
      <c r="V19" s="4">
        <v>149.4</v>
      </c>
      <c r="W19" s="4">
        <v>141.19999999999999</v>
      </c>
      <c r="X19" s="4">
        <v>143.80000000000001</v>
      </c>
      <c r="Y19" s="4">
        <v>147.4</v>
      </c>
      <c r="Z19" s="4">
        <v>124.6</v>
      </c>
      <c r="AA19" s="4">
        <v>139.6</v>
      </c>
      <c r="AB19" s="4">
        <v>152.5</v>
      </c>
      <c r="AC19" s="4">
        <v>134.30000000000001</v>
      </c>
      <c r="AD19" s="4">
        <v>138.6</v>
      </c>
      <c r="AE19" s="4">
        <v>142.9</v>
      </c>
    </row>
    <row r="20" spans="1:31" x14ac:dyDescent="0.25">
      <c r="A20" s="1" t="s">
        <v>33</v>
      </c>
      <c r="B20" s="1">
        <v>2019</v>
      </c>
      <c r="C20" s="1" t="s">
        <v>39</v>
      </c>
      <c r="D20" s="55">
        <v>43647</v>
      </c>
      <c r="E20" s="4">
        <v>139.30000000000001</v>
      </c>
      <c r="F20" s="4">
        <v>162.69999999999999</v>
      </c>
      <c r="G20" s="4">
        <v>140</v>
      </c>
      <c r="H20" s="4">
        <v>144</v>
      </c>
      <c r="I20" s="4">
        <v>122.5</v>
      </c>
      <c r="J20" s="4">
        <v>150.30000000000001</v>
      </c>
      <c r="K20" s="4">
        <v>160.30000000000001</v>
      </c>
      <c r="L20" s="4">
        <v>130</v>
      </c>
      <c r="M20" s="4">
        <v>111.1</v>
      </c>
      <c r="N20" s="4">
        <v>141.69999999999999</v>
      </c>
      <c r="O20" s="4">
        <v>134.69999999999999</v>
      </c>
      <c r="P20" s="4">
        <v>156.19999999999999</v>
      </c>
      <c r="Q20" s="4">
        <v>144.69999999999999</v>
      </c>
      <c r="R20" s="4">
        <v>165.2</v>
      </c>
      <c r="S20" s="4">
        <v>148.9</v>
      </c>
      <c r="T20" s="4">
        <v>140.5</v>
      </c>
      <c r="U20" s="4">
        <v>147.6</v>
      </c>
      <c r="V20" s="4">
        <v>150.6</v>
      </c>
      <c r="W20" s="4">
        <v>139.30000000000001</v>
      </c>
      <c r="X20" s="4">
        <v>144.19999999999999</v>
      </c>
      <c r="Y20" s="4">
        <v>147.9</v>
      </c>
      <c r="Z20" s="4">
        <v>125.6</v>
      </c>
      <c r="AA20" s="4">
        <v>140.5</v>
      </c>
      <c r="AB20" s="4">
        <v>154</v>
      </c>
      <c r="AC20" s="4">
        <v>135.69999999999999</v>
      </c>
      <c r="AD20" s="4">
        <v>139.5</v>
      </c>
      <c r="AE20" s="4">
        <v>144.19999999999999</v>
      </c>
    </row>
    <row r="21" spans="1:31" x14ac:dyDescent="0.25">
      <c r="A21" s="1" t="s">
        <v>33</v>
      </c>
      <c r="B21" s="1">
        <v>2019</v>
      </c>
      <c r="C21" s="1" t="s">
        <v>40</v>
      </c>
      <c r="D21" s="55">
        <v>43678</v>
      </c>
      <c r="E21" s="4">
        <v>140.1</v>
      </c>
      <c r="F21" s="4">
        <v>160.6</v>
      </c>
      <c r="G21" s="4">
        <v>138.5</v>
      </c>
      <c r="H21" s="4">
        <v>144.69999999999999</v>
      </c>
      <c r="I21" s="4">
        <v>122.9</v>
      </c>
      <c r="J21" s="4">
        <v>149.4</v>
      </c>
      <c r="K21" s="4">
        <v>167.4</v>
      </c>
      <c r="L21" s="4">
        <v>130.9</v>
      </c>
      <c r="M21" s="4">
        <v>112</v>
      </c>
      <c r="N21" s="4">
        <v>142.6</v>
      </c>
      <c r="O21" s="4">
        <v>134.9</v>
      </c>
      <c r="P21" s="4">
        <v>156.6</v>
      </c>
      <c r="Q21" s="4">
        <v>145.9</v>
      </c>
      <c r="R21" s="4">
        <v>165.8</v>
      </c>
      <c r="S21" s="4">
        <v>149.1</v>
      </c>
      <c r="T21" s="4">
        <v>140.6</v>
      </c>
      <c r="U21" s="4">
        <v>147.9</v>
      </c>
      <c r="V21" s="4">
        <v>151.6</v>
      </c>
      <c r="W21" s="4">
        <v>138.5</v>
      </c>
      <c r="X21" s="4">
        <v>144.5</v>
      </c>
      <c r="Y21" s="4">
        <v>148.5</v>
      </c>
      <c r="Z21" s="4">
        <v>125.8</v>
      </c>
      <c r="AA21" s="4">
        <v>140.9</v>
      </c>
      <c r="AB21" s="4">
        <v>154.9</v>
      </c>
      <c r="AC21" s="4">
        <v>138.4</v>
      </c>
      <c r="AD21" s="4">
        <v>140.19999999999999</v>
      </c>
      <c r="AE21" s="4">
        <v>145</v>
      </c>
    </row>
    <row r="22" spans="1:31" x14ac:dyDescent="0.25">
      <c r="A22" s="1" t="s">
        <v>33</v>
      </c>
      <c r="B22" s="1">
        <v>2019</v>
      </c>
      <c r="C22" s="1" t="s">
        <v>41</v>
      </c>
      <c r="D22" s="55">
        <v>43709</v>
      </c>
      <c r="E22" s="4">
        <v>140.9</v>
      </c>
      <c r="F22" s="4">
        <v>160.80000000000001</v>
      </c>
      <c r="G22" s="4">
        <v>139.6</v>
      </c>
      <c r="H22" s="4">
        <v>145.4</v>
      </c>
      <c r="I22" s="4">
        <v>123.5</v>
      </c>
      <c r="J22" s="4">
        <v>146.6</v>
      </c>
      <c r="K22" s="4">
        <v>173.2</v>
      </c>
      <c r="L22" s="4">
        <v>131.6</v>
      </c>
      <c r="M22" s="4">
        <v>113.2</v>
      </c>
      <c r="N22" s="4">
        <v>144.1</v>
      </c>
      <c r="O22" s="4">
        <v>135</v>
      </c>
      <c r="P22" s="4">
        <v>156.80000000000001</v>
      </c>
      <c r="Q22" s="4">
        <v>147</v>
      </c>
      <c r="R22" s="4">
        <v>166.5</v>
      </c>
      <c r="S22" s="4">
        <v>149.19999999999999</v>
      </c>
      <c r="T22" s="4">
        <v>140.6</v>
      </c>
      <c r="U22" s="4">
        <v>147.9</v>
      </c>
      <c r="V22" s="4">
        <v>152.19999999999999</v>
      </c>
      <c r="W22" s="4">
        <v>139.19999999999999</v>
      </c>
      <c r="X22" s="4">
        <v>144.6</v>
      </c>
      <c r="Y22" s="4">
        <v>149</v>
      </c>
      <c r="Z22" s="4">
        <v>126.1</v>
      </c>
      <c r="AA22" s="4">
        <v>141.30000000000001</v>
      </c>
      <c r="AB22" s="4">
        <v>155.19999999999999</v>
      </c>
      <c r="AC22" s="4">
        <v>139.69999999999999</v>
      </c>
      <c r="AD22" s="4">
        <v>140.69999999999999</v>
      </c>
      <c r="AE22" s="4">
        <v>145.80000000000001</v>
      </c>
    </row>
    <row r="23" spans="1:31" x14ac:dyDescent="0.25">
      <c r="A23" s="1" t="s">
        <v>33</v>
      </c>
      <c r="B23" s="1">
        <v>2019</v>
      </c>
      <c r="C23" s="1" t="s">
        <v>42</v>
      </c>
      <c r="D23" s="55">
        <v>43739</v>
      </c>
      <c r="E23" s="4">
        <v>141.80000000000001</v>
      </c>
      <c r="F23" s="4">
        <v>161</v>
      </c>
      <c r="G23" s="4">
        <v>142.6</v>
      </c>
      <c r="H23" s="4">
        <v>146.19999999999999</v>
      </c>
      <c r="I23" s="4">
        <v>123.9</v>
      </c>
      <c r="J23" s="4">
        <v>148</v>
      </c>
      <c r="K23" s="4">
        <v>188.4</v>
      </c>
      <c r="L23" s="4">
        <v>132.5</v>
      </c>
      <c r="M23" s="4">
        <v>114</v>
      </c>
      <c r="N23" s="4">
        <v>145.4</v>
      </c>
      <c r="O23" s="4">
        <v>135.1</v>
      </c>
      <c r="P23" s="4">
        <v>157.1</v>
      </c>
      <c r="Q23" s="4">
        <v>149.6</v>
      </c>
      <c r="R23" s="4">
        <v>167.1</v>
      </c>
      <c r="S23" s="4">
        <v>149.4</v>
      </c>
      <c r="T23" s="4">
        <v>140.80000000000001</v>
      </c>
      <c r="U23" s="4">
        <v>148.19999999999999</v>
      </c>
      <c r="V23" s="4">
        <v>153</v>
      </c>
      <c r="W23" s="4">
        <v>140.6</v>
      </c>
      <c r="X23" s="4">
        <v>145</v>
      </c>
      <c r="Y23" s="4">
        <v>149.4</v>
      </c>
      <c r="Z23" s="4">
        <v>126.3</v>
      </c>
      <c r="AA23" s="4">
        <v>141.69999999999999</v>
      </c>
      <c r="AB23" s="4">
        <v>155.4</v>
      </c>
      <c r="AC23" s="4">
        <v>140</v>
      </c>
      <c r="AD23" s="4">
        <v>141</v>
      </c>
      <c r="AE23" s="4">
        <v>147.19999999999999</v>
      </c>
    </row>
    <row r="24" spans="1:31" x14ac:dyDescent="0.25">
      <c r="A24" s="1" t="s">
        <v>33</v>
      </c>
      <c r="B24" s="1">
        <v>2019</v>
      </c>
      <c r="C24" s="1" t="s">
        <v>43</v>
      </c>
      <c r="D24" s="55">
        <v>43770</v>
      </c>
      <c r="E24" s="4">
        <v>142.5</v>
      </c>
      <c r="F24" s="4">
        <v>163.19999999999999</v>
      </c>
      <c r="G24" s="4">
        <v>145.6</v>
      </c>
      <c r="H24" s="4">
        <v>146.69999999999999</v>
      </c>
      <c r="I24" s="4">
        <v>124.3</v>
      </c>
      <c r="J24" s="4">
        <v>147.4</v>
      </c>
      <c r="K24" s="4">
        <v>199.6</v>
      </c>
      <c r="L24" s="4">
        <v>135.69999999999999</v>
      </c>
      <c r="M24" s="4">
        <v>114.2</v>
      </c>
      <c r="N24" s="4">
        <v>147</v>
      </c>
      <c r="O24" s="4">
        <v>135.30000000000001</v>
      </c>
      <c r="P24" s="4">
        <v>157.5</v>
      </c>
      <c r="Q24" s="4">
        <v>151.9</v>
      </c>
      <c r="R24" s="4">
        <v>167.9</v>
      </c>
      <c r="S24" s="4">
        <v>149.9</v>
      </c>
      <c r="T24" s="4">
        <v>141</v>
      </c>
      <c r="U24" s="4">
        <v>148.6</v>
      </c>
      <c r="V24" s="4">
        <v>153.5</v>
      </c>
      <c r="W24" s="4">
        <v>142.30000000000001</v>
      </c>
      <c r="X24" s="4">
        <v>145.30000000000001</v>
      </c>
      <c r="Y24" s="4">
        <v>149.9</v>
      </c>
      <c r="Z24" s="4">
        <v>126.6</v>
      </c>
      <c r="AA24" s="4">
        <v>142.1</v>
      </c>
      <c r="AB24" s="4">
        <v>155.5</v>
      </c>
      <c r="AC24" s="4">
        <v>140.30000000000001</v>
      </c>
      <c r="AD24" s="4">
        <v>141.30000000000001</v>
      </c>
      <c r="AE24" s="4">
        <v>148.6</v>
      </c>
    </row>
    <row r="25" spans="1:31" x14ac:dyDescent="0.25">
      <c r="A25" s="1" t="s">
        <v>33</v>
      </c>
      <c r="B25" s="1">
        <v>2019</v>
      </c>
      <c r="C25" s="1" t="s">
        <v>44</v>
      </c>
      <c r="D25" s="55">
        <v>43800</v>
      </c>
      <c r="E25" s="4">
        <v>143.5</v>
      </c>
      <c r="F25" s="4">
        <v>165</v>
      </c>
      <c r="G25" s="4">
        <v>151.1</v>
      </c>
      <c r="H25" s="4">
        <v>148.30000000000001</v>
      </c>
      <c r="I25" s="4">
        <v>125.7</v>
      </c>
      <c r="J25" s="4">
        <v>145.69999999999999</v>
      </c>
      <c r="K25" s="4">
        <v>217</v>
      </c>
      <c r="L25" s="4">
        <v>138.30000000000001</v>
      </c>
      <c r="M25" s="4">
        <v>114</v>
      </c>
      <c r="N25" s="4">
        <v>148.69999999999999</v>
      </c>
      <c r="O25" s="4">
        <v>135.80000000000001</v>
      </c>
      <c r="P25" s="4">
        <v>158</v>
      </c>
      <c r="Q25" s="4">
        <v>155</v>
      </c>
      <c r="R25" s="4">
        <v>168.5</v>
      </c>
      <c r="S25" s="4">
        <v>150.30000000000001</v>
      </c>
      <c r="T25" s="4">
        <v>141.30000000000001</v>
      </c>
      <c r="U25" s="4">
        <v>149</v>
      </c>
      <c r="V25" s="4">
        <v>152.80000000000001</v>
      </c>
      <c r="W25" s="4">
        <v>143.69999999999999</v>
      </c>
      <c r="X25" s="4">
        <v>145.80000000000001</v>
      </c>
      <c r="Y25" s="4">
        <v>150.4</v>
      </c>
      <c r="Z25" s="4">
        <v>129.80000000000001</v>
      </c>
      <c r="AA25" s="4">
        <v>142.30000000000001</v>
      </c>
      <c r="AB25" s="4">
        <v>155.69999999999999</v>
      </c>
      <c r="AC25" s="4">
        <v>140.4</v>
      </c>
      <c r="AD25" s="4">
        <v>142.5</v>
      </c>
      <c r="AE25" s="4">
        <v>150.4</v>
      </c>
    </row>
    <row r="26" spans="1:31" x14ac:dyDescent="0.25">
      <c r="A26" s="1" t="s">
        <v>33</v>
      </c>
      <c r="B26" s="1">
        <v>2020</v>
      </c>
      <c r="C26" s="1" t="s">
        <v>31</v>
      </c>
      <c r="D26" s="55">
        <v>43831</v>
      </c>
      <c r="E26" s="4">
        <v>144.30000000000001</v>
      </c>
      <c r="F26" s="4">
        <v>167.4</v>
      </c>
      <c r="G26" s="4">
        <v>154.9</v>
      </c>
      <c r="H26" s="4">
        <v>150.1</v>
      </c>
      <c r="I26" s="4">
        <v>129.9</v>
      </c>
      <c r="J26" s="4">
        <v>143.19999999999999</v>
      </c>
      <c r="K26" s="4">
        <v>197</v>
      </c>
      <c r="L26" s="4">
        <v>140.4</v>
      </c>
      <c r="M26" s="4">
        <v>114.1</v>
      </c>
      <c r="N26" s="4">
        <v>150.9</v>
      </c>
      <c r="O26" s="4">
        <v>136.1</v>
      </c>
      <c r="P26" s="4">
        <v>158.6</v>
      </c>
      <c r="Q26" s="4">
        <v>153.5</v>
      </c>
      <c r="R26" s="4">
        <v>169.2</v>
      </c>
      <c r="S26" s="4">
        <v>150.5</v>
      </c>
      <c r="T26" s="4">
        <v>141.5</v>
      </c>
      <c r="U26" s="4">
        <v>149.19999999999999</v>
      </c>
      <c r="V26" s="4">
        <v>153.9</v>
      </c>
      <c r="W26" s="4">
        <v>144.6</v>
      </c>
      <c r="X26" s="4">
        <v>146.19999999999999</v>
      </c>
      <c r="Y26" s="4">
        <v>151.19999999999999</v>
      </c>
      <c r="Z26" s="4">
        <v>130.9</v>
      </c>
      <c r="AA26" s="4">
        <v>142.80000000000001</v>
      </c>
      <c r="AB26" s="4">
        <v>156.1</v>
      </c>
      <c r="AC26" s="4">
        <v>142.30000000000001</v>
      </c>
      <c r="AD26" s="4">
        <v>143.4</v>
      </c>
      <c r="AE26" s="4">
        <v>150.19999999999999</v>
      </c>
    </row>
    <row r="27" spans="1:31" x14ac:dyDescent="0.25">
      <c r="A27" s="1" t="s">
        <v>33</v>
      </c>
      <c r="B27" s="1">
        <v>2020</v>
      </c>
      <c r="C27" s="1" t="s">
        <v>34</v>
      </c>
      <c r="D27" s="55">
        <v>43862</v>
      </c>
      <c r="E27" s="4">
        <v>144.80000000000001</v>
      </c>
      <c r="F27" s="4">
        <v>167.5</v>
      </c>
      <c r="G27" s="4">
        <v>151.80000000000001</v>
      </c>
      <c r="H27" s="4">
        <v>150.80000000000001</v>
      </c>
      <c r="I27" s="4">
        <v>131.4</v>
      </c>
      <c r="J27" s="4">
        <v>141.80000000000001</v>
      </c>
      <c r="K27" s="4">
        <v>170.7</v>
      </c>
      <c r="L27" s="4">
        <v>141.1</v>
      </c>
      <c r="M27" s="4">
        <v>113.6</v>
      </c>
      <c r="N27" s="4">
        <v>152</v>
      </c>
      <c r="O27" s="4">
        <v>136.5</v>
      </c>
      <c r="P27" s="4">
        <v>159.1</v>
      </c>
      <c r="Q27" s="4">
        <v>150.5</v>
      </c>
      <c r="R27" s="4">
        <v>170.1</v>
      </c>
      <c r="S27" s="4">
        <v>150.80000000000001</v>
      </c>
      <c r="T27" s="4">
        <v>141.69999999999999</v>
      </c>
      <c r="U27" s="4">
        <v>149.5</v>
      </c>
      <c r="V27" s="4">
        <v>154.80000000000001</v>
      </c>
      <c r="W27" s="4">
        <v>147.19999999999999</v>
      </c>
      <c r="X27" s="4">
        <v>146.4</v>
      </c>
      <c r="Y27" s="4">
        <v>151.69999999999999</v>
      </c>
      <c r="Z27" s="4">
        <v>130.30000000000001</v>
      </c>
      <c r="AA27" s="4">
        <v>143.19999999999999</v>
      </c>
      <c r="AB27" s="4">
        <v>156.19999999999999</v>
      </c>
      <c r="AC27" s="4">
        <v>143.4</v>
      </c>
      <c r="AD27" s="4">
        <v>143.6</v>
      </c>
      <c r="AE27" s="4">
        <v>149.1</v>
      </c>
    </row>
    <row r="28" spans="1:31" x14ac:dyDescent="0.25">
      <c r="A28" s="1" t="s">
        <v>33</v>
      </c>
      <c r="B28" s="1">
        <v>2020</v>
      </c>
      <c r="C28" s="1" t="s">
        <v>35</v>
      </c>
      <c r="D28" s="55">
        <v>43891</v>
      </c>
      <c r="E28" s="4">
        <v>145.1</v>
      </c>
      <c r="F28" s="4">
        <v>167</v>
      </c>
      <c r="G28" s="4">
        <v>148.1</v>
      </c>
      <c r="H28" s="4">
        <v>151.5</v>
      </c>
      <c r="I28" s="4">
        <v>131.19999999999999</v>
      </c>
      <c r="J28" s="4">
        <v>142.5</v>
      </c>
      <c r="K28" s="4">
        <v>157.30000000000001</v>
      </c>
      <c r="L28" s="4">
        <v>141.1</v>
      </c>
      <c r="M28" s="4">
        <v>113.2</v>
      </c>
      <c r="N28" s="4">
        <v>153.19999999999999</v>
      </c>
      <c r="O28" s="4">
        <v>136.69999999999999</v>
      </c>
      <c r="P28" s="4">
        <v>159.6</v>
      </c>
      <c r="Q28" s="4">
        <v>148.9</v>
      </c>
      <c r="R28" s="4">
        <v>171.2</v>
      </c>
      <c r="S28" s="4">
        <v>151.19999999999999</v>
      </c>
      <c r="T28" s="4">
        <v>141.9</v>
      </c>
      <c r="U28" s="4">
        <v>149.80000000000001</v>
      </c>
      <c r="V28" s="4">
        <v>154.5</v>
      </c>
      <c r="W28" s="4">
        <v>148.9</v>
      </c>
      <c r="X28" s="4">
        <v>146.4</v>
      </c>
      <c r="Y28" s="4">
        <v>152.30000000000001</v>
      </c>
      <c r="Z28" s="4">
        <v>129.9</v>
      </c>
      <c r="AA28" s="4">
        <v>143.69999999999999</v>
      </c>
      <c r="AB28" s="4">
        <v>156.1</v>
      </c>
      <c r="AC28" s="4">
        <v>145.19999999999999</v>
      </c>
      <c r="AD28" s="4">
        <v>143.80000000000001</v>
      </c>
      <c r="AE28" s="4">
        <v>148.6</v>
      </c>
    </row>
    <row r="29" spans="1:31" x14ac:dyDescent="0.25">
      <c r="A29" s="1" t="s">
        <v>33</v>
      </c>
      <c r="B29" s="1">
        <v>2020</v>
      </c>
      <c r="C29" s="1" t="s">
        <v>36</v>
      </c>
      <c r="D29" s="55">
        <v>43922</v>
      </c>
      <c r="E29" s="4">
        <v>148.69999999999999</v>
      </c>
      <c r="F29" s="4">
        <v>179.70000000000002</v>
      </c>
      <c r="G29" s="4">
        <v>148.80000000000001</v>
      </c>
      <c r="H29" s="4">
        <v>155.6</v>
      </c>
      <c r="I29" s="4">
        <v>135.1</v>
      </c>
      <c r="J29" s="4">
        <v>149.9</v>
      </c>
      <c r="K29" s="4">
        <v>168.6</v>
      </c>
      <c r="L29" s="4">
        <v>150.4</v>
      </c>
      <c r="M29" s="4">
        <v>120.3</v>
      </c>
      <c r="N29" s="4">
        <v>157.1</v>
      </c>
      <c r="O29" s="4">
        <v>136.80000000000001</v>
      </c>
      <c r="P29" s="4">
        <v>160.5333333333333</v>
      </c>
      <c r="Q29" s="4">
        <v>151.4</v>
      </c>
      <c r="R29" s="4">
        <v>176.68333333333331</v>
      </c>
      <c r="S29" s="4">
        <v>151.76666666666668</v>
      </c>
      <c r="T29" s="4">
        <v>142.88333333333333</v>
      </c>
      <c r="U29" s="4">
        <v>150.5</v>
      </c>
      <c r="V29" s="4">
        <v>154.68333333333337</v>
      </c>
      <c r="W29" s="4">
        <v>144.1</v>
      </c>
      <c r="X29" s="4">
        <v>146.69999999999999</v>
      </c>
      <c r="Y29" s="4">
        <v>150.69999999999999</v>
      </c>
      <c r="Z29" s="4">
        <v>133.26666666666668</v>
      </c>
      <c r="AA29" s="4">
        <v>145.38333333333333</v>
      </c>
      <c r="AB29" s="4">
        <v>156.61666666666665</v>
      </c>
      <c r="AC29" s="4">
        <v>148.06666666666669</v>
      </c>
      <c r="AD29" s="4">
        <v>145.63333333333333</v>
      </c>
      <c r="AE29" s="4">
        <v>150.41666666666663</v>
      </c>
    </row>
    <row r="30" spans="1:31" x14ac:dyDescent="0.25">
      <c r="A30" s="1" t="s">
        <v>33</v>
      </c>
      <c r="B30" s="1">
        <v>2020</v>
      </c>
      <c r="C30" s="1" t="s">
        <v>37</v>
      </c>
      <c r="D30" s="55">
        <v>43952</v>
      </c>
      <c r="E30" s="4">
        <v>147.78333333333333</v>
      </c>
      <c r="F30" s="4">
        <v>181.75000000000003</v>
      </c>
      <c r="G30" s="4">
        <v>150.38333333333333</v>
      </c>
      <c r="H30" s="4">
        <v>152.96666666666667</v>
      </c>
      <c r="I30" s="4">
        <v>134.61666666666665</v>
      </c>
      <c r="J30" s="4">
        <v>146.50000000000003</v>
      </c>
      <c r="K30" s="4">
        <v>164.61666666666667</v>
      </c>
      <c r="L30" s="4">
        <v>147.46666666666667</v>
      </c>
      <c r="M30" s="4">
        <v>115.10000000000001</v>
      </c>
      <c r="N30" s="4">
        <v>156.88333333333333</v>
      </c>
      <c r="O30" s="4">
        <v>138.23333333333332</v>
      </c>
      <c r="P30" s="4">
        <v>160.85555555555553</v>
      </c>
      <c r="Q30" s="4">
        <v>152.63333333333333</v>
      </c>
      <c r="R30" s="4">
        <v>177.93055555555554</v>
      </c>
      <c r="S30" s="4">
        <v>151.97777777777779</v>
      </c>
      <c r="T30" s="4">
        <v>143.11388888888888</v>
      </c>
      <c r="U30" s="4">
        <v>150.71666666666667</v>
      </c>
      <c r="V30" s="4">
        <v>154.8138888888889</v>
      </c>
      <c r="W30" s="4">
        <v>144.5</v>
      </c>
      <c r="X30" s="4">
        <v>146.78333333333333</v>
      </c>
      <c r="Y30" s="4">
        <v>153.08333333333334</v>
      </c>
      <c r="Z30" s="4">
        <v>133.66111111111113</v>
      </c>
      <c r="AA30" s="4">
        <v>145.81388888888887</v>
      </c>
      <c r="AB30" s="4">
        <v>156.70277777777775</v>
      </c>
      <c r="AC30" s="4">
        <v>149.0277777777778</v>
      </c>
      <c r="AD30" s="4">
        <v>146.00555555555556</v>
      </c>
      <c r="AE30" s="4">
        <v>150.15662393162393</v>
      </c>
    </row>
    <row r="31" spans="1:31" x14ac:dyDescent="0.25">
      <c r="A31" s="1" t="s">
        <v>33</v>
      </c>
      <c r="B31" s="1">
        <v>2020</v>
      </c>
      <c r="C31" s="1" t="s">
        <v>38</v>
      </c>
      <c r="D31" s="55">
        <v>43983</v>
      </c>
      <c r="E31" s="4">
        <v>149.6</v>
      </c>
      <c r="F31" s="4">
        <v>192.7</v>
      </c>
      <c r="G31" s="4">
        <v>151.4</v>
      </c>
      <c r="H31" s="4">
        <v>153.30000000000001</v>
      </c>
      <c r="I31" s="4">
        <v>136.30000000000001</v>
      </c>
      <c r="J31" s="4">
        <v>147.19999999999999</v>
      </c>
      <c r="K31" s="4">
        <v>156.5</v>
      </c>
      <c r="L31" s="4">
        <v>150.9</v>
      </c>
      <c r="M31" s="4">
        <v>114.2</v>
      </c>
      <c r="N31" s="4">
        <v>159.5</v>
      </c>
      <c r="O31" s="4">
        <v>139.4</v>
      </c>
      <c r="P31" s="4">
        <v>161.80000000000001</v>
      </c>
      <c r="Q31" s="4">
        <v>154</v>
      </c>
      <c r="R31" s="4">
        <v>183.5</v>
      </c>
      <c r="S31" s="4">
        <v>152.5</v>
      </c>
      <c r="T31" s="4">
        <v>144.4</v>
      </c>
      <c r="U31" s="4">
        <v>151.4</v>
      </c>
      <c r="V31" s="4">
        <v>154.69999999999999</v>
      </c>
      <c r="W31" s="4">
        <v>141.9</v>
      </c>
      <c r="X31" s="4">
        <v>146.4</v>
      </c>
      <c r="Y31" s="4">
        <v>154.4</v>
      </c>
      <c r="Z31" s="4">
        <v>135</v>
      </c>
      <c r="AA31" s="4">
        <v>148.30000000000001</v>
      </c>
      <c r="AB31" s="4">
        <v>156.4</v>
      </c>
      <c r="AC31" s="4">
        <v>151.6</v>
      </c>
      <c r="AD31" s="4">
        <v>147</v>
      </c>
      <c r="AE31" s="4">
        <v>151.80000000000001</v>
      </c>
    </row>
    <row r="32" spans="1:31" x14ac:dyDescent="0.25">
      <c r="A32" s="1" t="s">
        <v>33</v>
      </c>
      <c r="B32" s="1">
        <v>2020</v>
      </c>
      <c r="C32" s="1" t="s">
        <v>39</v>
      </c>
      <c r="D32" s="55">
        <v>44013</v>
      </c>
      <c r="E32" s="4">
        <v>149.6</v>
      </c>
      <c r="F32" s="4">
        <v>192.7</v>
      </c>
      <c r="G32" s="4">
        <v>151.4</v>
      </c>
      <c r="H32" s="4">
        <v>153.30000000000001</v>
      </c>
      <c r="I32" s="4">
        <v>136.30000000000001</v>
      </c>
      <c r="J32" s="4">
        <v>147.19999999999999</v>
      </c>
      <c r="K32" s="4">
        <v>156.5</v>
      </c>
      <c r="L32" s="4">
        <v>150.9</v>
      </c>
      <c r="M32" s="4">
        <v>114.2</v>
      </c>
      <c r="N32" s="4">
        <v>159.5</v>
      </c>
      <c r="O32" s="4">
        <v>139.4</v>
      </c>
      <c r="P32" s="4">
        <v>161.80000000000001</v>
      </c>
      <c r="Q32" s="4">
        <v>154</v>
      </c>
      <c r="R32" s="4">
        <v>183.5</v>
      </c>
      <c r="S32" s="4">
        <v>152.5</v>
      </c>
      <c r="T32" s="4">
        <v>144.4</v>
      </c>
      <c r="U32" s="4">
        <v>151.4</v>
      </c>
      <c r="V32" s="4">
        <v>154.69999999999999</v>
      </c>
      <c r="W32" s="4">
        <v>141.9</v>
      </c>
      <c r="X32" s="4">
        <v>146.4</v>
      </c>
      <c r="Y32" s="4">
        <v>154.4</v>
      </c>
      <c r="Z32" s="4">
        <v>135</v>
      </c>
      <c r="AA32" s="4">
        <v>148.30000000000001</v>
      </c>
      <c r="AB32" s="4">
        <v>156.4</v>
      </c>
      <c r="AC32" s="4">
        <v>151.6</v>
      </c>
      <c r="AD32" s="4">
        <v>147</v>
      </c>
      <c r="AE32" s="4">
        <v>151.80000000000001</v>
      </c>
    </row>
    <row r="33" spans="1:31" x14ac:dyDescent="0.25">
      <c r="A33" s="1" t="s">
        <v>33</v>
      </c>
      <c r="B33" s="1">
        <v>2020</v>
      </c>
      <c r="C33" s="1" t="s">
        <v>40</v>
      </c>
      <c r="D33" s="55">
        <v>44044</v>
      </c>
      <c r="E33" s="4">
        <v>148.9</v>
      </c>
      <c r="F33" s="4">
        <v>190.9</v>
      </c>
      <c r="G33" s="4">
        <v>150.80000000000001</v>
      </c>
      <c r="H33" s="4">
        <v>153.30000000000001</v>
      </c>
      <c r="I33" s="4">
        <v>137.4</v>
      </c>
      <c r="J33" s="4">
        <v>150.4</v>
      </c>
      <c r="K33" s="4">
        <v>178.1</v>
      </c>
      <c r="L33" s="4">
        <v>150.4</v>
      </c>
      <c r="M33" s="4">
        <v>115.1</v>
      </c>
      <c r="N33" s="4">
        <v>160</v>
      </c>
      <c r="O33" s="4">
        <v>140.6</v>
      </c>
      <c r="P33" s="4">
        <v>162.30000000000001</v>
      </c>
      <c r="Q33" s="4">
        <v>157</v>
      </c>
      <c r="R33" s="4">
        <v>182.6</v>
      </c>
      <c r="S33" s="4">
        <v>153.1</v>
      </c>
      <c r="T33" s="4">
        <v>143.4</v>
      </c>
      <c r="U33" s="4">
        <v>151.69999999999999</v>
      </c>
      <c r="V33" s="4">
        <v>155.5</v>
      </c>
      <c r="W33" s="4">
        <v>143</v>
      </c>
      <c r="X33" s="4">
        <v>148.4</v>
      </c>
      <c r="Y33" s="4">
        <v>155</v>
      </c>
      <c r="Z33" s="4">
        <v>138.5</v>
      </c>
      <c r="AA33" s="4">
        <v>146</v>
      </c>
      <c r="AB33" s="4">
        <v>158.5</v>
      </c>
      <c r="AC33" s="4">
        <v>154.30000000000001</v>
      </c>
      <c r="AD33" s="4">
        <v>149</v>
      </c>
      <c r="AE33" s="4">
        <v>153.9</v>
      </c>
    </row>
    <row r="34" spans="1:31" x14ac:dyDescent="0.25">
      <c r="A34" s="1" t="s">
        <v>33</v>
      </c>
      <c r="B34" s="1">
        <v>2020</v>
      </c>
      <c r="C34" s="1" t="s">
        <v>41</v>
      </c>
      <c r="D34" s="55">
        <v>44075</v>
      </c>
      <c r="E34" s="4">
        <v>148.4</v>
      </c>
      <c r="F34" s="4">
        <v>187.1</v>
      </c>
      <c r="G34" s="4">
        <v>152.5</v>
      </c>
      <c r="H34" s="4">
        <v>153.6</v>
      </c>
      <c r="I34" s="4">
        <v>138.19999999999999</v>
      </c>
      <c r="J34" s="4">
        <v>150.9</v>
      </c>
      <c r="K34" s="4">
        <v>186.7</v>
      </c>
      <c r="L34" s="4">
        <v>149.80000000000001</v>
      </c>
      <c r="M34" s="4">
        <v>116.4</v>
      </c>
      <c r="N34" s="4">
        <v>160.30000000000001</v>
      </c>
      <c r="O34" s="4">
        <v>142.19999999999999</v>
      </c>
      <c r="P34" s="4">
        <v>162.9</v>
      </c>
      <c r="Q34" s="4">
        <v>158</v>
      </c>
      <c r="R34" s="4">
        <v>184.4</v>
      </c>
      <c r="S34" s="4">
        <v>153.4</v>
      </c>
      <c r="T34" s="4">
        <v>144.30000000000001</v>
      </c>
      <c r="U34" s="4">
        <v>152</v>
      </c>
      <c r="V34" s="4">
        <v>156.30000000000001</v>
      </c>
      <c r="W34" s="4">
        <v>142.9</v>
      </c>
      <c r="X34" s="4">
        <v>148.69999999999999</v>
      </c>
      <c r="Y34" s="4">
        <v>155.6</v>
      </c>
      <c r="Z34" s="4">
        <v>139.6</v>
      </c>
      <c r="AA34" s="4">
        <v>146.6</v>
      </c>
      <c r="AB34" s="4">
        <v>157.5</v>
      </c>
      <c r="AC34" s="4">
        <v>158.4</v>
      </c>
      <c r="AD34" s="4">
        <v>150</v>
      </c>
      <c r="AE34" s="4">
        <v>154.69999999999999</v>
      </c>
    </row>
    <row r="35" spans="1:31" x14ac:dyDescent="0.25">
      <c r="A35" s="1" t="s">
        <v>33</v>
      </c>
      <c r="B35" s="1">
        <v>2020</v>
      </c>
      <c r="C35" s="1" t="s">
        <v>42</v>
      </c>
      <c r="D35" s="55">
        <v>44105</v>
      </c>
      <c r="E35" s="4">
        <v>147.5</v>
      </c>
      <c r="F35" s="4">
        <v>188.9</v>
      </c>
      <c r="G35" s="4">
        <v>161.4</v>
      </c>
      <c r="H35" s="4">
        <v>153.6</v>
      </c>
      <c r="I35" s="4">
        <v>140.1</v>
      </c>
      <c r="J35" s="4">
        <v>151.19999999999999</v>
      </c>
      <c r="K35" s="4">
        <v>209.2</v>
      </c>
      <c r="L35" s="4">
        <v>150.9</v>
      </c>
      <c r="M35" s="4">
        <v>116.2</v>
      </c>
      <c r="N35" s="4">
        <v>161</v>
      </c>
      <c r="O35" s="4">
        <v>144</v>
      </c>
      <c r="P35" s="4">
        <v>163.19999999999999</v>
      </c>
      <c r="Q35" s="4">
        <v>161.4</v>
      </c>
      <c r="R35" s="4">
        <v>184.3</v>
      </c>
      <c r="S35" s="4">
        <v>153.69999999999999</v>
      </c>
      <c r="T35" s="4">
        <v>144.6</v>
      </c>
      <c r="U35" s="4">
        <v>152.30000000000001</v>
      </c>
      <c r="V35" s="4">
        <v>156.5</v>
      </c>
      <c r="W35" s="4">
        <v>143.1</v>
      </c>
      <c r="X35" s="4">
        <v>148.69999999999999</v>
      </c>
      <c r="Y35" s="4">
        <v>156.30000000000001</v>
      </c>
      <c r="Z35" s="4">
        <v>140.6</v>
      </c>
      <c r="AA35" s="4">
        <v>146.5</v>
      </c>
      <c r="AB35" s="4">
        <v>158.5</v>
      </c>
      <c r="AC35" s="4">
        <v>157</v>
      </c>
      <c r="AD35" s="4">
        <v>150.4</v>
      </c>
      <c r="AE35" s="4">
        <v>156.4</v>
      </c>
    </row>
    <row r="36" spans="1:31" x14ac:dyDescent="0.25">
      <c r="A36" s="1" t="s">
        <v>33</v>
      </c>
      <c r="B36" s="1">
        <v>2020</v>
      </c>
      <c r="C36" s="1" t="s">
        <v>43</v>
      </c>
      <c r="D36" s="55">
        <v>44136</v>
      </c>
      <c r="E36" s="4">
        <v>146.80000000000001</v>
      </c>
      <c r="F36" s="4">
        <v>191</v>
      </c>
      <c r="G36" s="4">
        <v>173.6</v>
      </c>
      <c r="H36" s="4">
        <v>153.80000000000001</v>
      </c>
      <c r="I36" s="4">
        <v>142.69999999999999</v>
      </c>
      <c r="J36" s="4">
        <v>148.4</v>
      </c>
      <c r="K36" s="4">
        <v>230</v>
      </c>
      <c r="L36" s="4">
        <v>156.80000000000001</v>
      </c>
      <c r="M36" s="4">
        <v>115.7</v>
      </c>
      <c r="N36" s="4">
        <v>161.80000000000001</v>
      </c>
      <c r="O36" s="4">
        <v>146.5</v>
      </c>
      <c r="P36" s="4">
        <v>163.80000000000001</v>
      </c>
      <c r="Q36" s="4">
        <v>164.7</v>
      </c>
      <c r="R36" s="4">
        <v>184.8</v>
      </c>
      <c r="S36" s="4">
        <v>154.30000000000001</v>
      </c>
      <c r="T36" s="4">
        <v>144.9</v>
      </c>
      <c r="U36" s="4">
        <v>152.80000000000001</v>
      </c>
      <c r="V36" s="4">
        <v>158</v>
      </c>
      <c r="W36" s="4">
        <v>143.6</v>
      </c>
      <c r="X36" s="4">
        <v>149.19999999999999</v>
      </c>
      <c r="Y36" s="4">
        <v>157.19999999999999</v>
      </c>
      <c r="Z36" s="4">
        <v>140.4</v>
      </c>
      <c r="AA36" s="4">
        <v>148.4</v>
      </c>
      <c r="AB36" s="4">
        <v>158.6</v>
      </c>
      <c r="AC36" s="4">
        <v>156.9</v>
      </c>
      <c r="AD36" s="4">
        <v>150.69999999999999</v>
      </c>
      <c r="AE36" s="4">
        <v>158.4</v>
      </c>
    </row>
    <row r="37" spans="1:31" x14ac:dyDescent="0.25">
      <c r="A37" s="1" t="s">
        <v>33</v>
      </c>
      <c r="B37" s="1">
        <v>2020</v>
      </c>
      <c r="C37" s="1" t="s">
        <v>44</v>
      </c>
      <c r="D37" s="55">
        <v>44166</v>
      </c>
      <c r="E37" s="4">
        <v>146</v>
      </c>
      <c r="F37" s="4">
        <v>191</v>
      </c>
      <c r="G37" s="4">
        <v>175.3</v>
      </c>
      <c r="H37" s="4">
        <v>154.1</v>
      </c>
      <c r="I37" s="4">
        <v>146.6</v>
      </c>
      <c r="J37" s="4">
        <v>147.69999999999999</v>
      </c>
      <c r="K37" s="4">
        <v>230.5</v>
      </c>
      <c r="L37" s="4">
        <v>160.19999999999999</v>
      </c>
      <c r="M37" s="4">
        <v>115.3</v>
      </c>
      <c r="N37" s="4">
        <v>163</v>
      </c>
      <c r="O37" s="4">
        <v>149.19999999999999</v>
      </c>
      <c r="P37" s="4">
        <v>164.8</v>
      </c>
      <c r="Q37" s="4">
        <v>165.4</v>
      </c>
      <c r="R37" s="4">
        <v>185.4</v>
      </c>
      <c r="S37" s="4">
        <v>155</v>
      </c>
      <c r="T37" s="4">
        <v>145.4</v>
      </c>
      <c r="U37" s="4">
        <v>153.6</v>
      </c>
      <c r="V37" s="4">
        <v>158.4</v>
      </c>
      <c r="W37" s="4">
        <v>144.6</v>
      </c>
      <c r="X37" s="4">
        <v>149.69999999999999</v>
      </c>
      <c r="Y37" s="4">
        <v>158.30000000000001</v>
      </c>
      <c r="Z37" s="4">
        <v>140.69999999999999</v>
      </c>
      <c r="AA37" s="4">
        <v>148.5</v>
      </c>
      <c r="AB37" s="4">
        <v>159.4</v>
      </c>
      <c r="AC37" s="4">
        <v>157.1</v>
      </c>
      <c r="AD37" s="4">
        <v>151.19999999999999</v>
      </c>
      <c r="AE37" s="4">
        <v>158.9</v>
      </c>
    </row>
    <row r="38" spans="1:31" x14ac:dyDescent="0.25">
      <c r="A38" s="1" t="s">
        <v>33</v>
      </c>
      <c r="B38" s="1">
        <v>2021</v>
      </c>
      <c r="C38" s="1" t="s">
        <v>31</v>
      </c>
      <c r="D38" s="55">
        <v>44197</v>
      </c>
      <c r="E38" s="4">
        <v>144.9</v>
      </c>
      <c r="F38" s="4">
        <v>190.1</v>
      </c>
      <c r="G38" s="4">
        <v>175.3</v>
      </c>
      <c r="H38" s="4">
        <v>154.1</v>
      </c>
      <c r="I38" s="4">
        <v>150.9</v>
      </c>
      <c r="J38" s="4">
        <v>149.6</v>
      </c>
      <c r="K38" s="4">
        <v>194.2</v>
      </c>
      <c r="L38" s="4">
        <v>160.4</v>
      </c>
      <c r="M38" s="4">
        <v>114.6</v>
      </c>
      <c r="N38" s="4">
        <v>164</v>
      </c>
      <c r="O38" s="4">
        <v>151.80000000000001</v>
      </c>
      <c r="P38" s="4">
        <v>165.6</v>
      </c>
      <c r="Q38" s="4">
        <v>161</v>
      </c>
      <c r="R38" s="4">
        <v>186.5</v>
      </c>
      <c r="S38" s="4">
        <v>155.5</v>
      </c>
      <c r="T38" s="4">
        <v>146.1</v>
      </c>
      <c r="U38" s="4">
        <v>154.19999999999999</v>
      </c>
      <c r="V38" s="4">
        <v>157.69999999999999</v>
      </c>
      <c r="W38" s="4">
        <v>147.9</v>
      </c>
      <c r="X38" s="4">
        <v>150</v>
      </c>
      <c r="Y38" s="4">
        <v>159.30000000000001</v>
      </c>
      <c r="Z38" s="4">
        <v>141.9</v>
      </c>
      <c r="AA38" s="4">
        <v>149.6</v>
      </c>
      <c r="AB38" s="4">
        <v>159.19999999999999</v>
      </c>
      <c r="AC38" s="4">
        <v>156.80000000000001</v>
      </c>
      <c r="AD38" s="4">
        <v>151.9</v>
      </c>
      <c r="AE38" s="4">
        <v>157.30000000000001</v>
      </c>
    </row>
    <row r="39" spans="1:31" x14ac:dyDescent="0.25">
      <c r="A39" s="1" t="s">
        <v>33</v>
      </c>
      <c r="B39" s="1">
        <v>2021</v>
      </c>
      <c r="C39" s="1" t="s">
        <v>34</v>
      </c>
      <c r="D39" s="55">
        <v>44228</v>
      </c>
      <c r="E39" s="4">
        <v>144.30000000000001</v>
      </c>
      <c r="F39" s="4">
        <v>186.5</v>
      </c>
      <c r="G39" s="4">
        <v>168.7</v>
      </c>
      <c r="H39" s="4">
        <v>154.69999999999999</v>
      </c>
      <c r="I39" s="4">
        <v>158.69999999999999</v>
      </c>
      <c r="J39" s="4">
        <v>150.69999999999999</v>
      </c>
      <c r="K39" s="4">
        <v>160</v>
      </c>
      <c r="L39" s="4">
        <v>158.80000000000001</v>
      </c>
      <c r="M39" s="4">
        <v>112.8</v>
      </c>
      <c r="N39" s="4">
        <v>164.2</v>
      </c>
      <c r="O39" s="4">
        <v>155.5</v>
      </c>
      <c r="P39" s="4">
        <v>167.5</v>
      </c>
      <c r="Q39" s="4">
        <v>156.9</v>
      </c>
      <c r="R39" s="4">
        <v>188.3</v>
      </c>
      <c r="S39" s="4">
        <v>157.19999999999999</v>
      </c>
      <c r="T39" s="4">
        <v>147.4</v>
      </c>
      <c r="U39" s="4">
        <v>155.80000000000001</v>
      </c>
      <c r="V39" s="4">
        <v>159.80000000000001</v>
      </c>
      <c r="W39" s="4">
        <v>152.4</v>
      </c>
      <c r="X39" s="4">
        <v>150.9</v>
      </c>
      <c r="Y39" s="4">
        <v>161.30000000000001</v>
      </c>
      <c r="Z39" s="4">
        <v>145.1</v>
      </c>
      <c r="AA39" s="4">
        <v>151.5</v>
      </c>
      <c r="AB39" s="4">
        <v>159.5</v>
      </c>
      <c r="AC39" s="4">
        <v>155.80000000000001</v>
      </c>
      <c r="AD39" s="4">
        <v>153.4</v>
      </c>
      <c r="AE39" s="4">
        <v>156.6</v>
      </c>
    </row>
    <row r="40" spans="1:31" x14ac:dyDescent="0.25">
      <c r="A40" s="1" t="s">
        <v>33</v>
      </c>
      <c r="B40" s="1">
        <v>2021</v>
      </c>
      <c r="C40" s="1" t="s">
        <v>35</v>
      </c>
      <c r="D40" s="55">
        <v>44256</v>
      </c>
      <c r="E40" s="4">
        <v>144.1</v>
      </c>
      <c r="F40" s="4">
        <v>192.2</v>
      </c>
      <c r="G40" s="4">
        <v>163.80000000000001</v>
      </c>
      <c r="H40" s="4">
        <v>154.9</v>
      </c>
      <c r="I40" s="4">
        <v>163.9</v>
      </c>
      <c r="J40" s="4">
        <v>153.69999999999999</v>
      </c>
      <c r="K40" s="4">
        <v>149.5</v>
      </c>
      <c r="L40" s="4">
        <v>159.80000000000001</v>
      </c>
      <c r="M40" s="4">
        <v>112.6</v>
      </c>
      <c r="N40" s="4">
        <v>163.5</v>
      </c>
      <c r="O40" s="4">
        <v>156.5</v>
      </c>
      <c r="P40" s="4">
        <v>168.2</v>
      </c>
      <c r="Q40" s="4">
        <v>156.69999999999999</v>
      </c>
      <c r="R40" s="4">
        <v>188.1</v>
      </c>
      <c r="S40" s="4">
        <v>157.80000000000001</v>
      </c>
      <c r="T40" s="4">
        <v>147.9</v>
      </c>
      <c r="U40" s="4">
        <v>156.4</v>
      </c>
      <c r="V40" s="4">
        <v>159.9</v>
      </c>
      <c r="W40" s="4">
        <v>155.5</v>
      </c>
      <c r="X40" s="4">
        <v>151.19999999999999</v>
      </c>
      <c r="Y40" s="4">
        <v>161.69999999999999</v>
      </c>
      <c r="Z40" s="4">
        <v>146.19999999999999</v>
      </c>
      <c r="AA40" s="4">
        <v>152.6</v>
      </c>
      <c r="AB40" s="4">
        <v>160.19999999999999</v>
      </c>
      <c r="AC40" s="4">
        <v>153.80000000000001</v>
      </c>
      <c r="AD40" s="4">
        <v>153.80000000000001</v>
      </c>
      <c r="AE40" s="4">
        <v>156.80000000000001</v>
      </c>
    </row>
    <row r="41" spans="1:31" x14ac:dyDescent="0.25">
      <c r="A41" s="1" t="s">
        <v>33</v>
      </c>
      <c r="B41" s="1">
        <v>2021</v>
      </c>
      <c r="C41" s="1" t="s">
        <v>36</v>
      </c>
      <c r="D41" s="55">
        <v>44287</v>
      </c>
      <c r="E41" s="4">
        <v>144.30000000000001</v>
      </c>
      <c r="F41" s="4">
        <v>198</v>
      </c>
      <c r="G41" s="4">
        <v>164.6</v>
      </c>
      <c r="H41" s="4">
        <v>155.4</v>
      </c>
      <c r="I41" s="4">
        <v>170.1</v>
      </c>
      <c r="J41" s="4">
        <v>164.4</v>
      </c>
      <c r="K41" s="4">
        <v>144.1</v>
      </c>
      <c r="L41" s="4">
        <v>161.69999999999999</v>
      </c>
      <c r="M41" s="4">
        <v>113.1</v>
      </c>
      <c r="N41" s="4">
        <v>163.9</v>
      </c>
      <c r="O41" s="4">
        <v>157.6</v>
      </c>
      <c r="P41" s="4">
        <v>168.9</v>
      </c>
      <c r="Q41" s="4">
        <v>158</v>
      </c>
      <c r="R41" s="4">
        <v>188.8</v>
      </c>
      <c r="S41" s="4">
        <v>158.80000000000001</v>
      </c>
      <c r="T41" s="4">
        <v>148.5</v>
      </c>
      <c r="U41" s="4">
        <v>157.30000000000001</v>
      </c>
      <c r="V41" s="4">
        <v>161.4</v>
      </c>
      <c r="W41" s="4">
        <v>155.6</v>
      </c>
      <c r="X41" s="4">
        <v>151.80000000000001</v>
      </c>
      <c r="Y41" s="4">
        <v>162.30000000000001</v>
      </c>
      <c r="Z41" s="4">
        <v>146.6</v>
      </c>
      <c r="AA41" s="4">
        <v>153.19999999999999</v>
      </c>
      <c r="AB41" s="4">
        <v>160.30000000000001</v>
      </c>
      <c r="AC41" s="4">
        <v>155.4</v>
      </c>
      <c r="AD41" s="4">
        <v>154.4</v>
      </c>
      <c r="AE41" s="4">
        <v>157.80000000000001</v>
      </c>
    </row>
    <row r="42" spans="1:31" x14ac:dyDescent="0.25">
      <c r="A42" s="1" t="s">
        <v>33</v>
      </c>
      <c r="B42" s="1">
        <v>2021</v>
      </c>
      <c r="C42" s="1" t="s">
        <v>37</v>
      </c>
      <c r="D42" s="55">
        <v>44317</v>
      </c>
      <c r="E42" s="4">
        <v>146.30000000000001</v>
      </c>
      <c r="F42" s="4">
        <v>200.5</v>
      </c>
      <c r="G42" s="4">
        <v>170.3</v>
      </c>
      <c r="H42" s="4">
        <v>156.1</v>
      </c>
      <c r="I42" s="4">
        <v>178.7</v>
      </c>
      <c r="J42" s="4">
        <v>167.1</v>
      </c>
      <c r="K42" s="4">
        <v>147.9</v>
      </c>
      <c r="L42" s="4">
        <v>165.4</v>
      </c>
      <c r="M42" s="4">
        <v>114.8</v>
      </c>
      <c r="N42" s="4">
        <v>168.2</v>
      </c>
      <c r="O42" s="4">
        <v>159.30000000000001</v>
      </c>
      <c r="P42" s="4">
        <v>170.4</v>
      </c>
      <c r="Q42" s="4">
        <v>160.69999999999999</v>
      </c>
      <c r="R42" s="4">
        <v>191.9</v>
      </c>
      <c r="S42" s="4">
        <v>161.80000000000001</v>
      </c>
      <c r="T42" s="4">
        <v>152.1</v>
      </c>
      <c r="U42" s="4">
        <v>160.4</v>
      </c>
      <c r="V42" s="4">
        <v>161.6</v>
      </c>
      <c r="W42" s="4">
        <v>159.4</v>
      </c>
      <c r="X42" s="4">
        <v>154.69999999999999</v>
      </c>
      <c r="Y42" s="4">
        <v>165.8</v>
      </c>
      <c r="Z42" s="4">
        <v>148.9</v>
      </c>
      <c r="AA42" s="4">
        <v>155.80000000000001</v>
      </c>
      <c r="AB42" s="4">
        <v>161.19999999999999</v>
      </c>
      <c r="AC42" s="4">
        <v>158.6</v>
      </c>
      <c r="AD42" s="4">
        <v>156.80000000000001</v>
      </c>
      <c r="AE42" s="4">
        <v>160.4</v>
      </c>
    </row>
    <row r="43" spans="1:31" x14ac:dyDescent="0.25">
      <c r="A43" s="1" t="s">
        <v>33</v>
      </c>
      <c r="B43" s="1">
        <v>2021</v>
      </c>
      <c r="C43" s="1" t="s">
        <v>38</v>
      </c>
      <c r="D43" s="55">
        <v>44348</v>
      </c>
      <c r="E43" s="4">
        <v>146.69999999999999</v>
      </c>
      <c r="F43" s="4">
        <v>202</v>
      </c>
      <c r="G43" s="4">
        <v>180.7</v>
      </c>
      <c r="H43" s="4">
        <v>156.19999999999999</v>
      </c>
      <c r="I43" s="4">
        <v>183.7</v>
      </c>
      <c r="J43" s="4">
        <v>164.6</v>
      </c>
      <c r="K43" s="4">
        <v>155.4</v>
      </c>
      <c r="L43" s="4">
        <v>166</v>
      </c>
      <c r="M43" s="4">
        <v>115.1</v>
      </c>
      <c r="N43" s="4">
        <v>168.5</v>
      </c>
      <c r="O43" s="4">
        <v>160</v>
      </c>
      <c r="P43" s="4">
        <v>172.4</v>
      </c>
      <c r="Q43" s="4">
        <v>162.6</v>
      </c>
      <c r="R43" s="4">
        <v>190.8</v>
      </c>
      <c r="S43" s="4">
        <v>162.19999999999999</v>
      </c>
      <c r="T43" s="4">
        <v>151.80000000000001</v>
      </c>
      <c r="U43" s="4">
        <v>160.69999999999999</v>
      </c>
      <c r="V43" s="4">
        <v>160.5</v>
      </c>
      <c r="W43" s="4">
        <v>159.80000000000001</v>
      </c>
      <c r="X43" s="4">
        <v>154.80000000000001</v>
      </c>
      <c r="Y43" s="4">
        <v>166.3</v>
      </c>
      <c r="Z43" s="4">
        <v>150.69999999999999</v>
      </c>
      <c r="AA43" s="4">
        <v>154.9</v>
      </c>
      <c r="AB43" s="4">
        <v>161.69999999999999</v>
      </c>
      <c r="AC43" s="4">
        <v>158.80000000000001</v>
      </c>
      <c r="AD43" s="4">
        <v>157.6</v>
      </c>
      <c r="AE43" s="4">
        <v>161.30000000000001</v>
      </c>
    </row>
    <row r="44" spans="1:31" x14ac:dyDescent="0.25">
      <c r="A44" s="1" t="s">
        <v>33</v>
      </c>
      <c r="B44" s="1">
        <v>2021</v>
      </c>
      <c r="C44" s="1" t="s">
        <v>39</v>
      </c>
      <c r="D44" s="55">
        <v>44378</v>
      </c>
      <c r="E44" s="4">
        <v>146.4</v>
      </c>
      <c r="F44" s="4">
        <v>206.8</v>
      </c>
      <c r="G44" s="4">
        <v>182.2</v>
      </c>
      <c r="H44" s="4">
        <v>157.5</v>
      </c>
      <c r="I44" s="4">
        <v>182.1</v>
      </c>
      <c r="J44" s="4">
        <v>163.9</v>
      </c>
      <c r="K44" s="4">
        <v>164.2</v>
      </c>
      <c r="L44" s="4">
        <v>164</v>
      </c>
      <c r="M44" s="4">
        <v>114.5</v>
      </c>
      <c r="N44" s="4">
        <v>168.3</v>
      </c>
      <c r="O44" s="4">
        <v>160.9</v>
      </c>
      <c r="P44" s="4">
        <v>172.2</v>
      </c>
      <c r="Q44" s="4">
        <v>164</v>
      </c>
      <c r="R44" s="4">
        <v>191.2</v>
      </c>
      <c r="S44" s="4">
        <v>162.80000000000001</v>
      </c>
      <c r="T44" s="4">
        <v>153.1</v>
      </c>
      <c r="U44" s="4">
        <v>161.4</v>
      </c>
      <c r="V44" s="4">
        <v>161.5</v>
      </c>
      <c r="W44" s="4">
        <v>160.69999999999999</v>
      </c>
      <c r="X44" s="4">
        <v>155.80000000000001</v>
      </c>
      <c r="Y44" s="4">
        <v>167</v>
      </c>
      <c r="Z44" s="4">
        <v>153.1</v>
      </c>
      <c r="AA44" s="4">
        <v>155.30000000000001</v>
      </c>
      <c r="AB44" s="4">
        <v>163.19999999999999</v>
      </c>
      <c r="AC44" s="4">
        <v>160.1</v>
      </c>
      <c r="AD44" s="4">
        <v>159</v>
      </c>
      <c r="AE44" s="4">
        <v>162.5</v>
      </c>
    </row>
    <row r="45" spans="1:31" x14ac:dyDescent="0.25">
      <c r="A45" s="1" t="s">
        <v>33</v>
      </c>
      <c r="B45" s="1">
        <v>2021</v>
      </c>
      <c r="C45" s="1" t="s">
        <v>40</v>
      </c>
      <c r="D45" s="55">
        <v>44409</v>
      </c>
      <c r="E45" s="4">
        <v>146.6</v>
      </c>
      <c r="F45" s="4">
        <v>204</v>
      </c>
      <c r="G45" s="4">
        <v>172.8</v>
      </c>
      <c r="H45" s="4">
        <v>158.4</v>
      </c>
      <c r="I45" s="4">
        <v>188</v>
      </c>
      <c r="J45" s="4">
        <v>156.80000000000001</v>
      </c>
      <c r="K45" s="4">
        <v>162.19999999999999</v>
      </c>
      <c r="L45" s="4">
        <v>164.1</v>
      </c>
      <c r="M45" s="4">
        <v>119.7</v>
      </c>
      <c r="N45" s="4">
        <v>168.8</v>
      </c>
      <c r="O45" s="4">
        <v>162.69999999999999</v>
      </c>
      <c r="P45" s="4">
        <v>173.9</v>
      </c>
      <c r="Q45" s="4">
        <v>164</v>
      </c>
      <c r="R45" s="4">
        <v>192.1</v>
      </c>
      <c r="S45" s="4">
        <v>164.5</v>
      </c>
      <c r="T45" s="4">
        <v>155.30000000000001</v>
      </c>
      <c r="U45" s="4">
        <v>163.19999999999999</v>
      </c>
      <c r="V45" s="4">
        <v>162.1</v>
      </c>
      <c r="W45" s="4">
        <v>162.6</v>
      </c>
      <c r="X45" s="4">
        <v>157.5</v>
      </c>
      <c r="Y45" s="4">
        <v>168.4</v>
      </c>
      <c r="Z45" s="4">
        <v>154</v>
      </c>
      <c r="AA45" s="4">
        <v>157.6</v>
      </c>
      <c r="AB45" s="4">
        <v>163.80000000000001</v>
      </c>
      <c r="AC45" s="4">
        <v>160</v>
      </c>
      <c r="AD45" s="4">
        <v>160</v>
      </c>
      <c r="AE45" s="4">
        <v>163.19999999999999</v>
      </c>
    </row>
    <row r="46" spans="1:31" x14ac:dyDescent="0.25">
      <c r="A46" s="1" t="s">
        <v>33</v>
      </c>
      <c r="B46" s="1">
        <v>2021</v>
      </c>
      <c r="C46" s="1" t="s">
        <v>41</v>
      </c>
      <c r="D46" s="55">
        <v>44440</v>
      </c>
      <c r="E46" s="4">
        <v>146.6</v>
      </c>
      <c r="F46" s="4">
        <v>204</v>
      </c>
      <c r="G46" s="4">
        <v>172.8</v>
      </c>
      <c r="H46" s="4">
        <v>158.4</v>
      </c>
      <c r="I46" s="4">
        <v>188</v>
      </c>
      <c r="J46" s="4">
        <v>156.69999999999999</v>
      </c>
      <c r="K46" s="4">
        <v>162.30000000000001</v>
      </c>
      <c r="L46" s="4">
        <v>164.1</v>
      </c>
      <c r="M46" s="4">
        <v>119.7</v>
      </c>
      <c r="N46" s="4">
        <v>168.8</v>
      </c>
      <c r="O46" s="4">
        <v>162.69999999999999</v>
      </c>
      <c r="P46" s="4">
        <v>173.9</v>
      </c>
      <c r="Q46" s="4">
        <v>164</v>
      </c>
      <c r="R46" s="4">
        <v>192.1</v>
      </c>
      <c r="S46" s="4">
        <v>164.6</v>
      </c>
      <c r="T46" s="4">
        <v>155.30000000000001</v>
      </c>
      <c r="U46" s="4">
        <v>163.30000000000001</v>
      </c>
      <c r="V46" s="4">
        <v>162.1</v>
      </c>
      <c r="W46" s="4">
        <v>162.6</v>
      </c>
      <c r="X46" s="4">
        <v>157.5</v>
      </c>
      <c r="Y46" s="4">
        <v>168.4</v>
      </c>
      <c r="Z46" s="4">
        <v>154</v>
      </c>
      <c r="AA46" s="4">
        <v>157.69999999999999</v>
      </c>
      <c r="AB46" s="4">
        <v>163.69999999999999</v>
      </c>
      <c r="AC46" s="4">
        <v>160</v>
      </c>
      <c r="AD46" s="4">
        <v>160</v>
      </c>
      <c r="AE46" s="4">
        <v>163.19999999999999</v>
      </c>
    </row>
    <row r="47" spans="1:31" x14ac:dyDescent="0.25">
      <c r="A47" s="1" t="s">
        <v>33</v>
      </c>
      <c r="B47" s="1">
        <v>2021</v>
      </c>
      <c r="C47" s="1" t="s">
        <v>42</v>
      </c>
      <c r="D47" s="55">
        <v>44470</v>
      </c>
      <c r="E47" s="4">
        <v>147.4</v>
      </c>
      <c r="F47" s="4">
        <v>204.6</v>
      </c>
      <c r="G47" s="4">
        <v>171.2</v>
      </c>
      <c r="H47" s="4">
        <v>158.69999999999999</v>
      </c>
      <c r="I47" s="4">
        <v>190.6</v>
      </c>
      <c r="J47" s="4">
        <v>155.69999999999999</v>
      </c>
      <c r="K47" s="4">
        <v>185.3</v>
      </c>
      <c r="L47" s="4">
        <v>165.2</v>
      </c>
      <c r="M47" s="4">
        <v>121.9</v>
      </c>
      <c r="N47" s="4">
        <v>169.3</v>
      </c>
      <c r="O47" s="4">
        <v>163.19999999999999</v>
      </c>
      <c r="P47" s="4">
        <v>174.7</v>
      </c>
      <c r="Q47" s="4">
        <v>167.7</v>
      </c>
      <c r="R47" s="4">
        <v>192.7</v>
      </c>
      <c r="S47" s="4">
        <v>165.7</v>
      </c>
      <c r="T47" s="4">
        <v>156.30000000000001</v>
      </c>
      <c r="U47" s="4">
        <v>164.3</v>
      </c>
      <c r="V47" s="4">
        <v>163.6</v>
      </c>
      <c r="W47" s="4">
        <v>164.2</v>
      </c>
      <c r="X47" s="4">
        <v>158.4</v>
      </c>
      <c r="Y47" s="4">
        <v>169.1</v>
      </c>
      <c r="Z47" s="4">
        <v>155.69999999999999</v>
      </c>
      <c r="AA47" s="4">
        <v>158.6</v>
      </c>
      <c r="AB47" s="4">
        <v>163.9</v>
      </c>
      <c r="AC47" s="4">
        <v>160.80000000000001</v>
      </c>
      <c r="AD47" s="4">
        <v>161</v>
      </c>
      <c r="AE47" s="4">
        <v>165.5</v>
      </c>
    </row>
    <row r="48" spans="1:31" x14ac:dyDescent="0.25">
      <c r="A48" s="1" t="s">
        <v>33</v>
      </c>
      <c r="B48" s="1">
        <v>2021</v>
      </c>
      <c r="C48" s="1" t="s">
        <v>43</v>
      </c>
      <c r="D48" s="55">
        <v>44501</v>
      </c>
      <c r="E48" s="4">
        <v>148.19999999999999</v>
      </c>
      <c r="F48" s="4">
        <v>201.6</v>
      </c>
      <c r="G48" s="4">
        <v>173</v>
      </c>
      <c r="H48" s="4">
        <v>159.30000000000001</v>
      </c>
      <c r="I48" s="4">
        <v>190.1</v>
      </c>
      <c r="J48" s="4">
        <v>156.5</v>
      </c>
      <c r="K48" s="4">
        <v>199.2</v>
      </c>
      <c r="L48" s="4">
        <v>165.3</v>
      </c>
      <c r="M48" s="4">
        <v>122.4</v>
      </c>
      <c r="N48" s="4">
        <v>169.6</v>
      </c>
      <c r="O48" s="4">
        <v>163.69999999999999</v>
      </c>
      <c r="P48" s="4">
        <v>175.5</v>
      </c>
      <c r="Q48" s="4">
        <v>169.7</v>
      </c>
      <c r="R48" s="4">
        <v>192.9</v>
      </c>
      <c r="S48" s="4">
        <v>167.2</v>
      </c>
      <c r="T48" s="4">
        <v>157.4</v>
      </c>
      <c r="U48" s="4">
        <v>165.8</v>
      </c>
      <c r="V48" s="4">
        <v>164.2</v>
      </c>
      <c r="W48" s="4">
        <v>163.9</v>
      </c>
      <c r="X48" s="4">
        <v>159.30000000000001</v>
      </c>
      <c r="Y48" s="4">
        <v>169.9</v>
      </c>
      <c r="Z48" s="4">
        <v>154.80000000000001</v>
      </c>
      <c r="AA48" s="4">
        <v>159.80000000000001</v>
      </c>
      <c r="AB48" s="4">
        <v>164.3</v>
      </c>
      <c r="AC48" s="4">
        <v>162.19999999999999</v>
      </c>
      <c r="AD48" s="4">
        <v>161.4</v>
      </c>
      <c r="AE48" s="4">
        <v>166.7</v>
      </c>
    </row>
    <row r="49" spans="1:31" x14ac:dyDescent="0.25">
      <c r="A49" s="1" t="s">
        <v>33</v>
      </c>
      <c r="B49" s="1">
        <v>2021</v>
      </c>
      <c r="C49" s="1" t="s">
        <v>44</v>
      </c>
      <c r="D49" s="55">
        <v>44531</v>
      </c>
      <c r="E49" s="4">
        <v>148.69999999999999</v>
      </c>
      <c r="F49" s="4">
        <v>198.8</v>
      </c>
      <c r="G49" s="4">
        <v>177.9</v>
      </c>
      <c r="H49" s="4">
        <v>159.9</v>
      </c>
      <c r="I49" s="4">
        <v>187.6</v>
      </c>
      <c r="J49" s="4">
        <v>154.9</v>
      </c>
      <c r="K49" s="4">
        <v>188.3</v>
      </c>
      <c r="L49" s="4">
        <v>164.4</v>
      </c>
      <c r="M49" s="4">
        <v>121</v>
      </c>
      <c r="N49" s="4">
        <v>170.5</v>
      </c>
      <c r="O49" s="4">
        <v>164.2</v>
      </c>
      <c r="P49" s="4">
        <v>176.5</v>
      </c>
      <c r="Q49" s="4">
        <v>168.2</v>
      </c>
      <c r="R49" s="4">
        <v>192.4</v>
      </c>
      <c r="S49" s="4">
        <v>168.5</v>
      </c>
      <c r="T49" s="4">
        <v>158.69999999999999</v>
      </c>
      <c r="U49" s="4">
        <v>167</v>
      </c>
      <c r="V49" s="4">
        <v>163.4</v>
      </c>
      <c r="W49" s="4">
        <v>164.1</v>
      </c>
      <c r="X49" s="4">
        <v>160.19999999999999</v>
      </c>
      <c r="Y49" s="4">
        <v>170.6</v>
      </c>
      <c r="Z49" s="4">
        <v>155.69999999999999</v>
      </c>
      <c r="AA49" s="4">
        <v>160.6</v>
      </c>
      <c r="AB49" s="4">
        <v>164.4</v>
      </c>
      <c r="AC49" s="4">
        <v>162.6</v>
      </c>
      <c r="AD49" s="4">
        <v>162</v>
      </c>
      <c r="AE49" s="4">
        <v>166.2</v>
      </c>
    </row>
    <row r="50" spans="1:31" x14ac:dyDescent="0.25">
      <c r="A50" s="1" t="s">
        <v>33</v>
      </c>
      <c r="B50" s="1">
        <v>2022</v>
      </c>
      <c r="C50" s="1" t="s">
        <v>31</v>
      </c>
      <c r="D50" s="55">
        <v>44562</v>
      </c>
      <c r="E50" s="4">
        <v>149.5</v>
      </c>
      <c r="F50" s="4">
        <v>198.7</v>
      </c>
      <c r="G50" s="4">
        <v>178.8</v>
      </c>
      <c r="H50" s="4">
        <v>160.5</v>
      </c>
      <c r="I50" s="4">
        <v>184.7</v>
      </c>
      <c r="J50" s="4">
        <v>153.69999999999999</v>
      </c>
      <c r="K50" s="4">
        <v>174.3</v>
      </c>
      <c r="L50" s="4">
        <v>163.9</v>
      </c>
      <c r="M50" s="4">
        <v>120</v>
      </c>
      <c r="N50" s="4">
        <v>172.1</v>
      </c>
      <c r="O50" s="4">
        <v>164.3</v>
      </c>
      <c r="P50" s="4">
        <v>177.3</v>
      </c>
      <c r="Q50" s="4">
        <v>166.4</v>
      </c>
      <c r="R50" s="4">
        <v>192.2</v>
      </c>
      <c r="S50" s="4">
        <v>169.9</v>
      </c>
      <c r="T50" s="4">
        <v>160.69999999999999</v>
      </c>
      <c r="U50" s="4">
        <v>168.5</v>
      </c>
      <c r="V50" s="4">
        <v>164.5</v>
      </c>
      <c r="W50" s="4">
        <v>164.2</v>
      </c>
      <c r="X50" s="4">
        <v>161.1</v>
      </c>
      <c r="Y50" s="4">
        <v>171.4</v>
      </c>
      <c r="Z50" s="4">
        <v>156.5</v>
      </c>
      <c r="AA50" s="4">
        <v>161.19999999999999</v>
      </c>
      <c r="AB50" s="4">
        <v>164.7</v>
      </c>
      <c r="AC50" s="4">
        <v>163</v>
      </c>
      <c r="AD50" s="4">
        <v>162.69999999999999</v>
      </c>
      <c r="AE50" s="4">
        <v>165.7</v>
      </c>
    </row>
    <row r="51" spans="1:31" x14ac:dyDescent="0.25">
      <c r="A51" s="1" t="s">
        <v>33</v>
      </c>
      <c r="B51" s="1">
        <v>2022</v>
      </c>
      <c r="C51" s="1" t="s">
        <v>34</v>
      </c>
      <c r="D51" s="55">
        <v>44593</v>
      </c>
      <c r="E51" s="4">
        <v>150</v>
      </c>
      <c r="F51" s="4">
        <v>200.6</v>
      </c>
      <c r="G51" s="4">
        <v>175.8</v>
      </c>
      <c r="H51" s="4">
        <v>160.69999999999999</v>
      </c>
      <c r="I51" s="4">
        <v>184.9</v>
      </c>
      <c r="J51" s="4">
        <v>153.69999999999999</v>
      </c>
      <c r="K51" s="4">
        <v>169.7</v>
      </c>
      <c r="L51" s="4">
        <v>163.69999999999999</v>
      </c>
      <c r="M51" s="4">
        <v>118.9</v>
      </c>
      <c r="N51" s="4">
        <v>174.3</v>
      </c>
      <c r="O51" s="4">
        <v>164.7</v>
      </c>
      <c r="P51" s="4">
        <v>178</v>
      </c>
      <c r="Q51" s="4">
        <v>166.2</v>
      </c>
      <c r="R51" s="4">
        <v>192.8</v>
      </c>
      <c r="S51" s="4">
        <v>170.8</v>
      </c>
      <c r="T51" s="4">
        <v>162.4</v>
      </c>
      <c r="U51" s="4">
        <v>169.6</v>
      </c>
      <c r="V51" s="4">
        <v>165.5</v>
      </c>
      <c r="W51" s="4">
        <v>165.7</v>
      </c>
      <c r="X51" s="4">
        <v>161.80000000000001</v>
      </c>
      <c r="Y51" s="4">
        <v>172.2</v>
      </c>
      <c r="Z51" s="4">
        <v>156.9</v>
      </c>
      <c r="AA51" s="4">
        <v>162.1</v>
      </c>
      <c r="AB51" s="4">
        <v>165.4</v>
      </c>
      <c r="AC51" s="4">
        <v>164.4</v>
      </c>
      <c r="AD51" s="4">
        <v>163.5</v>
      </c>
      <c r="AE51" s="4">
        <v>166.1</v>
      </c>
    </row>
    <row r="52" spans="1:31" x14ac:dyDescent="0.25">
      <c r="A52" s="1" t="s">
        <v>33</v>
      </c>
      <c r="B52" s="1">
        <v>2022</v>
      </c>
      <c r="C52" s="1" t="s">
        <v>35</v>
      </c>
      <c r="D52" s="55">
        <v>44621</v>
      </c>
      <c r="E52" s="4">
        <v>151.30000000000001</v>
      </c>
      <c r="F52" s="4">
        <v>210.7</v>
      </c>
      <c r="G52" s="4">
        <v>167.8</v>
      </c>
      <c r="H52" s="4">
        <v>162.19999999999999</v>
      </c>
      <c r="I52" s="4">
        <v>194.6</v>
      </c>
      <c r="J52" s="4">
        <v>157.6</v>
      </c>
      <c r="K52" s="4">
        <v>166.9</v>
      </c>
      <c r="L52" s="4">
        <v>163.9</v>
      </c>
      <c r="M52" s="4">
        <v>118.8</v>
      </c>
      <c r="N52" s="4">
        <v>177.4</v>
      </c>
      <c r="O52" s="4">
        <v>165.3</v>
      </c>
      <c r="P52" s="4">
        <v>179.3</v>
      </c>
      <c r="Q52" s="4">
        <v>168.4</v>
      </c>
      <c r="R52" s="4">
        <v>193.7</v>
      </c>
      <c r="S52" s="4">
        <v>172.1</v>
      </c>
      <c r="T52" s="4">
        <v>164.6</v>
      </c>
      <c r="U52" s="4">
        <v>171.1</v>
      </c>
      <c r="V52" s="4">
        <v>165.3</v>
      </c>
      <c r="W52" s="4">
        <v>167.2</v>
      </c>
      <c r="X52" s="4">
        <v>162.80000000000001</v>
      </c>
      <c r="Y52" s="4">
        <v>173</v>
      </c>
      <c r="Z52" s="4">
        <v>157.9</v>
      </c>
      <c r="AA52" s="4">
        <v>163.30000000000001</v>
      </c>
      <c r="AB52" s="4">
        <v>166</v>
      </c>
      <c r="AC52" s="4">
        <v>167.2</v>
      </c>
      <c r="AD52" s="4">
        <v>164.6</v>
      </c>
      <c r="AE52" s="4">
        <v>167.7</v>
      </c>
    </row>
    <row r="53" spans="1:31" x14ac:dyDescent="0.25">
      <c r="A53" s="1" t="s">
        <v>33</v>
      </c>
      <c r="B53" s="1">
        <v>2022</v>
      </c>
      <c r="C53" s="1" t="s">
        <v>36</v>
      </c>
      <c r="D53" s="55">
        <v>44652</v>
      </c>
      <c r="E53" s="4">
        <v>152.9</v>
      </c>
      <c r="F53" s="4">
        <v>211.8</v>
      </c>
      <c r="G53" s="4">
        <v>164.5</v>
      </c>
      <c r="H53" s="4">
        <v>163.9</v>
      </c>
      <c r="I53" s="4">
        <v>199.5</v>
      </c>
      <c r="J53" s="4">
        <v>172.6</v>
      </c>
      <c r="K53" s="4">
        <v>166.2</v>
      </c>
      <c r="L53" s="4">
        <v>164.7</v>
      </c>
      <c r="M53" s="4">
        <v>119</v>
      </c>
      <c r="N53" s="4">
        <v>181.3</v>
      </c>
      <c r="O53" s="4">
        <v>166.2</v>
      </c>
      <c r="P53" s="4">
        <v>180.9</v>
      </c>
      <c r="Q53" s="4">
        <v>170.8</v>
      </c>
      <c r="R53" s="4">
        <v>193.9</v>
      </c>
      <c r="S53" s="4">
        <v>173.9</v>
      </c>
      <c r="T53" s="4">
        <v>166.5</v>
      </c>
      <c r="U53" s="4">
        <v>172.8</v>
      </c>
      <c r="V53" s="4">
        <v>167</v>
      </c>
      <c r="W53" s="4">
        <v>172.2</v>
      </c>
      <c r="X53" s="4">
        <v>164</v>
      </c>
      <c r="Y53" s="4">
        <v>174</v>
      </c>
      <c r="Z53" s="4">
        <v>162.6</v>
      </c>
      <c r="AA53" s="4">
        <v>164.4</v>
      </c>
      <c r="AB53" s="4">
        <v>166.9</v>
      </c>
      <c r="AC53" s="4">
        <v>168.8</v>
      </c>
      <c r="AD53" s="4">
        <v>166.8</v>
      </c>
      <c r="AE53" s="4">
        <v>170.1</v>
      </c>
    </row>
    <row r="54" spans="1:31" x14ac:dyDescent="0.25">
      <c r="A54" s="1" t="s">
        <v>33</v>
      </c>
      <c r="B54" s="1">
        <v>2022</v>
      </c>
      <c r="C54" s="1" t="s">
        <v>37</v>
      </c>
      <c r="D54" s="55">
        <v>44682</v>
      </c>
      <c r="E54" s="4">
        <v>154.1</v>
      </c>
      <c r="F54" s="4">
        <v>217</v>
      </c>
      <c r="G54" s="4">
        <v>162.4</v>
      </c>
      <c r="H54" s="4">
        <v>164.9</v>
      </c>
      <c r="I54" s="4">
        <v>202.4</v>
      </c>
      <c r="J54" s="4">
        <v>171</v>
      </c>
      <c r="K54" s="4">
        <v>174.9</v>
      </c>
      <c r="L54" s="4">
        <v>164.7</v>
      </c>
      <c r="M54" s="4">
        <v>119.7</v>
      </c>
      <c r="N54" s="4">
        <v>184.9</v>
      </c>
      <c r="O54" s="4">
        <v>167.1</v>
      </c>
      <c r="P54" s="4">
        <v>182.5</v>
      </c>
      <c r="Q54" s="4">
        <v>173.3</v>
      </c>
      <c r="R54" s="4">
        <v>194.1</v>
      </c>
      <c r="S54" s="4">
        <v>175.6</v>
      </c>
      <c r="T54" s="4">
        <v>168.4</v>
      </c>
      <c r="U54" s="4">
        <v>174.6</v>
      </c>
      <c r="V54" s="4">
        <v>167.5</v>
      </c>
      <c r="W54" s="4">
        <v>174.6</v>
      </c>
      <c r="X54" s="4">
        <v>165.2</v>
      </c>
      <c r="Y54" s="4">
        <v>174.8</v>
      </c>
      <c r="Z54" s="4">
        <v>163</v>
      </c>
      <c r="AA54" s="4">
        <v>165.1</v>
      </c>
      <c r="AB54" s="4">
        <v>167.9</v>
      </c>
      <c r="AC54" s="4">
        <v>168.4</v>
      </c>
      <c r="AD54" s="4">
        <v>167.5</v>
      </c>
      <c r="AE54" s="4">
        <v>171.7</v>
      </c>
    </row>
    <row r="55" spans="1:31" x14ac:dyDescent="0.25">
      <c r="A55" s="1" t="s">
        <v>33</v>
      </c>
      <c r="B55" s="1">
        <v>2022</v>
      </c>
      <c r="C55" s="1" t="s">
        <v>38</v>
      </c>
      <c r="D55" s="55">
        <v>44713</v>
      </c>
      <c r="E55" s="4">
        <v>155</v>
      </c>
      <c r="F55" s="4">
        <v>219.4</v>
      </c>
      <c r="G55" s="4">
        <v>170.8</v>
      </c>
      <c r="H55" s="4">
        <v>165.8</v>
      </c>
      <c r="I55" s="4">
        <v>200.9</v>
      </c>
      <c r="J55" s="4">
        <v>169.7</v>
      </c>
      <c r="K55" s="4">
        <v>182.3</v>
      </c>
      <c r="L55" s="4">
        <v>164.3</v>
      </c>
      <c r="M55" s="4">
        <v>119.9</v>
      </c>
      <c r="N55" s="4">
        <v>187.1</v>
      </c>
      <c r="O55" s="4">
        <v>167.9</v>
      </c>
      <c r="P55" s="4">
        <v>183.9</v>
      </c>
      <c r="Q55" s="4">
        <v>174.9</v>
      </c>
      <c r="R55" s="4">
        <v>194.3</v>
      </c>
      <c r="S55" s="4">
        <v>177.1</v>
      </c>
      <c r="T55" s="4">
        <v>169.9</v>
      </c>
      <c r="U55" s="4">
        <v>176</v>
      </c>
      <c r="V55" s="4">
        <v>166.8</v>
      </c>
      <c r="W55" s="4">
        <v>176</v>
      </c>
      <c r="X55" s="4">
        <v>166.4</v>
      </c>
      <c r="Y55" s="4">
        <v>175.4</v>
      </c>
      <c r="Z55" s="4">
        <v>161.1</v>
      </c>
      <c r="AA55" s="4">
        <v>165.8</v>
      </c>
      <c r="AB55" s="4">
        <v>169</v>
      </c>
      <c r="AC55" s="4">
        <v>169.4</v>
      </c>
      <c r="AD55" s="4">
        <v>167.5</v>
      </c>
      <c r="AE55" s="4">
        <v>172.6</v>
      </c>
    </row>
    <row r="56" spans="1:31" x14ac:dyDescent="0.25">
      <c r="A56" s="1" t="s">
        <v>33</v>
      </c>
      <c r="B56" s="1">
        <v>2022</v>
      </c>
      <c r="C56" s="1" t="s">
        <v>39</v>
      </c>
      <c r="D56" s="55">
        <v>44743</v>
      </c>
      <c r="E56" s="4">
        <v>156.5</v>
      </c>
      <c r="F56" s="4">
        <v>213</v>
      </c>
      <c r="G56" s="4">
        <v>175.2</v>
      </c>
      <c r="H56" s="4">
        <v>166.6</v>
      </c>
      <c r="I56" s="4">
        <v>195.8</v>
      </c>
      <c r="J56" s="4">
        <v>174.2</v>
      </c>
      <c r="K56" s="4">
        <v>182.1</v>
      </c>
      <c r="L56" s="4">
        <v>164.3</v>
      </c>
      <c r="M56" s="4">
        <v>120</v>
      </c>
      <c r="N56" s="4">
        <v>190</v>
      </c>
      <c r="O56" s="4">
        <v>168.4</v>
      </c>
      <c r="P56" s="4">
        <v>185.2</v>
      </c>
      <c r="Q56" s="4">
        <v>175</v>
      </c>
      <c r="R56" s="4">
        <v>194.6</v>
      </c>
      <c r="S56" s="4">
        <v>178.3</v>
      </c>
      <c r="T56" s="4">
        <v>171.3</v>
      </c>
      <c r="U56" s="4">
        <v>177.3</v>
      </c>
      <c r="V56" s="4">
        <v>167.8</v>
      </c>
      <c r="W56" s="4">
        <v>179.6</v>
      </c>
      <c r="X56" s="4">
        <v>167.4</v>
      </c>
      <c r="Y56" s="4">
        <v>176.1</v>
      </c>
      <c r="Z56" s="4">
        <v>161.6</v>
      </c>
      <c r="AA56" s="4">
        <v>166.3</v>
      </c>
      <c r="AB56" s="4">
        <v>171.4</v>
      </c>
      <c r="AC56" s="4">
        <v>169.7</v>
      </c>
      <c r="AD56" s="4">
        <v>168.4</v>
      </c>
      <c r="AE56" s="4">
        <v>173.4</v>
      </c>
    </row>
    <row r="57" spans="1:31" x14ac:dyDescent="0.25">
      <c r="A57" s="1" t="s">
        <v>33</v>
      </c>
      <c r="B57" s="1">
        <v>2022</v>
      </c>
      <c r="C57" s="1" t="s">
        <v>40</v>
      </c>
      <c r="D57" s="55">
        <v>44774</v>
      </c>
      <c r="E57" s="4">
        <v>160.30000000000001</v>
      </c>
      <c r="F57" s="4">
        <v>206.5</v>
      </c>
      <c r="G57" s="4">
        <v>169.2</v>
      </c>
      <c r="H57" s="4">
        <v>168.1</v>
      </c>
      <c r="I57" s="4">
        <v>192.4</v>
      </c>
      <c r="J57" s="4">
        <v>172.9</v>
      </c>
      <c r="K57" s="4">
        <v>186.7</v>
      </c>
      <c r="L57" s="4">
        <v>167.2</v>
      </c>
      <c r="M57" s="4">
        <v>120.9</v>
      </c>
      <c r="N57" s="4">
        <v>193.6</v>
      </c>
      <c r="O57" s="4">
        <v>168.8</v>
      </c>
      <c r="P57" s="4">
        <v>186.3</v>
      </c>
      <c r="Q57" s="4">
        <v>176.3</v>
      </c>
      <c r="R57" s="4">
        <v>195</v>
      </c>
      <c r="S57" s="4">
        <v>179.5</v>
      </c>
      <c r="T57" s="4">
        <v>172.7</v>
      </c>
      <c r="U57" s="4">
        <v>178.5</v>
      </c>
      <c r="V57" s="4">
        <v>169</v>
      </c>
      <c r="W57" s="4">
        <v>178.8</v>
      </c>
      <c r="X57" s="4">
        <v>168.5</v>
      </c>
      <c r="Y57" s="4">
        <v>176.8</v>
      </c>
      <c r="Z57" s="4">
        <v>161.9</v>
      </c>
      <c r="AA57" s="4">
        <v>166.9</v>
      </c>
      <c r="AB57" s="4">
        <v>172.3</v>
      </c>
      <c r="AC57" s="4">
        <v>171.2</v>
      </c>
      <c r="AD57" s="4">
        <v>169.1</v>
      </c>
      <c r="AE57" s="4">
        <v>174.3</v>
      </c>
    </row>
    <row r="58" spans="1:31" x14ac:dyDescent="0.25">
      <c r="A58" s="1" t="s">
        <v>33</v>
      </c>
      <c r="B58" s="1">
        <v>2022</v>
      </c>
      <c r="C58" s="1" t="s">
        <v>41</v>
      </c>
      <c r="D58" s="55">
        <v>44805</v>
      </c>
      <c r="E58" s="4">
        <v>163.5</v>
      </c>
      <c r="F58" s="4">
        <v>209.2</v>
      </c>
      <c r="G58" s="4">
        <v>169.7</v>
      </c>
      <c r="H58" s="4">
        <v>169.7</v>
      </c>
      <c r="I58" s="4">
        <v>188.7</v>
      </c>
      <c r="J58" s="4">
        <v>165.7</v>
      </c>
      <c r="K58" s="4">
        <v>191.8</v>
      </c>
      <c r="L58" s="4">
        <v>169.1</v>
      </c>
      <c r="M58" s="4">
        <v>121.6</v>
      </c>
      <c r="N58" s="4">
        <v>197.3</v>
      </c>
      <c r="O58" s="4">
        <v>169.4</v>
      </c>
      <c r="P58" s="4">
        <v>187.4</v>
      </c>
      <c r="Q58" s="4">
        <v>177.8</v>
      </c>
      <c r="R58" s="4">
        <v>195.9</v>
      </c>
      <c r="S58" s="4">
        <v>180.9</v>
      </c>
      <c r="T58" s="4">
        <v>174.3</v>
      </c>
      <c r="U58" s="4">
        <v>179.9</v>
      </c>
      <c r="V58" s="4">
        <v>169.5</v>
      </c>
      <c r="W58" s="4">
        <v>179.5</v>
      </c>
      <c r="X58" s="4">
        <v>169.5</v>
      </c>
      <c r="Y58" s="4">
        <v>177.8</v>
      </c>
      <c r="Z58" s="4">
        <v>162.30000000000001</v>
      </c>
      <c r="AA58" s="4">
        <v>167.6</v>
      </c>
      <c r="AB58" s="4">
        <v>173.1</v>
      </c>
      <c r="AC58" s="4">
        <v>170.9</v>
      </c>
      <c r="AD58" s="4">
        <v>169.7</v>
      </c>
      <c r="AE58" s="4">
        <v>175.3</v>
      </c>
    </row>
    <row r="59" spans="1:31" x14ac:dyDescent="0.25">
      <c r="A59" s="1" t="s">
        <v>33</v>
      </c>
      <c r="B59" s="1">
        <v>2022</v>
      </c>
      <c r="C59" s="1" t="s">
        <v>42</v>
      </c>
      <c r="D59" s="55">
        <v>44835</v>
      </c>
      <c r="E59" s="4">
        <v>165.2</v>
      </c>
      <c r="F59" s="4">
        <v>210.9</v>
      </c>
      <c r="G59" s="4">
        <v>170.9</v>
      </c>
      <c r="H59" s="4">
        <v>170.9</v>
      </c>
      <c r="I59" s="4">
        <v>186.5</v>
      </c>
      <c r="J59" s="4">
        <v>163.80000000000001</v>
      </c>
      <c r="K59" s="4">
        <v>199.7</v>
      </c>
      <c r="L59" s="4">
        <v>169.8</v>
      </c>
      <c r="M59" s="4">
        <v>121.9</v>
      </c>
      <c r="N59" s="4">
        <v>199.9</v>
      </c>
      <c r="O59" s="4">
        <v>169.9</v>
      </c>
      <c r="P59" s="4">
        <v>188.3</v>
      </c>
      <c r="Q59" s="4">
        <v>179.6</v>
      </c>
      <c r="R59" s="4">
        <v>196.3</v>
      </c>
      <c r="S59" s="4">
        <v>181.9</v>
      </c>
      <c r="T59" s="4">
        <v>175.3</v>
      </c>
      <c r="U59" s="4">
        <v>181</v>
      </c>
      <c r="V59" s="4">
        <v>171.2</v>
      </c>
      <c r="W59" s="4">
        <v>180.5</v>
      </c>
      <c r="X59" s="4">
        <v>170.4</v>
      </c>
      <c r="Y59" s="4">
        <v>178.7</v>
      </c>
      <c r="Z59" s="4">
        <v>162.9</v>
      </c>
      <c r="AA59" s="4">
        <v>168.2</v>
      </c>
      <c r="AB59" s="4">
        <v>173.4</v>
      </c>
      <c r="AC59" s="4">
        <v>172.1</v>
      </c>
      <c r="AD59" s="4">
        <v>170.5</v>
      </c>
      <c r="AE59" s="4">
        <v>176.7</v>
      </c>
    </row>
    <row r="60" spans="1:31" x14ac:dyDescent="0.25">
      <c r="A60" s="1" t="s">
        <v>33</v>
      </c>
      <c r="B60" s="1">
        <v>2022</v>
      </c>
      <c r="C60" s="1" t="s">
        <v>43</v>
      </c>
      <c r="D60" s="55">
        <v>44866</v>
      </c>
      <c r="E60" s="4">
        <v>167.4</v>
      </c>
      <c r="F60" s="4">
        <v>209.4</v>
      </c>
      <c r="G60" s="4">
        <v>181.4</v>
      </c>
      <c r="H60" s="4">
        <v>172.3</v>
      </c>
      <c r="I60" s="4">
        <v>188.9</v>
      </c>
      <c r="J60" s="4">
        <v>160.69999999999999</v>
      </c>
      <c r="K60" s="4">
        <v>183.1</v>
      </c>
      <c r="L60" s="4">
        <v>170.5</v>
      </c>
      <c r="M60" s="4">
        <v>122.1</v>
      </c>
      <c r="N60" s="4">
        <v>202.8</v>
      </c>
      <c r="O60" s="4">
        <v>170.4</v>
      </c>
      <c r="P60" s="4">
        <v>189.5</v>
      </c>
      <c r="Q60" s="4">
        <v>178.3</v>
      </c>
      <c r="R60" s="4">
        <v>196.9</v>
      </c>
      <c r="S60" s="4">
        <v>183.1</v>
      </c>
      <c r="T60" s="4">
        <v>176.2</v>
      </c>
      <c r="U60" s="4">
        <v>182.1</v>
      </c>
      <c r="V60" s="4">
        <v>171.8</v>
      </c>
      <c r="W60" s="4">
        <v>181.3</v>
      </c>
      <c r="X60" s="4">
        <v>171.4</v>
      </c>
      <c r="Y60" s="4">
        <v>179.8</v>
      </c>
      <c r="Z60" s="4">
        <v>163</v>
      </c>
      <c r="AA60" s="4">
        <v>168.5</v>
      </c>
      <c r="AB60" s="4">
        <v>173.7</v>
      </c>
      <c r="AC60" s="4">
        <v>173.6</v>
      </c>
      <c r="AD60" s="4">
        <v>171.1</v>
      </c>
      <c r="AE60" s="4">
        <v>176.5</v>
      </c>
    </row>
    <row r="61" spans="1:31" x14ac:dyDescent="0.25">
      <c r="A61" s="1" t="s">
        <v>33</v>
      </c>
      <c r="B61" s="1">
        <v>2022</v>
      </c>
      <c r="C61" s="1" t="s">
        <v>44</v>
      </c>
      <c r="D61" s="55">
        <v>44896</v>
      </c>
      <c r="E61" s="4">
        <v>169.2</v>
      </c>
      <c r="F61" s="4">
        <v>209</v>
      </c>
      <c r="G61" s="4">
        <v>190.2</v>
      </c>
      <c r="H61" s="4">
        <v>173.6</v>
      </c>
      <c r="I61" s="4">
        <v>188.5</v>
      </c>
      <c r="J61" s="4">
        <v>158</v>
      </c>
      <c r="K61" s="4">
        <v>159.9</v>
      </c>
      <c r="L61" s="4">
        <v>170.8</v>
      </c>
      <c r="M61" s="4">
        <v>121.8</v>
      </c>
      <c r="N61" s="4">
        <v>205.2</v>
      </c>
      <c r="O61" s="4">
        <v>171</v>
      </c>
      <c r="P61" s="4">
        <v>190.3</v>
      </c>
      <c r="Q61" s="4">
        <v>175.9</v>
      </c>
      <c r="R61" s="4">
        <v>197.3</v>
      </c>
      <c r="S61" s="4">
        <v>184</v>
      </c>
      <c r="T61" s="4">
        <v>177</v>
      </c>
      <c r="U61" s="4">
        <v>183</v>
      </c>
      <c r="V61" s="4">
        <v>170.7</v>
      </c>
      <c r="W61" s="4">
        <v>182</v>
      </c>
      <c r="X61" s="4">
        <v>172.1</v>
      </c>
      <c r="Y61" s="4">
        <v>181.1</v>
      </c>
      <c r="Z61" s="4">
        <v>163.4</v>
      </c>
      <c r="AA61" s="4">
        <v>168.9</v>
      </c>
      <c r="AB61" s="4">
        <v>174.1</v>
      </c>
      <c r="AC61" s="4">
        <v>175.8</v>
      </c>
      <c r="AD61" s="4">
        <v>172</v>
      </c>
      <c r="AE61" s="4">
        <v>175.7</v>
      </c>
    </row>
    <row r="62" spans="1:31" x14ac:dyDescent="0.25">
      <c r="A62" s="1" t="s">
        <v>33</v>
      </c>
      <c r="B62" s="1">
        <v>2023</v>
      </c>
      <c r="C62" s="1" t="s">
        <v>31</v>
      </c>
      <c r="D62" s="55">
        <v>44927</v>
      </c>
      <c r="E62" s="4">
        <v>173.8</v>
      </c>
      <c r="F62" s="4">
        <v>210.7</v>
      </c>
      <c r="G62" s="4">
        <v>194.5</v>
      </c>
      <c r="H62" s="4">
        <v>174.6</v>
      </c>
      <c r="I62" s="4">
        <v>187.2</v>
      </c>
      <c r="J62" s="4">
        <v>158.30000000000001</v>
      </c>
      <c r="K62" s="4">
        <v>153.9</v>
      </c>
      <c r="L62" s="4">
        <v>170.9</v>
      </c>
      <c r="M62" s="4">
        <v>121.1</v>
      </c>
      <c r="N62" s="4">
        <v>208.4</v>
      </c>
      <c r="O62" s="4">
        <v>171.4</v>
      </c>
      <c r="P62" s="4">
        <v>191.2</v>
      </c>
      <c r="Q62" s="4">
        <v>176.7</v>
      </c>
      <c r="R62" s="4">
        <v>198.2</v>
      </c>
      <c r="S62" s="4">
        <v>184.9</v>
      </c>
      <c r="T62" s="4">
        <v>177.6</v>
      </c>
      <c r="U62" s="4">
        <v>183.8</v>
      </c>
      <c r="V62" s="4">
        <v>172.1</v>
      </c>
      <c r="W62" s="4">
        <v>182</v>
      </c>
      <c r="X62" s="4">
        <v>172.9</v>
      </c>
      <c r="Y62" s="4">
        <v>182.3</v>
      </c>
      <c r="Z62" s="4">
        <v>163.6</v>
      </c>
      <c r="AA62" s="4">
        <v>169.5</v>
      </c>
      <c r="AB62" s="4">
        <v>174.3</v>
      </c>
      <c r="AC62" s="4">
        <v>178.6</v>
      </c>
      <c r="AD62" s="4">
        <v>172.8</v>
      </c>
      <c r="AE62" s="4">
        <v>176.5</v>
      </c>
    </row>
    <row r="63" spans="1:31" x14ac:dyDescent="0.25">
      <c r="A63" s="1" t="s">
        <v>33</v>
      </c>
      <c r="B63" s="1">
        <v>2023</v>
      </c>
      <c r="C63" s="1" t="s">
        <v>34</v>
      </c>
      <c r="D63" s="55">
        <v>44958</v>
      </c>
      <c r="E63" s="4">
        <v>174.4</v>
      </c>
      <c r="F63" s="4">
        <v>207.7</v>
      </c>
      <c r="G63" s="4">
        <v>175.2</v>
      </c>
      <c r="H63" s="4">
        <v>177.3</v>
      </c>
      <c r="I63" s="4">
        <v>179.3</v>
      </c>
      <c r="J63" s="4">
        <v>169.5</v>
      </c>
      <c r="K63" s="4">
        <v>152.69999999999999</v>
      </c>
      <c r="L63" s="4">
        <v>171</v>
      </c>
      <c r="M63" s="4">
        <v>120</v>
      </c>
      <c r="N63" s="4">
        <v>209.7</v>
      </c>
      <c r="O63" s="4">
        <v>172.3</v>
      </c>
      <c r="P63" s="4">
        <v>193</v>
      </c>
      <c r="Q63" s="4">
        <v>177</v>
      </c>
      <c r="R63" s="4">
        <v>199.5</v>
      </c>
      <c r="S63" s="4">
        <v>186.2</v>
      </c>
      <c r="T63" s="4">
        <v>178.7</v>
      </c>
      <c r="U63" s="4">
        <v>185.1</v>
      </c>
      <c r="V63" s="4">
        <v>173.5</v>
      </c>
      <c r="W63" s="4">
        <v>182.1</v>
      </c>
      <c r="X63" s="4">
        <v>174.2</v>
      </c>
      <c r="Y63" s="4">
        <v>184.4</v>
      </c>
      <c r="Z63" s="4">
        <v>164.2</v>
      </c>
      <c r="AA63" s="4">
        <v>170.3</v>
      </c>
      <c r="AB63" s="4">
        <v>175</v>
      </c>
      <c r="AC63" s="4">
        <v>181</v>
      </c>
      <c r="AD63" s="4">
        <v>174.1</v>
      </c>
      <c r="AE63" s="4">
        <v>177.2</v>
      </c>
    </row>
    <row r="64" spans="1:31" x14ac:dyDescent="0.25">
      <c r="A64" s="1" t="s">
        <v>33</v>
      </c>
      <c r="B64" s="1">
        <v>2023</v>
      </c>
      <c r="C64" s="1" t="s">
        <v>35</v>
      </c>
      <c r="D64" s="55">
        <v>44986</v>
      </c>
      <c r="E64" s="4">
        <v>174.4</v>
      </c>
      <c r="F64" s="4">
        <v>207.7</v>
      </c>
      <c r="G64" s="4">
        <v>175.2</v>
      </c>
      <c r="H64" s="4">
        <v>177.3</v>
      </c>
      <c r="I64" s="4">
        <v>179.2</v>
      </c>
      <c r="J64" s="4">
        <v>169.5</v>
      </c>
      <c r="K64" s="4">
        <v>152.80000000000001</v>
      </c>
      <c r="L64" s="4">
        <v>171.1</v>
      </c>
      <c r="M64" s="4">
        <v>120</v>
      </c>
      <c r="N64" s="4">
        <v>209.7</v>
      </c>
      <c r="O64" s="4">
        <v>172.3</v>
      </c>
      <c r="P64" s="4">
        <v>193</v>
      </c>
      <c r="Q64" s="4">
        <v>177</v>
      </c>
      <c r="R64" s="4">
        <v>199.5</v>
      </c>
      <c r="S64" s="4">
        <v>186.1</v>
      </c>
      <c r="T64" s="4">
        <v>178.7</v>
      </c>
      <c r="U64" s="4">
        <v>185.1</v>
      </c>
      <c r="V64" s="4">
        <v>173.5</v>
      </c>
      <c r="W64" s="4">
        <v>181.9</v>
      </c>
      <c r="X64" s="4">
        <v>174.2</v>
      </c>
      <c r="Y64" s="4">
        <v>184.4</v>
      </c>
      <c r="Z64" s="4">
        <v>164.2</v>
      </c>
      <c r="AA64" s="4">
        <v>170.3</v>
      </c>
      <c r="AB64" s="4">
        <v>175</v>
      </c>
      <c r="AC64" s="4">
        <v>181</v>
      </c>
      <c r="AD64" s="4">
        <v>174.1</v>
      </c>
      <c r="AE64" s="4">
        <v>177.2</v>
      </c>
    </row>
    <row r="65" spans="1:31" x14ac:dyDescent="0.25">
      <c r="A65" s="1" t="s">
        <v>33</v>
      </c>
      <c r="B65" s="1">
        <v>2023</v>
      </c>
      <c r="C65" s="1" t="s">
        <v>36</v>
      </c>
      <c r="D65" s="55">
        <v>45017</v>
      </c>
      <c r="E65" s="4">
        <v>173.8</v>
      </c>
      <c r="F65" s="4">
        <v>209.3</v>
      </c>
      <c r="G65" s="4">
        <v>169.6</v>
      </c>
      <c r="H65" s="4">
        <v>178.4</v>
      </c>
      <c r="I65" s="4">
        <v>174.9</v>
      </c>
      <c r="J65" s="4">
        <v>176.3</v>
      </c>
      <c r="K65" s="4">
        <v>155.4</v>
      </c>
      <c r="L65" s="4">
        <v>173.4</v>
      </c>
      <c r="M65" s="4">
        <v>121.3</v>
      </c>
      <c r="N65" s="4">
        <v>212.9</v>
      </c>
      <c r="O65" s="4">
        <v>172.9</v>
      </c>
      <c r="P65" s="4">
        <v>193.5</v>
      </c>
      <c r="Q65" s="4">
        <v>177.9</v>
      </c>
      <c r="R65" s="4">
        <v>200.6</v>
      </c>
      <c r="S65" s="4">
        <v>186.9</v>
      </c>
      <c r="T65" s="4">
        <v>179.2</v>
      </c>
      <c r="U65" s="4">
        <v>185.7</v>
      </c>
      <c r="V65" s="4">
        <v>175.2</v>
      </c>
      <c r="W65" s="4">
        <v>181.7</v>
      </c>
      <c r="X65" s="4">
        <v>174.6</v>
      </c>
      <c r="Y65" s="4">
        <v>185</v>
      </c>
      <c r="Z65" s="4">
        <v>164.5</v>
      </c>
      <c r="AA65" s="4">
        <v>170.7</v>
      </c>
      <c r="AB65" s="4">
        <v>176.4</v>
      </c>
      <c r="AC65" s="4">
        <v>184</v>
      </c>
      <c r="AD65" s="4">
        <v>175</v>
      </c>
      <c r="AE65" s="4">
        <v>178.1</v>
      </c>
    </row>
    <row r="66" spans="1:31" x14ac:dyDescent="0.25">
      <c r="A66" s="1" t="s">
        <v>33</v>
      </c>
      <c r="B66" s="1">
        <v>2023</v>
      </c>
      <c r="C66" s="1" t="s">
        <v>37</v>
      </c>
      <c r="D66" s="55">
        <v>45047</v>
      </c>
      <c r="E66" s="4">
        <v>173.7</v>
      </c>
      <c r="F66" s="4">
        <v>214.3</v>
      </c>
      <c r="G66" s="4">
        <v>173.2</v>
      </c>
      <c r="H66" s="4">
        <v>179.5</v>
      </c>
      <c r="I66" s="4">
        <v>170</v>
      </c>
      <c r="J66" s="4">
        <v>172.2</v>
      </c>
      <c r="K66" s="4">
        <v>161</v>
      </c>
      <c r="L66" s="4">
        <v>175.6</v>
      </c>
      <c r="M66" s="4">
        <v>122.7</v>
      </c>
      <c r="N66" s="4">
        <v>218</v>
      </c>
      <c r="O66" s="4">
        <v>173.4</v>
      </c>
      <c r="P66" s="4">
        <v>194.2</v>
      </c>
      <c r="Q66" s="4">
        <v>179.1</v>
      </c>
      <c r="R66" s="4">
        <v>201</v>
      </c>
      <c r="S66" s="4">
        <v>187.3</v>
      </c>
      <c r="T66" s="4">
        <v>179.7</v>
      </c>
      <c r="U66" s="4">
        <v>186.2</v>
      </c>
      <c r="V66" s="4">
        <v>175.6</v>
      </c>
      <c r="W66" s="4">
        <v>182.8</v>
      </c>
      <c r="X66" s="4">
        <v>175.2</v>
      </c>
      <c r="Y66" s="4">
        <v>185.7</v>
      </c>
      <c r="Z66" s="4">
        <v>164.8</v>
      </c>
      <c r="AA66" s="4">
        <v>171.2</v>
      </c>
      <c r="AB66" s="4">
        <v>177.1</v>
      </c>
      <c r="AC66" s="4">
        <v>185.2</v>
      </c>
      <c r="AD66" s="4">
        <v>175.7</v>
      </c>
      <c r="AE66" s="4">
        <v>179.1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6D87-4B9C-42B4-AE43-AA14D4325620}">
  <dimension ref="A3:B15"/>
  <sheetViews>
    <sheetView workbookViewId="0">
      <selection activeCell="B24" sqref="B24"/>
    </sheetView>
  </sheetViews>
  <sheetFormatPr defaultRowHeight="13.2" x14ac:dyDescent="0.25"/>
  <cols>
    <col min="1" max="1" width="13.33203125" bestFit="1" customWidth="1"/>
    <col min="2" max="2" width="22.109375" bestFit="1" customWidth="1"/>
  </cols>
  <sheetData>
    <row r="3" spans="1:2" x14ac:dyDescent="0.25">
      <c r="A3" s="29" t="s">
        <v>151</v>
      </c>
      <c r="B3" t="s">
        <v>156</v>
      </c>
    </row>
    <row r="4" spans="1:2" x14ac:dyDescent="0.25">
      <c r="A4" s="30">
        <v>2013</v>
      </c>
      <c r="B4">
        <v>12</v>
      </c>
    </row>
    <row r="5" spans="1:2" x14ac:dyDescent="0.25">
      <c r="A5" s="30">
        <v>2014</v>
      </c>
      <c r="B5">
        <v>12</v>
      </c>
    </row>
    <row r="6" spans="1:2" x14ac:dyDescent="0.25">
      <c r="A6" s="30">
        <v>2015</v>
      </c>
      <c r="B6">
        <v>12</v>
      </c>
    </row>
    <row r="7" spans="1:2" x14ac:dyDescent="0.25">
      <c r="A7" s="30">
        <v>2016</v>
      </c>
      <c r="B7">
        <v>12</v>
      </c>
    </row>
    <row r="8" spans="1:2" x14ac:dyDescent="0.25">
      <c r="A8" s="30">
        <v>2017</v>
      </c>
      <c r="B8">
        <v>12</v>
      </c>
    </row>
    <row r="9" spans="1:2" x14ac:dyDescent="0.25">
      <c r="A9" s="30">
        <v>2018</v>
      </c>
      <c r="B9">
        <v>12</v>
      </c>
    </row>
    <row r="10" spans="1:2" x14ac:dyDescent="0.25">
      <c r="A10" s="30">
        <v>2019</v>
      </c>
      <c r="B10">
        <v>11</v>
      </c>
    </row>
    <row r="11" spans="1:2" x14ac:dyDescent="0.25">
      <c r="A11" s="30">
        <v>2020</v>
      </c>
      <c r="B11">
        <v>12</v>
      </c>
    </row>
    <row r="12" spans="1:2" x14ac:dyDescent="0.25">
      <c r="A12" s="30">
        <v>2021</v>
      </c>
      <c r="B12">
        <v>12</v>
      </c>
    </row>
    <row r="13" spans="1:2" x14ac:dyDescent="0.25">
      <c r="A13" s="30">
        <v>2022</v>
      </c>
      <c r="B13">
        <v>12</v>
      </c>
    </row>
    <row r="14" spans="1:2" x14ac:dyDescent="0.25">
      <c r="A14" s="30">
        <v>2023</v>
      </c>
      <c r="B14">
        <v>5</v>
      </c>
    </row>
    <row r="15" spans="1:2" x14ac:dyDescent="0.25">
      <c r="A15" s="30" t="s">
        <v>152</v>
      </c>
      <c r="B1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H376"/>
  <sheetViews>
    <sheetView workbookViewId="0">
      <pane xSplit="3" ySplit="1" topLeftCell="Z304" activePane="bottomRight" state="frozen"/>
      <selection pane="topRight" activeCell="D1" sqref="D1"/>
      <selection pane="bottomLeft" activeCell="A2" sqref="A2"/>
      <selection pane="bottomRight" activeCell="AE1" activeCellId="1" sqref="B1:C376 AE1:AE376"/>
    </sheetView>
  </sheetViews>
  <sheetFormatPr defaultColWidth="12.6640625" defaultRowHeight="15.75" customHeight="1" x14ac:dyDescent="0.25"/>
  <cols>
    <col min="4" max="4" width="17.77734375" bestFit="1" customWidth="1"/>
    <col min="32" max="32" width="19.77734375" customWidth="1"/>
  </cols>
  <sheetData>
    <row r="1" spans="1:31" ht="13.2" x14ac:dyDescent="0.25">
      <c r="A1" s="2" t="s">
        <v>0</v>
      </c>
      <c r="B1" s="2" t="s">
        <v>1</v>
      </c>
      <c r="C1" s="2" t="s">
        <v>2</v>
      </c>
      <c r="D1" s="25" t="s">
        <v>155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ht="13.2" hidden="1" x14ac:dyDescent="0.25">
      <c r="A2" s="1" t="s">
        <v>30</v>
      </c>
      <c r="B2" s="1">
        <v>2013</v>
      </c>
      <c r="C2" s="1" t="s">
        <v>31</v>
      </c>
      <c r="D2" s="1" t="str">
        <f>_xlfn.CONCAT(B2," ",C2," ",A2)</f>
        <v>2013 January Rural</v>
      </c>
      <c r="E2" s="4">
        <v>107.5</v>
      </c>
      <c r="F2" s="4">
        <v>106.3</v>
      </c>
      <c r="G2" s="4">
        <v>108.1</v>
      </c>
      <c r="H2" s="4">
        <v>104.9</v>
      </c>
      <c r="I2" s="4">
        <v>106.1</v>
      </c>
      <c r="J2" s="4">
        <v>103.9</v>
      </c>
      <c r="K2" s="4">
        <v>101.9</v>
      </c>
      <c r="L2" s="4">
        <v>106.1</v>
      </c>
      <c r="M2" s="4">
        <v>106.8</v>
      </c>
      <c r="N2" s="4">
        <v>103.1</v>
      </c>
      <c r="O2" s="4">
        <v>104.8</v>
      </c>
      <c r="P2" s="4">
        <v>106.7</v>
      </c>
      <c r="Q2" s="4">
        <v>105.5</v>
      </c>
      <c r="R2" s="4">
        <v>105.1</v>
      </c>
      <c r="S2" s="4">
        <v>106.5</v>
      </c>
      <c r="T2" s="4">
        <v>105.8</v>
      </c>
      <c r="U2" s="4">
        <v>106.4</v>
      </c>
      <c r="V2" s="4">
        <v>100.3</v>
      </c>
      <c r="W2" s="4">
        <v>105.5</v>
      </c>
      <c r="X2" s="4">
        <v>104.8</v>
      </c>
      <c r="Y2" s="4">
        <v>104</v>
      </c>
      <c r="Z2" s="4">
        <v>103.3</v>
      </c>
      <c r="AA2" s="4">
        <v>103.4</v>
      </c>
      <c r="AB2" s="4">
        <v>103.8</v>
      </c>
      <c r="AC2" s="4">
        <v>104.7</v>
      </c>
      <c r="AD2" s="4">
        <v>104</v>
      </c>
      <c r="AE2" s="4">
        <v>105.1</v>
      </c>
    </row>
    <row r="3" spans="1:31" ht="13.2" hidden="1" x14ac:dyDescent="0.25">
      <c r="A3" s="1" t="s">
        <v>32</v>
      </c>
      <c r="B3" s="1">
        <v>2013</v>
      </c>
      <c r="C3" s="1" t="s">
        <v>31</v>
      </c>
      <c r="D3" s="1" t="str">
        <f t="shared" ref="D3:D66" si="0">_xlfn.CONCAT(B3," ",C3," ",A3)</f>
        <v>2013 January Urban</v>
      </c>
      <c r="E3" s="4">
        <v>110.5</v>
      </c>
      <c r="F3" s="4">
        <v>109.1</v>
      </c>
      <c r="G3" s="4">
        <v>113</v>
      </c>
      <c r="H3" s="4">
        <v>103.6</v>
      </c>
      <c r="I3" s="4">
        <v>103.4</v>
      </c>
      <c r="J3" s="4">
        <v>102.3</v>
      </c>
      <c r="K3" s="4">
        <v>102.9</v>
      </c>
      <c r="L3" s="4">
        <v>105.8</v>
      </c>
      <c r="M3" s="4">
        <v>105.1</v>
      </c>
      <c r="N3" s="4">
        <v>101.8</v>
      </c>
      <c r="O3" s="4">
        <v>105.1</v>
      </c>
      <c r="P3" s="4">
        <v>107.9</v>
      </c>
      <c r="Q3" s="4">
        <v>105.9</v>
      </c>
      <c r="R3" s="4">
        <v>105.2</v>
      </c>
      <c r="S3" s="4">
        <v>105.9</v>
      </c>
      <c r="T3" s="4">
        <v>105</v>
      </c>
      <c r="U3" s="4">
        <v>105.8</v>
      </c>
      <c r="V3" s="4">
        <v>100.3</v>
      </c>
      <c r="W3" s="4">
        <v>105.4</v>
      </c>
      <c r="X3" s="4">
        <v>104.8</v>
      </c>
      <c r="Y3" s="4">
        <v>104.1</v>
      </c>
      <c r="Z3" s="4">
        <v>103.2</v>
      </c>
      <c r="AA3" s="4">
        <v>102.9</v>
      </c>
      <c r="AB3" s="4">
        <v>103.5</v>
      </c>
      <c r="AC3" s="4">
        <v>104.3</v>
      </c>
      <c r="AD3" s="4">
        <v>103.7</v>
      </c>
      <c r="AE3" s="4">
        <v>104</v>
      </c>
    </row>
    <row r="4" spans="1:31" ht="13.2" hidden="1" x14ac:dyDescent="0.25">
      <c r="A4" s="1" t="s">
        <v>33</v>
      </c>
      <c r="B4" s="1">
        <v>2013</v>
      </c>
      <c r="C4" s="1" t="s">
        <v>31</v>
      </c>
      <c r="D4" s="1" t="str">
        <f t="shared" si="0"/>
        <v>2013 January Rural+Urban</v>
      </c>
      <c r="E4" s="4">
        <v>108.4</v>
      </c>
      <c r="F4" s="4">
        <v>107.3</v>
      </c>
      <c r="G4" s="4">
        <v>110</v>
      </c>
      <c r="H4" s="4">
        <v>104.4</v>
      </c>
      <c r="I4" s="4">
        <v>105.1</v>
      </c>
      <c r="J4" s="4">
        <v>103.2</v>
      </c>
      <c r="K4" s="4">
        <v>102.2</v>
      </c>
      <c r="L4" s="4">
        <v>106</v>
      </c>
      <c r="M4" s="4">
        <v>106.2</v>
      </c>
      <c r="N4" s="4">
        <v>102.7</v>
      </c>
      <c r="O4" s="4">
        <v>104.9</v>
      </c>
      <c r="P4" s="4">
        <v>107.3</v>
      </c>
      <c r="Q4" s="4">
        <v>105.6</v>
      </c>
      <c r="R4" s="4">
        <v>105.1</v>
      </c>
      <c r="S4" s="4">
        <v>106.3</v>
      </c>
      <c r="T4" s="4">
        <v>105.5</v>
      </c>
      <c r="U4" s="4">
        <v>106.2</v>
      </c>
      <c r="V4" s="4">
        <v>100.3</v>
      </c>
      <c r="W4" s="4">
        <v>105.5</v>
      </c>
      <c r="X4" s="4">
        <v>104.8</v>
      </c>
      <c r="Y4" s="4">
        <v>104</v>
      </c>
      <c r="Z4" s="4">
        <v>103.2</v>
      </c>
      <c r="AA4" s="4">
        <v>103.1</v>
      </c>
      <c r="AB4" s="4">
        <v>103.6</v>
      </c>
      <c r="AC4" s="4">
        <v>104.5</v>
      </c>
      <c r="AD4" s="4">
        <v>103.9</v>
      </c>
      <c r="AE4" s="4">
        <v>104.6</v>
      </c>
    </row>
    <row r="5" spans="1:31" ht="13.2" hidden="1" x14ac:dyDescent="0.25">
      <c r="A5" s="1" t="s">
        <v>30</v>
      </c>
      <c r="B5" s="1">
        <v>2013</v>
      </c>
      <c r="C5" s="1" t="s">
        <v>34</v>
      </c>
      <c r="D5" s="1" t="str">
        <f t="shared" si="0"/>
        <v>2013 February Rural</v>
      </c>
      <c r="E5" s="4">
        <v>109.2</v>
      </c>
      <c r="F5" s="4">
        <v>108.7</v>
      </c>
      <c r="G5" s="4">
        <v>110.2</v>
      </c>
      <c r="H5" s="4">
        <v>105.4</v>
      </c>
      <c r="I5" s="4">
        <v>106.7</v>
      </c>
      <c r="J5" s="4">
        <v>104</v>
      </c>
      <c r="K5" s="4">
        <v>102.4</v>
      </c>
      <c r="L5" s="4">
        <v>105.9</v>
      </c>
      <c r="M5" s="4">
        <v>105.7</v>
      </c>
      <c r="N5" s="4">
        <v>103.1</v>
      </c>
      <c r="O5" s="4">
        <v>105.1</v>
      </c>
      <c r="P5" s="4">
        <v>107.7</v>
      </c>
      <c r="Q5" s="4">
        <v>106.3</v>
      </c>
      <c r="R5" s="4">
        <v>105.6</v>
      </c>
      <c r="S5" s="4">
        <v>107.1</v>
      </c>
      <c r="T5" s="4">
        <v>106.3</v>
      </c>
      <c r="U5" s="4">
        <v>107</v>
      </c>
      <c r="V5" s="4">
        <v>100.4</v>
      </c>
      <c r="W5" s="4">
        <v>106.2</v>
      </c>
      <c r="X5" s="4">
        <v>105.2</v>
      </c>
      <c r="Y5" s="4">
        <v>104.4</v>
      </c>
      <c r="Z5" s="4">
        <v>103.9</v>
      </c>
      <c r="AA5" s="4">
        <v>104</v>
      </c>
      <c r="AB5" s="4">
        <v>104.1</v>
      </c>
      <c r="AC5" s="4">
        <v>104.6</v>
      </c>
      <c r="AD5" s="4">
        <v>104.4</v>
      </c>
      <c r="AE5" s="4">
        <v>105.8</v>
      </c>
    </row>
    <row r="6" spans="1:31" ht="13.2" hidden="1" x14ac:dyDescent="0.25">
      <c r="A6" s="1" t="s">
        <v>32</v>
      </c>
      <c r="B6" s="1">
        <v>2013</v>
      </c>
      <c r="C6" s="1" t="s">
        <v>34</v>
      </c>
      <c r="D6" s="1" t="str">
        <f t="shared" si="0"/>
        <v>2013 February Urban</v>
      </c>
      <c r="E6" s="4">
        <v>112.9</v>
      </c>
      <c r="F6" s="4">
        <v>112.9</v>
      </c>
      <c r="G6" s="4">
        <v>116.9</v>
      </c>
      <c r="H6" s="4">
        <v>104</v>
      </c>
      <c r="I6" s="4">
        <v>103.5</v>
      </c>
      <c r="J6" s="4">
        <v>103.1</v>
      </c>
      <c r="K6" s="4">
        <v>104.9</v>
      </c>
      <c r="L6" s="4">
        <v>104.1</v>
      </c>
      <c r="M6" s="4">
        <v>103.8</v>
      </c>
      <c r="N6" s="4">
        <v>102.3</v>
      </c>
      <c r="O6" s="4">
        <v>106</v>
      </c>
      <c r="P6" s="4">
        <v>109</v>
      </c>
      <c r="Q6" s="4">
        <v>107.2</v>
      </c>
      <c r="R6" s="4">
        <v>106</v>
      </c>
      <c r="S6" s="4">
        <v>106.6</v>
      </c>
      <c r="T6" s="4">
        <v>105.5</v>
      </c>
      <c r="U6" s="4">
        <v>106.4</v>
      </c>
      <c r="V6" s="4">
        <v>100.4</v>
      </c>
      <c r="W6" s="4">
        <v>105.7</v>
      </c>
      <c r="X6" s="4">
        <v>105.2</v>
      </c>
      <c r="Y6" s="4">
        <v>104.7</v>
      </c>
      <c r="Z6" s="4">
        <v>104.4</v>
      </c>
      <c r="AA6" s="4">
        <v>103.3</v>
      </c>
      <c r="AB6" s="4">
        <v>103.7</v>
      </c>
      <c r="AC6" s="4">
        <v>104.3</v>
      </c>
      <c r="AD6" s="4">
        <v>104.3</v>
      </c>
      <c r="AE6" s="4">
        <v>104.7</v>
      </c>
    </row>
    <row r="7" spans="1:31" ht="13.2" hidden="1" x14ac:dyDescent="0.25">
      <c r="A7" s="1" t="s">
        <v>33</v>
      </c>
      <c r="B7" s="1">
        <v>2013</v>
      </c>
      <c r="C7" s="1" t="s">
        <v>34</v>
      </c>
      <c r="D7" s="1" t="str">
        <f t="shared" si="0"/>
        <v>2013 February Rural+Urban</v>
      </c>
      <c r="E7" s="4">
        <v>110.4</v>
      </c>
      <c r="F7" s="4">
        <v>110.2</v>
      </c>
      <c r="G7" s="4">
        <v>112.8</v>
      </c>
      <c r="H7" s="4">
        <v>104.9</v>
      </c>
      <c r="I7" s="4">
        <v>105.5</v>
      </c>
      <c r="J7" s="4">
        <v>103.6</v>
      </c>
      <c r="K7" s="4">
        <v>103.2</v>
      </c>
      <c r="L7" s="4">
        <v>105.3</v>
      </c>
      <c r="M7" s="4">
        <v>105.1</v>
      </c>
      <c r="N7" s="4">
        <v>102.8</v>
      </c>
      <c r="O7" s="4">
        <v>105.5</v>
      </c>
      <c r="P7" s="4">
        <v>108.3</v>
      </c>
      <c r="Q7" s="4">
        <v>106.6</v>
      </c>
      <c r="R7" s="4">
        <v>105.7</v>
      </c>
      <c r="S7" s="4">
        <v>106.9</v>
      </c>
      <c r="T7" s="4">
        <v>106</v>
      </c>
      <c r="U7" s="4">
        <v>106.8</v>
      </c>
      <c r="V7" s="4">
        <v>100.4</v>
      </c>
      <c r="W7" s="4">
        <v>106</v>
      </c>
      <c r="X7" s="4">
        <v>105.2</v>
      </c>
      <c r="Y7" s="4">
        <v>104.5</v>
      </c>
      <c r="Z7" s="4">
        <v>104.2</v>
      </c>
      <c r="AA7" s="4">
        <v>103.6</v>
      </c>
      <c r="AB7" s="4">
        <v>103.9</v>
      </c>
      <c r="AC7" s="4">
        <v>104.5</v>
      </c>
      <c r="AD7" s="4">
        <v>104.4</v>
      </c>
      <c r="AE7" s="4">
        <v>105.3</v>
      </c>
    </row>
    <row r="8" spans="1:31" ht="13.2" hidden="1" x14ac:dyDescent="0.25">
      <c r="A8" s="1" t="s">
        <v>30</v>
      </c>
      <c r="B8" s="1">
        <v>2013</v>
      </c>
      <c r="C8" s="1" t="s">
        <v>35</v>
      </c>
      <c r="D8" s="1" t="str">
        <f t="shared" si="0"/>
        <v>2013 March Rural</v>
      </c>
      <c r="E8" s="4">
        <v>110.2</v>
      </c>
      <c r="F8" s="4">
        <v>108.8</v>
      </c>
      <c r="G8" s="4">
        <v>109.9</v>
      </c>
      <c r="H8" s="4">
        <v>105.6</v>
      </c>
      <c r="I8" s="4">
        <v>106.2</v>
      </c>
      <c r="J8" s="4">
        <v>105.7</v>
      </c>
      <c r="K8" s="4">
        <v>101.4</v>
      </c>
      <c r="L8" s="4">
        <v>105.7</v>
      </c>
      <c r="M8" s="4">
        <v>105</v>
      </c>
      <c r="N8" s="4">
        <v>103.3</v>
      </c>
      <c r="O8" s="4">
        <v>105.6</v>
      </c>
      <c r="P8" s="4">
        <v>108.2</v>
      </c>
      <c r="Q8" s="4">
        <v>106.6</v>
      </c>
      <c r="R8" s="4">
        <v>106.5</v>
      </c>
      <c r="S8" s="4">
        <v>107.6</v>
      </c>
      <c r="T8" s="4">
        <v>106.8</v>
      </c>
      <c r="U8" s="4">
        <v>107.5</v>
      </c>
      <c r="V8" s="4">
        <v>100.4</v>
      </c>
      <c r="W8" s="4">
        <v>106.1</v>
      </c>
      <c r="X8" s="4">
        <v>105.6</v>
      </c>
      <c r="Y8" s="4">
        <v>104.7</v>
      </c>
      <c r="Z8" s="4">
        <v>104.6</v>
      </c>
      <c r="AA8" s="4">
        <v>104</v>
      </c>
      <c r="AB8" s="4">
        <v>104.3</v>
      </c>
      <c r="AC8" s="4">
        <v>104.3</v>
      </c>
      <c r="AD8" s="4">
        <v>104.6</v>
      </c>
      <c r="AE8" s="4">
        <v>106</v>
      </c>
    </row>
    <row r="9" spans="1:31" ht="13.2" hidden="1" x14ac:dyDescent="0.25">
      <c r="A9" s="1" t="s">
        <v>32</v>
      </c>
      <c r="B9" s="1">
        <v>2013</v>
      </c>
      <c r="C9" s="1" t="s">
        <v>35</v>
      </c>
      <c r="D9" s="1" t="str">
        <f t="shared" si="0"/>
        <v>2013 March Urban</v>
      </c>
      <c r="E9" s="4">
        <v>113.9</v>
      </c>
      <c r="F9" s="4">
        <v>111.4</v>
      </c>
      <c r="G9" s="4">
        <v>113.2</v>
      </c>
      <c r="H9" s="4">
        <v>104.3</v>
      </c>
      <c r="I9" s="4">
        <v>102.7</v>
      </c>
      <c r="J9" s="4">
        <v>104.9</v>
      </c>
      <c r="K9" s="4">
        <v>103.8</v>
      </c>
      <c r="L9" s="4">
        <v>103.5</v>
      </c>
      <c r="M9" s="4">
        <v>102.6</v>
      </c>
      <c r="N9" s="4">
        <v>102.4</v>
      </c>
      <c r="O9" s="4">
        <v>107</v>
      </c>
      <c r="P9" s="4">
        <v>109.8</v>
      </c>
      <c r="Q9" s="4">
        <v>107.3</v>
      </c>
      <c r="R9" s="4">
        <v>106.8</v>
      </c>
      <c r="S9" s="4">
        <v>107.2</v>
      </c>
      <c r="T9" s="4">
        <v>106</v>
      </c>
      <c r="U9" s="4">
        <v>107</v>
      </c>
      <c r="V9" s="4">
        <v>100.4</v>
      </c>
      <c r="W9" s="4">
        <v>106</v>
      </c>
      <c r="X9" s="4">
        <v>105.7</v>
      </c>
      <c r="Y9" s="4">
        <v>105.2</v>
      </c>
      <c r="Z9" s="4">
        <v>105.5</v>
      </c>
      <c r="AA9" s="4">
        <v>103.5</v>
      </c>
      <c r="AB9" s="4">
        <v>103.8</v>
      </c>
      <c r="AC9" s="4">
        <v>104.2</v>
      </c>
      <c r="AD9" s="4">
        <v>104.9</v>
      </c>
      <c r="AE9" s="4">
        <v>105</v>
      </c>
    </row>
    <row r="10" spans="1:31" ht="13.2" hidden="1" x14ac:dyDescent="0.25">
      <c r="A10" s="27" t="s">
        <v>33</v>
      </c>
      <c r="B10" s="1">
        <v>2013</v>
      </c>
      <c r="C10" s="1" t="s">
        <v>35</v>
      </c>
      <c r="D10" s="1" t="str">
        <f t="shared" si="0"/>
        <v>2013 March Rural+Urban</v>
      </c>
      <c r="E10" s="4">
        <v>111.4</v>
      </c>
      <c r="F10" s="4">
        <v>109.7</v>
      </c>
      <c r="G10" s="4">
        <v>111.2</v>
      </c>
      <c r="H10" s="4">
        <v>105.1</v>
      </c>
      <c r="I10" s="4">
        <v>104.9</v>
      </c>
      <c r="J10" s="4">
        <v>105.3</v>
      </c>
      <c r="K10" s="4">
        <v>102.2</v>
      </c>
      <c r="L10" s="4">
        <v>105</v>
      </c>
      <c r="M10" s="4">
        <v>104.2</v>
      </c>
      <c r="N10" s="4">
        <v>103</v>
      </c>
      <c r="O10" s="4">
        <v>106.2</v>
      </c>
      <c r="P10" s="4">
        <v>108.9</v>
      </c>
      <c r="Q10" s="4">
        <v>106.9</v>
      </c>
      <c r="R10" s="4">
        <v>106.6</v>
      </c>
      <c r="S10" s="4">
        <v>107.4</v>
      </c>
      <c r="T10" s="4">
        <v>106.5</v>
      </c>
      <c r="U10" s="4">
        <v>107.3</v>
      </c>
      <c r="V10" s="4">
        <v>100.4</v>
      </c>
      <c r="W10" s="4">
        <v>106.1</v>
      </c>
      <c r="X10" s="4">
        <v>105.6</v>
      </c>
      <c r="Y10" s="4">
        <v>104.9</v>
      </c>
      <c r="Z10" s="4">
        <v>105.1</v>
      </c>
      <c r="AA10" s="4">
        <v>103.7</v>
      </c>
      <c r="AB10" s="4">
        <v>104</v>
      </c>
      <c r="AC10" s="4">
        <v>104.3</v>
      </c>
      <c r="AD10" s="4">
        <v>104.7</v>
      </c>
      <c r="AE10" s="4">
        <v>105.5</v>
      </c>
    </row>
    <row r="11" spans="1:31" ht="13.2" hidden="1" x14ac:dyDescent="0.25">
      <c r="A11" s="1" t="s">
        <v>30</v>
      </c>
      <c r="B11" s="1">
        <v>2013</v>
      </c>
      <c r="C11" s="1" t="s">
        <v>36</v>
      </c>
      <c r="D11" s="1" t="str">
        <f t="shared" si="0"/>
        <v>2013 April Rural</v>
      </c>
      <c r="E11" s="4">
        <v>110.2</v>
      </c>
      <c r="F11" s="4">
        <v>109.5</v>
      </c>
      <c r="G11" s="4">
        <v>106.9</v>
      </c>
      <c r="H11" s="4">
        <v>106.3</v>
      </c>
      <c r="I11" s="4">
        <v>105.7</v>
      </c>
      <c r="J11" s="4">
        <v>108.3</v>
      </c>
      <c r="K11" s="4">
        <v>103.4</v>
      </c>
      <c r="L11" s="4">
        <v>105.7</v>
      </c>
      <c r="M11" s="4">
        <v>104.2</v>
      </c>
      <c r="N11" s="4">
        <v>103.2</v>
      </c>
      <c r="O11" s="4">
        <v>106.5</v>
      </c>
      <c r="P11" s="4">
        <v>108.8</v>
      </c>
      <c r="Q11" s="4">
        <v>107.1</v>
      </c>
      <c r="R11" s="4">
        <v>107.1</v>
      </c>
      <c r="S11" s="4">
        <v>108.1</v>
      </c>
      <c r="T11" s="4">
        <v>107.4</v>
      </c>
      <c r="U11" s="4">
        <v>108</v>
      </c>
      <c r="V11" s="4">
        <v>100.36666666666665</v>
      </c>
      <c r="W11" s="4">
        <v>106.5</v>
      </c>
      <c r="X11" s="4">
        <v>106.1</v>
      </c>
      <c r="Y11" s="4">
        <v>105.1</v>
      </c>
      <c r="Z11" s="4">
        <v>104.4</v>
      </c>
      <c r="AA11" s="4">
        <v>104.5</v>
      </c>
      <c r="AB11" s="4">
        <v>104.8</v>
      </c>
      <c r="AC11" s="4">
        <v>102.7</v>
      </c>
      <c r="AD11" s="4">
        <v>104.6</v>
      </c>
      <c r="AE11" s="4">
        <v>106.4</v>
      </c>
    </row>
    <row r="12" spans="1:31" ht="13.2" hidden="1" x14ac:dyDescent="0.25">
      <c r="A12" s="1" t="s">
        <v>32</v>
      </c>
      <c r="B12" s="1">
        <v>2013</v>
      </c>
      <c r="C12" s="1" t="s">
        <v>36</v>
      </c>
      <c r="D12" s="1" t="str">
        <f t="shared" si="0"/>
        <v>2013 April Urban</v>
      </c>
      <c r="E12" s="4">
        <v>114.6</v>
      </c>
      <c r="F12" s="4">
        <v>113.4</v>
      </c>
      <c r="G12" s="4">
        <v>106</v>
      </c>
      <c r="H12" s="4">
        <v>104.7</v>
      </c>
      <c r="I12" s="4">
        <v>102.1</v>
      </c>
      <c r="J12" s="4">
        <v>109.5</v>
      </c>
      <c r="K12" s="4">
        <v>109.7</v>
      </c>
      <c r="L12" s="4">
        <v>104.6</v>
      </c>
      <c r="M12" s="4">
        <v>102</v>
      </c>
      <c r="N12" s="4">
        <v>103.5</v>
      </c>
      <c r="O12" s="4">
        <v>108.2</v>
      </c>
      <c r="P12" s="4">
        <v>110.6</v>
      </c>
      <c r="Q12" s="4">
        <v>108.8</v>
      </c>
      <c r="R12" s="4">
        <v>108.5</v>
      </c>
      <c r="S12" s="4">
        <v>107.9</v>
      </c>
      <c r="T12" s="4">
        <v>106.4</v>
      </c>
      <c r="U12" s="4">
        <v>107.7</v>
      </c>
      <c r="V12" s="4">
        <v>100.5</v>
      </c>
      <c r="W12" s="4">
        <v>106.4</v>
      </c>
      <c r="X12" s="4">
        <v>106.5</v>
      </c>
      <c r="Y12" s="4">
        <v>105.7</v>
      </c>
      <c r="Z12" s="4">
        <v>105</v>
      </c>
      <c r="AA12" s="4">
        <v>104</v>
      </c>
      <c r="AB12" s="4">
        <v>105.2</v>
      </c>
      <c r="AC12" s="4">
        <v>103.2</v>
      </c>
      <c r="AD12" s="4">
        <v>105.1</v>
      </c>
      <c r="AE12" s="4">
        <v>105.7</v>
      </c>
    </row>
    <row r="13" spans="1:31" ht="13.2" hidden="1" x14ac:dyDescent="0.25">
      <c r="A13" s="1" t="s">
        <v>33</v>
      </c>
      <c r="B13" s="1">
        <v>2013</v>
      </c>
      <c r="C13" s="1" t="s">
        <v>36</v>
      </c>
      <c r="D13" s="1" t="str">
        <f t="shared" si="0"/>
        <v>2013 April Rural+Urban</v>
      </c>
      <c r="E13" s="4">
        <v>111.6</v>
      </c>
      <c r="F13" s="4">
        <v>110.9</v>
      </c>
      <c r="G13" s="4">
        <v>106.6</v>
      </c>
      <c r="H13" s="4">
        <v>105.7</v>
      </c>
      <c r="I13" s="4">
        <v>104.4</v>
      </c>
      <c r="J13" s="4">
        <v>108.9</v>
      </c>
      <c r="K13" s="4">
        <v>105.5</v>
      </c>
      <c r="L13" s="4">
        <v>105.3</v>
      </c>
      <c r="M13" s="4">
        <v>103.5</v>
      </c>
      <c r="N13" s="4">
        <v>103.3</v>
      </c>
      <c r="O13" s="4">
        <v>107.2</v>
      </c>
      <c r="P13" s="4">
        <v>109.6</v>
      </c>
      <c r="Q13" s="4">
        <v>107.7</v>
      </c>
      <c r="R13" s="4">
        <v>107.5</v>
      </c>
      <c r="S13" s="4">
        <v>108</v>
      </c>
      <c r="T13" s="4">
        <v>107</v>
      </c>
      <c r="U13" s="4">
        <v>107.9</v>
      </c>
      <c r="V13" s="4">
        <v>100.5</v>
      </c>
      <c r="W13" s="4">
        <v>106.5</v>
      </c>
      <c r="X13" s="4">
        <v>106.3</v>
      </c>
      <c r="Y13" s="4">
        <v>105.3</v>
      </c>
      <c r="Z13" s="4">
        <v>104.7</v>
      </c>
      <c r="AA13" s="4">
        <v>104.2</v>
      </c>
      <c r="AB13" s="4">
        <v>105</v>
      </c>
      <c r="AC13" s="4">
        <v>102.9</v>
      </c>
      <c r="AD13" s="4">
        <v>104.8</v>
      </c>
      <c r="AE13" s="4">
        <v>106.1</v>
      </c>
    </row>
    <row r="14" spans="1:31" ht="13.2" hidden="1" x14ac:dyDescent="0.25">
      <c r="A14" s="1" t="s">
        <v>30</v>
      </c>
      <c r="B14" s="1">
        <v>2013</v>
      </c>
      <c r="C14" s="1" t="s">
        <v>37</v>
      </c>
      <c r="D14" s="1" t="str">
        <f t="shared" si="0"/>
        <v>2013 May Rural</v>
      </c>
      <c r="E14" s="4">
        <v>110.9</v>
      </c>
      <c r="F14" s="4">
        <v>109.8</v>
      </c>
      <c r="G14" s="4">
        <v>105.9</v>
      </c>
      <c r="H14" s="4">
        <v>107.5</v>
      </c>
      <c r="I14" s="4">
        <v>105.3</v>
      </c>
      <c r="J14" s="4">
        <v>108.1</v>
      </c>
      <c r="K14" s="4">
        <v>107.3</v>
      </c>
      <c r="L14" s="4">
        <v>106.1</v>
      </c>
      <c r="M14" s="4">
        <v>103.7</v>
      </c>
      <c r="N14" s="4">
        <v>104</v>
      </c>
      <c r="O14" s="4">
        <v>107.4</v>
      </c>
      <c r="P14" s="4">
        <v>109.9</v>
      </c>
      <c r="Q14" s="4">
        <v>108.1</v>
      </c>
      <c r="R14" s="4">
        <v>108.1</v>
      </c>
      <c r="S14" s="4">
        <v>108.8</v>
      </c>
      <c r="T14" s="4">
        <v>107.9</v>
      </c>
      <c r="U14" s="4">
        <v>108.6</v>
      </c>
      <c r="V14" s="4">
        <v>100.41851851851851</v>
      </c>
      <c r="W14" s="4">
        <v>107.5</v>
      </c>
      <c r="X14" s="4">
        <v>106.8</v>
      </c>
      <c r="Y14" s="4">
        <v>105.7</v>
      </c>
      <c r="Z14" s="4">
        <v>104.1</v>
      </c>
      <c r="AA14" s="4">
        <v>105</v>
      </c>
      <c r="AB14" s="4">
        <v>105.5</v>
      </c>
      <c r="AC14" s="4">
        <v>102.1</v>
      </c>
      <c r="AD14" s="4">
        <v>104.8</v>
      </c>
      <c r="AE14" s="4">
        <v>107.2</v>
      </c>
    </row>
    <row r="15" spans="1:31" ht="13.2" hidden="1" x14ac:dyDescent="0.25">
      <c r="A15" s="1" t="s">
        <v>32</v>
      </c>
      <c r="B15" s="1">
        <v>2013</v>
      </c>
      <c r="C15" s="1" t="s">
        <v>37</v>
      </c>
      <c r="D15" s="1" t="str">
        <f t="shared" si="0"/>
        <v>2013 May Urban</v>
      </c>
      <c r="E15" s="4">
        <v>115.4</v>
      </c>
      <c r="F15" s="4">
        <v>114.2</v>
      </c>
      <c r="G15" s="4">
        <v>102.7</v>
      </c>
      <c r="H15" s="4">
        <v>105.5</v>
      </c>
      <c r="I15" s="4">
        <v>101.5</v>
      </c>
      <c r="J15" s="4">
        <v>110.6</v>
      </c>
      <c r="K15" s="4">
        <v>123.7</v>
      </c>
      <c r="L15" s="4">
        <v>105.2</v>
      </c>
      <c r="M15" s="4">
        <v>101.9</v>
      </c>
      <c r="N15" s="4">
        <v>105</v>
      </c>
      <c r="O15" s="4">
        <v>109.1</v>
      </c>
      <c r="P15" s="4">
        <v>111.3</v>
      </c>
      <c r="Q15" s="4">
        <v>111.1</v>
      </c>
      <c r="R15" s="4">
        <v>109.8</v>
      </c>
      <c r="S15" s="4">
        <v>108.5</v>
      </c>
      <c r="T15" s="4">
        <v>106.7</v>
      </c>
      <c r="U15" s="4">
        <v>108.3</v>
      </c>
      <c r="V15" s="4">
        <v>100.5</v>
      </c>
      <c r="W15" s="4">
        <v>107.2</v>
      </c>
      <c r="X15" s="4">
        <v>107.1</v>
      </c>
      <c r="Y15" s="4">
        <v>106.2</v>
      </c>
      <c r="Z15" s="4">
        <v>103.9</v>
      </c>
      <c r="AA15" s="4">
        <v>104.6</v>
      </c>
      <c r="AB15" s="4">
        <v>105.7</v>
      </c>
      <c r="AC15" s="4">
        <v>102.6</v>
      </c>
      <c r="AD15" s="4">
        <v>104.9</v>
      </c>
      <c r="AE15" s="4">
        <v>106.6</v>
      </c>
    </row>
    <row r="16" spans="1:31" ht="13.2" hidden="1" x14ac:dyDescent="0.25">
      <c r="A16" s="1" t="s">
        <v>33</v>
      </c>
      <c r="B16" s="1">
        <v>2013</v>
      </c>
      <c r="C16" s="1" t="s">
        <v>37</v>
      </c>
      <c r="D16" s="1" t="str">
        <f t="shared" si="0"/>
        <v>2013 May Rural+Urban</v>
      </c>
      <c r="E16" s="4">
        <v>112.3</v>
      </c>
      <c r="F16" s="4">
        <v>111.3</v>
      </c>
      <c r="G16" s="4">
        <v>104.7</v>
      </c>
      <c r="H16" s="4">
        <v>106.8</v>
      </c>
      <c r="I16" s="4">
        <v>103.9</v>
      </c>
      <c r="J16" s="4">
        <v>109.3</v>
      </c>
      <c r="K16" s="4">
        <v>112.9</v>
      </c>
      <c r="L16" s="4">
        <v>105.8</v>
      </c>
      <c r="M16" s="4">
        <v>103.1</v>
      </c>
      <c r="N16" s="4">
        <v>104.3</v>
      </c>
      <c r="O16" s="4">
        <v>108.1</v>
      </c>
      <c r="P16" s="4">
        <v>110.5</v>
      </c>
      <c r="Q16" s="4">
        <v>109.2</v>
      </c>
      <c r="R16" s="4">
        <v>108.6</v>
      </c>
      <c r="S16" s="4">
        <v>108.7</v>
      </c>
      <c r="T16" s="4">
        <v>107.4</v>
      </c>
      <c r="U16" s="4">
        <v>108.5</v>
      </c>
      <c r="V16" s="4">
        <v>100.5</v>
      </c>
      <c r="W16" s="4">
        <v>107.4</v>
      </c>
      <c r="X16" s="4">
        <v>106.9</v>
      </c>
      <c r="Y16" s="4">
        <v>105.9</v>
      </c>
      <c r="Z16" s="4">
        <v>104</v>
      </c>
      <c r="AA16" s="4">
        <v>104.8</v>
      </c>
      <c r="AB16" s="4">
        <v>105.6</v>
      </c>
      <c r="AC16" s="4">
        <v>102.3</v>
      </c>
      <c r="AD16" s="4">
        <v>104.8</v>
      </c>
      <c r="AE16" s="4">
        <v>106.9</v>
      </c>
    </row>
    <row r="17" spans="1:31" ht="13.2" hidden="1" x14ac:dyDescent="0.25">
      <c r="A17" s="1" t="s">
        <v>30</v>
      </c>
      <c r="B17" s="1">
        <v>2013</v>
      </c>
      <c r="C17" s="1" t="s">
        <v>38</v>
      </c>
      <c r="D17" s="1" t="str">
        <f t="shared" si="0"/>
        <v>2013 June Rural</v>
      </c>
      <c r="E17" s="4">
        <v>112.3</v>
      </c>
      <c r="F17" s="4">
        <v>112.1</v>
      </c>
      <c r="G17" s="4">
        <v>108.1</v>
      </c>
      <c r="H17" s="4">
        <v>108.3</v>
      </c>
      <c r="I17" s="4">
        <v>105.9</v>
      </c>
      <c r="J17" s="4">
        <v>109.2</v>
      </c>
      <c r="K17" s="4">
        <v>118</v>
      </c>
      <c r="L17" s="4">
        <v>106.8</v>
      </c>
      <c r="M17" s="4">
        <v>104.1</v>
      </c>
      <c r="N17" s="4">
        <v>105.4</v>
      </c>
      <c r="O17" s="4">
        <v>108.2</v>
      </c>
      <c r="P17" s="4">
        <v>111</v>
      </c>
      <c r="Q17" s="4">
        <v>110.6</v>
      </c>
      <c r="R17" s="4">
        <v>109</v>
      </c>
      <c r="S17" s="4">
        <v>109.7</v>
      </c>
      <c r="T17" s="4">
        <v>108.8</v>
      </c>
      <c r="U17" s="4">
        <v>109.5</v>
      </c>
      <c r="V17" s="4">
        <v>100.44279835390947</v>
      </c>
      <c r="W17" s="4">
        <v>108.5</v>
      </c>
      <c r="X17" s="4">
        <v>107.5</v>
      </c>
      <c r="Y17" s="4">
        <v>106.3</v>
      </c>
      <c r="Z17" s="4">
        <v>105</v>
      </c>
      <c r="AA17" s="4">
        <v>105.6</v>
      </c>
      <c r="AB17" s="4">
        <v>106.5</v>
      </c>
      <c r="AC17" s="4">
        <v>102.5</v>
      </c>
      <c r="AD17" s="4">
        <v>105.5</v>
      </c>
      <c r="AE17" s="4">
        <v>108.9</v>
      </c>
    </row>
    <row r="18" spans="1:31" ht="13.2" hidden="1" x14ac:dyDescent="0.25">
      <c r="A18" s="1" t="s">
        <v>32</v>
      </c>
      <c r="B18" s="1">
        <v>2013</v>
      </c>
      <c r="C18" s="1" t="s">
        <v>38</v>
      </c>
      <c r="D18" s="1" t="str">
        <f t="shared" si="0"/>
        <v>2013 June Urban</v>
      </c>
      <c r="E18" s="4">
        <v>117</v>
      </c>
      <c r="F18" s="4">
        <v>120.1</v>
      </c>
      <c r="G18" s="4">
        <v>112.5</v>
      </c>
      <c r="H18" s="4">
        <v>107.3</v>
      </c>
      <c r="I18" s="4">
        <v>101.3</v>
      </c>
      <c r="J18" s="4">
        <v>112.4</v>
      </c>
      <c r="K18" s="4">
        <v>143.6</v>
      </c>
      <c r="L18" s="4">
        <v>105.4</v>
      </c>
      <c r="M18" s="4">
        <v>101.4</v>
      </c>
      <c r="N18" s="4">
        <v>106.4</v>
      </c>
      <c r="O18" s="4">
        <v>110</v>
      </c>
      <c r="P18" s="4">
        <v>112.2</v>
      </c>
      <c r="Q18" s="4">
        <v>115</v>
      </c>
      <c r="R18" s="4">
        <v>110.9</v>
      </c>
      <c r="S18" s="4">
        <v>109.2</v>
      </c>
      <c r="T18" s="4">
        <v>107.2</v>
      </c>
      <c r="U18" s="4">
        <v>108.9</v>
      </c>
      <c r="V18" s="4">
        <v>106.6</v>
      </c>
      <c r="W18" s="4">
        <v>108</v>
      </c>
      <c r="X18" s="4">
        <v>107.7</v>
      </c>
      <c r="Y18" s="4">
        <v>106.5</v>
      </c>
      <c r="Z18" s="4">
        <v>105.2</v>
      </c>
      <c r="AA18" s="4">
        <v>105.2</v>
      </c>
      <c r="AB18" s="4">
        <v>108.1</v>
      </c>
      <c r="AC18" s="4">
        <v>103.3</v>
      </c>
      <c r="AD18" s="4">
        <v>106.1</v>
      </c>
      <c r="AE18" s="4">
        <v>109.7</v>
      </c>
    </row>
    <row r="19" spans="1:31" ht="13.2" hidden="1" x14ac:dyDescent="0.25">
      <c r="A19" s="1" t="s">
        <v>33</v>
      </c>
      <c r="B19" s="1">
        <v>2013</v>
      </c>
      <c r="C19" s="1" t="s">
        <v>38</v>
      </c>
      <c r="D19" s="1" t="str">
        <f t="shared" si="0"/>
        <v>2013 June Rural+Urban</v>
      </c>
      <c r="E19" s="4">
        <v>113.8</v>
      </c>
      <c r="F19" s="4">
        <v>114.9</v>
      </c>
      <c r="G19" s="4">
        <v>109.8</v>
      </c>
      <c r="H19" s="4">
        <v>107.9</v>
      </c>
      <c r="I19" s="4">
        <v>104.2</v>
      </c>
      <c r="J19" s="4">
        <v>110.7</v>
      </c>
      <c r="K19" s="4">
        <v>126.7</v>
      </c>
      <c r="L19" s="4">
        <v>106.3</v>
      </c>
      <c r="M19" s="4">
        <v>103.2</v>
      </c>
      <c r="N19" s="4">
        <v>105.7</v>
      </c>
      <c r="O19" s="4">
        <v>109</v>
      </c>
      <c r="P19" s="4">
        <v>111.6</v>
      </c>
      <c r="Q19" s="4">
        <v>112.2</v>
      </c>
      <c r="R19" s="4">
        <v>109.5</v>
      </c>
      <c r="S19" s="4">
        <v>109.5</v>
      </c>
      <c r="T19" s="4">
        <v>108.1</v>
      </c>
      <c r="U19" s="4">
        <v>109.3</v>
      </c>
      <c r="V19" s="4">
        <v>106.6</v>
      </c>
      <c r="W19" s="4">
        <v>108.3</v>
      </c>
      <c r="X19" s="4">
        <v>107.6</v>
      </c>
      <c r="Y19" s="4">
        <v>106.4</v>
      </c>
      <c r="Z19" s="4">
        <v>105.1</v>
      </c>
      <c r="AA19" s="4">
        <v>105.4</v>
      </c>
      <c r="AB19" s="4">
        <v>107.4</v>
      </c>
      <c r="AC19" s="4">
        <v>102.8</v>
      </c>
      <c r="AD19" s="4">
        <v>105.8</v>
      </c>
      <c r="AE19" s="4">
        <v>109.3</v>
      </c>
    </row>
    <row r="20" spans="1:31" ht="13.2" hidden="1" x14ac:dyDescent="0.25">
      <c r="A20" s="1" t="s">
        <v>30</v>
      </c>
      <c r="B20" s="1">
        <v>2013</v>
      </c>
      <c r="C20" s="1" t="s">
        <v>39</v>
      </c>
      <c r="D20" s="1" t="str">
        <f t="shared" si="0"/>
        <v>2013 July Rural</v>
      </c>
      <c r="E20" s="4">
        <v>113.4</v>
      </c>
      <c r="F20" s="4">
        <v>114.9</v>
      </c>
      <c r="G20" s="4">
        <v>110.5</v>
      </c>
      <c r="H20" s="4">
        <v>109.3</v>
      </c>
      <c r="I20" s="4">
        <v>106.2</v>
      </c>
      <c r="J20" s="4">
        <v>110.3</v>
      </c>
      <c r="K20" s="4">
        <v>129.19999999999999</v>
      </c>
      <c r="L20" s="4">
        <v>107.1</v>
      </c>
      <c r="M20" s="4">
        <v>104.3</v>
      </c>
      <c r="N20" s="4">
        <v>106.4</v>
      </c>
      <c r="O20" s="4">
        <v>109.1</v>
      </c>
      <c r="P20" s="4">
        <v>112.1</v>
      </c>
      <c r="Q20" s="4">
        <v>113.1</v>
      </c>
      <c r="R20" s="4">
        <v>109.8</v>
      </c>
      <c r="S20" s="4">
        <v>110.5</v>
      </c>
      <c r="T20" s="4">
        <v>109.5</v>
      </c>
      <c r="U20" s="4">
        <v>110.3</v>
      </c>
      <c r="V20" s="4">
        <v>101.82533150434385</v>
      </c>
      <c r="W20" s="4">
        <v>109.5</v>
      </c>
      <c r="X20" s="4">
        <v>108.3</v>
      </c>
      <c r="Y20" s="4">
        <v>106.9</v>
      </c>
      <c r="Z20" s="4">
        <v>106.8</v>
      </c>
      <c r="AA20" s="4">
        <v>106.4</v>
      </c>
      <c r="AB20" s="4">
        <v>107.8</v>
      </c>
      <c r="AC20" s="4">
        <v>102.5</v>
      </c>
      <c r="AD20" s="4">
        <v>106.5</v>
      </c>
      <c r="AE20" s="4">
        <v>110.7</v>
      </c>
    </row>
    <row r="21" spans="1:31" ht="13.2" hidden="1" x14ac:dyDescent="0.25">
      <c r="A21" s="1" t="s">
        <v>32</v>
      </c>
      <c r="B21" s="1">
        <v>2013</v>
      </c>
      <c r="C21" s="1" t="s">
        <v>39</v>
      </c>
      <c r="D21" s="1" t="str">
        <f t="shared" si="0"/>
        <v>2013 July Urban</v>
      </c>
      <c r="E21" s="4">
        <v>117.8</v>
      </c>
      <c r="F21" s="4">
        <v>119.2</v>
      </c>
      <c r="G21" s="4">
        <v>114</v>
      </c>
      <c r="H21" s="4">
        <v>108.3</v>
      </c>
      <c r="I21" s="4">
        <v>101.1</v>
      </c>
      <c r="J21" s="4">
        <v>113.2</v>
      </c>
      <c r="K21" s="4">
        <v>160.9</v>
      </c>
      <c r="L21" s="4">
        <v>105.1</v>
      </c>
      <c r="M21" s="4">
        <v>101.3</v>
      </c>
      <c r="N21" s="4">
        <v>107.5</v>
      </c>
      <c r="O21" s="4">
        <v>110.4</v>
      </c>
      <c r="P21" s="4">
        <v>113.1</v>
      </c>
      <c r="Q21" s="4">
        <v>117.5</v>
      </c>
      <c r="R21" s="4">
        <v>111.7</v>
      </c>
      <c r="S21" s="4">
        <v>109.8</v>
      </c>
      <c r="T21" s="4">
        <v>107.8</v>
      </c>
      <c r="U21" s="4">
        <v>109.5</v>
      </c>
      <c r="V21" s="4">
        <v>107.7</v>
      </c>
      <c r="W21" s="4">
        <v>108.6</v>
      </c>
      <c r="X21" s="4">
        <v>108.1</v>
      </c>
      <c r="Y21" s="4">
        <v>107.1</v>
      </c>
      <c r="Z21" s="4">
        <v>107.3</v>
      </c>
      <c r="AA21" s="4">
        <v>105.9</v>
      </c>
      <c r="AB21" s="4">
        <v>110.1</v>
      </c>
      <c r="AC21" s="4">
        <v>103.2</v>
      </c>
      <c r="AD21" s="4">
        <v>107.3</v>
      </c>
      <c r="AE21" s="4">
        <v>111.4</v>
      </c>
    </row>
    <row r="22" spans="1:31" ht="13.2" hidden="1" x14ac:dyDescent="0.25">
      <c r="A22" s="1" t="s">
        <v>33</v>
      </c>
      <c r="B22" s="1">
        <v>2013</v>
      </c>
      <c r="C22" s="1" t="s">
        <v>39</v>
      </c>
      <c r="D22" s="1" t="str">
        <f t="shared" si="0"/>
        <v>2013 July Rural+Urban</v>
      </c>
      <c r="E22" s="4">
        <v>114.8</v>
      </c>
      <c r="F22" s="4">
        <v>116.4</v>
      </c>
      <c r="G22" s="4">
        <v>111.9</v>
      </c>
      <c r="H22" s="4">
        <v>108.9</v>
      </c>
      <c r="I22" s="4">
        <v>104.3</v>
      </c>
      <c r="J22" s="4">
        <v>111.7</v>
      </c>
      <c r="K22" s="4">
        <v>140</v>
      </c>
      <c r="L22" s="4">
        <v>106.4</v>
      </c>
      <c r="M22" s="4">
        <v>103.3</v>
      </c>
      <c r="N22" s="4">
        <v>106.8</v>
      </c>
      <c r="O22" s="4">
        <v>109.6</v>
      </c>
      <c r="P22" s="4">
        <v>112.6</v>
      </c>
      <c r="Q22" s="4">
        <v>114.7</v>
      </c>
      <c r="R22" s="4">
        <v>110.3</v>
      </c>
      <c r="S22" s="4">
        <v>110.2</v>
      </c>
      <c r="T22" s="4">
        <v>108.8</v>
      </c>
      <c r="U22" s="4">
        <v>110</v>
      </c>
      <c r="V22" s="4">
        <v>107.7</v>
      </c>
      <c r="W22" s="4">
        <v>109.2</v>
      </c>
      <c r="X22" s="4">
        <v>108.2</v>
      </c>
      <c r="Y22" s="4">
        <v>107</v>
      </c>
      <c r="Z22" s="4">
        <v>107.1</v>
      </c>
      <c r="AA22" s="4">
        <v>106.1</v>
      </c>
      <c r="AB22" s="4">
        <v>109.1</v>
      </c>
      <c r="AC22" s="4">
        <v>102.8</v>
      </c>
      <c r="AD22" s="4">
        <v>106.9</v>
      </c>
      <c r="AE22" s="4">
        <v>111</v>
      </c>
    </row>
    <row r="23" spans="1:31" ht="13.2" hidden="1" x14ac:dyDescent="0.25">
      <c r="A23" s="1" t="s">
        <v>30</v>
      </c>
      <c r="B23" s="1">
        <v>2013</v>
      </c>
      <c r="C23" s="1" t="s">
        <v>40</v>
      </c>
      <c r="D23" s="1" t="str">
        <f t="shared" si="0"/>
        <v>2013 August Rural</v>
      </c>
      <c r="E23" s="4">
        <v>114.3</v>
      </c>
      <c r="F23" s="4">
        <v>115.4</v>
      </c>
      <c r="G23" s="4">
        <v>111.1</v>
      </c>
      <c r="H23" s="4">
        <v>110</v>
      </c>
      <c r="I23" s="4">
        <v>106.4</v>
      </c>
      <c r="J23" s="4">
        <v>110.8</v>
      </c>
      <c r="K23" s="4">
        <v>138.9</v>
      </c>
      <c r="L23" s="4">
        <v>107.4</v>
      </c>
      <c r="M23" s="4">
        <v>104.1</v>
      </c>
      <c r="N23" s="4">
        <v>106.9</v>
      </c>
      <c r="O23" s="4">
        <v>109.7</v>
      </c>
      <c r="P23" s="4">
        <v>112.6</v>
      </c>
      <c r="Q23" s="4">
        <v>114.9</v>
      </c>
      <c r="R23" s="4">
        <v>110.7</v>
      </c>
      <c r="S23" s="4">
        <v>111.3</v>
      </c>
      <c r="T23" s="4">
        <v>110.2</v>
      </c>
      <c r="U23" s="4">
        <v>111.1</v>
      </c>
      <c r="V23" s="4">
        <v>103.58740537519688</v>
      </c>
      <c r="W23" s="4">
        <v>109.9</v>
      </c>
      <c r="X23" s="4">
        <v>108.7</v>
      </c>
      <c r="Y23" s="4">
        <v>107.5</v>
      </c>
      <c r="Z23" s="4">
        <v>107.8</v>
      </c>
      <c r="AA23" s="4">
        <v>106.8</v>
      </c>
      <c r="AB23" s="4">
        <v>108.7</v>
      </c>
      <c r="AC23" s="4">
        <v>105</v>
      </c>
      <c r="AD23" s="4">
        <v>107.5</v>
      </c>
      <c r="AE23" s="4">
        <v>112.1</v>
      </c>
    </row>
    <row r="24" spans="1:31" ht="13.2" hidden="1" x14ac:dyDescent="0.25">
      <c r="A24" s="1" t="s">
        <v>32</v>
      </c>
      <c r="B24" s="1">
        <v>2013</v>
      </c>
      <c r="C24" s="1" t="s">
        <v>40</v>
      </c>
      <c r="D24" s="1" t="str">
        <f t="shared" si="0"/>
        <v>2013 August Urban</v>
      </c>
      <c r="E24" s="4">
        <v>118.3</v>
      </c>
      <c r="F24" s="4">
        <v>120.4</v>
      </c>
      <c r="G24" s="4">
        <v>112.7</v>
      </c>
      <c r="H24" s="4">
        <v>108.9</v>
      </c>
      <c r="I24" s="4">
        <v>101.1</v>
      </c>
      <c r="J24" s="4">
        <v>108.7</v>
      </c>
      <c r="K24" s="4">
        <v>177</v>
      </c>
      <c r="L24" s="4">
        <v>104.7</v>
      </c>
      <c r="M24" s="4">
        <v>101</v>
      </c>
      <c r="N24" s="4">
        <v>108.5</v>
      </c>
      <c r="O24" s="4">
        <v>110.9</v>
      </c>
      <c r="P24" s="4">
        <v>114.3</v>
      </c>
      <c r="Q24" s="4">
        <v>119.6</v>
      </c>
      <c r="R24" s="4">
        <v>112.4</v>
      </c>
      <c r="S24" s="4">
        <v>110.6</v>
      </c>
      <c r="T24" s="4">
        <v>108.3</v>
      </c>
      <c r="U24" s="4">
        <v>110.2</v>
      </c>
      <c r="V24" s="4">
        <v>108.9</v>
      </c>
      <c r="W24" s="4">
        <v>109.3</v>
      </c>
      <c r="X24" s="4">
        <v>108.7</v>
      </c>
      <c r="Y24" s="4">
        <v>107.6</v>
      </c>
      <c r="Z24" s="4">
        <v>108.1</v>
      </c>
      <c r="AA24" s="4">
        <v>106.5</v>
      </c>
      <c r="AB24" s="4">
        <v>110.8</v>
      </c>
      <c r="AC24" s="4">
        <v>106</v>
      </c>
      <c r="AD24" s="4">
        <v>108.3</v>
      </c>
      <c r="AE24" s="4">
        <v>112.7</v>
      </c>
    </row>
    <row r="25" spans="1:31" ht="13.2" hidden="1" x14ac:dyDescent="0.25">
      <c r="A25" s="1" t="s">
        <v>33</v>
      </c>
      <c r="B25" s="1">
        <v>2013</v>
      </c>
      <c r="C25" s="1" t="s">
        <v>40</v>
      </c>
      <c r="D25" s="1" t="str">
        <f t="shared" si="0"/>
        <v>2013 August Rural+Urban</v>
      </c>
      <c r="E25" s="4">
        <v>115.6</v>
      </c>
      <c r="F25" s="4">
        <v>117.2</v>
      </c>
      <c r="G25" s="4">
        <v>111.7</v>
      </c>
      <c r="H25" s="4">
        <v>109.6</v>
      </c>
      <c r="I25" s="4">
        <v>104.5</v>
      </c>
      <c r="J25" s="4">
        <v>109.8</v>
      </c>
      <c r="K25" s="4">
        <v>151.80000000000001</v>
      </c>
      <c r="L25" s="4">
        <v>106.5</v>
      </c>
      <c r="M25" s="4">
        <v>103.1</v>
      </c>
      <c r="N25" s="4">
        <v>107.4</v>
      </c>
      <c r="O25" s="4">
        <v>110.2</v>
      </c>
      <c r="P25" s="4">
        <v>113.4</v>
      </c>
      <c r="Q25" s="4">
        <v>116.6</v>
      </c>
      <c r="R25" s="4">
        <v>111.2</v>
      </c>
      <c r="S25" s="4">
        <v>111</v>
      </c>
      <c r="T25" s="4">
        <v>109.4</v>
      </c>
      <c r="U25" s="4">
        <v>110.7</v>
      </c>
      <c r="V25" s="4">
        <v>108.9</v>
      </c>
      <c r="W25" s="4">
        <v>109.7</v>
      </c>
      <c r="X25" s="4">
        <v>108.7</v>
      </c>
      <c r="Y25" s="4">
        <v>107.5</v>
      </c>
      <c r="Z25" s="4">
        <v>108</v>
      </c>
      <c r="AA25" s="4">
        <v>106.6</v>
      </c>
      <c r="AB25" s="4">
        <v>109.9</v>
      </c>
      <c r="AC25" s="4">
        <v>105.4</v>
      </c>
      <c r="AD25" s="4">
        <v>107.9</v>
      </c>
      <c r="AE25" s="4">
        <v>112.4</v>
      </c>
    </row>
    <row r="26" spans="1:31" ht="13.2" hidden="1" x14ac:dyDescent="0.25">
      <c r="A26" s="1" t="s">
        <v>30</v>
      </c>
      <c r="B26" s="1">
        <v>2013</v>
      </c>
      <c r="C26" s="1" t="s">
        <v>41</v>
      </c>
      <c r="D26" s="1" t="str">
        <f t="shared" si="0"/>
        <v>2013 September Rural</v>
      </c>
      <c r="E26" s="4">
        <v>115.4</v>
      </c>
      <c r="F26" s="4">
        <v>115.7</v>
      </c>
      <c r="G26" s="4">
        <v>111.7</v>
      </c>
      <c r="H26" s="4">
        <v>111</v>
      </c>
      <c r="I26" s="4">
        <v>107.4</v>
      </c>
      <c r="J26" s="4">
        <v>110.9</v>
      </c>
      <c r="K26" s="4">
        <v>154</v>
      </c>
      <c r="L26" s="4">
        <v>108.1</v>
      </c>
      <c r="M26" s="4">
        <v>104.2</v>
      </c>
      <c r="N26" s="4">
        <v>107.9</v>
      </c>
      <c r="O26" s="4">
        <v>110.4</v>
      </c>
      <c r="P26" s="4">
        <v>114</v>
      </c>
      <c r="Q26" s="4">
        <v>117.8</v>
      </c>
      <c r="R26" s="4">
        <v>111.7</v>
      </c>
      <c r="S26" s="4">
        <v>112.7</v>
      </c>
      <c r="T26" s="4">
        <v>111.4</v>
      </c>
      <c r="U26" s="4">
        <v>112.5</v>
      </c>
      <c r="V26" s="4">
        <v>105.80617058149447</v>
      </c>
      <c r="W26" s="4">
        <v>111.1</v>
      </c>
      <c r="X26" s="4">
        <v>109.6</v>
      </c>
      <c r="Y26" s="4">
        <v>108.3</v>
      </c>
      <c r="Z26" s="4">
        <v>109.3</v>
      </c>
      <c r="AA26" s="4">
        <v>107.7</v>
      </c>
      <c r="AB26" s="4">
        <v>109.8</v>
      </c>
      <c r="AC26" s="4">
        <v>106.7</v>
      </c>
      <c r="AD26" s="4">
        <v>108.7</v>
      </c>
      <c r="AE26" s="4">
        <v>114.2</v>
      </c>
    </row>
    <row r="27" spans="1:31" ht="13.2" hidden="1" x14ac:dyDescent="0.25">
      <c r="A27" s="1" t="s">
        <v>32</v>
      </c>
      <c r="B27" s="1">
        <v>2013</v>
      </c>
      <c r="C27" s="1" t="s">
        <v>41</v>
      </c>
      <c r="D27" s="1" t="str">
        <f t="shared" si="0"/>
        <v>2013 September Urban</v>
      </c>
      <c r="E27" s="4">
        <v>118.6</v>
      </c>
      <c r="F27" s="4">
        <v>119.1</v>
      </c>
      <c r="G27" s="4">
        <v>113.2</v>
      </c>
      <c r="H27" s="4">
        <v>109.6</v>
      </c>
      <c r="I27" s="4">
        <v>101.7</v>
      </c>
      <c r="J27" s="4">
        <v>103.2</v>
      </c>
      <c r="K27" s="4">
        <v>174.3</v>
      </c>
      <c r="L27" s="4">
        <v>105.1</v>
      </c>
      <c r="M27" s="4">
        <v>100.8</v>
      </c>
      <c r="N27" s="4">
        <v>109.1</v>
      </c>
      <c r="O27" s="4">
        <v>111.1</v>
      </c>
      <c r="P27" s="4">
        <v>115.4</v>
      </c>
      <c r="Q27" s="4">
        <v>119.2</v>
      </c>
      <c r="R27" s="4">
        <v>112.9</v>
      </c>
      <c r="S27" s="4">
        <v>111.4</v>
      </c>
      <c r="T27" s="4">
        <v>109</v>
      </c>
      <c r="U27" s="4">
        <v>111.1</v>
      </c>
      <c r="V27" s="4">
        <v>109.7</v>
      </c>
      <c r="W27" s="4">
        <v>109.5</v>
      </c>
      <c r="X27" s="4">
        <v>109.6</v>
      </c>
      <c r="Y27" s="4">
        <v>107.9</v>
      </c>
      <c r="Z27" s="4">
        <v>110.4</v>
      </c>
      <c r="AA27" s="4">
        <v>107.4</v>
      </c>
      <c r="AB27" s="4">
        <v>111.2</v>
      </c>
      <c r="AC27" s="4">
        <v>106.9</v>
      </c>
      <c r="AD27" s="4">
        <v>109.4</v>
      </c>
      <c r="AE27" s="4">
        <v>113.2</v>
      </c>
    </row>
    <row r="28" spans="1:31" ht="13.2" hidden="1" x14ac:dyDescent="0.25">
      <c r="A28" s="1" t="s">
        <v>33</v>
      </c>
      <c r="B28" s="1">
        <v>2013</v>
      </c>
      <c r="C28" s="1" t="s">
        <v>41</v>
      </c>
      <c r="D28" s="1" t="str">
        <f t="shared" si="0"/>
        <v>2013 September Rural+Urban</v>
      </c>
      <c r="E28" s="4">
        <v>116.4</v>
      </c>
      <c r="F28" s="4">
        <v>116.9</v>
      </c>
      <c r="G28" s="4">
        <v>112.3</v>
      </c>
      <c r="H28" s="4">
        <v>110.5</v>
      </c>
      <c r="I28" s="4">
        <v>105.3</v>
      </c>
      <c r="J28" s="4">
        <v>107.3</v>
      </c>
      <c r="K28" s="4">
        <v>160.9</v>
      </c>
      <c r="L28" s="4">
        <v>107.1</v>
      </c>
      <c r="M28" s="4">
        <v>103.1</v>
      </c>
      <c r="N28" s="4">
        <v>108.3</v>
      </c>
      <c r="O28" s="4">
        <v>110.7</v>
      </c>
      <c r="P28" s="4">
        <v>114.6</v>
      </c>
      <c r="Q28" s="4">
        <v>118.3</v>
      </c>
      <c r="R28" s="4">
        <v>112</v>
      </c>
      <c r="S28" s="4">
        <v>112.2</v>
      </c>
      <c r="T28" s="4">
        <v>110.4</v>
      </c>
      <c r="U28" s="4">
        <v>111.9</v>
      </c>
      <c r="V28" s="4">
        <v>109.7</v>
      </c>
      <c r="W28" s="4">
        <v>110.5</v>
      </c>
      <c r="X28" s="4">
        <v>109.6</v>
      </c>
      <c r="Y28" s="4">
        <v>108.1</v>
      </c>
      <c r="Z28" s="4">
        <v>109.9</v>
      </c>
      <c r="AA28" s="4">
        <v>107.5</v>
      </c>
      <c r="AB28" s="4">
        <v>110.6</v>
      </c>
      <c r="AC28" s="4">
        <v>106.8</v>
      </c>
      <c r="AD28" s="4">
        <v>109</v>
      </c>
      <c r="AE28" s="4">
        <v>113.7</v>
      </c>
    </row>
    <row r="29" spans="1:31" ht="13.2" hidden="1" x14ac:dyDescent="0.25">
      <c r="A29" s="1" t="s">
        <v>30</v>
      </c>
      <c r="B29" s="1">
        <v>2013</v>
      </c>
      <c r="C29" s="1" t="s">
        <v>42</v>
      </c>
      <c r="D29" s="1" t="str">
        <f t="shared" si="0"/>
        <v>2013 October Rural</v>
      </c>
      <c r="E29" s="4">
        <v>116.3</v>
      </c>
      <c r="F29" s="4">
        <v>115.4</v>
      </c>
      <c r="G29" s="4">
        <v>112.6</v>
      </c>
      <c r="H29" s="4">
        <v>111.7</v>
      </c>
      <c r="I29" s="4">
        <v>107.7</v>
      </c>
      <c r="J29" s="4">
        <v>113.2</v>
      </c>
      <c r="K29" s="4">
        <v>164.9</v>
      </c>
      <c r="L29" s="4">
        <v>108.3</v>
      </c>
      <c r="M29" s="4">
        <v>103.9</v>
      </c>
      <c r="N29" s="4">
        <v>108.2</v>
      </c>
      <c r="O29" s="4">
        <v>111.1</v>
      </c>
      <c r="P29" s="4">
        <v>114.9</v>
      </c>
      <c r="Q29" s="4">
        <v>119.8</v>
      </c>
      <c r="R29" s="4">
        <v>112.2</v>
      </c>
      <c r="S29" s="4">
        <v>113.6</v>
      </c>
      <c r="T29" s="4">
        <v>112.3</v>
      </c>
      <c r="U29" s="4">
        <v>113.4</v>
      </c>
      <c r="V29" s="4">
        <v>107.0909897178928</v>
      </c>
      <c r="W29" s="4">
        <v>111.6</v>
      </c>
      <c r="X29" s="4">
        <v>110.4</v>
      </c>
      <c r="Y29" s="4">
        <v>108.9</v>
      </c>
      <c r="Z29" s="4">
        <v>109.3</v>
      </c>
      <c r="AA29" s="4">
        <v>108.3</v>
      </c>
      <c r="AB29" s="4">
        <v>110.2</v>
      </c>
      <c r="AC29" s="4">
        <v>107.5</v>
      </c>
      <c r="AD29" s="4">
        <v>109.1</v>
      </c>
      <c r="AE29" s="4">
        <v>115.5</v>
      </c>
    </row>
    <row r="30" spans="1:31" ht="13.2" hidden="1" x14ac:dyDescent="0.25">
      <c r="A30" s="1" t="s">
        <v>32</v>
      </c>
      <c r="B30" s="1">
        <v>2013</v>
      </c>
      <c r="C30" s="1" t="s">
        <v>42</v>
      </c>
      <c r="D30" s="1" t="str">
        <f t="shared" si="0"/>
        <v>2013 October Urban</v>
      </c>
      <c r="E30" s="4">
        <v>118.9</v>
      </c>
      <c r="F30" s="4">
        <v>118.1</v>
      </c>
      <c r="G30" s="4">
        <v>114.5</v>
      </c>
      <c r="H30" s="4">
        <v>110.4</v>
      </c>
      <c r="I30" s="4">
        <v>102.3</v>
      </c>
      <c r="J30" s="4">
        <v>106.2</v>
      </c>
      <c r="K30" s="4">
        <v>183.5</v>
      </c>
      <c r="L30" s="4">
        <v>105.3</v>
      </c>
      <c r="M30" s="4">
        <v>100.2</v>
      </c>
      <c r="N30" s="4">
        <v>109.6</v>
      </c>
      <c r="O30" s="4">
        <v>111.4</v>
      </c>
      <c r="P30" s="4">
        <v>116</v>
      </c>
      <c r="Q30" s="4">
        <v>120.8</v>
      </c>
      <c r="R30" s="4">
        <v>113.5</v>
      </c>
      <c r="S30" s="4">
        <v>112.5</v>
      </c>
      <c r="T30" s="4">
        <v>109.7</v>
      </c>
      <c r="U30" s="4">
        <v>112</v>
      </c>
      <c r="V30" s="4">
        <v>110.5</v>
      </c>
      <c r="W30" s="4">
        <v>109.7</v>
      </c>
      <c r="X30" s="4">
        <v>110.2</v>
      </c>
      <c r="Y30" s="4">
        <v>108.2</v>
      </c>
      <c r="Z30" s="4">
        <v>109.7</v>
      </c>
      <c r="AA30" s="4">
        <v>108</v>
      </c>
      <c r="AB30" s="4">
        <v>111.3</v>
      </c>
      <c r="AC30" s="4">
        <v>107.3</v>
      </c>
      <c r="AD30" s="4">
        <v>109.4</v>
      </c>
      <c r="AE30" s="4">
        <v>114</v>
      </c>
    </row>
    <row r="31" spans="1:31" ht="13.2" hidden="1" x14ac:dyDescent="0.25">
      <c r="A31" s="1" t="s">
        <v>33</v>
      </c>
      <c r="B31" s="1">
        <v>2013</v>
      </c>
      <c r="C31" s="1" t="s">
        <v>42</v>
      </c>
      <c r="D31" s="1" t="str">
        <f t="shared" si="0"/>
        <v>2013 October Rural+Urban</v>
      </c>
      <c r="E31" s="4">
        <v>117.1</v>
      </c>
      <c r="F31" s="4">
        <v>116.3</v>
      </c>
      <c r="G31" s="4">
        <v>113.3</v>
      </c>
      <c r="H31" s="4">
        <v>111.2</v>
      </c>
      <c r="I31" s="4">
        <v>105.7</v>
      </c>
      <c r="J31" s="4">
        <v>109.9</v>
      </c>
      <c r="K31" s="4">
        <v>171.2</v>
      </c>
      <c r="L31" s="4">
        <v>107.3</v>
      </c>
      <c r="M31" s="4">
        <v>102.7</v>
      </c>
      <c r="N31" s="4">
        <v>108.7</v>
      </c>
      <c r="O31" s="4">
        <v>111.2</v>
      </c>
      <c r="P31" s="4">
        <v>115.4</v>
      </c>
      <c r="Q31" s="4">
        <v>120.2</v>
      </c>
      <c r="R31" s="4">
        <v>112.5</v>
      </c>
      <c r="S31" s="4">
        <v>113.2</v>
      </c>
      <c r="T31" s="4">
        <v>111.2</v>
      </c>
      <c r="U31" s="4">
        <v>112.8</v>
      </c>
      <c r="V31" s="4">
        <v>110.5</v>
      </c>
      <c r="W31" s="4">
        <v>110.9</v>
      </c>
      <c r="X31" s="4">
        <v>110.3</v>
      </c>
      <c r="Y31" s="4">
        <v>108.6</v>
      </c>
      <c r="Z31" s="4">
        <v>109.5</v>
      </c>
      <c r="AA31" s="4">
        <v>108.1</v>
      </c>
      <c r="AB31" s="4">
        <v>110.8</v>
      </c>
      <c r="AC31" s="4">
        <v>107.4</v>
      </c>
      <c r="AD31" s="4">
        <v>109.2</v>
      </c>
      <c r="AE31" s="4">
        <v>114.8</v>
      </c>
    </row>
    <row r="32" spans="1:31" ht="13.2" hidden="1" x14ac:dyDescent="0.25">
      <c r="A32" s="1" t="s">
        <v>30</v>
      </c>
      <c r="B32" s="1">
        <v>2013</v>
      </c>
      <c r="C32" s="1" t="s">
        <v>43</v>
      </c>
      <c r="D32" s="1" t="str">
        <f t="shared" si="0"/>
        <v>2013 November Rural</v>
      </c>
      <c r="E32" s="4">
        <v>117.3</v>
      </c>
      <c r="F32" s="4">
        <v>114.9</v>
      </c>
      <c r="G32" s="4">
        <v>116.2</v>
      </c>
      <c r="H32" s="4">
        <v>112.8</v>
      </c>
      <c r="I32" s="4">
        <v>108.9</v>
      </c>
      <c r="J32" s="4">
        <v>116.6</v>
      </c>
      <c r="K32" s="4">
        <v>178.1</v>
      </c>
      <c r="L32" s="4">
        <v>109.1</v>
      </c>
      <c r="M32" s="4">
        <v>103.6</v>
      </c>
      <c r="N32" s="4">
        <v>109</v>
      </c>
      <c r="O32" s="4">
        <v>111.8</v>
      </c>
      <c r="P32" s="4">
        <v>116</v>
      </c>
      <c r="Q32" s="4">
        <v>122.5</v>
      </c>
      <c r="R32" s="4">
        <v>112.8</v>
      </c>
      <c r="S32" s="4">
        <v>114.6</v>
      </c>
      <c r="T32" s="4">
        <v>113.1</v>
      </c>
      <c r="U32" s="4">
        <v>114.4</v>
      </c>
      <c r="V32" s="4">
        <v>108.29828507495381</v>
      </c>
      <c r="W32" s="4">
        <v>112.6</v>
      </c>
      <c r="X32" s="4">
        <v>111.3</v>
      </c>
      <c r="Y32" s="4">
        <v>109.7</v>
      </c>
      <c r="Z32" s="4">
        <v>109.6</v>
      </c>
      <c r="AA32" s="4">
        <v>108.7</v>
      </c>
      <c r="AB32" s="4">
        <v>111</v>
      </c>
      <c r="AC32" s="4">
        <v>108.2</v>
      </c>
      <c r="AD32" s="4">
        <v>109.8</v>
      </c>
      <c r="AE32" s="4">
        <v>117.4</v>
      </c>
    </row>
    <row r="33" spans="1:31" ht="13.2" hidden="1" x14ac:dyDescent="0.25">
      <c r="A33" s="1" t="s">
        <v>32</v>
      </c>
      <c r="B33" s="1">
        <v>2013</v>
      </c>
      <c r="C33" s="1" t="s">
        <v>43</v>
      </c>
      <c r="D33" s="1" t="str">
        <f t="shared" si="0"/>
        <v>2013 November Urban</v>
      </c>
      <c r="E33" s="4">
        <v>119.8</v>
      </c>
      <c r="F33" s="4">
        <v>116.3</v>
      </c>
      <c r="G33" s="4">
        <v>122.6</v>
      </c>
      <c r="H33" s="4">
        <v>112</v>
      </c>
      <c r="I33" s="4">
        <v>103.2</v>
      </c>
      <c r="J33" s="4">
        <v>110</v>
      </c>
      <c r="K33" s="4">
        <v>192.8</v>
      </c>
      <c r="L33" s="4">
        <v>106.3</v>
      </c>
      <c r="M33" s="4">
        <v>99.5</v>
      </c>
      <c r="N33" s="4">
        <v>110.3</v>
      </c>
      <c r="O33" s="4">
        <v>111.8</v>
      </c>
      <c r="P33" s="4">
        <v>117.1</v>
      </c>
      <c r="Q33" s="4">
        <v>122.9</v>
      </c>
      <c r="R33" s="4">
        <v>114.1</v>
      </c>
      <c r="S33" s="4">
        <v>113.5</v>
      </c>
      <c r="T33" s="4">
        <v>110.3</v>
      </c>
      <c r="U33" s="4">
        <v>113</v>
      </c>
      <c r="V33" s="4">
        <v>111.1</v>
      </c>
      <c r="W33" s="4">
        <v>110</v>
      </c>
      <c r="X33" s="4">
        <v>110.9</v>
      </c>
      <c r="Y33" s="4">
        <v>108.6</v>
      </c>
      <c r="Z33" s="4">
        <v>109.5</v>
      </c>
      <c r="AA33" s="4">
        <v>108.5</v>
      </c>
      <c r="AB33" s="4">
        <v>111.3</v>
      </c>
      <c r="AC33" s="4">
        <v>107.9</v>
      </c>
      <c r="AD33" s="4">
        <v>109.6</v>
      </c>
      <c r="AE33" s="4">
        <v>115</v>
      </c>
    </row>
    <row r="34" spans="1:31" ht="13.2" hidden="1" x14ac:dyDescent="0.25">
      <c r="A34" s="1" t="s">
        <v>33</v>
      </c>
      <c r="B34" s="1">
        <v>2013</v>
      </c>
      <c r="C34" s="1" t="s">
        <v>43</v>
      </c>
      <c r="D34" s="1" t="str">
        <f t="shared" si="0"/>
        <v>2013 November Rural+Urban</v>
      </c>
      <c r="E34" s="4">
        <v>118.1</v>
      </c>
      <c r="F34" s="4">
        <v>115.4</v>
      </c>
      <c r="G34" s="4">
        <v>118.7</v>
      </c>
      <c r="H34" s="4">
        <v>112.5</v>
      </c>
      <c r="I34" s="4">
        <v>106.8</v>
      </c>
      <c r="J34" s="4">
        <v>113.5</v>
      </c>
      <c r="K34" s="4">
        <v>183.1</v>
      </c>
      <c r="L34" s="4">
        <v>108.2</v>
      </c>
      <c r="M34" s="4">
        <v>102.2</v>
      </c>
      <c r="N34" s="4">
        <v>109.4</v>
      </c>
      <c r="O34" s="4">
        <v>111.8</v>
      </c>
      <c r="P34" s="4">
        <v>116.5</v>
      </c>
      <c r="Q34" s="4">
        <v>122.6</v>
      </c>
      <c r="R34" s="4">
        <v>113.1</v>
      </c>
      <c r="S34" s="4">
        <v>114.2</v>
      </c>
      <c r="T34" s="4">
        <v>111.9</v>
      </c>
      <c r="U34" s="4">
        <v>113.8</v>
      </c>
      <c r="V34" s="4">
        <v>111.1</v>
      </c>
      <c r="W34" s="4">
        <v>111.6</v>
      </c>
      <c r="X34" s="4">
        <v>111.1</v>
      </c>
      <c r="Y34" s="4">
        <v>109.3</v>
      </c>
      <c r="Z34" s="4">
        <v>109.5</v>
      </c>
      <c r="AA34" s="4">
        <v>108.6</v>
      </c>
      <c r="AB34" s="4">
        <v>111.2</v>
      </c>
      <c r="AC34" s="4">
        <v>108.1</v>
      </c>
      <c r="AD34" s="4">
        <v>109.7</v>
      </c>
      <c r="AE34" s="4">
        <v>116.3</v>
      </c>
    </row>
    <row r="35" spans="1:31" ht="13.2" hidden="1" x14ac:dyDescent="0.25">
      <c r="A35" s="1" t="s">
        <v>30</v>
      </c>
      <c r="B35" s="1">
        <v>2013</v>
      </c>
      <c r="C35" s="1" t="s">
        <v>44</v>
      </c>
      <c r="D35" s="1" t="str">
        <f t="shared" si="0"/>
        <v>2013 December Rural</v>
      </c>
      <c r="E35" s="4">
        <v>118.4</v>
      </c>
      <c r="F35" s="4">
        <v>115.9</v>
      </c>
      <c r="G35" s="4">
        <v>120.4</v>
      </c>
      <c r="H35" s="4">
        <v>113.8</v>
      </c>
      <c r="I35" s="4">
        <v>109.5</v>
      </c>
      <c r="J35" s="4">
        <v>115.5</v>
      </c>
      <c r="K35" s="4">
        <v>145.69999999999999</v>
      </c>
      <c r="L35" s="4">
        <v>109.5</v>
      </c>
      <c r="M35" s="4">
        <v>102.9</v>
      </c>
      <c r="N35" s="4">
        <v>109.8</v>
      </c>
      <c r="O35" s="4">
        <v>112.1</v>
      </c>
      <c r="P35" s="4">
        <v>116.8</v>
      </c>
      <c r="Q35" s="4">
        <v>118.7</v>
      </c>
      <c r="R35" s="4">
        <v>113.6</v>
      </c>
      <c r="S35" s="4">
        <v>115.8</v>
      </c>
      <c r="T35" s="4">
        <v>114</v>
      </c>
      <c r="U35" s="4">
        <v>115.5</v>
      </c>
      <c r="V35" s="4">
        <v>109.31060504159346</v>
      </c>
      <c r="W35" s="4">
        <v>112.8</v>
      </c>
      <c r="X35" s="4">
        <v>112.1</v>
      </c>
      <c r="Y35" s="4">
        <v>110.1</v>
      </c>
      <c r="Z35" s="4">
        <v>109.9</v>
      </c>
      <c r="AA35" s="4">
        <v>109.2</v>
      </c>
      <c r="AB35" s="4">
        <v>111.6</v>
      </c>
      <c r="AC35" s="4">
        <v>108.1</v>
      </c>
      <c r="AD35" s="4">
        <v>110.1</v>
      </c>
      <c r="AE35" s="4">
        <v>115.5</v>
      </c>
    </row>
    <row r="36" spans="1:31" ht="13.2" hidden="1" x14ac:dyDescent="0.25">
      <c r="A36" s="1" t="s">
        <v>32</v>
      </c>
      <c r="B36" s="1">
        <v>2013</v>
      </c>
      <c r="C36" s="1" t="s">
        <v>44</v>
      </c>
      <c r="D36" s="1" t="str">
        <f t="shared" si="0"/>
        <v>2013 December Urban</v>
      </c>
      <c r="E36" s="4">
        <v>120.5</v>
      </c>
      <c r="F36" s="4">
        <v>118.1</v>
      </c>
      <c r="G36" s="4">
        <v>128.5</v>
      </c>
      <c r="H36" s="4">
        <v>112.8</v>
      </c>
      <c r="I36" s="4">
        <v>103.4</v>
      </c>
      <c r="J36" s="4">
        <v>110.7</v>
      </c>
      <c r="K36" s="4">
        <v>144.80000000000001</v>
      </c>
      <c r="L36" s="4">
        <v>107.1</v>
      </c>
      <c r="M36" s="4">
        <v>98.6</v>
      </c>
      <c r="N36" s="4">
        <v>111.9</v>
      </c>
      <c r="O36" s="4">
        <v>112.1</v>
      </c>
      <c r="P36" s="4">
        <v>118.1</v>
      </c>
      <c r="Q36" s="4">
        <v>117.8</v>
      </c>
      <c r="R36" s="4">
        <v>115</v>
      </c>
      <c r="S36" s="4">
        <v>114.2</v>
      </c>
      <c r="T36" s="4">
        <v>110.9</v>
      </c>
      <c r="U36" s="4">
        <v>113.7</v>
      </c>
      <c r="V36" s="4">
        <v>110.7</v>
      </c>
      <c r="W36" s="4">
        <v>110.4</v>
      </c>
      <c r="X36" s="4">
        <v>111.3</v>
      </c>
      <c r="Y36" s="4">
        <v>109</v>
      </c>
      <c r="Z36" s="4">
        <v>109.7</v>
      </c>
      <c r="AA36" s="4">
        <v>108.9</v>
      </c>
      <c r="AB36" s="4">
        <v>111.4</v>
      </c>
      <c r="AC36" s="4">
        <v>107.7</v>
      </c>
      <c r="AD36" s="4">
        <v>109.8</v>
      </c>
      <c r="AE36" s="4">
        <v>113.3</v>
      </c>
    </row>
    <row r="37" spans="1:31" ht="13.2" hidden="1" x14ac:dyDescent="0.25">
      <c r="A37" s="1" t="s">
        <v>33</v>
      </c>
      <c r="B37" s="1">
        <v>2013</v>
      </c>
      <c r="C37" s="1" t="s">
        <v>44</v>
      </c>
      <c r="D37" s="1" t="str">
        <f t="shared" si="0"/>
        <v>2013 December Rural+Urban</v>
      </c>
      <c r="E37" s="4">
        <v>119.1</v>
      </c>
      <c r="F37" s="4">
        <v>116.7</v>
      </c>
      <c r="G37" s="4">
        <v>123.5</v>
      </c>
      <c r="H37" s="4">
        <v>113.4</v>
      </c>
      <c r="I37" s="4">
        <v>107.3</v>
      </c>
      <c r="J37" s="4">
        <v>113.3</v>
      </c>
      <c r="K37" s="4">
        <v>145.4</v>
      </c>
      <c r="L37" s="4">
        <v>108.7</v>
      </c>
      <c r="M37" s="4">
        <v>101.5</v>
      </c>
      <c r="N37" s="4">
        <v>110.5</v>
      </c>
      <c r="O37" s="4">
        <v>112.1</v>
      </c>
      <c r="P37" s="4">
        <v>117.4</v>
      </c>
      <c r="Q37" s="4">
        <v>118.4</v>
      </c>
      <c r="R37" s="4">
        <v>114</v>
      </c>
      <c r="S37" s="4">
        <v>115.2</v>
      </c>
      <c r="T37" s="4">
        <v>112.7</v>
      </c>
      <c r="U37" s="4">
        <v>114.8</v>
      </c>
      <c r="V37" s="4">
        <v>110.7</v>
      </c>
      <c r="W37" s="4">
        <v>111.9</v>
      </c>
      <c r="X37" s="4">
        <v>111.7</v>
      </c>
      <c r="Y37" s="4">
        <v>109.7</v>
      </c>
      <c r="Z37" s="4">
        <v>109.8</v>
      </c>
      <c r="AA37" s="4">
        <v>109</v>
      </c>
      <c r="AB37" s="4">
        <v>111.5</v>
      </c>
      <c r="AC37" s="4">
        <v>107.9</v>
      </c>
      <c r="AD37" s="4">
        <v>110</v>
      </c>
      <c r="AE37" s="4">
        <v>114.5</v>
      </c>
    </row>
    <row r="38" spans="1:31" ht="13.2" hidden="1" x14ac:dyDescent="0.25">
      <c r="A38" s="1" t="s">
        <v>30</v>
      </c>
      <c r="B38" s="1">
        <v>2014</v>
      </c>
      <c r="C38" s="1" t="s">
        <v>31</v>
      </c>
      <c r="D38" s="1" t="str">
        <f t="shared" si="0"/>
        <v>2014 January Rural</v>
      </c>
      <c r="E38" s="4">
        <v>118.9</v>
      </c>
      <c r="F38" s="4">
        <v>117.1</v>
      </c>
      <c r="G38" s="4">
        <v>120.5</v>
      </c>
      <c r="H38" s="4">
        <v>114.4</v>
      </c>
      <c r="I38" s="4">
        <v>109</v>
      </c>
      <c r="J38" s="4">
        <v>115.5</v>
      </c>
      <c r="K38" s="4">
        <v>123.9</v>
      </c>
      <c r="L38" s="4">
        <v>109.6</v>
      </c>
      <c r="M38" s="4">
        <v>101.8</v>
      </c>
      <c r="N38" s="4">
        <v>110.2</v>
      </c>
      <c r="O38" s="4">
        <v>112.4</v>
      </c>
      <c r="P38" s="4">
        <v>117.3</v>
      </c>
      <c r="Q38" s="4">
        <v>116</v>
      </c>
      <c r="R38" s="4">
        <v>114</v>
      </c>
      <c r="S38" s="4">
        <v>116.5</v>
      </c>
      <c r="T38" s="4">
        <v>114.5</v>
      </c>
      <c r="U38" s="4">
        <v>116.2</v>
      </c>
      <c r="V38" s="4">
        <v>109.92220887049335</v>
      </c>
      <c r="W38" s="4">
        <v>113</v>
      </c>
      <c r="X38" s="4">
        <v>112.6</v>
      </c>
      <c r="Y38" s="4">
        <v>110.6</v>
      </c>
      <c r="Z38" s="4">
        <v>110.5</v>
      </c>
      <c r="AA38" s="4">
        <v>109.6</v>
      </c>
      <c r="AB38" s="4">
        <v>111.8</v>
      </c>
      <c r="AC38" s="4">
        <v>108.3</v>
      </c>
      <c r="AD38" s="4">
        <v>110.6</v>
      </c>
      <c r="AE38" s="4">
        <v>114.2</v>
      </c>
    </row>
    <row r="39" spans="1:31" ht="13.2" hidden="1" x14ac:dyDescent="0.25">
      <c r="A39" s="1" t="s">
        <v>32</v>
      </c>
      <c r="B39" s="1">
        <v>2014</v>
      </c>
      <c r="C39" s="1" t="s">
        <v>31</v>
      </c>
      <c r="D39" s="1" t="str">
        <f t="shared" si="0"/>
        <v>2014 January Urban</v>
      </c>
      <c r="E39" s="4">
        <v>121.2</v>
      </c>
      <c r="F39" s="4">
        <v>122</v>
      </c>
      <c r="G39" s="4">
        <v>129.9</v>
      </c>
      <c r="H39" s="4">
        <v>113.6</v>
      </c>
      <c r="I39" s="4">
        <v>102.9</v>
      </c>
      <c r="J39" s="4">
        <v>112.1</v>
      </c>
      <c r="K39" s="4">
        <v>118.9</v>
      </c>
      <c r="L39" s="4">
        <v>107.5</v>
      </c>
      <c r="M39" s="4">
        <v>96.9</v>
      </c>
      <c r="N39" s="4">
        <v>112.7</v>
      </c>
      <c r="O39" s="4">
        <v>112.1</v>
      </c>
      <c r="P39" s="4">
        <v>119</v>
      </c>
      <c r="Q39" s="4">
        <v>115.5</v>
      </c>
      <c r="R39" s="4">
        <v>115.7</v>
      </c>
      <c r="S39" s="4">
        <v>114.8</v>
      </c>
      <c r="T39" s="4">
        <v>111.3</v>
      </c>
      <c r="U39" s="4">
        <v>114.3</v>
      </c>
      <c r="V39" s="4">
        <v>111.6</v>
      </c>
      <c r="W39" s="4">
        <v>111</v>
      </c>
      <c r="X39" s="4">
        <v>111.9</v>
      </c>
      <c r="Y39" s="4">
        <v>109.7</v>
      </c>
      <c r="Z39" s="4">
        <v>110.8</v>
      </c>
      <c r="AA39" s="4">
        <v>109.8</v>
      </c>
      <c r="AB39" s="4">
        <v>111.5</v>
      </c>
      <c r="AC39" s="4">
        <v>108</v>
      </c>
      <c r="AD39" s="4">
        <v>110.5</v>
      </c>
      <c r="AE39" s="4">
        <v>112.9</v>
      </c>
    </row>
    <row r="40" spans="1:31" ht="13.2" hidden="1" x14ac:dyDescent="0.25">
      <c r="A40" s="1" t="s">
        <v>33</v>
      </c>
      <c r="B40" s="1">
        <v>2014</v>
      </c>
      <c r="C40" s="1" t="s">
        <v>31</v>
      </c>
      <c r="D40" s="1" t="str">
        <f t="shared" si="0"/>
        <v>2014 January Rural+Urban</v>
      </c>
      <c r="E40" s="4">
        <v>119.6</v>
      </c>
      <c r="F40" s="4">
        <v>118.8</v>
      </c>
      <c r="G40" s="4">
        <v>124.1</v>
      </c>
      <c r="H40" s="4">
        <v>114.1</v>
      </c>
      <c r="I40" s="4">
        <v>106.8</v>
      </c>
      <c r="J40" s="4">
        <v>113.9</v>
      </c>
      <c r="K40" s="4">
        <v>122.2</v>
      </c>
      <c r="L40" s="4">
        <v>108.9</v>
      </c>
      <c r="M40" s="4">
        <v>100.2</v>
      </c>
      <c r="N40" s="4">
        <v>111</v>
      </c>
      <c r="O40" s="4">
        <v>112.3</v>
      </c>
      <c r="P40" s="4">
        <v>118.1</v>
      </c>
      <c r="Q40" s="4">
        <v>115.8</v>
      </c>
      <c r="R40" s="4">
        <v>114.5</v>
      </c>
      <c r="S40" s="4">
        <v>115.8</v>
      </c>
      <c r="T40" s="4">
        <v>113.2</v>
      </c>
      <c r="U40" s="4">
        <v>115.4</v>
      </c>
      <c r="V40" s="4">
        <v>111.6</v>
      </c>
      <c r="W40" s="4">
        <v>112.2</v>
      </c>
      <c r="X40" s="4">
        <v>112.3</v>
      </c>
      <c r="Y40" s="4">
        <v>110.3</v>
      </c>
      <c r="Z40" s="4">
        <v>110.7</v>
      </c>
      <c r="AA40" s="4">
        <v>109.7</v>
      </c>
      <c r="AB40" s="4">
        <v>111.6</v>
      </c>
      <c r="AC40" s="4">
        <v>108.2</v>
      </c>
      <c r="AD40" s="4">
        <v>110.6</v>
      </c>
      <c r="AE40" s="4">
        <v>113.6</v>
      </c>
    </row>
    <row r="41" spans="1:31" ht="13.2" hidden="1" x14ac:dyDescent="0.25">
      <c r="A41" s="1" t="s">
        <v>30</v>
      </c>
      <c r="B41" s="1">
        <v>2014</v>
      </c>
      <c r="C41" s="1" t="s">
        <v>34</v>
      </c>
      <c r="D41" s="1" t="str">
        <f t="shared" si="0"/>
        <v>2014 February Rural</v>
      </c>
      <c r="E41" s="4">
        <v>119.4</v>
      </c>
      <c r="F41" s="4">
        <v>117.7</v>
      </c>
      <c r="G41" s="4">
        <v>121.2</v>
      </c>
      <c r="H41" s="4">
        <v>115</v>
      </c>
      <c r="I41" s="4">
        <v>109</v>
      </c>
      <c r="J41" s="4">
        <v>116.6</v>
      </c>
      <c r="K41" s="4">
        <v>116</v>
      </c>
      <c r="L41" s="4">
        <v>109.8</v>
      </c>
      <c r="M41" s="4">
        <v>101.1</v>
      </c>
      <c r="N41" s="4">
        <v>110.4</v>
      </c>
      <c r="O41" s="4">
        <v>112.9</v>
      </c>
      <c r="P41" s="4">
        <v>117.8</v>
      </c>
      <c r="Q41" s="4">
        <v>115.3</v>
      </c>
      <c r="R41" s="4">
        <v>114.2</v>
      </c>
      <c r="S41" s="4">
        <v>117.1</v>
      </c>
      <c r="T41" s="4">
        <v>114.5</v>
      </c>
      <c r="U41" s="4">
        <v>116.7</v>
      </c>
      <c r="V41" s="4">
        <v>110.4812332207823</v>
      </c>
      <c r="W41" s="4">
        <v>113.2</v>
      </c>
      <c r="X41" s="4">
        <v>112.9</v>
      </c>
      <c r="Y41" s="4">
        <v>110.9</v>
      </c>
      <c r="Z41" s="4">
        <v>110.8</v>
      </c>
      <c r="AA41" s="4">
        <v>109.9</v>
      </c>
      <c r="AB41" s="4">
        <v>112</v>
      </c>
      <c r="AC41" s="4">
        <v>108.7</v>
      </c>
      <c r="AD41" s="4">
        <v>110.9</v>
      </c>
      <c r="AE41" s="4">
        <v>114</v>
      </c>
    </row>
    <row r="42" spans="1:31" ht="13.2" hidden="1" x14ac:dyDescent="0.25">
      <c r="A42" s="1" t="s">
        <v>32</v>
      </c>
      <c r="B42" s="1">
        <v>2014</v>
      </c>
      <c r="C42" s="1" t="s">
        <v>34</v>
      </c>
      <c r="D42" s="1" t="str">
        <f t="shared" si="0"/>
        <v>2014 February Urban</v>
      </c>
      <c r="E42" s="4">
        <v>121.9</v>
      </c>
      <c r="F42" s="4">
        <v>122</v>
      </c>
      <c r="G42" s="4">
        <v>124.5</v>
      </c>
      <c r="H42" s="4">
        <v>115.2</v>
      </c>
      <c r="I42" s="4">
        <v>102.5</v>
      </c>
      <c r="J42" s="4">
        <v>114.1</v>
      </c>
      <c r="K42" s="4">
        <v>111.5</v>
      </c>
      <c r="L42" s="4">
        <v>108.2</v>
      </c>
      <c r="M42" s="4">
        <v>95.4</v>
      </c>
      <c r="N42" s="4">
        <v>113.5</v>
      </c>
      <c r="O42" s="4">
        <v>112.1</v>
      </c>
      <c r="P42" s="4">
        <v>119.9</v>
      </c>
      <c r="Q42" s="4">
        <v>115.2</v>
      </c>
      <c r="R42" s="4">
        <v>116.2</v>
      </c>
      <c r="S42" s="4">
        <v>115.3</v>
      </c>
      <c r="T42" s="4">
        <v>111.7</v>
      </c>
      <c r="U42" s="4">
        <v>114.7</v>
      </c>
      <c r="V42" s="4">
        <v>112.5</v>
      </c>
      <c r="W42" s="4">
        <v>111.1</v>
      </c>
      <c r="X42" s="4">
        <v>112.6</v>
      </c>
      <c r="Y42" s="4">
        <v>110.4</v>
      </c>
      <c r="Z42" s="4">
        <v>111.3</v>
      </c>
      <c r="AA42" s="4">
        <v>110.3</v>
      </c>
      <c r="AB42" s="4">
        <v>111.6</v>
      </c>
      <c r="AC42" s="4">
        <v>108.7</v>
      </c>
      <c r="AD42" s="4">
        <v>111</v>
      </c>
      <c r="AE42" s="4">
        <v>113.1</v>
      </c>
    </row>
    <row r="43" spans="1:31" ht="13.2" hidden="1" x14ac:dyDescent="0.25">
      <c r="A43" s="1" t="s">
        <v>33</v>
      </c>
      <c r="B43" s="1">
        <v>2014</v>
      </c>
      <c r="C43" s="1" t="s">
        <v>34</v>
      </c>
      <c r="D43" s="1" t="str">
        <f t="shared" si="0"/>
        <v>2014 February Rural+Urban</v>
      </c>
      <c r="E43" s="4">
        <v>120.2</v>
      </c>
      <c r="F43" s="4">
        <v>119.2</v>
      </c>
      <c r="G43" s="4">
        <v>122.5</v>
      </c>
      <c r="H43" s="4">
        <v>115.1</v>
      </c>
      <c r="I43" s="4">
        <v>106.6</v>
      </c>
      <c r="J43" s="4">
        <v>115.4</v>
      </c>
      <c r="K43" s="4">
        <v>114.5</v>
      </c>
      <c r="L43" s="4">
        <v>109.3</v>
      </c>
      <c r="M43" s="4">
        <v>99.2</v>
      </c>
      <c r="N43" s="4">
        <v>111.4</v>
      </c>
      <c r="O43" s="4">
        <v>112.6</v>
      </c>
      <c r="P43" s="4">
        <v>118.8</v>
      </c>
      <c r="Q43" s="4">
        <v>115.3</v>
      </c>
      <c r="R43" s="4">
        <v>114.7</v>
      </c>
      <c r="S43" s="4">
        <v>116.4</v>
      </c>
      <c r="T43" s="4">
        <v>113.3</v>
      </c>
      <c r="U43" s="4">
        <v>115.9</v>
      </c>
      <c r="V43" s="4">
        <v>112.5</v>
      </c>
      <c r="W43" s="4">
        <v>112.4</v>
      </c>
      <c r="X43" s="4">
        <v>112.8</v>
      </c>
      <c r="Y43" s="4">
        <v>110.7</v>
      </c>
      <c r="Z43" s="4">
        <v>111.1</v>
      </c>
      <c r="AA43" s="4">
        <v>110.1</v>
      </c>
      <c r="AB43" s="4">
        <v>111.8</v>
      </c>
      <c r="AC43" s="4">
        <v>108.7</v>
      </c>
      <c r="AD43" s="4">
        <v>110.9</v>
      </c>
      <c r="AE43" s="4">
        <v>113.6</v>
      </c>
    </row>
    <row r="44" spans="1:31" ht="13.2" hidden="1" x14ac:dyDescent="0.25">
      <c r="A44" s="1" t="s">
        <v>30</v>
      </c>
      <c r="B44" s="1">
        <v>2014</v>
      </c>
      <c r="C44" s="1" t="s">
        <v>35</v>
      </c>
      <c r="D44" s="1" t="str">
        <f t="shared" si="0"/>
        <v>2014 March Rural</v>
      </c>
      <c r="E44" s="4">
        <v>120.1</v>
      </c>
      <c r="F44" s="4">
        <v>118.1</v>
      </c>
      <c r="G44" s="4">
        <v>120.7</v>
      </c>
      <c r="H44" s="4">
        <v>116.1</v>
      </c>
      <c r="I44" s="4">
        <v>109.3</v>
      </c>
      <c r="J44" s="4">
        <v>119.6</v>
      </c>
      <c r="K44" s="4">
        <v>117.9</v>
      </c>
      <c r="L44" s="4">
        <v>110.2</v>
      </c>
      <c r="M44" s="4">
        <v>101.2</v>
      </c>
      <c r="N44" s="4">
        <v>110.7</v>
      </c>
      <c r="O44" s="4">
        <v>113</v>
      </c>
      <c r="P44" s="4">
        <v>118.3</v>
      </c>
      <c r="Q44" s="4">
        <v>116.2</v>
      </c>
      <c r="R44" s="4">
        <v>114.6</v>
      </c>
      <c r="S44" s="4">
        <v>117.5</v>
      </c>
      <c r="T44" s="4">
        <v>114.9</v>
      </c>
      <c r="U44" s="4">
        <v>117.2</v>
      </c>
      <c r="V44" s="4">
        <v>111.03489412587436</v>
      </c>
      <c r="W44" s="4">
        <v>113.4</v>
      </c>
      <c r="X44" s="4">
        <v>113.4</v>
      </c>
      <c r="Y44" s="4">
        <v>111.4</v>
      </c>
      <c r="Z44" s="4">
        <v>111.2</v>
      </c>
      <c r="AA44" s="4">
        <v>110.2</v>
      </c>
      <c r="AB44" s="4">
        <v>112.4</v>
      </c>
      <c r="AC44" s="4">
        <v>108.9</v>
      </c>
      <c r="AD44" s="4">
        <v>111.3</v>
      </c>
      <c r="AE44" s="4">
        <v>114.6</v>
      </c>
    </row>
    <row r="45" spans="1:31" ht="13.2" hidden="1" x14ac:dyDescent="0.25">
      <c r="A45" s="1" t="s">
        <v>32</v>
      </c>
      <c r="B45" s="1">
        <v>2014</v>
      </c>
      <c r="C45" s="1" t="s">
        <v>35</v>
      </c>
      <c r="D45" s="1" t="str">
        <f t="shared" si="0"/>
        <v>2014 March Urban</v>
      </c>
      <c r="E45" s="4">
        <v>122.1</v>
      </c>
      <c r="F45" s="4">
        <v>121.4</v>
      </c>
      <c r="G45" s="4">
        <v>121.5</v>
      </c>
      <c r="H45" s="4">
        <v>116.2</v>
      </c>
      <c r="I45" s="4">
        <v>102.8</v>
      </c>
      <c r="J45" s="4">
        <v>117.7</v>
      </c>
      <c r="K45" s="4">
        <v>113.3</v>
      </c>
      <c r="L45" s="4">
        <v>108.9</v>
      </c>
      <c r="M45" s="4">
        <v>96.3</v>
      </c>
      <c r="N45" s="4">
        <v>114.1</v>
      </c>
      <c r="O45" s="4">
        <v>112.2</v>
      </c>
      <c r="P45" s="4">
        <v>120.5</v>
      </c>
      <c r="Q45" s="4">
        <v>116</v>
      </c>
      <c r="R45" s="4">
        <v>116.7</v>
      </c>
      <c r="S45" s="4">
        <v>115.8</v>
      </c>
      <c r="T45" s="4">
        <v>112.1</v>
      </c>
      <c r="U45" s="4">
        <v>115.2</v>
      </c>
      <c r="V45" s="4">
        <v>113.2</v>
      </c>
      <c r="W45" s="4">
        <v>110.9</v>
      </c>
      <c r="X45" s="4">
        <v>113</v>
      </c>
      <c r="Y45" s="4">
        <v>110.8</v>
      </c>
      <c r="Z45" s="4">
        <v>111.6</v>
      </c>
      <c r="AA45" s="4">
        <v>110.9</v>
      </c>
      <c r="AB45" s="4">
        <v>111.8</v>
      </c>
      <c r="AC45" s="4">
        <v>109.2</v>
      </c>
      <c r="AD45" s="4">
        <v>111.4</v>
      </c>
      <c r="AE45" s="4">
        <v>113.7</v>
      </c>
    </row>
    <row r="46" spans="1:31" ht="13.2" hidden="1" x14ac:dyDescent="0.25">
      <c r="A46" s="1" t="s">
        <v>33</v>
      </c>
      <c r="B46" s="1">
        <v>2014</v>
      </c>
      <c r="C46" s="27" t="s">
        <v>35</v>
      </c>
      <c r="D46" s="1" t="str">
        <f t="shared" si="0"/>
        <v>2014 March Rural+Urban</v>
      </c>
      <c r="E46" s="4">
        <v>120.7</v>
      </c>
      <c r="F46" s="4">
        <v>119.3</v>
      </c>
      <c r="G46" s="4">
        <v>121</v>
      </c>
      <c r="H46" s="4">
        <v>116.1</v>
      </c>
      <c r="I46" s="4">
        <v>106.9</v>
      </c>
      <c r="J46" s="4">
        <v>118.7</v>
      </c>
      <c r="K46" s="4">
        <v>116.3</v>
      </c>
      <c r="L46" s="4">
        <v>109.8</v>
      </c>
      <c r="M46" s="4">
        <v>99.6</v>
      </c>
      <c r="N46" s="4">
        <v>111.8</v>
      </c>
      <c r="O46" s="4">
        <v>112.7</v>
      </c>
      <c r="P46" s="4">
        <v>119.3</v>
      </c>
      <c r="Q46" s="4">
        <v>116.1</v>
      </c>
      <c r="R46" s="4">
        <v>115.2</v>
      </c>
      <c r="S46" s="4">
        <v>116.8</v>
      </c>
      <c r="T46" s="4">
        <v>113.7</v>
      </c>
      <c r="U46" s="4">
        <v>116.4</v>
      </c>
      <c r="V46" s="4">
        <v>113.2</v>
      </c>
      <c r="W46" s="4">
        <v>112.5</v>
      </c>
      <c r="X46" s="4">
        <v>113.2</v>
      </c>
      <c r="Y46" s="4">
        <v>111.2</v>
      </c>
      <c r="Z46" s="4">
        <v>111.4</v>
      </c>
      <c r="AA46" s="4">
        <v>110.6</v>
      </c>
      <c r="AB46" s="4">
        <v>112</v>
      </c>
      <c r="AC46" s="4">
        <v>109</v>
      </c>
      <c r="AD46" s="4">
        <v>111.3</v>
      </c>
      <c r="AE46" s="4">
        <v>114.2</v>
      </c>
    </row>
    <row r="47" spans="1:31" ht="13.2" hidden="1" x14ac:dyDescent="0.25">
      <c r="A47" s="1" t="s">
        <v>30</v>
      </c>
      <c r="B47" s="1">
        <v>2014</v>
      </c>
      <c r="C47" s="1" t="s">
        <v>36</v>
      </c>
      <c r="D47" s="1" t="str">
        <f t="shared" si="0"/>
        <v>2014 April Rural</v>
      </c>
      <c r="E47" s="4">
        <v>120.2</v>
      </c>
      <c r="F47" s="4">
        <v>118.9</v>
      </c>
      <c r="G47" s="4">
        <v>118.1</v>
      </c>
      <c r="H47" s="4">
        <v>117</v>
      </c>
      <c r="I47" s="4">
        <v>109.7</v>
      </c>
      <c r="J47" s="4">
        <v>125.5</v>
      </c>
      <c r="K47" s="4">
        <v>120.5</v>
      </c>
      <c r="L47" s="4">
        <v>111</v>
      </c>
      <c r="M47" s="4">
        <v>102.6</v>
      </c>
      <c r="N47" s="4">
        <v>111.2</v>
      </c>
      <c r="O47" s="4">
        <v>113.5</v>
      </c>
      <c r="P47" s="4">
        <v>118.7</v>
      </c>
      <c r="Q47" s="4">
        <v>117.2</v>
      </c>
      <c r="R47" s="4">
        <v>115.4</v>
      </c>
      <c r="S47" s="4">
        <v>118.1</v>
      </c>
      <c r="T47" s="4">
        <v>116.1</v>
      </c>
      <c r="U47" s="4">
        <v>117.8</v>
      </c>
      <c r="V47" s="4">
        <v>111.78203735746112</v>
      </c>
      <c r="W47" s="4">
        <v>113.4</v>
      </c>
      <c r="X47" s="4">
        <v>113.7</v>
      </c>
      <c r="Y47" s="4">
        <v>111.8</v>
      </c>
      <c r="Z47" s="4">
        <v>111.2</v>
      </c>
      <c r="AA47" s="4">
        <v>110.5</v>
      </c>
      <c r="AB47" s="4">
        <v>113</v>
      </c>
      <c r="AC47" s="4">
        <v>108.9</v>
      </c>
      <c r="AD47" s="4">
        <v>111.5</v>
      </c>
      <c r="AE47" s="4">
        <v>115.4</v>
      </c>
    </row>
    <row r="48" spans="1:31" ht="13.2" hidden="1" x14ac:dyDescent="0.25">
      <c r="A48" s="1" t="s">
        <v>32</v>
      </c>
      <c r="B48" s="1">
        <v>2014</v>
      </c>
      <c r="C48" s="1" t="s">
        <v>36</v>
      </c>
      <c r="D48" s="1" t="str">
        <f t="shared" si="0"/>
        <v>2014 April Urban</v>
      </c>
      <c r="E48" s="4">
        <v>122.5</v>
      </c>
      <c r="F48" s="4">
        <v>121.7</v>
      </c>
      <c r="G48" s="4">
        <v>113.3</v>
      </c>
      <c r="H48" s="4">
        <v>117</v>
      </c>
      <c r="I48" s="4">
        <v>103.1</v>
      </c>
      <c r="J48" s="4">
        <v>126.7</v>
      </c>
      <c r="K48" s="4">
        <v>121.2</v>
      </c>
      <c r="L48" s="4">
        <v>111</v>
      </c>
      <c r="M48" s="4">
        <v>100.3</v>
      </c>
      <c r="N48" s="4">
        <v>115.3</v>
      </c>
      <c r="O48" s="4">
        <v>112.7</v>
      </c>
      <c r="P48" s="4">
        <v>121</v>
      </c>
      <c r="Q48" s="4">
        <v>118.2</v>
      </c>
      <c r="R48" s="4">
        <v>117.6</v>
      </c>
      <c r="S48" s="4">
        <v>116.3</v>
      </c>
      <c r="T48" s="4">
        <v>112.5</v>
      </c>
      <c r="U48" s="4">
        <v>115.7</v>
      </c>
      <c r="V48" s="4">
        <v>113.9</v>
      </c>
      <c r="W48" s="4">
        <v>110.9</v>
      </c>
      <c r="X48" s="4">
        <v>113.4</v>
      </c>
      <c r="Y48" s="4">
        <v>111</v>
      </c>
      <c r="Z48" s="4">
        <v>111.2</v>
      </c>
      <c r="AA48" s="4">
        <v>111.2</v>
      </c>
      <c r="AB48" s="4">
        <v>112.5</v>
      </c>
      <c r="AC48" s="4">
        <v>109.1</v>
      </c>
      <c r="AD48" s="4">
        <v>111.4</v>
      </c>
      <c r="AE48" s="4">
        <v>114.7</v>
      </c>
    </row>
    <row r="49" spans="1:31" ht="13.2" hidden="1" x14ac:dyDescent="0.25">
      <c r="A49" s="1" t="s">
        <v>33</v>
      </c>
      <c r="B49" s="1">
        <v>2014</v>
      </c>
      <c r="C49" s="1" t="s">
        <v>36</v>
      </c>
      <c r="D49" s="1" t="str">
        <f t="shared" si="0"/>
        <v>2014 April Rural+Urban</v>
      </c>
      <c r="E49" s="4">
        <v>120.9</v>
      </c>
      <c r="F49" s="4">
        <v>119.9</v>
      </c>
      <c r="G49" s="4">
        <v>116.2</v>
      </c>
      <c r="H49" s="4">
        <v>117</v>
      </c>
      <c r="I49" s="4">
        <v>107.3</v>
      </c>
      <c r="J49" s="4">
        <v>126.1</v>
      </c>
      <c r="K49" s="4">
        <v>120.7</v>
      </c>
      <c r="L49" s="4">
        <v>111</v>
      </c>
      <c r="M49" s="4">
        <v>101.8</v>
      </c>
      <c r="N49" s="4">
        <v>112.6</v>
      </c>
      <c r="O49" s="4">
        <v>113.2</v>
      </c>
      <c r="P49" s="4">
        <v>119.8</v>
      </c>
      <c r="Q49" s="4">
        <v>117.6</v>
      </c>
      <c r="R49" s="4">
        <v>116</v>
      </c>
      <c r="S49" s="4">
        <v>117.4</v>
      </c>
      <c r="T49" s="4">
        <v>114.6</v>
      </c>
      <c r="U49" s="4">
        <v>117</v>
      </c>
      <c r="V49" s="4">
        <v>113.9</v>
      </c>
      <c r="W49" s="4">
        <v>112.5</v>
      </c>
      <c r="X49" s="4">
        <v>113.6</v>
      </c>
      <c r="Y49" s="4">
        <v>111.5</v>
      </c>
      <c r="Z49" s="4">
        <v>111.2</v>
      </c>
      <c r="AA49" s="4">
        <v>110.9</v>
      </c>
      <c r="AB49" s="4">
        <v>112.7</v>
      </c>
      <c r="AC49" s="4">
        <v>109</v>
      </c>
      <c r="AD49" s="4">
        <v>111.5</v>
      </c>
      <c r="AE49" s="4">
        <v>115.1</v>
      </c>
    </row>
    <row r="50" spans="1:31" ht="13.2" hidden="1" x14ac:dyDescent="0.25">
      <c r="A50" s="1" t="s">
        <v>30</v>
      </c>
      <c r="B50" s="1">
        <v>2014</v>
      </c>
      <c r="C50" s="1" t="s">
        <v>37</v>
      </c>
      <c r="D50" s="1" t="str">
        <f t="shared" si="0"/>
        <v>2014 May Rural</v>
      </c>
      <c r="E50" s="4">
        <v>120.3</v>
      </c>
      <c r="F50" s="4">
        <v>120.2</v>
      </c>
      <c r="G50" s="4">
        <v>116.9</v>
      </c>
      <c r="H50" s="4">
        <v>118</v>
      </c>
      <c r="I50" s="4">
        <v>110.1</v>
      </c>
      <c r="J50" s="4">
        <v>126.3</v>
      </c>
      <c r="K50" s="4">
        <v>123.9</v>
      </c>
      <c r="L50" s="4">
        <v>111.5</v>
      </c>
      <c r="M50" s="4">
        <v>103.5</v>
      </c>
      <c r="N50" s="4">
        <v>111.6</v>
      </c>
      <c r="O50" s="4">
        <v>114.2</v>
      </c>
      <c r="P50" s="4">
        <v>119.2</v>
      </c>
      <c r="Q50" s="4">
        <v>118.2</v>
      </c>
      <c r="R50" s="4">
        <v>116.3</v>
      </c>
      <c r="S50" s="4">
        <v>118.7</v>
      </c>
      <c r="T50" s="4">
        <v>116.8</v>
      </c>
      <c r="U50" s="4">
        <v>118.5</v>
      </c>
      <c r="V50" s="4">
        <v>112.49979607823531</v>
      </c>
      <c r="W50" s="4">
        <v>113.4</v>
      </c>
      <c r="X50" s="4">
        <v>114.1</v>
      </c>
      <c r="Y50" s="4">
        <v>112.1</v>
      </c>
      <c r="Z50" s="4">
        <v>111.4</v>
      </c>
      <c r="AA50" s="4">
        <v>110.9</v>
      </c>
      <c r="AB50" s="4">
        <v>113.1</v>
      </c>
      <c r="AC50" s="4">
        <v>108.9</v>
      </c>
      <c r="AD50" s="4">
        <v>111.8</v>
      </c>
      <c r="AE50" s="4">
        <v>116</v>
      </c>
    </row>
    <row r="51" spans="1:31" ht="13.2" hidden="1" x14ac:dyDescent="0.25">
      <c r="A51" s="1" t="s">
        <v>32</v>
      </c>
      <c r="B51" s="1">
        <v>2014</v>
      </c>
      <c r="C51" s="1" t="s">
        <v>37</v>
      </c>
      <c r="D51" s="1" t="str">
        <f t="shared" si="0"/>
        <v>2014 May Urban</v>
      </c>
      <c r="E51" s="4">
        <v>122.7</v>
      </c>
      <c r="F51" s="4">
        <v>124.1</v>
      </c>
      <c r="G51" s="4">
        <v>114.2</v>
      </c>
      <c r="H51" s="4">
        <v>119.1</v>
      </c>
      <c r="I51" s="4">
        <v>103.5</v>
      </c>
      <c r="J51" s="4">
        <v>129.19999999999999</v>
      </c>
      <c r="K51" s="4">
        <v>127</v>
      </c>
      <c r="L51" s="4">
        <v>112.6</v>
      </c>
      <c r="M51" s="4">
        <v>101.3</v>
      </c>
      <c r="N51" s="4">
        <v>117</v>
      </c>
      <c r="O51" s="4">
        <v>112.9</v>
      </c>
      <c r="P51" s="4">
        <v>121.7</v>
      </c>
      <c r="Q51" s="4">
        <v>120</v>
      </c>
      <c r="R51" s="4">
        <v>118.3</v>
      </c>
      <c r="S51" s="4">
        <v>116.8</v>
      </c>
      <c r="T51" s="4">
        <v>112.9</v>
      </c>
      <c r="U51" s="4">
        <v>116.2</v>
      </c>
      <c r="V51" s="4">
        <v>114.3</v>
      </c>
      <c r="W51" s="4">
        <v>111.1</v>
      </c>
      <c r="X51" s="4">
        <v>114.1</v>
      </c>
      <c r="Y51" s="4">
        <v>111.2</v>
      </c>
      <c r="Z51" s="4">
        <v>111.3</v>
      </c>
      <c r="AA51" s="4">
        <v>111.5</v>
      </c>
      <c r="AB51" s="4">
        <v>112.9</v>
      </c>
      <c r="AC51" s="4">
        <v>109.3</v>
      </c>
      <c r="AD51" s="4">
        <v>111.7</v>
      </c>
      <c r="AE51" s="4">
        <v>115.6</v>
      </c>
    </row>
    <row r="52" spans="1:31" ht="13.2" hidden="1" x14ac:dyDescent="0.25">
      <c r="A52" s="1" t="s">
        <v>33</v>
      </c>
      <c r="B52" s="1">
        <v>2014</v>
      </c>
      <c r="C52" s="1" t="s">
        <v>37</v>
      </c>
      <c r="D52" s="1" t="str">
        <f t="shared" si="0"/>
        <v>2014 May Rural+Urban</v>
      </c>
      <c r="E52" s="4">
        <v>121.1</v>
      </c>
      <c r="F52" s="4">
        <v>121.6</v>
      </c>
      <c r="G52" s="4">
        <v>115.9</v>
      </c>
      <c r="H52" s="4">
        <v>118.4</v>
      </c>
      <c r="I52" s="4">
        <v>107.7</v>
      </c>
      <c r="J52" s="4">
        <v>127.7</v>
      </c>
      <c r="K52" s="4">
        <v>125</v>
      </c>
      <c r="L52" s="4">
        <v>111.9</v>
      </c>
      <c r="M52" s="4">
        <v>102.8</v>
      </c>
      <c r="N52" s="4">
        <v>113.4</v>
      </c>
      <c r="O52" s="4">
        <v>113.7</v>
      </c>
      <c r="P52" s="4">
        <v>120.4</v>
      </c>
      <c r="Q52" s="4">
        <v>118.9</v>
      </c>
      <c r="R52" s="4">
        <v>116.8</v>
      </c>
      <c r="S52" s="4">
        <v>118</v>
      </c>
      <c r="T52" s="4">
        <v>115.2</v>
      </c>
      <c r="U52" s="4">
        <v>117.6</v>
      </c>
      <c r="V52" s="4">
        <v>114.3</v>
      </c>
      <c r="W52" s="4">
        <v>112.5</v>
      </c>
      <c r="X52" s="4">
        <v>114.1</v>
      </c>
      <c r="Y52" s="4">
        <v>111.8</v>
      </c>
      <c r="Z52" s="4">
        <v>111.3</v>
      </c>
      <c r="AA52" s="4">
        <v>111.2</v>
      </c>
      <c r="AB52" s="4">
        <v>113</v>
      </c>
      <c r="AC52" s="4">
        <v>109.1</v>
      </c>
      <c r="AD52" s="4">
        <v>111.8</v>
      </c>
      <c r="AE52" s="4">
        <v>115.8</v>
      </c>
    </row>
    <row r="53" spans="1:31" ht="13.2" hidden="1" x14ac:dyDescent="0.25">
      <c r="A53" s="1" t="s">
        <v>30</v>
      </c>
      <c r="B53" s="1">
        <v>2014</v>
      </c>
      <c r="C53" s="27" t="s">
        <v>38</v>
      </c>
      <c r="D53" s="1" t="str">
        <f t="shared" si="0"/>
        <v>2014 June Rural</v>
      </c>
      <c r="E53" s="4">
        <v>120.7</v>
      </c>
      <c r="F53" s="4">
        <v>121.6</v>
      </c>
      <c r="G53" s="4">
        <v>116.1</v>
      </c>
      <c r="H53" s="4">
        <v>119.3</v>
      </c>
      <c r="I53" s="4">
        <v>110.3</v>
      </c>
      <c r="J53" s="4">
        <v>125.8</v>
      </c>
      <c r="K53" s="4">
        <v>129.30000000000001</v>
      </c>
      <c r="L53" s="4">
        <v>112.2</v>
      </c>
      <c r="M53" s="4">
        <v>103.6</v>
      </c>
      <c r="N53" s="4">
        <v>112.3</v>
      </c>
      <c r="O53" s="4">
        <v>114.9</v>
      </c>
      <c r="P53" s="4">
        <v>120.1</v>
      </c>
      <c r="Q53" s="4">
        <v>119.5</v>
      </c>
      <c r="R53" s="4">
        <v>117.3</v>
      </c>
      <c r="S53" s="4">
        <v>119.7</v>
      </c>
      <c r="T53" s="4">
        <v>117.3</v>
      </c>
      <c r="U53" s="4">
        <v>119.3</v>
      </c>
      <c r="V53" s="4">
        <v>113.1240808401745</v>
      </c>
      <c r="W53" s="4">
        <v>114.4</v>
      </c>
      <c r="X53" s="4">
        <v>114.9</v>
      </c>
      <c r="Y53" s="4">
        <v>112.8</v>
      </c>
      <c r="Z53" s="4">
        <v>112.2</v>
      </c>
      <c r="AA53" s="4">
        <v>111.4</v>
      </c>
      <c r="AB53" s="4">
        <v>114.3</v>
      </c>
      <c r="AC53" s="4">
        <v>108</v>
      </c>
      <c r="AD53" s="4">
        <v>112.3</v>
      </c>
      <c r="AE53" s="4">
        <v>117</v>
      </c>
    </row>
    <row r="54" spans="1:31" ht="13.2" hidden="1" x14ac:dyDescent="0.25">
      <c r="A54" s="1" t="s">
        <v>32</v>
      </c>
      <c r="B54" s="1">
        <v>2014</v>
      </c>
      <c r="C54" s="1" t="s">
        <v>38</v>
      </c>
      <c r="D54" s="1" t="str">
        <f t="shared" si="0"/>
        <v>2014 June Urban</v>
      </c>
      <c r="E54" s="4">
        <v>123.1</v>
      </c>
      <c r="F54" s="4">
        <v>125.9</v>
      </c>
      <c r="G54" s="4">
        <v>115.4</v>
      </c>
      <c r="H54" s="4">
        <v>120.4</v>
      </c>
      <c r="I54" s="4">
        <v>103.4</v>
      </c>
      <c r="J54" s="4">
        <v>131.19999999999999</v>
      </c>
      <c r="K54" s="4">
        <v>137.5</v>
      </c>
      <c r="L54" s="4">
        <v>112.8</v>
      </c>
      <c r="M54" s="4">
        <v>101.4</v>
      </c>
      <c r="N54" s="4">
        <v>118.3</v>
      </c>
      <c r="O54" s="4">
        <v>113.2</v>
      </c>
      <c r="P54" s="4">
        <v>122.4</v>
      </c>
      <c r="Q54" s="4">
        <v>122</v>
      </c>
      <c r="R54" s="4">
        <v>119</v>
      </c>
      <c r="S54" s="4">
        <v>117.4</v>
      </c>
      <c r="T54" s="4">
        <v>113.2</v>
      </c>
      <c r="U54" s="4">
        <v>116.7</v>
      </c>
      <c r="V54" s="4">
        <v>113.9</v>
      </c>
      <c r="W54" s="4">
        <v>111.2</v>
      </c>
      <c r="X54" s="4">
        <v>114.3</v>
      </c>
      <c r="Y54" s="4">
        <v>111.4</v>
      </c>
      <c r="Z54" s="4">
        <v>111.5</v>
      </c>
      <c r="AA54" s="4">
        <v>111.8</v>
      </c>
      <c r="AB54" s="4">
        <v>115.1</v>
      </c>
      <c r="AC54" s="4">
        <v>108.7</v>
      </c>
      <c r="AD54" s="4">
        <v>112.2</v>
      </c>
      <c r="AE54" s="4">
        <v>116.4</v>
      </c>
    </row>
    <row r="55" spans="1:31" ht="13.2" hidden="1" x14ac:dyDescent="0.25">
      <c r="A55" s="1" t="s">
        <v>33</v>
      </c>
      <c r="B55" s="1">
        <v>2014</v>
      </c>
      <c r="C55" s="1" t="s">
        <v>38</v>
      </c>
      <c r="D55" s="1" t="str">
        <f t="shared" si="0"/>
        <v>2014 June Rural+Urban</v>
      </c>
      <c r="E55" s="4">
        <v>121.5</v>
      </c>
      <c r="F55" s="4">
        <v>123.1</v>
      </c>
      <c r="G55" s="4">
        <v>115.8</v>
      </c>
      <c r="H55" s="4">
        <v>119.7</v>
      </c>
      <c r="I55" s="4">
        <v>107.8</v>
      </c>
      <c r="J55" s="4">
        <v>128.30000000000001</v>
      </c>
      <c r="K55" s="4">
        <v>132.1</v>
      </c>
      <c r="L55" s="4">
        <v>112.4</v>
      </c>
      <c r="M55" s="4">
        <v>102.9</v>
      </c>
      <c r="N55" s="4">
        <v>114.3</v>
      </c>
      <c r="O55" s="4">
        <v>114.2</v>
      </c>
      <c r="P55" s="4">
        <v>121.2</v>
      </c>
      <c r="Q55" s="4">
        <v>120.4</v>
      </c>
      <c r="R55" s="4">
        <v>117.8</v>
      </c>
      <c r="S55" s="4">
        <v>118.8</v>
      </c>
      <c r="T55" s="4">
        <v>115.6</v>
      </c>
      <c r="U55" s="4">
        <v>118.3</v>
      </c>
      <c r="V55" s="4">
        <v>113.9</v>
      </c>
      <c r="W55" s="4">
        <v>113.2</v>
      </c>
      <c r="X55" s="4">
        <v>114.6</v>
      </c>
      <c r="Y55" s="4">
        <v>112.3</v>
      </c>
      <c r="Z55" s="4">
        <v>111.8</v>
      </c>
      <c r="AA55" s="4">
        <v>111.6</v>
      </c>
      <c r="AB55" s="4">
        <v>114.8</v>
      </c>
      <c r="AC55" s="4">
        <v>108.3</v>
      </c>
      <c r="AD55" s="4">
        <v>112.3</v>
      </c>
      <c r="AE55" s="4">
        <v>116.7</v>
      </c>
    </row>
    <row r="56" spans="1:31" ht="13.2" hidden="1" x14ac:dyDescent="0.25">
      <c r="A56" s="1" t="s">
        <v>30</v>
      </c>
      <c r="B56" s="1">
        <v>2014</v>
      </c>
      <c r="C56" s="1" t="s">
        <v>39</v>
      </c>
      <c r="D56" s="1" t="str">
        <f t="shared" si="0"/>
        <v>2014 July Rural</v>
      </c>
      <c r="E56" s="4">
        <v>121.7</v>
      </c>
      <c r="F56" s="4">
        <v>122.5</v>
      </c>
      <c r="G56" s="4">
        <v>117.7</v>
      </c>
      <c r="H56" s="4">
        <v>120.6</v>
      </c>
      <c r="I56" s="4">
        <v>110.4</v>
      </c>
      <c r="J56" s="4">
        <v>129.1</v>
      </c>
      <c r="K56" s="4">
        <v>150.1</v>
      </c>
      <c r="L56" s="4">
        <v>113.2</v>
      </c>
      <c r="M56" s="4">
        <v>104.8</v>
      </c>
      <c r="N56" s="4">
        <v>113.3</v>
      </c>
      <c r="O56" s="4">
        <v>115.6</v>
      </c>
      <c r="P56" s="4">
        <v>120.9</v>
      </c>
      <c r="Q56" s="4">
        <v>123.3</v>
      </c>
      <c r="R56" s="4">
        <v>118</v>
      </c>
      <c r="S56" s="4">
        <v>120.7</v>
      </c>
      <c r="T56" s="4">
        <v>118.3</v>
      </c>
      <c r="U56" s="4">
        <v>120.3</v>
      </c>
      <c r="V56" s="4">
        <v>113.51176825287455</v>
      </c>
      <c r="W56" s="4">
        <v>115.3</v>
      </c>
      <c r="X56" s="4">
        <v>115.4</v>
      </c>
      <c r="Y56" s="4">
        <v>113.4</v>
      </c>
      <c r="Z56" s="4">
        <v>113.2</v>
      </c>
      <c r="AA56" s="4">
        <v>111.8</v>
      </c>
      <c r="AB56" s="4">
        <v>115.5</v>
      </c>
      <c r="AC56" s="4">
        <v>108.8</v>
      </c>
      <c r="AD56" s="4">
        <v>113.1</v>
      </c>
      <c r="AE56" s="4">
        <v>119.5</v>
      </c>
    </row>
    <row r="57" spans="1:31" ht="13.2" hidden="1" x14ac:dyDescent="0.25">
      <c r="A57" s="1" t="s">
        <v>32</v>
      </c>
      <c r="B57" s="1">
        <v>2014</v>
      </c>
      <c r="C57" s="1" t="s">
        <v>39</v>
      </c>
      <c r="D57" s="1" t="str">
        <f t="shared" si="0"/>
        <v>2014 July Urban</v>
      </c>
      <c r="E57" s="4">
        <v>123.8</v>
      </c>
      <c r="F57" s="4">
        <v>126.4</v>
      </c>
      <c r="G57" s="4">
        <v>118</v>
      </c>
      <c r="H57" s="4">
        <v>121.6</v>
      </c>
      <c r="I57" s="4">
        <v>103.5</v>
      </c>
      <c r="J57" s="4">
        <v>133.69999999999999</v>
      </c>
      <c r="K57" s="4">
        <v>172.4</v>
      </c>
      <c r="L57" s="4">
        <v>113.1</v>
      </c>
      <c r="M57" s="4">
        <v>102.7</v>
      </c>
      <c r="N57" s="4">
        <v>120</v>
      </c>
      <c r="O57" s="4">
        <v>113.8</v>
      </c>
      <c r="P57" s="4">
        <v>123.4</v>
      </c>
      <c r="Q57" s="4">
        <v>127.1</v>
      </c>
      <c r="R57" s="4">
        <v>121</v>
      </c>
      <c r="S57" s="4">
        <v>118</v>
      </c>
      <c r="T57" s="4">
        <v>113.6</v>
      </c>
      <c r="U57" s="4">
        <v>117.4</v>
      </c>
      <c r="V57" s="4">
        <v>114.8</v>
      </c>
      <c r="W57" s="4">
        <v>111.6</v>
      </c>
      <c r="X57" s="4">
        <v>114.9</v>
      </c>
      <c r="Y57" s="4">
        <v>111.5</v>
      </c>
      <c r="Z57" s="4">
        <v>113</v>
      </c>
      <c r="AA57" s="4">
        <v>112.4</v>
      </c>
      <c r="AB57" s="4">
        <v>117.8</v>
      </c>
      <c r="AC57" s="4">
        <v>109.7</v>
      </c>
      <c r="AD57" s="4">
        <v>113.5</v>
      </c>
      <c r="AE57" s="4">
        <v>118.9</v>
      </c>
    </row>
    <row r="58" spans="1:31" ht="13.2" hidden="1" x14ac:dyDescent="0.25">
      <c r="A58" s="1" t="s">
        <v>33</v>
      </c>
      <c r="B58" s="1">
        <v>2014</v>
      </c>
      <c r="C58" s="1" t="s">
        <v>39</v>
      </c>
      <c r="D58" s="1" t="str">
        <f t="shared" si="0"/>
        <v>2014 July Rural+Urban</v>
      </c>
      <c r="E58" s="4">
        <v>122.4</v>
      </c>
      <c r="F58" s="4">
        <v>123.9</v>
      </c>
      <c r="G58" s="4">
        <v>117.8</v>
      </c>
      <c r="H58" s="4">
        <v>121</v>
      </c>
      <c r="I58" s="4">
        <v>107.9</v>
      </c>
      <c r="J58" s="4">
        <v>131.19999999999999</v>
      </c>
      <c r="K58" s="4">
        <v>157.69999999999999</v>
      </c>
      <c r="L58" s="4">
        <v>113.2</v>
      </c>
      <c r="M58" s="4">
        <v>104.1</v>
      </c>
      <c r="N58" s="4">
        <v>115.5</v>
      </c>
      <c r="O58" s="4">
        <v>114.8</v>
      </c>
      <c r="P58" s="4">
        <v>122.1</v>
      </c>
      <c r="Q58" s="4">
        <v>124.7</v>
      </c>
      <c r="R58" s="4">
        <v>118.8</v>
      </c>
      <c r="S58" s="4">
        <v>119.6</v>
      </c>
      <c r="T58" s="4">
        <v>116.3</v>
      </c>
      <c r="U58" s="4">
        <v>119.1</v>
      </c>
      <c r="V58" s="4">
        <v>114.8</v>
      </c>
      <c r="W58" s="4">
        <v>113.9</v>
      </c>
      <c r="X58" s="4">
        <v>115.2</v>
      </c>
      <c r="Y58" s="4">
        <v>112.7</v>
      </c>
      <c r="Z58" s="4">
        <v>113.1</v>
      </c>
      <c r="AA58" s="4">
        <v>112.1</v>
      </c>
      <c r="AB58" s="4">
        <v>116.8</v>
      </c>
      <c r="AC58" s="4">
        <v>109.2</v>
      </c>
      <c r="AD58" s="4">
        <v>113.3</v>
      </c>
      <c r="AE58" s="4">
        <v>119.2</v>
      </c>
    </row>
    <row r="59" spans="1:31" ht="13.2" hidden="1" x14ac:dyDescent="0.25">
      <c r="A59" s="1" t="s">
        <v>30</v>
      </c>
      <c r="B59" s="1">
        <v>2014</v>
      </c>
      <c r="C59" s="1" t="s">
        <v>40</v>
      </c>
      <c r="D59" s="1" t="str">
        <f t="shared" si="0"/>
        <v>2014 August Rural</v>
      </c>
      <c r="E59" s="4">
        <v>121.8</v>
      </c>
      <c r="F59" s="4">
        <v>122.8</v>
      </c>
      <c r="G59" s="4">
        <v>117.8</v>
      </c>
      <c r="H59" s="4">
        <v>121.9</v>
      </c>
      <c r="I59" s="4">
        <v>110.6</v>
      </c>
      <c r="J59" s="4">
        <v>129.69999999999999</v>
      </c>
      <c r="K59" s="4">
        <v>161.1</v>
      </c>
      <c r="L59" s="4">
        <v>114.1</v>
      </c>
      <c r="M59" s="4">
        <v>105.1</v>
      </c>
      <c r="N59" s="4">
        <v>114.6</v>
      </c>
      <c r="O59" s="4">
        <v>115.8</v>
      </c>
      <c r="P59" s="4">
        <v>121.7</v>
      </c>
      <c r="Q59" s="4">
        <v>125.3</v>
      </c>
      <c r="R59" s="4">
        <v>118.8</v>
      </c>
      <c r="S59" s="4">
        <v>120.9</v>
      </c>
      <c r="T59" s="4">
        <v>118.8</v>
      </c>
      <c r="U59" s="4">
        <v>120.7</v>
      </c>
      <c r="V59" s="4">
        <v>113.90396057458715</v>
      </c>
      <c r="W59" s="4">
        <v>115.4</v>
      </c>
      <c r="X59" s="4">
        <v>115.9</v>
      </c>
      <c r="Y59" s="4">
        <v>114</v>
      </c>
      <c r="Z59" s="4">
        <v>113.2</v>
      </c>
      <c r="AA59" s="4">
        <v>112.2</v>
      </c>
      <c r="AB59" s="4">
        <v>116.2</v>
      </c>
      <c r="AC59" s="4">
        <v>109.4</v>
      </c>
      <c r="AD59" s="4">
        <v>113.5</v>
      </c>
      <c r="AE59" s="4">
        <v>120.7</v>
      </c>
    </row>
    <row r="60" spans="1:31" ht="13.2" hidden="1" x14ac:dyDescent="0.25">
      <c r="A60" s="1" t="s">
        <v>32</v>
      </c>
      <c r="B60" s="1">
        <v>2014</v>
      </c>
      <c r="C60" s="1" t="s">
        <v>40</v>
      </c>
      <c r="D60" s="1" t="str">
        <f t="shared" si="0"/>
        <v>2014 August Urban</v>
      </c>
      <c r="E60" s="4">
        <v>124.8</v>
      </c>
      <c r="F60" s="4">
        <v>127.3</v>
      </c>
      <c r="G60" s="4">
        <v>116.5</v>
      </c>
      <c r="H60" s="4">
        <v>122.2</v>
      </c>
      <c r="I60" s="4">
        <v>103.6</v>
      </c>
      <c r="J60" s="4">
        <v>132.69999999999999</v>
      </c>
      <c r="K60" s="4">
        <v>181.9</v>
      </c>
      <c r="L60" s="4">
        <v>115.2</v>
      </c>
      <c r="M60" s="4">
        <v>102.7</v>
      </c>
      <c r="N60" s="4">
        <v>122.1</v>
      </c>
      <c r="O60" s="4">
        <v>114.4</v>
      </c>
      <c r="P60" s="4">
        <v>124.7</v>
      </c>
      <c r="Q60" s="4">
        <v>128.9</v>
      </c>
      <c r="R60" s="4">
        <v>123</v>
      </c>
      <c r="S60" s="4">
        <v>118.6</v>
      </c>
      <c r="T60" s="4">
        <v>114.1</v>
      </c>
      <c r="U60" s="4">
        <v>117.9</v>
      </c>
      <c r="V60" s="4">
        <v>115.5</v>
      </c>
      <c r="W60" s="4">
        <v>111.8</v>
      </c>
      <c r="X60" s="4">
        <v>115.3</v>
      </c>
      <c r="Y60" s="4">
        <v>112.2</v>
      </c>
      <c r="Z60" s="4">
        <v>112.5</v>
      </c>
      <c r="AA60" s="4">
        <v>112.9</v>
      </c>
      <c r="AB60" s="4">
        <v>119.2</v>
      </c>
      <c r="AC60" s="4">
        <v>110.5</v>
      </c>
      <c r="AD60" s="4">
        <v>113.9</v>
      </c>
      <c r="AE60" s="4">
        <v>119.9</v>
      </c>
    </row>
    <row r="61" spans="1:31" ht="13.2" hidden="1" x14ac:dyDescent="0.25">
      <c r="A61" s="1" t="s">
        <v>33</v>
      </c>
      <c r="B61" s="1">
        <v>2014</v>
      </c>
      <c r="C61" s="1" t="s">
        <v>40</v>
      </c>
      <c r="D61" s="1" t="str">
        <f t="shared" si="0"/>
        <v>2014 August Rural+Urban</v>
      </c>
      <c r="E61" s="4">
        <v>122.7</v>
      </c>
      <c r="F61" s="4">
        <v>124.4</v>
      </c>
      <c r="G61" s="4">
        <v>117.3</v>
      </c>
      <c r="H61" s="4">
        <v>122</v>
      </c>
      <c r="I61" s="4">
        <v>108</v>
      </c>
      <c r="J61" s="4">
        <v>131.1</v>
      </c>
      <c r="K61" s="4">
        <v>168.2</v>
      </c>
      <c r="L61" s="4">
        <v>114.5</v>
      </c>
      <c r="M61" s="4">
        <v>104.3</v>
      </c>
      <c r="N61" s="4">
        <v>117.1</v>
      </c>
      <c r="O61" s="4">
        <v>115.2</v>
      </c>
      <c r="P61" s="4">
        <v>123.1</v>
      </c>
      <c r="Q61" s="4">
        <v>126.6</v>
      </c>
      <c r="R61" s="4">
        <v>119.9</v>
      </c>
      <c r="S61" s="4">
        <v>120</v>
      </c>
      <c r="T61" s="4">
        <v>116.8</v>
      </c>
      <c r="U61" s="4">
        <v>119.6</v>
      </c>
      <c r="V61" s="4">
        <v>115.5</v>
      </c>
      <c r="W61" s="4">
        <v>114</v>
      </c>
      <c r="X61" s="4">
        <v>115.6</v>
      </c>
      <c r="Y61" s="4">
        <v>113.3</v>
      </c>
      <c r="Z61" s="4">
        <v>112.8</v>
      </c>
      <c r="AA61" s="4">
        <v>112.6</v>
      </c>
      <c r="AB61" s="4">
        <v>118</v>
      </c>
      <c r="AC61" s="4">
        <v>109.9</v>
      </c>
      <c r="AD61" s="4">
        <v>113.7</v>
      </c>
      <c r="AE61" s="4">
        <v>120.3</v>
      </c>
    </row>
    <row r="62" spans="1:31" ht="13.2" hidden="1" x14ac:dyDescent="0.25">
      <c r="A62" s="1" t="s">
        <v>30</v>
      </c>
      <c r="B62" s="1">
        <v>2014</v>
      </c>
      <c r="C62" s="1" t="s">
        <v>41</v>
      </c>
      <c r="D62" s="1" t="str">
        <f t="shared" si="0"/>
        <v>2014 September Rural</v>
      </c>
      <c r="E62" s="4">
        <v>122.3</v>
      </c>
      <c r="F62" s="4">
        <v>122.4</v>
      </c>
      <c r="G62" s="4">
        <v>117.8</v>
      </c>
      <c r="H62" s="4">
        <v>122.7</v>
      </c>
      <c r="I62" s="4">
        <v>110.4</v>
      </c>
      <c r="J62" s="4">
        <v>129.80000000000001</v>
      </c>
      <c r="K62" s="4">
        <v>158.80000000000001</v>
      </c>
      <c r="L62" s="4">
        <v>115</v>
      </c>
      <c r="M62" s="4">
        <v>104.7</v>
      </c>
      <c r="N62" s="4">
        <v>114.9</v>
      </c>
      <c r="O62" s="4">
        <v>116.5</v>
      </c>
      <c r="P62" s="4">
        <v>122.6</v>
      </c>
      <c r="Q62" s="4">
        <v>125.3</v>
      </c>
      <c r="R62" s="4">
        <v>119.5</v>
      </c>
      <c r="S62" s="4">
        <v>121.7</v>
      </c>
      <c r="T62" s="4">
        <v>119.2</v>
      </c>
      <c r="U62" s="4">
        <v>121.3</v>
      </c>
      <c r="V62" s="4">
        <v>114.32664551862624</v>
      </c>
      <c r="W62" s="4">
        <v>115.8</v>
      </c>
      <c r="X62" s="4">
        <v>116.7</v>
      </c>
      <c r="Y62" s="4">
        <v>114.5</v>
      </c>
      <c r="Z62" s="4">
        <v>112.8</v>
      </c>
      <c r="AA62" s="4">
        <v>112.6</v>
      </c>
      <c r="AB62" s="4">
        <v>116.6</v>
      </c>
      <c r="AC62" s="4">
        <v>109.1</v>
      </c>
      <c r="AD62" s="4">
        <v>113.7</v>
      </c>
      <c r="AE62" s="4">
        <v>120.9</v>
      </c>
    </row>
    <row r="63" spans="1:31" ht="13.2" hidden="1" x14ac:dyDescent="0.25">
      <c r="A63" s="1" t="s">
        <v>32</v>
      </c>
      <c r="B63" s="1">
        <v>2014</v>
      </c>
      <c r="C63" s="1" t="s">
        <v>41</v>
      </c>
      <c r="D63" s="1" t="str">
        <f t="shared" si="0"/>
        <v>2014 September Urban</v>
      </c>
      <c r="E63" s="4">
        <v>124.2</v>
      </c>
      <c r="F63" s="4">
        <v>125.4</v>
      </c>
      <c r="G63" s="4">
        <v>116.4</v>
      </c>
      <c r="H63" s="4">
        <v>122.7</v>
      </c>
      <c r="I63" s="4">
        <v>103.5</v>
      </c>
      <c r="J63" s="4">
        <v>124.5</v>
      </c>
      <c r="K63" s="4">
        <v>168.6</v>
      </c>
      <c r="L63" s="4">
        <v>116.9</v>
      </c>
      <c r="M63" s="4">
        <v>101.9</v>
      </c>
      <c r="N63" s="4">
        <v>122.9</v>
      </c>
      <c r="O63" s="4">
        <v>114.8</v>
      </c>
      <c r="P63" s="4">
        <v>125.2</v>
      </c>
      <c r="Q63" s="4">
        <v>126.7</v>
      </c>
      <c r="R63" s="4">
        <v>124.3</v>
      </c>
      <c r="S63" s="4">
        <v>119.2</v>
      </c>
      <c r="T63" s="4">
        <v>114.5</v>
      </c>
      <c r="U63" s="4">
        <v>118.4</v>
      </c>
      <c r="V63" s="4">
        <v>116.1</v>
      </c>
      <c r="W63" s="4">
        <v>111.8</v>
      </c>
      <c r="X63" s="4">
        <v>115.5</v>
      </c>
      <c r="Y63" s="4">
        <v>112.3</v>
      </c>
      <c r="Z63" s="4">
        <v>111.2</v>
      </c>
      <c r="AA63" s="4">
        <v>113.4</v>
      </c>
      <c r="AB63" s="4">
        <v>120</v>
      </c>
      <c r="AC63" s="4">
        <v>110</v>
      </c>
      <c r="AD63" s="4">
        <v>113.6</v>
      </c>
      <c r="AE63" s="4">
        <v>119.2</v>
      </c>
    </row>
    <row r="64" spans="1:31" ht="13.2" hidden="1" x14ac:dyDescent="0.25">
      <c r="A64" s="1" t="s">
        <v>33</v>
      </c>
      <c r="B64" s="1">
        <v>2014</v>
      </c>
      <c r="C64" s="1" t="s">
        <v>41</v>
      </c>
      <c r="D64" s="1" t="str">
        <f t="shared" si="0"/>
        <v>2014 September Rural+Urban</v>
      </c>
      <c r="E64" s="4">
        <v>122.9</v>
      </c>
      <c r="F64" s="4">
        <v>123.5</v>
      </c>
      <c r="G64" s="4">
        <v>117.3</v>
      </c>
      <c r="H64" s="4">
        <v>122.7</v>
      </c>
      <c r="I64" s="4">
        <v>107.9</v>
      </c>
      <c r="J64" s="4">
        <v>127.3</v>
      </c>
      <c r="K64" s="4">
        <v>162.1</v>
      </c>
      <c r="L64" s="4">
        <v>115.6</v>
      </c>
      <c r="M64" s="4">
        <v>103.8</v>
      </c>
      <c r="N64" s="4">
        <v>117.6</v>
      </c>
      <c r="O64" s="4">
        <v>115.8</v>
      </c>
      <c r="P64" s="4">
        <v>123.8</v>
      </c>
      <c r="Q64" s="4">
        <v>125.8</v>
      </c>
      <c r="R64" s="4">
        <v>120.8</v>
      </c>
      <c r="S64" s="4">
        <v>120.7</v>
      </c>
      <c r="T64" s="4">
        <v>117.2</v>
      </c>
      <c r="U64" s="4">
        <v>120.1</v>
      </c>
      <c r="V64" s="4">
        <v>116.1</v>
      </c>
      <c r="W64" s="4">
        <v>114.3</v>
      </c>
      <c r="X64" s="4">
        <v>116.1</v>
      </c>
      <c r="Y64" s="4">
        <v>113.7</v>
      </c>
      <c r="Z64" s="4">
        <v>112</v>
      </c>
      <c r="AA64" s="4">
        <v>113.1</v>
      </c>
      <c r="AB64" s="4">
        <v>118.6</v>
      </c>
      <c r="AC64" s="4">
        <v>109.5</v>
      </c>
      <c r="AD64" s="4">
        <v>113.7</v>
      </c>
      <c r="AE64" s="4">
        <v>120.1</v>
      </c>
    </row>
    <row r="65" spans="1:31" ht="13.2" hidden="1" x14ac:dyDescent="0.25">
      <c r="A65" s="1" t="s">
        <v>30</v>
      </c>
      <c r="B65" s="1">
        <v>2014</v>
      </c>
      <c r="C65" s="1" t="s">
        <v>42</v>
      </c>
      <c r="D65" s="1" t="str">
        <f t="shared" si="0"/>
        <v>2014 October Rural</v>
      </c>
      <c r="E65" s="4">
        <v>122.6</v>
      </c>
      <c r="F65" s="4">
        <v>122.5</v>
      </c>
      <c r="G65" s="4">
        <v>118.3</v>
      </c>
      <c r="H65" s="4">
        <v>123.2</v>
      </c>
      <c r="I65" s="4">
        <v>110.5</v>
      </c>
      <c r="J65" s="4">
        <v>128.9</v>
      </c>
      <c r="K65" s="4">
        <v>155.30000000000001</v>
      </c>
      <c r="L65" s="4">
        <v>115.5</v>
      </c>
      <c r="M65" s="4">
        <v>104</v>
      </c>
      <c r="N65" s="4">
        <v>115.3</v>
      </c>
      <c r="O65" s="4">
        <v>116.8</v>
      </c>
      <c r="P65" s="4">
        <v>123.2</v>
      </c>
      <c r="Q65" s="4">
        <v>125.1</v>
      </c>
      <c r="R65" s="4">
        <v>120</v>
      </c>
      <c r="S65" s="4">
        <v>122.7</v>
      </c>
      <c r="T65" s="4">
        <v>120.3</v>
      </c>
      <c r="U65" s="4">
        <v>122.3</v>
      </c>
      <c r="V65" s="4">
        <v>114.94915270512087</v>
      </c>
      <c r="W65" s="4">
        <v>116.4</v>
      </c>
      <c r="X65" s="4">
        <v>117.5</v>
      </c>
      <c r="Y65" s="4">
        <v>115.3</v>
      </c>
      <c r="Z65" s="4">
        <v>112.6</v>
      </c>
      <c r="AA65" s="4">
        <v>113</v>
      </c>
      <c r="AB65" s="4">
        <v>116.9</v>
      </c>
      <c r="AC65" s="4">
        <v>109.3</v>
      </c>
      <c r="AD65" s="4">
        <v>114</v>
      </c>
      <c r="AE65" s="4">
        <v>121</v>
      </c>
    </row>
    <row r="66" spans="1:31" ht="13.2" hidden="1" x14ac:dyDescent="0.25">
      <c r="A66" s="1" t="s">
        <v>32</v>
      </c>
      <c r="B66" s="1">
        <v>2014</v>
      </c>
      <c r="C66" s="1" t="s">
        <v>42</v>
      </c>
      <c r="D66" s="1" t="str">
        <f t="shared" si="0"/>
        <v>2014 October Urban</v>
      </c>
      <c r="E66" s="4">
        <v>124.6</v>
      </c>
      <c r="F66" s="4">
        <v>126.1</v>
      </c>
      <c r="G66" s="4">
        <v>117.8</v>
      </c>
      <c r="H66" s="4">
        <v>123.1</v>
      </c>
      <c r="I66" s="4">
        <v>103.5</v>
      </c>
      <c r="J66" s="4">
        <v>123.5</v>
      </c>
      <c r="K66" s="4">
        <v>159.6</v>
      </c>
      <c r="L66" s="4">
        <v>117.4</v>
      </c>
      <c r="M66" s="4">
        <v>101.2</v>
      </c>
      <c r="N66" s="4">
        <v>123.8</v>
      </c>
      <c r="O66" s="4">
        <v>115.2</v>
      </c>
      <c r="P66" s="4">
        <v>125.9</v>
      </c>
      <c r="Q66" s="4">
        <v>125.8</v>
      </c>
      <c r="R66" s="4">
        <v>124.3</v>
      </c>
      <c r="S66" s="4">
        <v>119.6</v>
      </c>
      <c r="T66" s="4">
        <v>114.9</v>
      </c>
      <c r="U66" s="4">
        <v>118.9</v>
      </c>
      <c r="V66" s="4">
        <v>116.7</v>
      </c>
      <c r="W66" s="4">
        <v>112</v>
      </c>
      <c r="X66" s="4">
        <v>115.8</v>
      </c>
      <c r="Y66" s="4">
        <v>112.6</v>
      </c>
      <c r="Z66" s="4">
        <v>111</v>
      </c>
      <c r="AA66" s="4">
        <v>113.6</v>
      </c>
      <c r="AB66" s="4">
        <v>120.2</v>
      </c>
      <c r="AC66" s="4">
        <v>110.1</v>
      </c>
      <c r="AD66" s="4">
        <v>113.7</v>
      </c>
      <c r="AE66" s="4">
        <v>119.1</v>
      </c>
    </row>
    <row r="67" spans="1:31" ht="13.2" hidden="1" x14ac:dyDescent="0.25">
      <c r="A67" s="1" t="s">
        <v>33</v>
      </c>
      <c r="B67" s="1">
        <v>2014</v>
      </c>
      <c r="C67" s="1" t="s">
        <v>42</v>
      </c>
      <c r="D67" s="1" t="str">
        <f t="shared" ref="D67:D130" si="1">_xlfn.CONCAT(B67," ",C67," ",A67)</f>
        <v>2014 October Rural+Urban</v>
      </c>
      <c r="E67" s="4">
        <v>123.2</v>
      </c>
      <c r="F67" s="4">
        <v>123.8</v>
      </c>
      <c r="G67" s="4">
        <v>118.1</v>
      </c>
      <c r="H67" s="4">
        <v>123.2</v>
      </c>
      <c r="I67" s="4">
        <v>107.9</v>
      </c>
      <c r="J67" s="4">
        <v>126.4</v>
      </c>
      <c r="K67" s="4">
        <v>156.80000000000001</v>
      </c>
      <c r="L67" s="4">
        <v>116.1</v>
      </c>
      <c r="M67" s="4">
        <v>103.1</v>
      </c>
      <c r="N67" s="4">
        <v>118.1</v>
      </c>
      <c r="O67" s="4">
        <v>116.1</v>
      </c>
      <c r="P67" s="4">
        <v>124.5</v>
      </c>
      <c r="Q67" s="4">
        <v>125.4</v>
      </c>
      <c r="R67" s="4">
        <v>121.1</v>
      </c>
      <c r="S67" s="4">
        <v>121.5</v>
      </c>
      <c r="T67" s="4">
        <v>118.1</v>
      </c>
      <c r="U67" s="4">
        <v>121</v>
      </c>
      <c r="V67" s="4">
        <v>116.7</v>
      </c>
      <c r="W67" s="4">
        <v>114.7</v>
      </c>
      <c r="X67" s="4">
        <v>116.7</v>
      </c>
      <c r="Y67" s="4">
        <v>114.3</v>
      </c>
      <c r="Z67" s="4">
        <v>111.8</v>
      </c>
      <c r="AA67" s="4">
        <v>113.3</v>
      </c>
      <c r="AB67" s="4">
        <v>118.8</v>
      </c>
      <c r="AC67" s="4">
        <v>109.6</v>
      </c>
      <c r="AD67" s="4">
        <v>113.9</v>
      </c>
      <c r="AE67" s="4">
        <v>120.1</v>
      </c>
    </row>
    <row r="68" spans="1:31" ht="13.2" hidden="1" x14ac:dyDescent="0.25">
      <c r="A68" s="1" t="s">
        <v>30</v>
      </c>
      <c r="B68" s="1">
        <v>2014</v>
      </c>
      <c r="C68" s="1" t="s">
        <v>43</v>
      </c>
      <c r="D68" s="1" t="str">
        <f t="shared" si="1"/>
        <v>2014 November Rural</v>
      </c>
      <c r="E68" s="4">
        <v>122.7</v>
      </c>
      <c r="F68" s="4">
        <v>122.6</v>
      </c>
      <c r="G68" s="4">
        <v>119.9</v>
      </c>
      <c r="H68" s="4">
        <v>124</v>
      </c>
      <c r="I68" s="4">
        <v>110.5</v>
      </c>
      <c r="J68" s="4">
        <v>128.80000000000001</v>
      </c>
      <c r="K68" s="4">
        <v>152</v>
      </c>
      <c r="L68" s="4">
        <v>116.2</v>
      </c>
      <c r="M68" s="4">
        <v>103.3</v>
      </c>
      <c r="N68" s="4">
        <v>115.8</v>
      </c>
      <c r="O68" s="4">
        <v>116.8</v>
      </c>
      <c r="P68" s="4">
        <v>124.5</v>
      </c>
      <c r="Q68" s="4">
        <v>124.9</v>
      </c>
      <c r="R68" s="4">
        <v>120.8</v>
      </c>
      <c r="S68" s="4">
        <v>123.3</v>
      </c>
      <c r="T68" s="4">
        <v>120.5</v>
      </c>
      <c r="U68" s="4">
        <v>122.9</v>
      </c>
      <c r="V68" s="4">
        <v>115.53108431092603</v>
      </c>
      <c r="W68" s="4">
        <v>117.3</v>
      </c>
      <c r="X68" s="4">
        <v>118.1</v>
      </c>
      <c r="Y68" s="4">
        <v>115.9</v>
      </c>
      <c r="Z68" s="4">
        <v>112</v>
      </c>
      <c r="AA68" s="4">
        <v>113.3</v>
      </c>
      <c r="AB68" s="4">
        <v>117.2</v>
      </c>
      <c r="AC68" s="4">
        <v>108.8</v>
      </c>
      <c r="AD68" s="4">
        <v>114.1</v>
      </c>
      <c r="AE68" s="4">
        <v>121.1</v>
      </c>
    </row>
    <row r="69" spans="1:31" ht="13.2" hidden="1" x14ac:dyDescent="0.25">
      <c r="A69" s="1" t="s">
        <v>32</v>
      </c>
      <c r="B69" s="1">
        <v>2014</v>
      </c>
      <c r="C69" s="1" t="s">
        <v>43</v>
      </c>
      <c r="D69" s="1" t="str">
        <f t="shared" si="1"/>
        <v>2014 November Urban</v>
      </c>
      <c r="E69" s="4">
        <v>124.5</v>
      </c>
      <c r="F69" s="4">
        <v>125.6</v>
      </c>
      <c r="G69" s="4">
        <v>122.7</v>
      </c>
      <c r="H69" s="4">
        <v>124.6</v>
      </c>
      <c r="I69" s="4">
        <v>103.2</v>
      </c>
      <c r="J69" s="4">
        <v>122.2</v>
      </c>
      <c r="K69" s="4">
        <v>153.19999999999999</v>
      </c>
      <c r="L69" s="4">
        <v>119.3</v>
      </c>
      <c r="M69" s="4">
        <v>99.8</v>
      </c>
      <c r="N69" s="4">
        <v>124.6</v>
      </c>
      <c r="O69" s="4">
        <v>115.8</v>
      </c>
      <c r="P69" s="4">
        <v>126.9</v>
      </c>
      <c r="Q69" s="4">
        <v>125.4</v>
      </c>
      <c r="R69" s="4">
        <v>125.8</v>
      </c>
      <c r="S69" s="4">
        <v>120.3</v>
      </c>
      <c r="T69" s="4">
        <v>115.4</v>
      </c>
      <c r="U69" s="4">
        <v>119.5</v>
      </c>
      <c r="V69" s="4">
        <v>117.1</v>
      </c>
      <c r="W69" s="4">
        <v>112.6</v>
      </c>
      <c r="X69" s="4">
        <v>116.4</v>
      </c>
      <c r="Y69" s="4">
        <v>113</v>
      </c>
      <c r="Z69" s="4">
        <v>109.7</v>
      </c>
      <c r="AA69" s="4">
        <v>114</v>
      </c>
      <c r="AB69" s="4">
        <v>120.3</v>
      </c>
      <c r="AC69" s="4">
        <v>109.6</v>
      </c>
      <c r="AD69" s="4">
        <v>113.4</v>
      </c>
      <c r="AE69" s="4">
        <v>119</v>
      </c>
    </row>
    <row r="70" spans="1:31" ht="13.2" hidden="1" x14ac:dyDescent="0.25">
      <c r="A70" s="1" t="s">
        <v>33</v>
      </c>
      <c r="B70" s="1">
        <v>2014</v>
      </c>
      <c r="C70" s="1" t="s">
        <v>43</v>
      </c>
      <c r="D70" s="1" t="str">
        <f t="shared" si="1"/>
        <v>2014 November Rural+Urban</v>
      </c>
      <c r="E70" s="4">
        <v>123.3</v>
      </c>
      <c r="F70" s="4">
        <v>123.7</v>
      </c>
      <c r="G70" s="4">
        <v>121</v>
      </c>
      <c r="H70" s="4">
        <v>124.2</v>
      </c>
      <c r="I70" s="4">
        <v>107.8</v>
      </c>
      <c r="J70" s="4">
        <v>125.7</v>
      </c>
      <c r="K70" s="4">
        <v>152.4</v>
      </c>
      <c r="L70" s="4">
        <v>117.2</v>
      </c>
      <c r="M70" s="4">
        <v>102.1</v>
      </c>
      <c r="N70" s="4">
        <v>118.7</v>
      </c>
      <c r="O70" s="4">
        <v>116.4</v>
      </c>
      <c r="P70" s="4">
        <v>125.6</v>
      </c>
      <c r="Q70" s="4">
        <v>125.1</v>
      </c>
      <c r="R70" s="4">
        <v>122.1</v>
      </c>
      <c r="S70" s="4">
        <v>122.1</v>
      </c>
      <c r="T70" s="4">
        <v>118.4</v>
      </c>
      <c r="U70" s="4">
        <v>121.6</v>
      </c>
      <c r="V70" s="4">
        <v>117.1</v>
      </c>
      <c r="W70" s="4">
        <v>115.5</v>
      </c>
      <c r="X70" s="4">
        <v>117.3</v>
      </c>
      <c r="Y70" s="4">
        <v>114.8</v>
      </c>
      <c r="Z70" s="4">
        <v>110.8</v>
      </c>
      <c r="AA70" s="4">
        <v>113.7</v>
      </c>
      <c r="AB70" s="4">
        <v>119</v>
      </c>
      <c r="AC70" s="4">
        <v>109.1</v>
      </c>
      <c r="AD70" s="4">
        <v>113.8</v>
      </c>
      <c r="AE70" s="4">
        <v>120.1</v>
      </c>
    </row>
    <row r="71" spans="1:31" ht="13.2" hidden="1" x14ac:dyDescent="0.25">
      <c r="A71" s="1" t="s">
        <v>30</v>
      </c>
      <c r="B71" s="1">
        <v>2014</v>
      </c>
      <c r="C71" s="1" t="s">
        <v>44</v>
      </c>
      <c r="D71" s="1" t="str">
        <f t="shared" si="1"/>
        <v>2014 December Rural</v>
      </c>
      <c r="E71" s="4">
        <v>122.4</v>
      </c>
      <c r="F71" s="4">
        <v>122.4</v>
      </c>
      <c r="G71" s="4">
        <v>121.8</v>
      </c>
      <c r="H71" s="4">
        <v>124.2</v>
      </c>
      <c r="I71" s="4">
        <v>110.2</v>
      </c>
      <c r="J71" s="4">
        <v>128.6</v>
      </c>
      <c r="K71" s="4">
        <v>140.30000000000001</v>
      </c>
      <c r="L71" s="4">
        <v>116.3</v>
      </c>
      <c r="M71" s="4">
        <v>102</v>
      </c>
      <c r="N71" s="4">
        <v>116</v>
      </c>
      <c r="O71" s="4">
        <v>117.3</v>
      </c>
      <c r="P71" s="4">
        <v>124.8</v>
      </c>
      <c r="Q71" s="4">
        <v>123.3</v>
      </c>
      <c r="R71" s="4">
        <v>121.7</v>
      </c>
      <c r="S71" s="4">
        <v>123.8</v>
      </c>
      <c r="T71" s="4">
        <v>120.6</v>
      </c>
      <c r="U71" s="4">
        <v>123.3</v>
      </c>
      <c r="V71" s="4">
        <v>116.06743139274145</v>
      </c>
      <c r="W71" s="4">
        <v>117.4</v>
      </c>
      <c r="X71" s="4">
        <v>118.2</v>
      </c>
      <c r="Y71" s="4">
        <v>116.2</v>
      </c>
      <c r="Z71" s="4">
        <v>111.5</v>
      </c>
      <c r="AA71" s="4">
        <v>113.3</v>
      </c>
      <c r="AB71" s="4">
        <v>117.7</v>
      </c>
      <c r="AC71" s="4">
        <v>109.4</v>
      </c>
      <c r="AD71" s="4">
        <v>114.2</v>
      </c>
      <c r="AE71" s="4">
        <v>120.3</v>
      </c>
    </row>
    <row r="72" spans="1:31" ht="13.2" hidden="1" x14ac:dyDescent="0.25">
      <c r="A72" s="1" t="s">
        <v>32</v>
      </c>
      <c r="B72" s="1">
        <v>2014</v>
      </c>
      <c r="C72" s="1" t="s">
        <v>44</v>
      </c>
      <c r="D72" s="1" t="str">
        <f t="shared" si="1"/>
        <v>2014 December Urban</v>
      </c>
      <c r="E72" s="4">
        <v>124</v>
      </c>
      <c r="F72" s="4">
        <v>124.7</v>
      </c>
      <c r="G72" s="4">
        <v>126.3</v>
      </c>
      <c r="H72" s="4">
        <v>124.9</v>
      </c>
      <c r="I72" s="4">
        <v>103</v>
      </c>
      <c r="J72" s="4">
        <v>122.3</v>
      </c>
      <c r="K72" s="4">
        <v>141</v>
      </c>
      <c r="L72" s="4">
        <v>120.1</v>
      </c>
      <c r="M72" s="4">
        <v>97.8</v>
      </c>
      <c r="N72" s="4">
        <v>125.4</v>
      </c>
      <c r="O72" s="4">
        <v>116.1</v>
      </c>
      <c r="P72" s="4">
        <v>127.6</v>
      </c>
      <c r="Q72" s="4">
        <v>124</v>
      </c>
      <c r="R72" s="4">
        <v>126.4</v>
      </c>
      <c r="S72" s="4">
        <v>120.7</v>
      </c>
      <c r="T72" s="4">
        <v>115.8</v>
      </c>
      <c r="U72" s="4">
        <v>120</v>
      </c>
      <c r="V72" s="4">
        <v>116.5</v>
      </c>
      <c r="W72" s="4">
        <v>113</v>
      </c>
      <c r="X72" s="4">
        <v>116.8</v>
      </c>
      <c r="Y72" s="4">
        <v>113.2</v>
      </c>
      <c r="Z72" s="4">
        <v>108.8</v>
      </c>
      <c r="AA72" s="4">
        <v>114.3</v>
      </c>
      <c r="AB72" s="4">
        <v>120.7</v>
      </c>
      <c r="AC72" s="4">
        <v>110.4</v>
      </c>
      <c r="AD72" s="4">
        <v>113.4</v>
      </c>
      <c r="AE72" s="4">
        <v>118.4</v>
      </c>
    </row>
    <row r="73" spans="1:31" ht="13.2" hidden="1" x14ac:dyDescent="0.25">
      <c r="A73" s="1" t="s">
        <v>33</v>
      </c>
      <c r="B73" s="1">
        <v>2014</v>
      </c>
      <c r="C73" s="1" t="s">
        <v>44</v>
      </c>
      <c r="D73" s="1" t="str">
        <f t="shared" si="1"/>
        <v>2014 December Rural+Urban</v>
      </c>
      <c r="E73" s="4">
        <v>122.9</v>
      </c>
      <c r="F73" s="4">
        <v>123.2</v>
      </c>
      <c r="G73" s="4">
        <v>123.5</v>
      </c>
      <c r="H73" s="4">
        <v>124.5</v>
      </c>
      <c r="I73" s="4">
        <v>107.6</v>
      </c>
      <c r="J73" s="4">
        <v>125.7</v>
      </c>
      <c r="K73" s="4">
        <v>140.5</v>
      </c>
      <c r="L73" s="4">
        <v>117.6</v>
      </c>
      <c r="M73" s="4">
        <v>100.6</v>
      </c>
      <c r="N73" s="4">
        <v>119.1</v>
      </c>
      <c r="O73" s="4">
        <v>116.8</v>
      </c>
      <c r="P73" s="4">
        <v>126.1</v>
      </c>
      <c r="Q73" s="4">
        <v>123.6</v>
      </c>
      <c r="R73" s="4">
        <v>123</v>
      </c>
      <c r="S73" s="4">
        <v>122.6</v>
      </c>
      <c r="T73" s="4">
        <v>118.6</v>
      </c>
      <c r="U73" s="4">
        <v>122</v>
      </c>
      <c r="V73" s="4">
        <v>116.5</v>
      </c>
      <c r="W73" s="4">
        <v>115.7</v>
      </c>
      <c r="X73" s="4">
        <v>117.5</v>
      </c>
      <c r="Y73" s="4">
        <v>115.1</v>
      </c>
      <c r="Z73" s="4">
        <v>110.1</v>
      </c>
      <c r="AA73" s="4">
        <v>113.9</v>
      </c>
      <c r="AB73" s="4">
        <v>119.5</v>
      </c>
      <c r="AC73" s="4">
        <v>109.8</v>
      </c>
      <c r="AD73" s="4">
        <v>113.8</v>
      </c>
      <c r="AE73" s="4">
        <v>119.4</v>
      </c>
    </row>
    <row r="74" spans="1:31" ht="13.2" hidden="1" x14ac:dyDescent="0.25">
      <c r="A74" s="1" t="s">
        <v>30</v>
      </c>
      <c r="B74" s="1">
        <v>2015</v>
      </c>
      <c r="C74" s="1" t="s">
        <v>31</v>
      </c>
      <c r="D74" s="1" t="str">
        <f t="shared" si="1"/>
        <v>2015 January Rural</v>
      </c>
      <c r="E74" s="4">
        <v>123.1</v>
      </c>
      <c r="F74" s="4">
        <v>123.1</v>
      </c>
      <c r="G74" s="4">
        <v>122.1</v>
      </c>
      <c r="H74" s="4">
        <v>124.9</v>
      </c>
      <c r="I74" s="4">
        <v>111</v>
      </c>
      <c r="J74" s="4">
        <v>130.4</v>
      </c>
      <c r="K74" s="4">
        <v>132.30000000000001</v>
      </c>
      <c r="L74" s="4">
        <v>117.2</v>
      </c>
      <c r="M74" s="4">
        <v>100.5</v>
      </c>
      <c r="N74" s="4">
        <v>117.2</v>
      </c>
      <c r="O74" s="4">
        <v>117.9</v>
      </c>
      <c r="P74" s="4">
        <v>125.6</v>
      </c>
      <c r="Q74" s="4">
        <v>122.8</v>
      </c>
      <c r="R74" s="4">
        <v>122.7</v>
      </c>
      <c r="S74" s="4">
        <v>124.4</v>
      </c>
      <c r="T74" s="4">
        <v>121.6</v>
      </c>
      <c r="U74" s="4">
        <v>124</v>
      </c>
      <c r="V74" s="4">
        <v>116.34974093430982</v>
      </c>
      <c r="W74" s="4">
        <v>118.4</v>
      </c>
      <c r="X74" s="4">
        <v>118.9</v>
      </c>
      <c r="Y74" s="4">
        <v>116.6</v>
      </c>
      <c r="Z74" s="4">
        <v>111</v>
      </c>
      <c r="AA74" s="4">
        <v>114</v>
      </c>
      <c r="AB74" s="4">
        <v>118.2</v>
      </c>
      <c r="AC74" s="4">
        <v>110.2</v>
      </c>
      <c r="AD74" s="4">
        <v>114.5</v>
      </c>
      <c r="AE74" s="4">
        <v>120.3</v>
      </c>
    </row>
    <row r="75" spans="1:31" ht="13.2" hidden="1" x14ac:dyDescent="0.25">
      <c r="A75" s="1" t="s">
        <v>32</v>
      </c>
      <c r="B75" s="1">
        <v>2015</v>
      </c>
      <c r="C75" s="1" t="s">
        <v>31</v>
      </c>
      <c r="D75" s="1" t="str">
        <f t="shared" si="1"/>
        <v>2015 January Urban</v>
      </c>
      <c r="E75" s="4">
        <v>124</v>
      </c>
      <c r="F75" s="4">
        <v>125.5</v>
      </c>
      <c r="G75" s="4">
        <v>126.6</v>
      </c>
      <c r="H75" s="4">
        <v>125.2</v>
      </c>
      <c r="I75" s="4">
        <v>104.3</v>
      </c>
      <c r="J75" s="4">
        <v>121.3</v>
      </c>
      <c r="K75" s="4">
        <v>134.4</v>
      </c>
      <c r="L75" s="4">
        <v>122.9</v>
      </c>
      <c r="M75" s="4">
        <v>96.1</v>
      </c>
      <c r="N75" s="4">
        <v>126.6</v>
      </c>
      <c r="O75" s="4">
        <v>116.5</v>
      </c>
      <c r="P75" s="4">
        <v>128</v>
      </c>
      <c r="Q75" s="4">
        <v>123.5</v>
      </c>
      <c r="R75" s="4">
        <v>127.4</v>
      </c>
      <c r="S75" s="4">
        <v>121</v>
      </c>
      <c r="T75" s="4">
        <v>116.1</v>
      </c>
      <c r="U75" s="4">
        <v>120.2</v>
      </c>
      <c r="V75" s="4">
        <v>117.3</v>
      </c>
      <c r="W75" s="4">
        <v>113.4</v>
      </c>
      <c r="X75" s="4">
        <v>117.2</v>
      </c>
      <c r="Y75" s="4">
        <v>113.7</v>
      </c>
      <c r="Z75" s="4">
        <v>107.9</v>
      </c>
      <c r="AA75" s="4">
        <v>114.6</v>
      </c>
      <c r="AB75" s="4">
        <v>120.8</v>
      </c>
      <c r="AC75" s="4">
        <v>111.4</v>
      </c>
      <c r="AD75" s="4">
        <v>113.4</v>
      </c>
      <c r="AE75" s="4">
        <v>118.5</v>
      </c>
    </row>
    <row r="76" spans="1:31" ht="13.2" hidden="1" x14ac:dyDescent="0.25">
      <c r="A76" s="1" t="s">
        <v>33</v>
      </c>
      <c r="B76" s="1">
        <v>2015</v>
      </c>
      <c r="C76" s="1" t="s">
        <v>31</v>
      </c>
      <c r="D76" s="1" t="str">
        <f t="shared" si="1"/>
        <v>2015 January Rural+Urban</v>
      </c>
      <c r="E76" s="4">
        <v>123.4</v>
      </c>
      <c r="F76" s="4">
        <v>123.9</v>
      </c>
      <c r="G76" s="4">
        <v>123.8</v>
      </c>
      <c r="H76" s="4">
        <v>125</v>
      </c>
      <c r="I76" s="4">
        <v>108.5</v>
      </c>
      <c r="J76" s="4">
        <v>126.2</v>
      </c>
      <c r="K76" s="4">
        <v>133</v>
      </c>
      <c r="L76" s="4">
        <v>119.1</v>
      </c>
      <c r="M76" s="4">
        <v>99</v>
      </c>
      <c r="N76" s="4">
        <v>120.3</v>
      </c>
      <c r="O76" s="4">
        <v>117.3</v>
      </c>
      <c r="P76" s="4">
        <v>126.7</v>
      </c>
      <c r="Q76" s="4">
        <v>123.1</v>
      </c>
      <c r="R76" s="4">
        <v>124</v>
      </c>
      <c r="S76" s="4">
        <v>123.1</v>
      </c>
      <c r="T76" s="4">
        <v>119.3</v>
      </c>
      <c r="U76" s="4">
        <v>122.5</v>
      </c>
      <c r="V76" s="4">
        <v>117.3</v>
      </c>
      <c r="W76" s="4">
        <v>116.5</v>
      </c>
      <c r="X76" s="4">
        <v>118.1</v>
      </c>
      <c r="Y76" s="4">
        <v>115.5</v>
      </c>
      <c r="Z76" s="4">
        <v>109.4</v>
      </c>
      <c r="AA76" s="4">
        <v>114.3</v>
      </c>
      <c r="AB76" s="4">
        <v>119.7</v>
      </c>
      <c r="AC76" s="4">
        <v>110.7</v>
      </c>
      <c r="AD76" s="4">
        <v>114</v>
      </c>
      <c r="AE76" s="4">
        <v>119.5</v>
      </c>
    </row>
    <row r="77" spans="1:31" ht="13.2" hidden="1" x14ac:dyDescent="0.25">
      <c r="A77" s="1" t="s">
        <v>30</v>
      </c>
      <c r="B77" s="1">
        <v>2015</v>
      </c>
      <c r="C77" s="1" t="s">
        <v>34</v>
      </c>
      <c r="D77" s="1" t="str">
        <f t="shared" si="1"/>
        <v>2015 February Rural</v>
      </c>
      <c r="E77" s="4">
        <v>123.4</v>
      </c>
      <c r="F77" s="4">
        <v>124.4</v>
      </c>
      <c r="G77" s="4">
        <v>122.1</v>
      </c>
      <c r="H77" s="4">
        <v>125.8</v>
      </c>
      <c r="I77" s="4">
        <v>111.5</v>
      </c>
      <c r="J77" s="4">
        <v>129.4</v>
      </c>
      <c r="K77" s="4">
        <v>128.19999999999999</v>
      </c>
      <c r="L77" s="4">
        <v>118.8</v>
      </c>
      <c r="M77" s="4">
        <v>100</v>
      </c>
      <c r="N77" s="4">
        <v>118.6</v>
      </c>
      <c r="O77" s="4">
        <v>118.8</v>
      </c>
      <c r="P77" s="4">
        <v>126.8</v>
      </c>
      <c r="Q77" s="4">
        <v>122.8</v>
      </c>
      <c r="R77" s="4">
        <v>124.2</v>
      </c>
      <c r="S77" s="4">
        <v>125.4</v>
      </c>
      <c r="T77" s="4">
        <v>122.7</v>
      </c>
      <c r="U77" s="4">
        <v>125</v>
      </c>
      <c r="V77" s="4">
        <v>116.63869518199746</v>
      </c>
      <c r="W77" s="4">
        <v>120</v>
      </c>
      <c r="X77" s="4">
        <v>119.6</v>
      </c>
      <c r="Y77" s="4">
        <v>117.7</v>
      </c>
      <c r="Z77" s="4">
        <v>110.9</v>
      </c>
      <c r="AA77" s="4">
        <v>114.8</v>
      </c>
      <c r="AB77" s="4">
        <v>118.7</v>
      </c>
      <c r="AC77" s="4">
        <v>110.8</v>
      </c>
      <c r="AD77" s="4">
        <v>115</v>
      </c>
      <c r="AE77" s="4">
        <v>120.6</v>
      </c>
    </row>
    <row r="78" spans="1:31" ht="13.2" hidden="1" x14ac:dyDescent="0.25">
      <c r="A78" s="1" t="s">
        <v>32</v>
      </c>
      <c r="B78" s="1">
        <v>2015</v>
      </c>
      <c r="C78" s="1" t="s">
        <v>34</v>
      </c>
      <c r="D78" s="1" t="str">
        <f t="shared" si="1"/>
        <v>2015 February Urban</v>
      </c>
      <c r="E78" s="4">
        <v>124.3</v>
      </c>
      <c r="F78" s="4">
        <v>126.5</v>
      </c>
      <c r="G78" s="4">
        <v>119.5</v>
      </c>
      <c r="H78" s="4">
        <v>125.6</v>
      </c>
      <c r="I78" s="4">
        <v>104.9</v>
      </c>
      <c r="J78" s="4">
        <v>121.6</v>
      </c>
      <c r="K78" s="4">
        <v>131.80000000000001</v>
      </c>
      <c r="L78" s="4">
        <v>125.1</v>
      </c>
      <c r="M78" s="4">
        <v>95</v>
      </c>
      <c r="N78" s="4">
        <v>127.7</v>
      </c>
      <c r="O78" s="4">
        <v>116.8</v>
      </c>
      <c r="P78" s="4">
        <v>128.6</v>
      </c>
      <c r="Q78" s="4">
        <v>123.7</v>
      </c>
      <c r="R78" s="4">
        <v>128.1</v>
      </c>
      <c r="S78" s="4">
        <v>121.3</v>
      </c>
      <c r="T78" s="4">
        <v>116.5</v>
      </c>
      <c r="U78" s="4">
        <v>120.6</v>
      </c>
      <c r="V78" s="4">
        <v>118.1</v>
      </c>
      <c r="W78" s="4">
        <v>114</v>
      </c>
      <c r="X78" s="4">
        <v>117.7</v>
      </c>
      <c r="Y78" s="4">
        <v>114.1</v>
      </c>
      <c r="Z78" s="4">
        <v>106.8</v>
      </c>
      <c r="AA78" s="4">
        <v>114.9</v>
      </c>
      <c r="AB78" s="4">
        <v>120.4</v>
      </c>
      <c r="AC78" s="4">
        <v>111.7</v>
      </c>
      <c r="AD78" s="4">
        <v>113.2</v>
      </c>
      <c r="AE78" s="4">
        <v>118.7</v>
      </c>
    </row>
    <row r="79" spans="1:31" ht="13.2" hidden="1" x14ac:dyDescent="0.25">
      <c r="A79" s="1" t="s">
        <v>33</v>
      </c>
      <c r="B79" s="1">
        <v>2015</v>
      </c>
      <c r="C79" s="1" t="s">
        <v>34</v>
      </c>
      <c r="D79" s="1" t="str">
        <f t="shared" si="1"/>
        <v>2015 February Rural+Urban</v>
      </c>
      <c r="E79" s="4">
        <v>123.7</v>
      </c>
      <c r="F79" s="4">
        <v>125.1</v>
      </c>
      <c r="G79" s="4">
        <v>121.1</v>
      </c>
      <c r="H79" s="4">
        <v>125.7</v>
      </c>
      <c r="I79" s="4">
        <v>109.1</v>
      </c>
      <c r="J79" s="4">
        <v>125.8</v>
      </c>
      <c r="K79" s="4">
        <v>129.4</v>
      </c>
      <c r="L79" s="4">
        <v>120.9</v>
      </c>
      <c r="M79" s="4">
        <v>98.3</v>
      </c>
      <c r="N79" s="4">
        <v>121.6</v>
      </c>
      <c r="O79" s="4">
        <v>118</v>
      </c>
      <c r="P79" s="4">
        <v>127.6</v>
      </c>
      <c r="Q79" s="4">
        <v>123.1</v>
      </c>
      <c r="R79" s="4">
        <v>125.2</v>
      </c>
      <c r="S79" s="4">
        <v>123.8</v>
      </c>
      <c r="T79" s="4">
        <v>120.1</v>
      </c>
      <c r="U79" s="4">
        <v>123.3</v>
      </c>
      <c r="V79" s="4">
        <v>118.1</v>
      </c>
      <c r="W79" s="4">
        <v>117.7</v>
      </c>
      <c r="X79" s="4">
        <v>118.7</v>
      </c>
      <c r="Y79" s="4">
        <v>116.3</v>
      </c>
      <c r="Z79" s="4">
        <v>108.7</v>
      </c>
      <c r="AA79" s="4">
        <v>114.9</v>
      </c>
      <c r="AB79" s="4">
        <v>119.7</v>
      </c>
      <c r="AC79" s="4">
        <v>111.2</v>
      </c>
      <c r="AD79" s="4">
        <v>114.1</v>
      </c>
      <c r="AE79" s="4">
        <v>119.7</v>
      </c>
    </row>
    <row r="80" spans="1:31" ht="13.2" hidden="1" x14ac:dyDescent="0.25">
      <c r="A80" s="1" t="s">
        <v>30</v>
      </c>
      <c r="B80" s="1">
        <v>2015</v>
      </c>
      <c r="C80" s="1" t="s">
        <v>35</v>
      </c>
      <c r="D80" s="1" t="str">
        <f t="shared" si="1"/>
        <v>2015 March Rural</v>
      </c>
      <c r="E80" s="4">
        <v>123.3</v>
      </c>
      <c r="F80" s="4">
        <v>124.7</v>
      </c>
      <c r="G80" s="4">
        <v>118.9</v>
      </c>
      <c r="H80" s="4">
        <v>126</v>
      </c>
      <c r="I80" s="4">
        <v>111.8</v>
      </c>
      <c r="J80" s="4">
        <v>130.9</v>
      </c>
      <c r="K80" s="4">
        <v>128</v>
      </c>
      <c r="L80" s="4">
        <v>119.9</v>
      </c>
      <c r="M80" s="4">
        <v>98.9</v>
      </c>
      <c r="N80" s="4">
        <v>119.4</v>
      </c>
      <c r="O80" s="4">
        <v>118.9</v>
      </c>
      <c r="P80" s="4">
        <v>127.7</v>
      </c>
      <c r="Q80" s="4">
        <v>123.1</v>
      </c>
      <c r="R80" s="4">
        <v>124.7</v>
      </c>
      <c r="S80" s="4">
        <v>126</v>
      </c>
      <c r="T80" s="4">
        <v>122.9</v>
      </c>
      <c r="U80" s="4">
        <v>125.5</v>
      </c>
      <c r="V80" s="4">
        <v>116.98398527878319</v>
      </c>
      <c r="W80" s="4">
        <v>120.6</v>
      </c>
      <c r="X80" s="4">
        <v>120.2</v>
      </c>
      <c r="Y80" s="4">
        <v>118.2</v>
      </c>
      <c r="Z80" s="4">
        <v>111.6</v>
      </c>
      <c r="AA80" s="4">
        <v>115.5</v>
      </c>
      <c r="AB80" s="4">
        <v>119.4</v>
      </c>
      <c r="AC80" s="4">
        <v>110.8</v>
      </c>
      <c r="AD80" s="4">
        <v>115.5</v>
      </c>
      <c r="AE80" s="4">
        <v>121.1</v>
      </c>
    </row>
    <row r="81" spans="1:31" ht="13.2" hidden="1" x14ac:dyDescent="0.25">
      <c r="A81" s="1" t="s">
        <v>32</v>
      </c>
      <c r="B81" s="1">
        <v>2015</v>
      </c>
      <c r="C81" s="1" t="s">
        <v>35</v>
      </c>
      <c r="D81" s="1" t="str">
        <f t="shared" si="1"/>
        <v>2015 March Urban</v>
      </c>
      <c r="E81" s="4">
        <v>124</v>
      </c>
      <c r="F81" s="4">
        <v>126.7</v>
      </c>
      <c r="G81" s="4">
        <v>113.5</v>
      </c>
      <c r="H81" s="4">
        <v>125.9</v>
      </c>
      <c r="I81" s="4">
        <v>104.8</v>
      </c>
      <c r="J81" s="4">
        <v>123.8</v>
      </c>
      <c r="K81" s="4">
        <v>131.4</v>
      </c>
      <c r="L81" s="4">
        <v>127.2</v>
      </c>
      <c r="M81" s="4">
        <v>93.2</v>
      </c>
      <c r="N81" s="4">
        <v>127.4</v>
      </c>
      <c r="O81" s="4">
        <v>117</v>
      </c>
      <c r="P81" s="4">
        <v>129.19999999999999</v>
      </c>
      <c r="Q81" s="4">
        <v>123.9</v>
      </c>
      <c r="R81" s="4">
        <v>128.80000000000001</v>
      </c>
      <c r="S81" s="4">
        <v>121.7</v>
      </c>
      <c r="T81" s="4">
        <v>116.9</v>
      </c>
      <c r="U81" s="4">
        <v>120.9</v>
      </c>
      <c r="V81" s="4">
        <v>118.6</v>
      </c>
      <c r="W81" s="4">
        <v>114.4</v>
      </c>
      <c r="X81" s="4">
        <v>118</v>
      </c>
      <c r="Y81" s="4">
        <v>114.3</v>
      </c>
      <c r="Z81" s="4">
        <v>108.4</v>
      </c>
      <c r="AA81" s="4">
        <v>115.4</v>
      </c>
      <c r="AB81" s="4">
        <v>120.6</v>
      </c>
      <c r="AC81" s="4">
        <v>111.3</v>
      </c>
      <c r="AD81" s="4">
        <v>113.8</v>
      </c>
      <c r="AE81" s="4">
        <v>119.1</v>
      </c>
    </row>
    <row r="82" spans="1:31" ht="13.2" hidden="1" x14ac:dyDescent="0.25">
      <c r="A82" s="1" t="s">
        <v>33</v>
      </c>
      <c r="B82" s="1">
        <v>2015</v>
      </c>
      <c r="C82" s="1" t="s">
        <v>35</v>
      </c>
      <c r="D82" s="1" t="str">
        <f t="shared" si="1"/>
        <v>2015 March Rural+Urban</v>
      </c>
      <c r="E82" s="4">
        <v>123.5</v>
      </c>
      <c r="F82" s="4">
        <v>125.4</v>
      </c>
      <c r="G82" s="4">
        <v>116.8</v>
      </c>
      <c r="H82" s="4">
        <v>126</v>
      </c>
      <c r="I82" s="4">
        <v>109.2</v>
      </c>
      <c r="J82" s="4">
        <v>127.6</v>
      </c>
      <c r="K82" s="4">
        <v>129.19999999999999</v>
      </c>
      <c r="L82" s="4">
        <v>122.4</v>
      </c>
      <c r="M82" s="4">
        <v>97</v>
      </c>
      <c r="N82" s="4">
        <v>122.1</v>
      </c>
      <c r="O82" s="4">
        <v>118.1</v>
      </c>
      <c r="P82" s="4">
        <v>128.4</v>
      </c>
      <c r="Q82" s="4">
        <v>123.4</v>
      </c>
      <c r="R82" s="4">
        <v>125.8</v>
      </c>
      <c r="S82" s="4">
        <v>124.3</v>
      </c>
      <c r="T82" s="4">
        <v>120.4</v>
      </c>
      <c r="U82" s="4">
        <v>123.7</v>
      </c>
      <c r="V82" s="4">
        <v>118.6</v>
      </c>
      <c r="W82" s="4">
        <v>118.3</v>
      </c>
      <c r="X82" s="4">
        <v>119.2</v>
      </c>
      <c r="Y82" s="4">
        <v>116.7</v>
      </c>
      <c r="Z82" s="4">
        <v>109.9</v>
      </c>
      <c r="AA82" s="4">
        <v>115.4</v>
      </c>
      <c r="AB82" s="4">
        <v>120.1</v>
      </c>
      <c r="AC82" s="4">
        <v>111</v>
      </c>
      <c r="AD82" s="4">
        <v>114.7</v>
      </c>
      <c r="AE82" s="4">
        <v>120.2</v>
      </c>
    </row>
    <row r="83" spans="1:31" ht="13.2" hidden="1" x14ac:dyDescent="0.25">
      <c r="A83" s="1" t="s">
        <v>30</v>
      </c>
      <c r="B83" s="1">
        <v>2015</v>
      </c>
      <c r="C83" s="1" t="s">
        <v>36</v>
      </c>
      <c r="D83" s="1" t="str">
        <f t="shared" si="1"/>
        <v>2015 April Rural</v>
      </c>
      <c r="E83" s="4">
        <v>123.3</v>
      </c>
      <c r="F83" s="4">
        <v>125.5</v>
      </c>
      <c r="G83" s="4">
        <v>117.2</v>
      </c>
      <c r="H83" s="4">
        <v>126.8</v>
      </c>
      <c r="I83" s="4">
        <v>111.9</v>
      </c>
      <c r="J83" s="4">
        <v>134.19999999999999</v>
      </c>
      <c r="K83" s="4">
        <v>127.5</v>
      </c>
      <c r="L83" s="4">
        <v>121.5</v>
      </c>
      <c r="M83" s="4">
        <v>97.8</v>
      </c>
      <c r="N83" s="4">
        <v>119.8</v>
      </c>
      <c r="O83" s="4">
        <v>119.4</v>
      </c>
      <c r="P83" s="4">
        <v>128.69999999999999</v>
      </c>
      <c r="Q83" s="4">
        <v>123.6</v>
      </c>
      <c r="R83" s="4">
        <v>125.7</v>
      </c>
      <c r="S83" s="4">
        <v>126.4</v>
      </c>
      <c r="T83" s="4">
        <v>123.3</v>
      </c>
      <c r="U83" s="4">
        <v>126</v>
      </c>
      <c r="V83" s="4">
        <v>117.55249126612118</v>
      </c>
      <c r="W83" s="4">
        <v>121.2</v>
      </c>
      <c r="X83" s="4">
        <v>120.9</v>
      </c>
      <c r="Y83" s="4">
        <v>118.6</v>
      </c>
      <c r="Z83" s="4">
        <v>111.9</v>
      </c>
      <c r="AA83" s="4">
        <v>116.2</v>
      </c>
      <c r="AB83" s="4">
        <v>119.9</v>
      </c>
      <c r="AC83" s="4">
        <v>111.6</v>
      </c>
      <c r="AD83" s="4">
        <v>116</v>
      </c>
      <c r="AE83" s="4">
        <v>121.5</v>
      </c>
    </row>
    <row r="84" spans="1:31" ht="13.2" hidden="1" x14ac:dyDescent="0.25">
      <c r="A84" s="1" t="s">
        <v>32</v>
      </c>
      <c r="B84" s="1">
        <v>2015</v>
      </c>
      <c r="C84" s="1" t="s">
        <v>36</v>
      </c>
      <c r="D84" s="1" t="str">
        <f t="shared" si="1"/>
        <v>2015 April Urban</v>
      </c>
      <c r="E84" s="4">
        <v>123.8</v>
      </c>
      <c r="F84" s="4">
        <v>128.19999999999999</v>
      </c>
      <c r="G84" s="4">
        <v>110</v>
      </c>
      <c r="H84" s="4">
        <v>126.3</v>
      </c>
      <c r="I84" s="4">
        <v>104.5</v>
      </c>
      <c r="J84" s="4">
        <v>130.6</v>
      </c>
      <c r="K84" s="4">
        <v>130.80000000000001</v>
      </c>
      <c r="L84" s="4">
        <v>131.30000000000001</v>
      </c>
      <c r="M84" s="4">
        <v>91.6</v>
      </c>
      <c r="N84" s="4">
        <v>127.7</v>
      </c>
      <c r="O84" s="4">
        <v>117.2</v>
      </c>
      <c r="P84" s="4">
        <v>129.5</v>
      </c>
      <c r="Q84" s="4">
        <v>124.6</v>
      </c>
      <c r="R84" s="4">
        <v>130.1</v>
      </c>
      <c r="S84" s="4">
        <v>122.1</v>
      </c>
      <c r="T84" s="4">
        <v>117.2</v>
      </c>
      <c r="U84" s="4">
        <v>121.3</v>
      </c>
      <c r="V84" s="4">
        <v>119.2</v>
      </c>
      <c r="W84" s="4">
        <v>114.7</v>
      </c>
      <c r="X84" s="4">
        <v>118.4</v>
      </c>
      <c r="Y84" s="4">
        <v>114.6</v>
      </c>
      <c r="Z84" s="4">
        <v>108.4</v>
      </c>
      <c r="AA84" s="4">
        <v>115.6</v>
      </c>
      <c r="AB84" s="4">
        <v>121.7</v>
      </c>
      <c r="AC84" s="4">
        <v>111.8</v>
      </c>
      <c r="AD84" s="4">
        <v>114.2</v>
      </c>
      <c r="AE84" s="4">
        <v>119.7</v>
      </c>
    </row>
    <row r="85" spans="1:31" ht="13.2" hidden="1" x14ac:dyDescent="0.25">
      <c r="A85" s="1" t="s">
        <v>33</v>
      </c>
      <c r="B85" s="1">
        <v>2015</v>
      </c>
      <c r="C85" s="1" t="s">
        <v>36</v>
      </c>
      <c r="D85" s="1" t="str">
        <f t="shared" si="1"/>
        <v>2015 April Rural+Urban</v>
      </c>
      <c r="E85" s="4">
        <v>123.5</v>
      </c>
      <c r="F85" s="4">
        <v>126.4</v>
      </c>
      <c r="G85" s="4">
        <v>114.4</v>
      </c>
      <c r="H85" s="4">
        <v>126.6</v>
      </c>
      <c r="I85" s="4">
        <v>109.2</v>
      </c>
      <c r="J85" s="4">
        <v>132.5</v>
      </c>
      <c r="K85" s="4">
        <v>128.6</v>
      </c>
      <c r="L85" s="4">
        <v>124.8</v>
      </c>
      <c r="M85" s="4">
        <v>95.7</v>
      </c>
      <c r="N85" s="4">
        <v>122.4</v>
      </c>
      <c r="O85" s="4">
        <v>118.5</v>
      </c>
      <c r="P85" s="4">
        <v>129.1</v>
      </c>
      <c r="Q85" s="4">
        <v>124</v>
      </c>
      <c r="R85" s="4">
        <v>126.9</v>
      </c>
      <c r="S85" s="4">
        <v>124.7</v>
      </c>
      <c r="T85" s="4">
        <v>120.8</v>
      </c>
      <c r="U85" s="4">
        <v>124.1</v>
      </c>
      <c r="V85" s="4">
        <v>119.2</v>
      </c>
      <c r="W85" s="4">
        <v>118.7</v>
      </c>
      <c r="X85" s="4">
        <v>119.7</v>
      </c>
      <c r="Y85" s="4">
        <v>117.1</v>
      </c>
      <c r="Z85" s="4">
        <v>110.1</v>
      </c>
      <c r="AA85" s="4">
        <v>115.9</v>
      </c>
      <c r="AB85" s="4">
        <v>121</v>
      </c>
      <c r="AC85" s="4">
        <v>111.7</v>
      </c>
      <c r="AD85" s="4">
        <v>115.1</v>
      </c>
      <c r="AE85" s="4">
        <v>120.7</v>
      </c>
    </row>
    <row r="86" spans="1:31" ht="13.2" hidden="1" x14ac:dyDescent="0.25">
      <c r="A86" s="1" t="s">
        <v>30</v>
      </c>
      <c r="B86" s="1">
        <v>2015</v>
      </c>
      <c r="C86" s="1" t="s">
        <v>37</v>
      </c>
      <c r="D86" s="1" t="str">
        <f t="shared" si="1"/>
        <v>2015 May Rural</v>
      </c>
      <c r="E86" s="4">
        <v>123.5</v>
      </c>
      <c r="F86" s="4">
        <v>127.1</v>
      </c>
      <c r="G86" s="4">
        <v>117.3</v>
      </c>
      <c r="H86" s="4">
        <v>127.7</v>
      </c>
      <c r="I86" s="4">
        <v>112.5</v>
      </c>
      <c r="J86" s="4">
        <v>134.1</v>
      </c>
      <c r="K86" s="4">
        <v>128.5</v>
      </c>
      <c r="L86" s="4">
        <v>124.3</v>
      </c>
      <c r="M86" s="4">
        <v>97.6</v>
      </c>
      <c r="N86" s="4">
        <v>120.7</v>
      </c>
      <c r="O86" s="4">
        <v>120.2</v>
      </c>
      <c r="P86" s="4">
        <v>129.80000000000001</v>
      </c>
      <c r="Q86" s="4">
        <v>124.4</v>
      </c>
      <c r="R86" s="4">
        <v>126.7</v>
      </c>
      <c r="S86" s="4">
        <v>127.3</v>
      </c>
      <c r="T86" s="4">
        <v>124.1</v>
      </c>
      <c r="U86" s="4">
        <v>126.8</v>
      </c>
      <c r="V86" s="4">
        <v>118.10835241410021</v>
      </c>
      <c r="W86" s="4">
        <v>121.9</v>
      </c>
      <c r="X86" s="4">
        <v>121.5</v>
      </c>
      <c r="Y86" s="4">
        <v>119.4</v>
      </c>
      <c r="Z86" s="4">
        <v>113.3</v>
      </c>
      <c r="AA86" s="4">
        <v>116.7</v>
      </c>
      <c r="AB86" s="4">
        <v>120.5</v>
      </c>
      <c r="AC86" s="4">
        <v>112.3</v>
      </c>
      <c r="AD86" s="4">
        <v>116.9</v>
      </c>
      <c r="AE86" s="4">
        <v>122.4</v>
      </c>
    </row>
    <row r="87" spans="1:31" ht="13.2" hidden="1" x14ac:dyDescent="0.25">
      <c r="A87" s="1" t="s">
        <v>32</v>
      </c>
      <c r="B87" s="1">
        <v>2015</v>
      </c>
      <c r="C87" s="1" t="s">
        <v>37</v>
      </c>
      <c r="D87" s="1" t="str">
        <f t="shared" si="1"/>
        <v>2015 May Urban</v>
      </c>
      <c r="E87" s="4">
        <v>123.8</v>
      </c>
      <c r="F87" s="4">
        <v>129.69999999999999</v>
      </c>
      <c r="G87" s="4">
        <v>111.3</v>
      </c>
      <c r="H87" s="4">
        <v>126.6</v>
      </c>
      <c r="I87" s="4">
        <v>105.2</v>
      </c>
      <c r="J87" s="4">
        <v>130.80000000000001</v>
      </c>
      <c r="K87" s="4">
        <v>135.6</v>
      </c>
      <c r="L87" s="4">
        <v>142.6</v>
      </c>
      <c r="M87" s="4">
        <v>90.8</v>
      </c>
      <c r="N87" s="4">
        <v>128.80000000000001</v>
      </c>
      <c r="O87" s="4">
        <v>117.7</v>
      </c>
      <c r="P87" s="4">
        <v>129.9</v>
      </c>
      <c r="Q87" s="4">
        <v>126.1</v>
      </c>
      <c r="R87" s="4">
        <v>131.30000000000001</v>
      </c>
      <c r="S87" s="4">
        <v>122.4</v>
      </c>
      <c r="T87" s="4">
        <v>117.4</v>
      </c>
      <c r="U87" s="4">
        <v>121.6</v>
      </c>
      <c r="V87" s="4">
        <v>119.6</v>
      </c>
      <c r="W87" s="4">
        <v>114.9</v>
      </c>
      <c r="X87" s="4">
        <v>118.7</v>
      </c>
      <c r="Y87" s="4">
        <v>114.9</v>
      </c>
      <c r="Z87" s="4">
        <v>110.8</v>
      </c>
      <c r="AA87" s="4">
        <v>116</v>
      </c>
      <c r="AB87" s="4">
        <v>122</v>
      </c>
      <c r="AC87" s="4">
        <v>112.4</v>
      </c>
      <c r="AD87" s="4">
        <v>115.2</v>
      </c>
      <c r="AE87" s="4">
        <v>120.7</v>
      </c>
    </row>
    <row r="88" spans="1:31" ht="13.2" hidden="1" x14ac:dyDescent="0.25">
      <c r="A88" s="1" t="s">
        <v>33</v>
      </c>
      <c r="B88" s="1">
        <v>2015</v>
      </c>
      <c r="C88" s="1" t="s">
        <v>37</v>
      </c>
      <c r="D88" s="1" t="str">
        <f t="shared" si="1"/>
        <v>2015 May Rural+Urban</v>
      </c>
      <c r="E88" s="4">
        <v>123.6</v>
      </c>
      <c r="F88" s="4">
        <v>128</v>
      </c>
      <c r="G88" s="4">
        <v>115</v>
      </c>
      <c r="H88" s="4">
        <v>127.3</v>
      </c>
      <c r="I88" s="4">
        <v>109.8</v>
      </c>
      <c r="J88" s="4">
        <v>132.6</v>
      </c>
      <c r="K88" s="4">
        <v>130.9</v>
      </c>
      <c r="L88" s="4">
        <v>130.5</v>
      </c>
      <c r="M88" s="4">
        <v>95.3</v>
      </c>
      <c r="N88" s="4">
        <v>123.4</v>
      </c>
      <c r="O88" s="4">
        <v>119.2</v>
      </c>
      <c r="P88" s="4">
        <v>129.80000000000001</v>
      </c>
      <c r="Q88" s="4">
        <v>125</v>
      </c>
      <c r="R88" s="4">
        <v>127.9</v>
      </c>
      <c r="S88" s="4">
        <v>125.4</v>
      </c>
      <c r="T88" s="4">
        <v>121.3</v>
      </c>
      <c r="U88" s="4">
        <v>124.7</v>
      </c>
      <c r="V88" s="4">
        <v>119.6</v>
      </c>
      <c r="W88" s="4">
        <v>119.2</v>
      </c>
      <c r="X88" s="4">
        <v>120.2</v>
      </c>
      <c r="Y88" s="4">
        <v>117.7</v>
      </c>
      <c r="Z88" s="4">
        <v>112</v>
      </c>
      <c r="AA88" s="4">
        <v>116.3</v>
      </c>
      <c r="AB88" s="4">
        <v>121.4</v>
      </c>
      <c r="AC88" s="4">
        <v>112.3</v>
      </c>
      <c r="AD88" s="4">
        <v>116.1</v>
      </c>
      <c r="AE88" s="4">
        <v>121.6</v>
      </c>
    </row>
    <row r="89" spans="1:31" ht="13.2" hidden="1" x14ac:dyDescent="0.25">
      <c r="A89" s="1" t="s">
        <v>30</v>
      </c>
      <c r="B89" s="1">
        <v>2015</v>
      </c>
      <c r="C89" s="1" t="s">
        <v>38</v>
      </c>
      <c r="D89" s="1" t="str">
        <f t="shared" si="1"/>
        <v>2015 June Rural</v>
      </c>
      <c r="E89" s="4">
        <v>124.1</v>
      </c>
      <c r="F89" s="4">
        <v>130.4</v>
      </c>
      <c r="G89" s="4">
        <v>122.1</v>
      </c>
      <c r="H89" s="4">
        <v>128.69999999999999</v>
      </c>
      <c r="I89" s="4">
        <v>114.1</v>
      </c>
      <c r="J89" s="4">
        <v>133.19999999999999</v>
      </c>
      <c r="K89" s="4">
        <v>135.19999999999999</v>
      </c>
      <c r="L89" s="4">
        <v>131.9</v>
      </c>
      <c r="M89" s="4">
        <v>96.3</v>
      </c>
      <c r="N89" s="4">
        <v>123</v>
      </c>
      <c r="O89" s="4">
        <v>121.1</v>
      </c>
      <c r="P89" s="4">
        <v>131.19999999999999</v>
      </c>
      <c r="Q89" s="4">
        <v>126.6</v>
      </c>
      <c r="R89" s="4">
        <v>128.19999999999999</v>
      </c>
      <c r="S89" s="4">
        <v>128.4</v>
      </c>
      <c r="T89" s="4">
        <v>125.1</v>
      </c>
      <c r="U89" s="4">
        <v>128</v>
      </c>
      <c r="V89" s="4">
        <v>118.60498099544495</v>
      </c>
      <c r="W89" s="4">
        <v>122.6</v>
      </c>
      <c r="X89" s="4">
        <v>122.8</v>
      </c>
      <c r="Y89" s="4">
        <v>120.4</v>
      </c>
      <c r="Z89" s="4">
        <v>114.2</v>
      </c>
      <c r="AA89" s="4">
        <v>117.9</v>
      </c>
      <c r="AB89" s="4">
        <v>122</v>
      </c>
      <c r="AC89" s="4">
        <v>113</v>
      </c>
      <c r="AD89" s="4">
        <v>117.9</v>
      </c>
      <c r="AE89" s="4">
        <v>124.1</v>
      </c>
    </row>
    <row r="90" spans="1:31" ht="13.2" hidden="1" x14ac:dyDescent="0.25">
      <c r="A90" s="1" t="s">
        <v>32</v>
      </c>
      <c r="B90" s="1">
        <v>2015</v>
      </c>
      <c r="C90" s="1" t="s">
        <v>38</v>
      </c>
      <c r="D90" s="1" t="str">
        <f t="shared" si="1"/>
        <v>2015 June Urban</v>
      </c>
      <c r="E90" s="4">
        <v>123.6</v>
      </c>
      <c r="F90" s="4">
        <v>134.4</v>
      </c>
      <c r="G90" s="4">
        <v>120.9</v>
      </c>
      <c r="H90" s="4">
        <v>127.3</v>
      </c>
      <c r="I90" s="4">
        <v>106</v>
      </c>
      <c r="J90" s="4">
        <v>132.30000000000001</v>
      </c>
      <c r="K90" s="4">
        <v>146.69999999999999</v>
      </c>
      <c r="L90" s="4">
        <v>148.1</v>
      </c>
      <c r="M90" s="4">
        <v>89.8</v>
      </c>
      <c r="N90" s="4">
        <v>130.5</v>
      </c>
      <c r="O90" s="4">
        <v>118</v>
      </c>
      <c r="P90" s="4">
        <v>130.5</v>
      </c>
      <c r="Q90" s="4">
        <v>128.5</v>
      </c>
      <c r="R90" s="4">
        <v>132.1</v>
      </c>
      <c r="S90" s="4">
        <v>123.2</v>
      </c>
      <c r="T90" s="4">
        <v>117.6</v>
      </c>
      <c r="U90" s="4">
        <v>122.3</v>
      </c>
      <c r="V90" s="4">
        <v>119</v>
      </c>
      <c r="W90" s="4">
        <v>115.1</v>
      </c>
      <c r="X90" s="4">
        <v>119.2</v>
      </c>
      <c r="Y90" s="4">
        <v>115.4</v>
      </c>
      <c r="Z90" s="4">
        <v>111.7</v>
      </c>
      <c r="AA90" s="4">
        <v>116.2</v>
      </c>
      <c r="AB90" s="4">
        <v>123.8</v>
      </c>
      <c r="AC90" s="4">
        <v>112.5</v>
      </c>
      <c r="AD90" s="4">
        <v>116</v>
      </c>
      <c r="AE90" s="4">
        <v>121.7</v>
      </c>
    </row>
    <row r="91" spans="1:31" ht="13.2" hidden="1" x14ac:dyDescent="0.25">
      <c r="A91" s="1" t="s">
        <v>33</v>
      </c>
      <c r="B91" s="1">
        <v>2015</v>
      </c>
      <c r="C91" s="1" t="s">
        <v>38</v>
      </c>
      <c r="D91" s="1" t="str">
        <f t="shared" si="1"/>
        <v>2015 June Rural+Urban</v>
      </c>
      <c r="E91" s="4">
        <v>123.9</v>
      </c>
      <c r="F91" s="4">
        <v>131.80000000000001</v>
      </c>
      <c r="G91" s="4">
        <v>121.6</v>
      </c>
      <c r="H91" s="4">
        <v>128.19999999999999</v>
      </c>
      <c r="I91" s="4">
        <v>111.1</v>
      </c>
      <c r="J91" s="4">
        <v>132.80000000000001</v>
      </c>
      <c r="K91" s="4">
        <v>139.1</v>
      </c>
      <c r="L91" s="4">
        <v>137.4</v>
      </c>
      <c r="M91" s="4">
        <v>94.1</v>
      </c>
      <c r="N91" s="4">
        <v>125.5</v>
      </c>
      <c r="O91" s="4">
        <v>119.8</v>
      </c>
      <c r="P91" s="4">
        <v>130.9</v>
      </c>
      <c r="Q91" s="4">
        <v>127.3</v>
      </c>
      <c r="R91" s="4">
        <v>129.19999999999999</v>
      </c>
      <c r="S91" s="4">
        <v>126.4</v>
      </c>
      <c r="T91" s="4">
        <v>122</v>
      </c>
      <c r="U91" s="4">
        <v>125.7</v>
      </c>
      <c r="V91" s="4">
        <v>119</v>
      </c>
      <c r="W91" s="4">
        <v>119.8</v>
      </c>
      <c r="X91" s="4">
        <v>121.1</v>
      </c>
      <c r="Y91" s="4">
        <v>118.5</v>
      </c>
      <c r="Z91" s="4">
        <v>112.9</v>
      </c>
      <c r="AA91" s="4">
        <v>116.9</v>
      </c>
      <c r="AB91" s="4">
        <v>123.1</v>
      </c>
      <c r="AC91" s="4">
        <v>112.8</v>
      </c>
      <c r="AD91" s="4">
        <v>117</v>
      </c>
      <c r="AE91" s="4">
        <v>123</v>
      </c>
    </row>
    <row r="92" spans="1:31" ht="13.2" hidden="1" x14ac:dyDescent="0.25">
      <c r="A92" s="1" t="s">
        <v>30</v>
      </c>
      <c r="B92" s="1">
        <v>2015</v>
      </c>
      <c r="C92" s="1" t="s">
        <v>39</v>
      </c>
      <c r="D92" s="1" t="str">
        <f t="shared" si="1"/>
        <v>2015 July Rural</v>
      </c>
      <c r="E92" s="4">
        <v>124</v>
      </c>
      <c r="F92" s="4">
        <v>131.5</v>
      </c>
      <c r="G92" s="4">
        <v>122</v>
      </c>
      <c r="H92" s="4">
        <v>128.69999999999999</v>
      </c>
      <c r="I92" s="4">
        <v>113.5</v>
      </c>
      <c r="J92" s="4">
        <v>133.30000000000001</v>
      </c>
      <c r="K92" s="4">
        <v>140.80000000000001</v>
      </c>
      <c r="L92" s="4">
        <v>133.80000000000001</v>
      </c>
      <c r="M92" s="4">
        <v>94.1</v>
      </c>
      <c r="N92" s="4">
        <v>123.4</v>
      </c>
      <c r="O92" s="4">
        <v>121</v>
      </c>
      <c r="P92" s="4">
        <v>131.69999999999999</v>
      </c>
      <c r="Q92" s="4">
        <v>127.5</v>
      </c>
      <c r="R92" s="4">
        <v>129.4</v>
      </c>
      <c r="S92" s="4">
        <v>128.80000000000001</v>
      </c>
      <c r="T92" s="4">
        <v>125.5</v>
      </c>
      <c r="U92" s="4">
        <v>128.30000000000001</v>
      </c>
      <c r="V92" s="4">
        <v>118.87398051951848</v>
      </c>
      <c r="W92" s="4">
        <v>123</v>
      </c>
      <c r="X92" s="4">
        <v>123</v>
      </c>
      <c r="Y92" s="4">
        <v>120.8</v>
      </c>
      <c r="Z92" s="4">
        <v>114.1</v>
      </c>
      <c r="AA92" s="4">
        <v>118</v>
      </c>
      <c r="AB92" s="4">
        <v>122.9</v>
      </c>
      <c r="AC92" s="4">
        <v>112.7</v>
      </c>
      <c r="AD92" s="4">
        <v>118.1</v>
      </c>
      <c r="AE92" s="4">
        <v>124.7</v>
      </c>
    </row>
    <row r="93" spans="1:31" ht="13.2" hidden="1" x14ac:dyDescent="0.25">
      <c r="A93" s="1" t="s">
        <v>32</v>
      </c>
      <c r="B93" s="1">
        <v>2015</v>
      </c>
      <c r="C93" s="1" t="s">
        <v>39</v>
      </c>
      <c r="D93" s="1" t="str">
        <f t="shared" si="1"/>
        <v>2015 July Urban</v>
      </c>
      <c r="E93" s="4">
        <v>123.2</v>
      </c>
      <c r="F93" s="4">
        <v>134.30000000000001</v>
      </c>
      <c r="G93" s="4">
        <v>119.5</v>
      </c>
      <c r="H93" s="4">
        <v>127.7</v>
      </c>
      <c r="I93" s="4">
        <v>106.3</v>
      </c>
      <c r="J93" s="4">
        <v>132.80000000000001</v>
      </c>
      <c r="K93" s="4">
        <v>153.5</v>
      </c>
      <c r="L93" s="4">
        <v>149.5</v>
      </c>
      <c r="M93" s="4">
        <v>85.7</v>
      </c>
      <c r="N93" s="4">
        <v>131.5</v>
      </c>
      <c r="O93" s="4">
        <v>118.3</v>
      </c>
      <c r="P93" s="4">
        <v>131.1</v>
      </c>
      <c r="Q93" s="4">
        <v>129.5</v>
      </c>
      <c r="R93" s="4">
        <v>133.1</v>
      </c>
      <c r="S93" s="4">
        <v>123.5</v>
      </c>
      <c r="T93" s="4">
        <v>117.9</v>
      </c>
      <c r="U93" s="4">
        <v>122.7</v>
      </c>
      <c r="V93" s="4">
        <v>119.9</v>
      </c>
      <c r="W93" s="4">
        <v>115.3</v>
      </c>
      <c r="X93" s="4">
        <v>119.5</v>
      </c>
      <c r="Y93" s="4">
        <v>116</v>
      </c>
      <c r="Z93" s="4">
        <v>111.5</v>
      </c>
      <c r="AA93" s="4">
        <v>116.6</v>
      </c>
      <c r="AB93" s="4">
        <v>125.4</v>
      </c>
      <c r="AC93" s="4">
        <v>111.7</v>
      </c>
      <c r="AD93" s="4">
        <v>116.3</v>
      </c>
      <c r="AE93" s="4">
        <v>122.4</v>
      </c>
    </row>
    <row r="94" spans="1:31" ht="13.2" hidden="1" x14ac:dyDescent="0.25">
      <c r="A94" s="1" t="s">
        <v>33</v>
      </c>
      <c r="B94" s="1">
        <v>2015</v>
      </c>
      <c r="C94" s="1" t="s">
        <v>39</v>
      </c>
      <c r="D94" s="1" t="str">
        <f t="shared" si="1"/>
        <v>2015 July Rural+Urban</v>
      </c>
      <c r="E94" s="4">
        <v>123.7</v>
      </c>
      <c r="F94" s="4">
        <v>132.5</v>
      </c>
      <c r="G94" s="4">
        <v>121</v>
      </c>
      <c r="H94" s="4">
        <v>128.30000000000001</v>
      </c>
      <c r="I94" s="4">
        <v>110.9</v>
      </c>
      <c r="J94" s="4">
        <v>133.1</v>
      </c>
      <c r="K94" s="4">
        <v>145.1</v>
      </c>
      <c r="L94" s="4">
        <v>139.1</v>
      </c>
      <c r="M94" s="4">
        <v>91.3</v>
      </c>
      <c r="N94" s="4">
        <v>126.1</v>
      </c>
      <c r="O94" s="4">
        <v>119.9</v>
      </c>
      <c r="P94" s="4">
        <v>131.4</v>
      </c>
      <c r="Q94" s="4">
        <v>128.19999999999999</v>
      </c>
      <c r="R94" s="4">
        <v>130.4</v>
      </c>
      <c r="S94" s="4">
        <v>126.7</v>
      </c>
      <c r="T94" s="4">
        <v>122.3</v>
      </c>
      <c r="U94" s="4">
        <v>126.1</v>
      </c>
      <c r="V94" s="4">
        <v>119.9</v>
      </c>
      <c r="W94" s="4">
        <v>120.1</v>
      </c>
      <c r="X94" s="4">
        <v>121.3</v>
      </c>
      <c r="Y94" s="4">
        <v>119</v>
      </c>
      <c r="Z94" s="4">
        <v>112.7</v>
      </c>
      <c r="AA94" s="4">
        <v>117.2</v>
      </c>
      <c r="AB94" s="4">
        <v>124.4</v>
      </c>
      <c r="AC94" s="4">
        <v>112.3</v>
      </c>
      <c r="AD94" s="4">
        <v>117.2</v>
      </c>
      <c r="AE94" s="4">
        <v>123.6</v>
      </c>
    </row>
    <row r="95" spans="1:31" ht="13.2" hidden="1" x14ac:dyDescent="0.25">
      <c r="A95" s="1" t="s">
        <v>30</v>
      </c>
      <c r="B95" s="1">
        <v>2015</v>
      </c>
      <c r="C95" s="1" t="s">
        <v>40</v>
      </c>
      <c r="D95" s="1" t="str">
        <f t="shared" si="1"/>
        <v>2015 August Rural</v>
      </c>
      <c r="E95" s="4">
        <v>124.7</v>
      </c>
      <c r="F95" s="4">
        <v>131.30000000000001</v>
      </c>
      <c r="G95" s="4">
        <v>121.3</v>
      </c>
      <c r="H95" s="4">
        <v>128.80000000000001</v>
      </c>
      <c r="I95" s="4">
        <v>114</v>
      </c>
      <c r="J95" s="4">
        <v>134.19999999999999</v>
      </c>
      <c r="K95" s="4">
        <v>153.6</v>
      </c>
      <c r="L95" s="4">
        <v>137.9</v>
      </c>
      <c r="M95" s="4">
        <v>93.1</v>
      </c>
      <c r="N95" s="4">
        <v>123.9</v>
      </c>
      <c r="O95" s="4">
        <v>121.5</v>
      </c>
      <c r="P95" s="4">
        <v>132.5</v>
      </c>
      <c r="Q95" s="4">
        <v>129.80000000000001</v>
      </c>
      <c r="R95" s="4">
        <v>130.1</v>
      </c>
      <c r="S95" s="4">
        <v>129.5</v>
      </c>
      <c r="T95" s="4">
        <v>126.3</v>
      </c>
      <c r="U95" s="4">
        <v>129</v>
      </c>
      <c r="V95" s="4">
        <v>119.1763682143404</v>
      </c>
      <c r="W95" s="4">
        <v>123.8</v>
      </c>
      <c r="X95" s="4">
        <v>123.7</v>
      </c>
      <c r="Y95" s="4">
        <v>121.1</v>
      </c>
      <c r="Z95" s="4">
        <v>113.6</v>
      </c>
      <c r="AA95" s="4">
        <v>118.5</v>
      </c>
      <c r="AB95" s="4">
        <v>123.6</v>
      </c>
      <c r="AC95" s="4">
        <v>112.5</v>
      </c>
      <c r="AD95" s="4">
        <v>118.2</v>
      </c>
      <c r="AE95" s="4">
        <v>126.1</v>
      </c>
    </row>
    <row r="96" spans="1:31" ht="13.2" hidden="1" x14ac:dyDescent="0.25">
      <c r="A96" s="1" t="s">
        <v>32</v>
      </c>
      <c r="B96" s="1">
        <v>2015</v>
      </c>
      <c r="C96" s="1" t="s">
        <v>40</v>
      </c>
      <c r="D96" s="1" t="str">
        <f t="shared" si="1"/>
        <v>2015 August Urban</v>
      </c>
      <c r="E96" s="4">
        <v>123.1</v>
      </c>
      <c r="F96" s="4">
        <v>131.69999999999999</v>
      </c>
      <c r="G96" s="4">
        <v>118.1</v>
      </c>
      <c r="H96" s="4">
        <v>128</v>
      </c>
      <c r="I96" s="4">
        <v>106.8</v>
      </c>
      <c r="J96" s="4">
        <v>130.1</v>
      </c>
      <c r="K96" s="4">
        <v>165.5</v>
      </c>
      <c r="L96" s="4">
        <v>156</v>
      </c>
      <c r="M96" s="4">
        <v>85.3</v>
      </c>
      <c r="N96" s="4">
        <v>132.69999999999999</v>
      </c>
      <c r="O96" s="4">
        <v>118.8</v>
      </c>
      <c r="P96" s="4">
        <v>131.69999999999999</v>
      </c>
      <c r="Q96" s="4">
        <v>131.1</v>
      </c>
      <c r="R96" s="4">
        <v>134.19999999999999</v>
      </c>
      <c r="S96" s="4">
        <v>123.7</v>
      </c>
      <c r="T96" s="4">
        <v>118.2</v>
      </c>
      <c r="U96" s="4">
        <v>122.9</v>
      </c>
      <c r="V96" s="4">
        <v>120.9</v>
      </c>
      <c r="W96" s="4">
        <v>115.3</v>
      </c>
      <c r="X96" s="4">
        <v>120</v>
      </c>
      <c r="Y96" s="4">
        <v>116.6</v>
      </c>
      <c r="Z96" s="4">
        <v>109.9</v>
      </c>
      <c r="AA96" s="4">
        <v>117.2</v>
      </c>
      <c r="AB96" s="4">
        <v>126.2</v>
      </c>
      <c r="AC96" s="4">
        <v>112</v>
      </c>
      <c r="AD96" s="4">
        <v>116.2</v>
      </c>
      <c r="AE96" s="4">
        <v>123.2</v>
      </c>
    </row>
    <row r="97" spans="1:31" ht="13.2" hidden="1" x14ac:dyDescent="0.25">
      <c r="A97" s="1" t="s">
        <v>33</v>
      </c>
      <c r="B97" s="1">
        <v>2015</v>
      </c>
      <c r="C97" s="1" t="s">
        <v>40</v>
      </c>
      <c r="D97" s="1" t="str">
        <f t="shared" si="1"/>
        <v>2015 August Rural+Urban</v>
      </c>
      <c r="E97" s="4">
        <v>124.2</v>
      </c>
      <c r="F97" s="4">
        <v>131.4</v>
      </c>
      <c r="G97" s="4">
        <v>120.1</v>
      </c>
      <c r="H97" s="4">
        <v>128.5</v>
      </c>
      <c r="I97" s="4">
        <v>111.4</v>
      </c>
      <c r="J97" s="4">
        <v>132.30000000000001</v>
      </c>
      <c r="K97" s="4">
        <v>157.6</v>
      </c>
      <c r="L97" s="4">
        <v>144</v>
      </c>
      <c r="M97" s="4">
        <v>90.5</v>
      </c>
      <c r="N97" s="4">
        <v>126.8</v>
      </c>
      <c r="O97" s="4">
        <v>120.4</v>
      </c>
      <c r="P97" s="4">
        <v>132.1</v>
      </c>
      <c r="Q97" s="4">
        <v>130.30000000000001</v>
      </c>
      <c r="R97" s="4">
        <v>131.19999999999999</v>
      </c>
      <c r="S97" s="4">
        <v>127.2</v>
      </c>
      <c r="T97" s="4">
        <v>122.9</v>
      </c>
      <c r="U97" s="4">
        <v>126.6</v>
      </c>
      <c r="V97" s="4">
        <v>120.9</v>
      </c>
      <c r="W97" s="4">
        <v>120.6</v>
      </c>
      <c r="X97" s="4">
        <v>122</v>
      </c>
      <c r="Y97" s="4">
        <v>119.4</v>
      </c>
      <c r="Z97" s="4">
        <v>111.7</v>
      </c>
      <c r="AA97" s="4">
        <v>117.8</v>
      </c>
      <c r="AB97" s="4">
        <v>125.1</v>
      </c>
      <c r="AC97" s="4">
        <v>112.3</v>
      </c>
      <c r="AD97" s="4">
        <v>117.2</v>
      </c>
      <c r="AE97" s="4">
        <v>124.8</v>
      </c>
    </row>
    <row r="98" spans="1:31" ht="13.2" hidden="1" x14ac:dyDescent="0.25">
      <c r="A98" s="1" t="s">
        <v>30</v>
      </c>
      <c r="B98" s="1">
        <v>2015</v>
      </c>
      <c r="C98" s="1" t="s">
        <v>41</v>
      </c>
      <c r="D98" s="1" t="str">
        <f t="shared" si="1"/>
        <v>2015 September Rural</v>
      </c>
      <c r="E98" s="4">
        <v>125.1</v>
      </c>
      <c r="F98" s="4">
        <v>131.1</v>
      </c>
      <c r="G98" s="4">
        <v>120.7</v>
      </c>
      <c r="H98" s="4">
        <v>129.19999999999999</v>
      </c>
      <c r="I98" s="4">
        <v>114.7</v>
      </c>
      <c r="J98" s="4">
        <v>132.30000000000001</v>
      </c>
      <c r="K98" s="4">
        <v>158.9</v>
      </c>
      <c r="L98" s="4">
        <v>142.1</v>
      </c>
      <c r="M98" s="4">
        <v>92.5</v>
      </c>
      <c r="N98" s="4">
        <v>125.4</v>
      </c>
      <c r="O98" s="4">
        <v>121.9</v>
      </c>
      <c r="P98" s="4">
        <v>132.69999999999999</v>
      </c>
      <c r="Q98" s="4">
        <v>131</v>
      </c>
      <c r="R98" s="4">
        <v>131</v>
      </c>
      <c r="S98" s="4">
        <v>130.4</v>
      </c>
      <c r="T98" s="4">
        <v>126.8</v>
      </c>
      <c r="U98" s="4">
        <v>129.9</v>
      </c>
      <c r="V98" s="4">
        <v>119.58392552547821</v>
      </c>
      <c r="W98" s="4">
        <v>123.7</v>
      </c>
      <c r="X98" s="4">
        <v>124.5</v>
      </c>
      <c r="Y98" s="4">
        <v>121.4</v>
      </c>
      <c r="Z98" s="4">
        <v>113.8</v>
      </c>
      <c r="AA98" s="4">
        <v>119.6</v>
      </c>
      <c r="AB98" s="4">
        <v>124.5</v>
      </c>
      <c r="AC98" s="4">
        <v>113.7</v>
      </c>
      <c r="AD98" s="4">
        <v>118.8</v>
      </c>
      <c r="AE98" s="4">
        <v>127</v>
      </c>
    </row>
    <row r="99" spans="1:31" ht="13.2" hidden="1" x14ac:dyDescent="0.25">
      <c r="A99" s="1" t="s">
        <v>32</v>
      </c>
      <c r="B99" s="1">
        <v>2015</v>
      </c>
      <c r="C99" s="1" t="s">
        <v>41</v>
      </c>
      <c r="D99" s="1" t="str">
        <f t="shared" si="1"/>
        <v>2015 September Urban</v>
      </c>
      <c r="E99" s="4">
        <v>123.4</v>
      </c>
      <c r="F99" s="4">
        <v>129</v>
      </c>
      <c r="G99" s="4">
        <v>115.6</v>
      </c>
      <c r="H99" s="4">
        <v>128.30000000000001</v>
      </c>
      <c r="I99" s="4">
        <v>107</v>
      </c>
      <c r="J99" s="4">
        <v>124</v>
      </c>
      <c r="K99" s="4">
        <v>168.5</v>
      </c>
      <c r="L99" s="4">
        <v>165.4</v>
      </c>
      <c r="M99" s="4">
        <v>86.3</v>
      </c>
      <c r="N99" s="4">
        <v>134.4</v>
      </c>
      <c r="O99" s="4">
        <v>119.1</v>
      </c>
      <c r="P99" s="4">
        <v>132.30000000000001</v>
      </c>
      <c r="Q99" s="4">
        <v>131.5</v>
      </c>
      <c r="R99" s="4">
        <v>134.69999999999999</v>
      </c>
      <c r="S99" s="4">
        <v>124</v>
      </c>
      <c r="T99" s="4">
        <v>118.6</v>
      </c>
      <c r="U99" s="4">
        <v>123.2</v>
      </c>
      <c r="V99" s="4">
        <v>121.6</v>
      </c>
      <c r="W99" s="4">
        <v>115.1</v>
      </c>
      <c r="X99" s="4">
        <v>120.4</v>
      </c>
      <c r="Y99" s="4">
        <v>117.1</v>
      </c>
      <c r="Z99" s="4">
        <v>109.1</v>
      </c>
      <c r="AA99" s="4">
        <v>117.3</v>
      </c>
      <c r="AB99" s="4">
        <v>126.5</v>
      </c>
      <c r="AC99" s="4">
        <v>112.9</v>
      </c>
      <c r="AD99" s="4">
        <v>116.2</v>
      </c>
      <c r="AE99" s="4">
        <v>123.5</v>
      </c>
    </row>
    <row r="100" spans="1:31" ht="13.2" hidden="1" x14ac:dyDescent="0.25">
      <c r="A100" s="1" t="s">
        <v>33</v>
      </c>
      <c r="B100" s="1">
        <v>2015</v>
      </c>
      <c r="C100" s="1" t="s">
        <v>41</v>
      </c>
      <c r="D100" s="1" t="str">
        <f t="shared" si="1"/>
        <v>2015 September Rural+Urban</v>
      </c>
      <c r="E100" s="4">
        <v>124.6</v>
      </c>
      <c r="F100" s="4">
        <v>130.4</v>
      </c>
      <c r="G100" s="4">
        <v>118.7</v>
      </c>
      <c r="H100" s="4">
        <v>128.9</v>
      </c>
      <c r="I100" s="4">
        <v>111.9</v>
      </c>
      <c r="J100" s="4">
        <v>128.4</v>
      </c>
      <c r="K100" s="4">
        <v>162.19999999999999</v>
      </c>
      <c r="L100" s="4">
        <v>150</v>
      </c>
      <c r="M100" s="4">
        <v>90.4</v>
      </c>
      <c r="N100" s="4">
        <v>128.4</v>
      </c>
      <c r="O100" s="4">
        <v>120.7</v>
      </c>
      <c r="P100" s="4">
        <v>132.5</v>
      </c>
      <c r="Q100" s="4">
        <v>131.19999999999999</v>
      </c>
      <c r="R100" s="4">
        <v>132</v>
      </c>
      <c r="S100" s="4">
        <v>127.9</v>
      </c>
      <c r="T100" s="4">
        <v>123.4</v>
      </c>
      <c r="U100" s="4">
        <v>127.2</v>
      </c>
      <c r="V100" s="4">
        <v>121.6</v>
      </c>
      <c r="W100" s="4">
        <v>120.4</v>
      </c>
      <c r="X100" s="4">
        <v>122.6</v>
      </c>
      <c r="Y100" s="4">
        <v>119.8</v>
      </c>
      <c r="Z100" s="4">
        <v>111.3</v>
      </c>
      <c r="AA100" s="4">
        <v>118.3</v>
      </c>
      <c r="AB100" s="4">
        <v>125.7</v>
      </c>
      <c r="AC100" s="4">
        <v>113.4</v>
      </c>
      <c r="AD100" s="4">
        <v>117.5</v>
      </c>
      <c r="AE100" s="4">
        <v>125.4</v>
      </c>
    </row>
    <row r="101" spans="1:31" ht="13.2" hidden="1" x14ac:dyDescent="0.25">
      <c r="A101" s="1" t="s">
        <v>30</v>
      </c>
      <c r="B101" s="1">
        <v>2015</v>
      </c>
      <c r="C101" s="1" t="s">
        <v>42</v>
      </c>
      <c r="D101" s="1" t="str">
        <f t="shared" si="1"/>
        <v>2015 October Rural</v>
      </c>
      <c r="E101" s="4">
        <v>125.6</v>
      </c>
      <c r="F101" s="4">
        <v>130.4</v>
      </c>
      <c r="G101" s="4">
        <v>120.8</v>
      </c>
      <c r="H101" s="4">
        <v>129.4</v>
      </c>
      <c r="I101" s="4">
        <v>115.8</v>
      </c>
      <c r="J101" s="4">
        <v>133.19999999999999</v>
      </c>
      <c r="K101" s="4">
        <v>157.69999999999999</v>
      </c>
      <c r="L101" s="4">
        <v>154.19999999999999</v>
      </c>
      <c r="M101" s="4">
        <v>93.7</v>
      </c>
      <c r="N101" s="4">
        <v>126.6</v>
      </c>
      <c r="O101" s="4">
        <v>122.3</v>
      </c>
      <c r="P101" s="4">
        <v>133.1</v>
      </c>
      <c r="Q101" s="4">
        <v>131.80000000000001</v>
      </c>
      <c r="R101" s="4">
        <v>131.5</v>
      </c>
      <c r="S101" s="4">
        <v>131.1</v>
      </c>
      <c r="T101" s="4">
        <v>127.3</v>
      </c>
      <c r="U101" s="4">
        <v>130.6</v>
      </c>
      <c r="V101" s="4">
        <v>120.27047491770412</v>
      </c>
      <c r="W101" s="4">
        <v>124.4</v>
      </c>
      <c r="X101" s="4">
        <v>125.1</v>
      </c>
      <c r="Y101" s="4">
        <v>122</v>
      </c>
      <c r="Z101" s="4">
        <v>113.8</v>
      </c>
      <c r="AA101" s="4">
        <v>120.1</v>
      </c>
      <c r="AB101" s="4">
        <v>125.1</v>
      </c>
      <c r="AC101" s="4">
        <v>114.2</v>
      </c>
      <c r="AD101" s="4">
        <v>119.2</v>
      </c>
      <c r="AE101" s="4">
        <v>127.7</v>
      </c>
    </row>
    <row r="102" spans="1:31" ht="13.2" hidden="1" x14ac:dyDescent="0.25">
      <c r="A102" s="1" t="s">
        <v>32</v>
      </c>
      <c r="B102" s="1">
        <v>2015</v>
      </c>
      <c r="C102" s="1" t="s">
        <v>42</v>
      </c>
      <c r="D102" s="1" t="str">
        <f t="shared" si="1"/>
        <v>2015 October Urban</v>
      </c>
      <c r="E102" s="4">
        <v>123.6</v>
      </c>
      <c r="F102" s="4">
        <v>128.6</v>
      </c>
      <c r="G102" s="4">
        <v>115.9</v>
      </c>
      <c r="H102" s="4">
        <v>128.5</v>
      </c>
      <c r="I102" s="4">
        <v>109</v>
      </c>
      <c r="J102" s="4">
        <v>124.1</v>
      </c>
      <c r="K102" s="4">
        <v>165.8</v>
      </c>
      <c r="L102" s="4">
        <v>187.2</v>
      </c>
      <c r="M102" s="4">
        <v>89.4</v>
      </c>
      <c r="N102" s="4">
        <v>135.80000000000001</v>
      </c>
      <c r="O102" s="4">
        <v>119.4</v>
      </c>
      <c r="P102" s="4">
        <v>132.9</v>
      </c>
      <c r="Q102" s="4">
        <v>132.6</v>
      </c>
      <c r="R102" s="4">
        <v>135.30000000000001</v>
      </c>
      <c r="S102" s="4">
        <v>124.4</v>
      </c>
      <c r="T102" s="4">
        <v>118.8</v>
      </c>
      <c r="U102" s="4">
        <v>123.6</v>
      </c>
      <c r="V102" s="4">
        <v>122.4</v>
      </c>
      <c r="W102" s="4">
        <v>114.9</v>
      </c>
      <c r="X102" s="4">
        <v>120.7</v>
      </c>
      <c r="Y102" s="4">
        <v>117.7</v>
      </c>
      <c r="Z102" s="4">
        <v>109.3</v>
      </c>
      <c r="AA102" s="4">
        <v>117.7</v>
      </c>
      <c r="AB102" s="4">
        <v>126.5</v>
      </c>
      <c r="AC102" s="4">
        <v>113.5</v>
      </c>
      <c r="AD102" s="4">
        <v>116.5</v>
      </c>
      <c r="AE102" s="4">
        <v>124.2</v>
      </c>
    </row>
    <row r="103" spans="1:31" ht="13.2" hidden="1" x14ac:dyDescent="0.25">
      <c r="A103" s="1" t="s">
        <v>33</v>
      </c>
      <c r="B103" s="1">
        <v>2015</v>
      </c>
      <c r="C103" s="1" t="s">
        <v>42</v>
      </c>
      <c r="D103" s="1" t="str">
        <f t="shared" si="1"/>
        <v>2015 October Rural+Urban</v>
      </c>
      <c r="E103" s="4">
        <v>125</v>
      </c>
      <c r="F103" s="4">
        <v>129.80000000000001</v>
      </c>
      <c r="G103" s="4">
        <v>118.9</v>
      </c>
      <c r="H103" s="4">
        <v>129.1</v>
      </c>
      <c r="I103" s="4">
        <v>113.3</v>
      </c>
      <c r="J103" s="4">
        <v>129</v>
      </c>
      <c r="K103" s="4">
        <v>160.4</v>
      </c>
      <c r="L103" s="4">
        <v>165.3</v>
      </c>
      <c r="M103" s="4">
        <v>92.3</v>
      </c>
      <c r="N103" s="4">
        <v>129.69999999999999</v>
      </c>
      <c r="O103" s="4">
        <v>121.1</v>
      </c>
      <c r="P103" s="4">
        <v>133</v>
      </c>
      <c r="Q103" s="4">
        <v>132.1</v>
      </c>
      <c r="R103" s="4">
        <v>132.5</v>
      </c>
      <c r="S103" s="4">
        <v>128.5</v>
      </c>
      <c r="T103" s="4">
        <v>123.8</v>
      </c>
      <c r="U103" s="4">
        <v>127.8</v>
      </c>
      <c r="V103" s="4">
        <v>122.4</v>
      </c>
      <c r="W103" s="4">
        <v>120.8</v>
      </c>
      <c r="X103" s="4">
        <v>123</v>
      </c>
      <c r="Y103" s="4">
        <v>120.4</v>
      </c>
      <c r="Z103" s="4">
        <v>111.4</v>
      </c>
      <c r="AA103" s="4">
        <v>118.7</v>
      </c>
      <c r="AB103" s="4">
        <v>125.9</v>
      </c>
      <c r="AC103" s="4">
        <v>113.9</v>
      </c>
      <c r="AD103" s="4">
        <v>117.9</v>
      </c>
      <c r="AE103" s="4">
        <v>126.1</v>
      </c>
    </row>
    <row r="104" spans="1:31" ht="13.2" hidden="1" x14ac:dyDescent="0.25">
      <c r="A104" s="1" t="s">
        <v>30</v>
      </c>
      <c r="B104" s="1">
        <v>2015</v>
      </c>
      <c r="C104" s="1" t="s">
        <v>43</v>
      </c>
      <c r="D104" s="1" t="str">
        <f t="shared" si="1"/>
        <v>2015 November Rural</v>
      </c>
      <c r="E104" s="4">
        <v>126.1</v>
      </c>
      <c r="F104" s="4">
        <v>130.6</v>
      </c>
      <c r="G104" s="4">
        <v>121.7</v>
      </c>
      <c r="H104" s="4">
        <v>129.5</v>
      </c>
      <c r="I104" s="4">
        <v>117.8</v>
      </c>
      <c r="J104" s="4">
        <v>132.1</v>
      </c>
      <c r="K104" s="4">
        <v>155.19999999999999</v>
      </c>
      <c r="L104" s="4">
        <v>160.80000000000001</v>
      </c>
      <c r="M104" s="4">
        <v>94.5</v>
      </c>
      <c r="N104" s="4">
        <v>128.30000000000001</v>
      </c>
      <c r="O104" s="4">
        <v>123.1</v>
      </c>
      <c r="P104" s="4">
        <v>134.19999999999999</v>
      </c>
      <c r="Q104" s="4">
        <v>132.4</v>
      </c>
      <c r="R104" s="4">
        <v>132.19999999999999</v>
      </c>
      <c r="S104" s="4">
        <v>132.1</v>
      </c>
      <c r="T104" s="4">
        <v>128.19999999999999</v>
      </c>
      <c r="U104" s="4">
        <v>131.5</v>
      </c>
      <c r="V104" s="4">
        <v>120.98119651750251</v>
      </c>
      <c r="W104" s="4">
        <v>125.6</v>
      </c>
      <c r="X104" s="4">
        <v>125.6</v>
      </c>
      <c r="Y104" s="4">
        <v>122.6</v>
      </c>
      <c r="Z104" s="4">
        <v>114</v>
      </c>
      <c r="AA104" s="4">
        <v>120.9</v>
      </c>
      <c r="AB104" s="4">
        <v>125.8</v>
      </c>
      <c r="AC104" s="4">
        <v>114.2</v>
      </c>
      <c r="AD104" s="4">
        <v>119.6</v>
      </c>
      <c r="AE104" s="4">
        <v>128.30000000000001</v>
      </c>
    </row>
    <row r="105" spans="1:31" ht="13.2" hidden="1" x14ac:dyDescent="0.25">
      <c r="A105" s="1" t="s">
        <v>32</v>
      </c>
      <c r="B105" s="1">
        <v>2015</v>
      </c>
      <c r="C105" s="1" t="s">
        <v>43</v>
      </c>
      <c r="D105" s="1" t="str">
        <f t="shared" si="1"/>
        <v>2015 November Urban</v>
      </c>
      <c r="E105" s="4">
        <v>124</v>
      </c>
      <c r="F105" s="4">
        <v>129.80000000000001</v>
      </c>
      <c r="G105" s="4">
        <v>121.5</v>
      </c>
      <c r="H105" s="4">
        <v>128.6</v>
      </c>
      <c r="I105" s="4">
        <v>110</v>
      </c>
      <c r="J105" s="4">
        <v>123.7</v>
      </c>
      <c r="K105" s="4">
        <v>164.6</v>
      </c>
      <c r="L105" s="4">
        <v>191.6</v>
      </c>
      <c r="M105" s="4">
        <v>90.8</v>
      </c>
      <c r="N105" s="4">
        <v>137.1</v>
      </c>
      <c r="O105" s="4">
        <v>119.8</v>
      </c>
      <c r="P105" s="4">
        <v>133.69999999999999</v>
      </c>
      <c r="Q105" s="4">
        <v>133.30000000000001</v>
      </c>
      <c r="R105" s="4">
        <v>137.6</v>
      </c>
      <c r="S105" s="4">
        <v>125</v>
      </c>
      <c r="T105" s="4">
        <v>119.3</v>
      </c>
      <c r="U105" s="4">
        <v>124.2</v>
      </c>
      <c r="V105" s="4">
        <v>122.9</v>
      </c>
      <c r="W105" s="4">
        <v>115.1</v>
      </c>
      <c r="X105" s="4">
        <v>121</v>
      </c>
      <c r="Y105" s="4">
        <v>118.1</v>
      </c>
      <c r="Z105" s="4">
        <v>109.3</v>
      </c>
      <c r="AA105" s="4">
        <v>117.9</v>
      </c>
      <c r="AB105" s="4">
        <v>126.6</v>
      </c>
      <c r="AC105" s="4">
        <v>113.3</v>
      </c>
      <c r="AD105" s="4">
        <v>116.6</v>
      </c>
      <c r="AE105" s="4">
        <v>124.6</v>
      </c>
    </row>
    <row r="106" spans="1:31" ht="13.2" hidden="1" x14ac:dyDescent="0.25">
      <c r="A106" s="1" t="s">
        <v>33</v>
      </c>
      <c r="B106" s="1">
        <v>2015</v>
      </c>
      <c r="C106" s="1" t="s">
        <v>43</v>
      </c>
      <c r="D106" s="1" t="str">
        <f t="shared" si="1"/>
        <v>2015 November Rural+Urban</v>
      </c>
      <c r="E106" s="4">
        <v>125.4</v>
      </c>
      <c r="F106" s="4">
        <v>130.30000000000001</v>
      </c>
      <c r="G106" s="4">
        <v>121.6</v>
      </c>
      <c r="H106" s="4">
        <v>129.19999999999999</v>
      </c>
      <c r="I106" s="4">
        <v>114.9</v>
      </c>
      <c r="J106" s="4">
        <v>128.19999999999999</v>
      </c>
      <c r="K106" s="4">
        <v>158.4</v>
      </c>
      <c r="L106" s="4">
        <v>171.2</v>
      </c>
      <c r="M106" s="4">
        <v>93.3</v>
      </c>
      <c r="N106" s="4">
        <v>131.19999999999999</v>
      </c>
      <c r="O106" s="4">
        <v>121.7</v>
      </c>
      <c r="P106" s="4">
        <v>134</v>
      </c>
      <c r="Q106" s="4">
        <v>132.69999999999999</v>
      </c>
      <c r="R106" s="4">
        <v>133.6</v>
      </c>
      <c r="S106" s="4">
        <v>129.30000000000001</v>
      </c>
      <c r="T106" s="4">
        <v>124.5</v>
      </c>
      <c r="U106" s="4">
        <v>128.6</v>
      </c>
      <c r="V106" s="4">
        <v>122.9</v>
      </c>
      <c r="W106" s="4">
        <v>121.6</v>
      </c>
      <c r="X106" s="4">
        <v>123.4</v>
      </c>
      <c r="Y106" s="4">
        <v>120.9</v>
      </c>
      <c r="Z106" s="4">
        <v>111.5</v>
      </c>
      <c r="AA106" s="4">
        <v>119.2</v>
      </c>
      <c r="AB106" s="4">
        <v>126.3</v>
      </c>
      <c r="AC106" s="4">
        <v>113.8</v>
      </c>
      <c r="AD106" s="4">
        <v>118.1</v>
      </c>
      <c r="AE106" s="4">
        <v>126.6</v>
      </c>
    </row>
    <row r="107" spans="1:31" ht="13.2" hidden="1" x14ac:dyDescent="0.25">
      <c r="A107" s="1" t="s">
        <v>30</v>
      </c>
      <c r="B107" s="1">
        <v>2015</v>
      </c>
      <c r="C107" s="1" t="s">
        <v>44</v>
      </c>
      <c r="D107" s="1" t="str">
        <f t="shared" si="1"/>
        <v>2015 December Rural</v>
      </c>
      <c r="E107" s="4">
        <v>126.3</v>
      </c>
      <c r="F107" s="4">
        <v>131.30000000000001</v>
      </c>
      <c r="G107" s="4">
        <v>123.3</v>
      </c>
      <c r="H107" s="4">
        <v>129.80000000000001</v>
      </c>
      <c r="I107" s="4">
        <v>118.3</v>
      </c>
      <c r="J107" s="4">
        <v>131.6</v>
      </c>
      <c r="K107" s="4">
        <v>145.5</v>
      </c>
      <c r="L107" s="4">
        <v>162.1</v>
      </c>
      <c r="M107" s="4">
        <v>95.4</v>
      </c>
      <c r="N107" s="4">
        <v>128.9</v>
      </c>
      <c r="O107" s="4">
        <v>123.3</v>
      </c>
      <c r="P107" s="4">
        <v>135.1</v>
      </c>
      <c r="Q107" s="4">
        <v>131.4</v>
      </c>
      <c r="R107" s="4">
        <v>133.1</v>
      </c>
      <c r="S107" s="4">
        <v>132.5</v>
      </c>
      <c r="T107" s="4">
        <v>128.5</v>
      </c>
      <c r="U107" s="4">
        <v>131.9</v>
      </c>
      <c r="V107" s="4">
        <v>121.62617744007609</v>
      </c>
      <c r="W107" s="4">
        <v>125.7</v>
      </c>
      <c r="X107" s="4">
        <v>126</v>
      </c>
      <c r="Y107" s="4">
        <v>123.1</v>
      </c>
      <c r="Z107" s="4">
        <v>114</v>
      </c>
      <c r="AA107" s="4">
        <v>121.6</v>
      </c>
      <c r="AB107" s="4">
        <v>125.6</v>
      </c>
      <c r="AC107" s="4">
        <v>114.1</v>
      </c>
      <c r="AD107" s="4">
        <v>119.8</v>
      </c>
      <c r="AE107" s="4">
        <v>127.9</v>
      </c>
    </row>
    <row r="108" spans="1:31" ht="13.2" hidden="1" x14ac:dyDescent="0.25">
      <c r="A108" s="1" t="s">
        <v>32</v>
      </c>
      <c r="B108" s="1">
        <v>2015</v>
      </c>
      <c r="C108" s="1" t="s">
        <v>44</v>
      </c>
      <c r="D108" s="1" t="str">
        <f t="shared" si="1"/>
        <v>2015 December Urban</v>
      </c>
      <c r="E108" s="4">
        <v>124.3</v>
      </c>
      <c r="F108" s="4">
        <v>131.69999999999999</v>
      </c>
      <c r="G108" s="4">
        <v>127.1</v>
      </c>
      <c r="H108" s="4">
        <v>128.6</v>
      </c>
      <c r="I108" s="4">
        <v>110</v>
      </c>
      <c r="J108" s="4">
        <v>120.8</v>
      </c>
      <c r="K108" s="4">
        <v>149</v>
      </c>
      <c r="L108" s="4">
        <v>190.1</v>
      </c>
      <c r="M108" s="4">
        <v>92.7</v>
      </c>
      <c r="N108" s="4">
        <v>138.6</v>
      </c>
      <c r="O108" s="4">
        <v>120.2</v>
      </c>
      <c r="P108" s="4">
        <v>134.19999999999999</v>
      </c>
      <c r="Q108" s="4">
        <v>131.5</v>
      </c>
      <c r="R108" s="4">
        <v>138.19999999999999</v>
      </c>
      <c r="S108" s="4">
        <v>125.4</v>
      </c>
      <c r="T108" s="4">
        <v>119.5</v>
      </c>
      <c r="U108" s="4">
        <v>124.5</v>
      </c>
      <c r="V108" s="4">
        <v>122.4</v>
      </c>
      <c r="W108" s="4">
        <v>116</v>
      </c>
      <c r="X108" s="4">
        <v>121</v>
      </c>
      <c r="Y108" s="4">
        <v>118.6</v>
      </c>
      <c r="Z108" s="4">
        <v>109.3</v>
      </c>
      <c r="AA108" s="4">
        <v>118.1</v>
      </c>
      <c r="AB108" s="4">
        <v>126.6</v>
      </c>
      <c r="AC108" s="4">
        <v>113.2</v>
      </c>
      <c r="AD108" s="4">
        <v>116.7</v>
      </c>
      <c r="AE108" s="4">
        <v>124</v>
      </c>
    </row>
    <row r="109" spans="1:31" ht="13.2" hidden="1" x14ac:dyDescent="0.25">
      <c r="A109" s="1" t="s">
        <v>33</v>
      </c>
      <c r="B109" s="1">
        <v>2015</v>
      </c>
      <c r="C109" s="1" t="s">
        <v>44</v>
      </c>
      <c r="D109" s="1" t="str">
        <f t="shared" si="1"/>
        <v>2015 December Rural+Urban</v>
      </c>
      <c r="E109" s="4">
        <v>125.7</v>
      </c>
      <c r="F109" s="4">
        <v>131.4</v>
      </c>
      <c r="G109" s="4">
        <v>124.8</v>
      </c>
      <c r="H109" s="4">
        <v>129.4</v>
      </c>
      <c r="I109" s="4">
        <v>115.3</v>
      </c>
      <c r="J109" s="4">
        <v>126.6</v>
      </c>
      <c r="K109" s="4">
        <v>146.69999999999999</v>
      </c>
      <c r="L109" s="4">
        <v>171.5</v>
      </c>
      <c r="M109" s="4">
        <v>94.5</v>
      </c>
      <c r="N109" s="4">
        <v>132.1</v>
      </c>
      <c r="O109" s="4">
        <v>122</v>
      </c>
      <c r="P109" s="4">
        <v>134.69999999999999</v>
      </c>
      <c r="Q109" s="4">
        <v>131.4</v>
      </c>
      <c r="R109" s="4">
        <v>134.5</v>
      </c>
      <c r="S109" s="4">
        <v>129.69999999999999</v>
      </c>
      <c r="T109" s="4">
        <v>124.8</v>
      </c>
      <c r="U109" s="4">
        <v>129</v>
      </c>
      <c r="V109" s="4">
        <v>122.4</v>
      </c>
      <c r="W109" s="4">
        <v>122</v>
      </c>
      <c r="X109" s="4">
        <v>123.6</v>
      </c>
      <c r="Y109" s="4">
        <v>121.4</v>
      </c>
      <c r="Z109" s="4">
        <v>111.5</v>
      </c>
      <c r="AA109" s="4">
        <v>119.6</v>
      </c>
      <c r="AB109" s="4">
        <v>126.2</v>
      </c>
      <c r="AC109" s="4">
        <v>113.7</v>
      </c>
      <c r="AD109" s="4">
        <v>118.3</v>
      </c>
      <c r="AE109" s="4">
        <v>126.1</v>
      </c>
    </row>
    <row r="110" spans="1:31" ht="13.2" hidden="1" x14ac:dyDescent="0.25">
      <c r="A110" s="1" t="s">
        <v>30</v>
      </c>
      <c r="B110" s="1">
        <v>2016</v>
      </c>
      <c r="C110" s="1" t="s">
        <v>31</v>
      </c>
      <c r="D110" s="1" t="str">
        <f t="shared" si="1"/>
        <v>2016 January Rural</v>
      </c>
      <c r="E110" s="4">
        <v>126.8</v>
      </c>
      <c r="F110" s="4">
        <v>133.19999999999999</v>
      </c>
      <c r="G110" s="4">
        <v>126.5</v>
      </c>
      <c r="H110" s="4">
        <v>130.30000000000001</v>
      </c>
      <c r="I110" s="4">
        <v>118.9</v>
      </c>
      <c r="J110" s="4">
        <v>131.6</v>
      </c>
      <c r="K110" s="4">
        <v>140.1</v>
      </c>
      <c r="L110" s="4">
        <v>163.80000000000001</v>
      </c>
      <c r="M110" s="4">
        <v>97.7</v>
      </c>
      <c r="N110" s="4">
        <v>129.6</v>
      </c>
      <c r="O110" s="4">
        <v>124.3</v>
      </c>
      <c r="P110" s="4">
        <v>135.9</v>
      </c>
      <c r="Q110" s="4">
        <v>131.4</v>
      </c>
      <c r="R110" s="4">
        <v>133.6</v>
      </c>
      <c r="S110" s="4">
        <v>133.19999999999999</v>
      </c>
      <c r="T110" s="4">
        <v>128.9</v>
      </c>
      <c r="U110" s="4">
        <v>132.6</v>
      </c>
      <c r="V110" s="4">
        <v>122.03087209725362</v>
      </c>
      <c r="W110" s="4">
        <v>126.2</v>
      </c>
      <c r="X110" s="4">
        <v>126.6</v>
      </c>
      <c r="Y110" s="4">
        <v>123.7</v>
      </c>
      <c r="Z110" s="4">
        <v>113.6</v>
      </c>
      <c r="AA110" s="4">
        <v>121.4</v>
      </c>
      <c r="AB110" s="4">
        <v>126.2</v>
      </c>
      <c r="AC110" s="4">
        <v>114.9</v>
      </c>
      <c r="AD110" s="4">
        <v>120.1</v>
      </c>
      <c r="AE110" s="4">
        <v>128.1</v>
      </c>
    </row>
    <row r="111" spans="1:31" ht="13.2" hidden="1" x14ac:dyDescent="0.25">
      <c r="A111" s="1" t="s">
        <v>32</v>
      </c>
      <c r="B111" s="1">
        <v>2016</v>
      </c>
      <c r="C111" s="1" t="s">
        <v>31</v>
      </c>
      <c r="D111" s="1" t="str">
        <f t="shared" si="1"/>
        <v>2016 January Urban</v>
      </c>
      <c r="E111" s="4">
        <v>124.7</v>
      </c>
      <c r="F111" s="4">
        <v>135.9</v>
      </c>
      <c r="G111" s="4">
        <v>132</v>
      </c>
      <c r="H111" s="4">
        <v>129.19999999999999</v>
      </c>
      <c r="I111" s="4">
        <v>109.7</v>
      </c>
      <c r="J111" s="4">
        <v>119</v>
      </c>
      <c r="K111" s="4">
        <v>144.1</v>
      </c>
      <c r="L111" s="4">
        <v>184.2</v>
      </c>
      <c r="M111" s="4">
        <v>96.7</v>
      </c>
      <c r="N111" s="4">
        <v>139.5</v>
      </c>
      <c r="O111" s="4">
        <v>120.5</v>
      </c>
      <c r="P111" s="4">
        <v>134.69999999999999</v>
      </c>
      <c r="Q111" s="4">
        <v>131.19999999999999</v>
      </c>
      <c r="R111" s="4">
        <v>139.5</v>
      </c>
      <c r="S111" s="4">
        <v>125.8</v>
      </c>
      <c r="T111" s="4">
        <v>119.8</v>
      </c>
      <c r="U111" s="4">
        <v>124.9</v>
      </c>
      <c r="V111" s="4">
        <v>123.4</v>
      </c>
      <c r="W111" s="4">
        <v>116.9</v>
      </c>
      <c r="X111" s="4">
        <v>121.6</v>
      </c>
      <c r="Y111" s="4">
        <v>119.1</v>
      </c>
      <c r="Z111" s="4">
        <v>108.9</v>
      </c>
      <c r="AA111" s="4">
        <v>118.5</v>
      </c>
      <c r="AB111" s="4">
        <v>126.4</v>
      </c>
      <c r="AC111" s="4">
        <v>114</v>
      </c>
      <c r="AD111" s="4">
        <v>116.8</v>
      </c>
      <c r="AE111" s="4">
        <v>124.2</v>
      </c>
    </row>
    <row r="112" spans="1:31" ht="13.2" hidden="1" x14ac:dyDescent="0.25">
      <c r="A112" s="1" t="s">
        <v>33</v>
      </c>
      <c r="B112" s="1">
        <v>2016</v>
      </c>
      <c r="C112" s="1" t="s">
        <v>31</v>
      </c>
      <c r="D112" s="1" t="str">
        <f t="shared" si="1"/>
        <v>2016 January Rural+Urban</v>
      </c>
      <c r="E112" s="4">
        <v>126.1</v>
      </c>
      <c r="F112" s="4">
        <v>134.1</v>
      </c>
      <c r="G112" s="4">
        <v>128.6</v>
      </c>
      <c r="H112" s="4">
        <v>129.9</v>
      </c>
      <c r="I112" s="4">
        <v>115.5</v>
      </c>
      <c r="J112" s="4">
        <v>125.7</v>
      </c>
      <c r="K112" s="4">
        <v>141.5</v>
      </c>
      <c r="L112" s="4">
        <v>170.7</v>
      </c>
      <c r="M112" s="4">
        <v>97.4</v>
      </c>
      <c r="N112" s="4">
        <v>132.9</v>
      </c>
      <c r="O112" s="4">
        <v>122.7</v>
      </c>
      <c r="P112" s="4">
        <v>135.30000000000001</v>
      </c>
      <c r="Q112" s="4">
        <v>131.30000000000001</v>
      </c>
      <c r="R112" s="4">
        <v>135.19999999999999</v>
      </c>
      <c r="S112" s="4">
        <v>130.30000000000001</v>
      </c>
      <c r="T112" s="4">
        <v>125.1</v>
      </c>
      <c r="U112" s="4">
        <v>129.5</v>
      </c>
      <c r="V112" s="4">
        <v>123.4</v>
      </c>
      <c r="W112" s="4">
        <v>122.7</v>
      </c>
      <c r="X112" s="4">
        <v>124.2</v>
      </c>
      <c r="Y112" s="4">
        <v>122</v>
      </c>
      <c r="Z112" s="4">
        <v>111.1</v>
      </c>
      <c r="AA112" s="4">
        <v>119.8</v>
      </c>
      <c r="AB112" s="4">
        <v>126.3</v>
      </c>
      <c r="AC112" s="4">
        <v>114.5</v>
      </c>
      <c r="AD112" s="4">
        <v>118.5</v>
      </c>
      <c r="AE112" s="4">
        <v>126.3</v>
      </c>
    </row>
    <row r="113" spans="1:31" ht="13.2" hidden="1" x14ac:dyDescent="0.25">
      <c r="A113" s="1" t="s">
        <v>30</v>
      </c>
      <c r="B113" s="1">
        <v>2016</v>
      </c>
      <c r="C113" s="1" t="s">
        <v>34</v>
      </c>
      <c r="D113" s="1" t="str">
        <f t="shared" si="1"/>
        <v>2016 February Rural</v>
      </c>
      <c r="E113" s="4">
        <v>127.1</v>
      </c>
      <c r="F113" s="4">
        <v>133.69999999999999</v>
      </c>
      <c r="G113" s="4">
        <v>127.7</v>
      </c>
      <c r="H113" s="4">
        <v>130.69999999999999</v>
      </c>
      <c r="I113" s="4">
        <v>118.5</v>
      </c>
      <c r="J113" s="4">
        <v>130.4</v>
      </c>
      <c r="K113" s="4">
        <v>130.9</v>
      </c>
      <c r="L113" s="4">
        <v>162.80000000000001</v>
      </c>
      <c r="M113" s="4">
        <v>98.7</v>
      </c>
      <c r="N113" s="4">
        <v>130.6</v>
      </c>
      <c r="O113" s="4">
        <v>124.8</v>
      </c>
      <c r="P113" s="4">
        <v>136.4</v>
      </c>
      <c r="Q113" s="4">
        <v>130.30000000000001</v>
      </c>
      <c r="R113" s="4">
        <v>134.4</v>
      </c>
      <c r="S113" s="4">
        <v>133.9</v>
      </c>
      <c r="T113" s="4">
        <v>129.80000000000001</v>
      </c>
      <c r="U113" s="4">
        <v>133.4</v>
      </c>
      <c r="V113" s="4">
        <v>122.44869400609247</v>
      </c>
      <c r="W113" s="4">
        <v>127.5</v>
      </c>
      <c r="X113" s="4">
        <v>127.1</v>
      </c>
      <c r="Y113" s="4">
        <v>124.3</v>
      </c>
      <c r="Z113" s="4">
        <v>113.9</v>
      </c>
      <c r="AA113" s="4">
        <v>122.3</v>
      </c>
      <c r="AB113" s="4">
        <v>127.1</v>
      </c>
      <c r="AC113" s="4">
        <v>116.8</v>
      </c>
      <c r="AD113" s="4">
        <v>120.9</v>
      </c>
      <c r="AE113" s="4">
        <v>127.9</v>
      </c>
    </row>
    <row r="114" spans="1:31" ht="13.2" hidden="1" x14ac:dyDescent="0.25">
      <c r="A114" s="1" t="s">
        <v>32</v>
      </c>
      <c r="B114" s="1">
        <v>2016</v>
      </c>
      <c r="C114" s="1" t="s">
        <v>34</v>
      </c>
      <c r="D114" s="1" t="str">
        <f t="shared" si="1"/>
        <v>2016 February Urban</v>
      </c>
      <c r="E114" s="4">
        <v>124.8</v>
      </c>
      <c r="F114" s="4">
        <v>135.1</v>
      </c>
      <c r="G114" s="4">
        <v>130.30000000000001</v>
      </c>
      <c r="H114" s="4">
        <v>129.6</v>
      </c>
      <c r="I114" s="4">
        <v>108.4</v>
      </c>
      <c r="J114" s="4">
        <v>118.6</v>
      </c>
      <c r="K114" s="4">
        <v>129.19999999999999</v>
      </c>
      <c r="L114" s="4">
        <v>176.4</v>
      </c>
      <c r="M114" s="4">
        <v>99.1</v>
      </c>
      <c r="N114" s="4">
        <v>139.69999999999999</v>
      </c>
      <c r="O114" s="4">
        <v>120.6</v>
      </c>
      <c r="P114" s="4">
        <v>135.19999999999999</v>
      </c>
      <c r="Q114" s="4">
        <v>129.1</v>
      </c>
      <c r="R114" s="4">
        <v>140</v>
      </c>
      <c r="S114" s="4">
        <v>126.2</v>
      </c>
      <c r="T114" s="4">
        <v>120.1</v>
      </c>
      <c r="U114" s="4">
        <v>125.3</v>
      </c>
      <c r="V114" s="4">
        <v>124.4</v>
      </c>
      <c r="W114" s="4">
        <v>116</v>
      </c>
      <c r="X114" s="4">
        <v>121.8</v>
      </c>
      <c r="Y114" s="4">
        <v>119.5</v>
      </c>
      <c r="Z114" s="4">
        <v>109.1</v>
      </c>
      <c r="AA114" s="4">
        <v>118.8</v>
      </c>
      <c r="AB114" s="4">
        <v>126.3</v>
      </c>
      <c r="AC114" s="4">
        <v>116.2</v>
      </c>
      <c r="AD114" s="4">
        <v>117.2</v>
      </c>
      <c r="AE114" s="4">
        <v>123.8</v>
      </c>
    </row>
    <row r="115" spans="1:31" ht="13.2" hidden="1" x14ac:dyDescent="0.25">
      <c r="A115" s="1" t="s">
        <v>33</v>
      </c>
      <c r="B115" s="1">
        <v>2016</v>
      </c>
      <c r="C115" s="1" t="s">
        <v>34</v>
      </c>
      <c r="D115" s="1" t="str">
        <f t="shared" si="1"/>
        <v>2016 February Rural+Urban</v>
      </c>
      <c r="E115" s="4">
        <v>126.4</v>
      </c>
      <c r="F115" s="4">
        <v>134.19999999999999</v>
      </c>
      <c r="G115" s="4">
        <v>128.69999999999999</v>
      </c>
      <c r="H115" s="4">
        <v>130.30000000000001</v>
      </c>
      <c r="I115" s="4">
        <v>114.8</v>
      </c>
      <c r="J115" s="4">
        <v>124.9</v>
      </c>
      <c r="K115" s="4">
        <v>130.30000000000001</v>
      </c>
      <c r="L115" s="4">
        <v>167.4</v>
      </c>
      <c r="M115" s="4">
        <v>98.8</v>
      </c>
      <c r="N115" s="4">
        <v>133.6</v>
      </c>
      <c r="O115" s="4">
        <v>123</v>
      </c>
      <c r="P115" s="4">
        <v>135.80000000000001</v>
      </c>
      <c r="Q115" s="4">
        <v>129.9</v>
      </c>
      <c r="R115" s="4">
        <v>135.9</v>
      </c>
      <c r="S115" s="4">
        <v>130.9</v>
      </c>
      <c r="T115" s="4">
        <v>125.8</v>
      </c>
      <c r="U115" s="4">
        <v>130.19999999999999</v>
      </c>
      <c r="V115" s="4">
        <v>124.4</v>
      </c>
      <c r="W115" s="4">
        <v>123.1</v>
      </c>
      <c r="X115" s="4">
        <v>124.6</v>
      </c>
      <c r="Y115" s="4">
        <v>122.5</v>
      </c>
      <c r="Z115" s="4">
        <v>111.4</v>
      </c>
      <c r="AA115" s="4">
        <v>120.3</v>
      </c>
      <c r="AB115" s="4">
        <v>126.6</v>
      </c>
      <c r="AC115" s="4">
        <v>116.6</v>
      </c>
      <c r="AD115" s="4">
        <v>119.1</v>
      </c>
      <c r="AE115" s="4">
        <v>126</v>
      </c>
    </row>
    <row r="116" spans="1:31" ht="13.2" hidden="1" x14ac:dyDescent="0.25">
      <c r="A116" s="1" t="s">
        <v>30</v>
      </c>
      <c r="B116" s="1">
        <v>2016</v>
      </c>
      <c r="C116" s="1" t="s">
        <v>35</v>
      </c>
      <c r="D116" s="1" t="str">
        <f t="shared" si="1"/>
        <v>2016 March Rural</v>
      </c>
      <c r="E116" s="4">
        <v>127.3</v>
      </c>
      <c r="F116" s="4">
        <v>134.4</v>
      </c>
      <c r="G116" s="4">
        <v>125.1</v>
      </c>
      <c r="H116" s="4">
        <v>130.5</v>
      </c>
      <c r="I116" s="4">
        <v>118.3</v>
      </c>
      <c r="J116" s="4">
        <v>131.69999999999999</v>
      </c>
      <c r="K116" s="4">
        <v>130.69999999999999</v>
      </c>
      <c r="L116" s="4">
        <v>161.19999999999999</v>
      </c>
      <c r="M116" s="4">
        <v>100.4</v>
      </c>
      <c r="N116" s="4">
        <v>130.80000000000001</v>
      </c>
      <c r="O116" s="4">
        <v>124.9</v>
      </c>
      <c r="P116" s="4">
        <v>137</v>
      </c>
      <c r="Q116" s="4">
        <v>130.4</v>
      </c>
      <c r="R116" s="4">
        <v>135</v>
      </c>
      <c r="S116" s="4">
        <v>134.4</v>
      </c>
      <c r="T116" s="4">
        <v>130.19999999999999</v>
      </c>
      <c r="U116" s="4">
        <v>133.80000000000001</v>
      </c>
      <c r="V116" s="4">
        <v>122.94508261593579</v>
      </c>
      <c r="W116" s="4">
        <v>127</v>
      </c>
      <c r="X116" s="4">
        <v>127.7</v>
      </c>
      <c r="Y116" s="4">
        <v>124.8</v>
      </c>
      <c r="Z116" s="4">
        <v>113.6</v>
      </c>
      <c r="AA116" s="4">
        <v>122.5</v>
      </c>
      <c r="AB116" s="4">
        <v>127.5</v>
      </c>
      <c r="AC116" s="4">
        <v>117.4</v>
      </c>
      <c r="AD116" s="4">
        <v>121.1</v>
      </c>
      <c r="AE116" s="4">
        <v>128</v>
      </c>
    </row>
    <row r="117" spans="1:31" ht="13.2" hidden="1" x14ac:dyDescent="0.25">
      <c r="A117" s="1" t="s">
        <v>32</v>
      </c>
      <c r="B117" s="1">
        <v>2016</v>
      </c>
      <c r="C117" s="1" t="s">
        <v>35</v>
      </c>
      <c r="D117" s="1" t="str">
        <f t="shared" si="1"/>
        <v>2016 March Urban</v>
      </c>
      <c r="E117" s="4">
        <v>124.8</v>
      </c>
      <c r="F117" s="4">
        <v>136.30000000000001</v>
      </c>
      <c r="G117" s="4">
        <v>123.7</v>
      </c>
      <c r="H117" s="4">
        <v>129.69999999999999</v>
      </c>
      <c r="I117" s="4">
        <v>107.9</v>
      </c>
      <c r="J117" s="4">
        <v>119.9</v>
      </c>
      <c r="K117" s="4">
        <v>128.1</v>
      </c>
      <c r="L117" s="4">
        <v>170.3</v>
      </c>
      <c r="M117" s="4">
        <v>101.8</v>
      </c>
      <c r="N117" s="4">
        <v>140.1</v>
      </c>
      <c r="O117" s="4">
        <v>120.7</v>
      </c>
      <c r="P117" s="4">
        <v>135.4</v>
      </c>
      <c r="Q117" s="4">
        <v>128.9</v>
      </c>
      <c r="R117" s="4">
        <v>140.6</v>
      </c>
      <c r="S117" s="4">
        <v>126.4</v>
      </c>
      <c r="T117" s="4">
        <v>120.3</v>
      </c>
      <c r="U117" s="4">
        <v>125.5</v>
      </c>
      <c r="V117" s="4">
        <v>124.9</v>
      </c>
      <c r="W117" s="4">
        <v>114.8</v>
      </c>
      <c r="X117" s="4">
        <v>122.3</v>
      </c>
      <c r="Y117" s="4">
        <v>119.7</v>
      </c>
      <c r="Z117" s="4">
        <v>108.5</v>
      </c>
      <c r="AA117" s="4">
        <v>119.1</v>
      </c>
      <c r="AB117" s="4">
        <v>126.4</v>
      </c>
      <c r="AC117" s="4">
        <v>117.1</v>
      </c>
      <c r="AD117" s="4">
        <v>117.3</v>
      </c>
      <c r="AE117" s="4">
        <v>123.8</v>
      </c>
    </row>
    <row r="118" spans="1:31" ht="13.2" hidden="1" x14ac:dyDescent="0.25">
      <c r="A118" s="1" t="s">
        <v>33</v>
      </c>
      <c r="B118" s="1">
        <v>2016</v>
      </c>
      <c r="C118" s="1" t="s">
        <v>35</v>
      </c>
      <c r="D118" s="1" t="str">
        <f t="shared" si="1"/>
        <v>2016 March Rural+Urban</v>
      </c>
      <c r="E118" s="4">
        <v>126.5</v>
      </c>
      <c r="F118" s="4">
        <v>135.1</v>
      </c>
      <c r="G118" s="4">
        <v>124.6</v>
      </c>
      <c r="H118" s="4">
        <v>130.19999999999999</v>
      </c>
      <c r="I118" s="4">
        <v>114.5</v>
      </c>
      <c r="J118" s="4">
        <v>126.2</v>
      </c>
      <c r="K118" s="4">
        <v>129.80000000000001</v>
      </c>
      <c r="L118" s="4">
        <v>164.3</v>
      </c>
      <c r="M118" s="4">
        <v>100.9</v>
      </c>
      <c r="N118" s="4">
        <v>133.9</v>
      </c>
      <c r="O118" s="4">
        <v>123.1</v>
      </c>
      <c r="P118" s="4">
        <v>136.30000000000001</v>
      </c>
      <c r="Q118" s="4">
        <v>129.80000000000001</v>
      </c>
      <c r="R118" s="4">
        <v>136.5</v>
      </c>
      <c r="S118" s="4">
        <v>131.30000000000001</v>
      </c>
      <c r="T118" s="4">
        <v>126.1</v>
      </c>
      <c r="U118" s="4">
        <v>130.5</v>
      </c>
      <c r="V118" s="4">
        <v>124.9</v>
      </c>
      <c r="W118" s="4">
        <v>122.4</v>
      </c>
      <c r="X118" s="4">
        <v>125.1</v>
      </c>
      <c r="Y118" s="4">
        <v>122.9</v>
      </c>
      <c r="Z118" s="4">
        <v>110.9</v>
      </c>
      <c r="AA118" s="4">
        <v>120.6</v>
      </c>
      <c r="AB118" s="4">
        <v>126.9</v>
      </c>
      <c r="AC118" s="4">
        <v>117.3</v>
      </c>
      <c r="AD118" s="4">
        <v>119.3</v>
      </c>
      <c r="AE118" s="4">
        <v>126</v>
      </c>
    </row>
    <row r="119" spans="1:31" ht="13.2" hidden="1" x14ac:dyDescent="0.25">
      <c r="A119" s="1" t="s">
        <v>30</v>
      </c>
      <c r="B119" s="1">
        <v>2016</v>
      </c>
      <c r="C119" s="1" t="s">
        <v>36</v>
      </c>
      <c r="D119" s="1" t="str">
        <f t="shared" si="1"/>
        <v>2016 April Rural</v>
      </c>
      <c r="E119" s="4">
        <v>127.4</v>
      </c>
      <c r="F119" s="4">
        <v>135.4</v>
      </c>
      <c r="G119" s="4">
        <v>123.4</v>
      </c>
      <c r="H119" s="4">
        <v>131.30000000000001</v>
      </c>
      <c r="I119" s="4">
        <v>118.2</v>
      </c>
      <c r="J119" s="4">
        <v>138.1</v>
      </c>
      <c r="K119" s="4">
        <v>134.1</v>
      </c>
      <c r="L119" s="4">
        <v>162.69999999999999</v>
      </c>
      <c r="M119" s="4">
        <v>105</v>
      </c>
      <c r="N119" s="4">
        <v>131.4</v>
      </c>
      <c r="O119" s="4">
        <v>125.4</v>
      </c>
      <c r="P119" s="4">
        <v>137.4</v>
      </c>
      <c r="Q119" s="4">
        <v>131.80000000000001</v>
      </c>
      <c r="R119" s="4">
        <v>135.5</v>
      </c>
      <c r="S119" s="4">
        <v>135</v>
      </c>
      <c r="T119" s="4">
        <v>130.6</v>
      </c>
      <c r="U119" s="4">
        <v>134.4</v>
      </c>
      <c r="V119" s="4">
        <v>123.64718319103132</v>
      </c>
      <c r="W119" s="4">
        <v>127</v>
      </c>
      <c r="X119" s="4">
        <v>128</v>
      </c>
      <c r="Y119" s="4">
        <v>125.2</v>
      </c>
      <c r="Z119" s="4">
        <v>114.4</v>
      </c>
      <c r="AA119" s="4">
        <v>123.2</v>
      </c>
      <c r="AB119" s="4">
        <v>127.9</v>
      </c>
      <c r="AC119" s="4">
        <v>118.4</v>
      </c>
      <c r="AD119" s="4">
        <v>121.7</v>
      </c>
      <c r="AE119" s="4">
        <v>129</v>
      </c>
    </row>
    <row r="120" spans="1:31" ht="13.2" hidden="1" x14ac:dyDescent="0.25">
      <c r="A120" s="1" t="s">
        <v>32</v>
      </c>
      <c r="B120" s="1">
        <v>2016</v>
      </c>
      <c r="C120" s="1" t="s">
        <v>36</v>
      </c>
      <c r="D120" s="1" t="str">
        <f t="shared" si="1"/>
        <v>2016 April Urban</v>
      </c>
      <c r="E120" s="4">
        <v>124.9</v>
      </c>
      <c r="F120" s="4">
        <v>139.30000000000001</v>
      </c>
      <c r="G120" s="4">
        <v>119.9</v>
      </c>
      <c r="H120" s="4">
        <v>130.19999999999999</v>
      </c>
      <c r="I120" s="4">
        <v>108.9</v>
      </c>
      <c r="J120" s="4">
        <v>131.1</v>
      </c>
      <c r="K120" s="4">
        <v>136.80000000000001</v>
      </c>
      <c r="L120" s="4">
        <v>176.9</v>
      </c>
      <c r="M120" s="4">
        <v>109.1</v>
      </c>
      <c r="N120" s="4">
        <v>140.4</v>
      </c>
      <c r="O120" s="4">
        <v>121.1</v>
      </c>
      <c r="P120" s="4">
        <v>135.9</v>
      </c>
      <c r="Q120" s="4">
        <v>131.80000000000001</v>
      </c>
      <c r="R120" s="4">
        <v>141.5</v>
      </c>
      <c r="S120" s="4">
        <v>126.8</v>
      </c>
      <c r="T120" s="4">
        <v>120.5</v>
      </c>
      <c r="U120" s="4">
        <v>125.8</v>
      </c>
      <c r="V120" s="4">
        <v>125.6</v>
      </c>
      <c r="W120" s="4">
        <v>114.6</v>
      </c>
      <c r="X120" s="4">
        <v>122.8</v>
      </c>
      <c r="Y120" s="4">
        <v>120</v>
      </c>
      <c r="Z120" s="4">
        <v>110</v>
      </c>
      <c r="AA120" s="4">
        <v>119.5</v>
      </c>
      <c r="AB120" s="4">
        <v>127.6</v>
      </c>
      <c r="AC120" s="4">
        <v>117.6</v>
      </c>
      <c r="AD120" s="4">
        <v>118.2</v>
      </c>
      <c r="AE120" s="4">
        <v>125.3</v>
      </c>
    </row>
    <row r="121" spans="1:31" ht="13.2" hidden="1" x14ac:dyDescent="0.25">
      <c r="A121" s="1" t="s">
        <v>33</v>
      </c>
      <c r="B121" s="1">
        <v>2016</v>
      </c>
      <c r="C121" s="1" t="s">
        <v>36</v>
      </c>
      <c r="D121" s="1" t="str">
        <f t="shared" si="1"/>
        <v>2016 April Rural+Urban</v>
      </c>
      <c r="E121" s="4">
        <v>126.6</v>
      </c>
      <c r="F121" s="4">
        <v>136.80000000000001</v>
      </c>
      <c r="G121" s="4">
        <v>122</v>
      </c>
      <c r="H121" s="4">
        <v>130.9</v>
      </c>
      <c r="I121" s="4">
        <v>114.8</v>
      </c>
      <c r="J121" s="4">
        <v>134.80000000000001</v>
      </c>
      <c r="K121" s="4">
        <v>135</v>
      </c>
      <c r="L121" s="4">
        <v>167.5</v>
      </c>
      <c r="M121" s="4">
        <v>106.4</v>
      </c>
      <c r="N121" s="4">
        <v>134.4</v>
      </c>
      <c r="O121" s="4">
        <v>123.6</v>
      </c>
      <c r="P121" s="4">
        <v>136.69999999999999</v>
      </c>
      <c r="Q121" s="4">
        <v>131.80000000000001</v>
      </c>
      <c r="R121" s="4">
        <v>137.1</v>
      </c>
      <c r="S121" s="4">
        <v>131.80000000000001</v>
      </c>
      <c r="T121" s="4">
        <v>126.4</v>
      </c>
      <c r="U121" s="4">
        <v>131</v>
      </c>
      <c r="V121" s="4">
        <v>125.6</v>
      </c>
      <c r="W121" s="4">
        <v>122.3</v>
      </c>
      <c r="X121" s="4">
        <v>125.5</v>
      </c>
      <c r="Y121" s="4">
        <v>123.2</v>
      </c>
      <c r="Z121" s="4">
        <v>112.1</v>
      </c>
      <c r="AA121" s="4">
        <v>121.1</v>
      </c>
      <c r="AB121" s="4">
        <v>127.7</v>
      </c>
      <c r="AC121" s="4">
        <v>118.1</v>
      </c>
      <c r="AD121" s="4">
        <v>120</v>
      </c>
      <c r="AE121" s="4">
        <v>127.3</v>
      </c>
    </row>
    <row r="122" spans="1:31" ht="13.2" hidden="1" x14ac:dyDescent="0.25">
      <c r="A122" s="1" t="s">
        <v>30</v>
      </c>
      <c r="B122" s="1">
        <v>2016</v>
      </c>
      <c r="C122" s="1" t="s">
        <v>37</v>
      </c>
      <c r="D122" s="1" t="str">
        <f t="shared" si="1"/>
        <v>2016 May Rural</v>
      </c>
      <c r="E122" s="4">
        <v>127.6</v>
      </c>
      <c r="F122" s="4">
        <v>137.5</v>
      </c>
      <c r="G122" s="4">
        <v>124.4</v>
      </c>
      <c r="H122" s="4">
        <v>132.4</v>
      </c>
      <c r="I122" s="4">
        <v>118.2</v>
      </c>
      <c r="J122" s="4">
        <v>138.1</v>
      </c>
      <c r="K122" s="4">
        <v>141.80000000000001</v>
      </c>
      <c r="L122" s="4">
        <v>166</v>
      </c>
      <c r="M122" s="4">
        <v>107.5</v>
      </c>
      <c r="N122" s="4">
        <v>132.19999999999999</v>
      </c>
      <c r="O122" s="4">
        <v>126.1</v>
      </c>
      <c r="P122" s="4">
        <v>138.30000000000001</v>
      </c>
      <c r="Q122" s="4">
        <v>133.6</v>
      </c>
      <c r="R122" s="4">
        <v>136</v>
      </c>
      <c r="S122" s="4">
        <v>135.4</v>
      </c>
      <c r="T122" s="4">
        <v>131.1</v>
      </c>
      <c r="U122" s="4">
        <v>134.80000000000001</v>
      </c>
      <c r="V122" s="4">
        <v>124.31566220145106</v>
      </c>
      <c r="W122" s="4">
        <v>127.4</v>
      </c>
      <c r="X122" s="4">
        <v>128.5</v>
      </c>
      <c r="Y122" s="4">
        <v>125.8</v>
      </c>
      <c r="Z122" s="4">
        <v>115.1</v>
      </c>
      <c r="AA122" s="4">
        <v>123.6</v>
      </c>
      <c r="AB122" s="4">
        <v>129.1</v>
      </c>
      <c r="AC122" s="4">
        <v>119.7</v>
      </c>
      <c r="AD122" s="4">
        <v>122.5</v>
      </c>
      <c r="AE122" s="4">
        <v>130.30000000000001</v>
      </c>
    </row>
    <row r="123" spans="1:31" ht="13.2" hidden="1" x14ac:dyDescent="0.25">
      <c r="A123" s="1" t="s">
        <v>32</v>
      </c>
      <c r="B123" s="1">
        <v>2016</v>
      </c>
      <c r="C123" s="1" t="s">
        <v>37</v>
      </c>
      <c r="D123" s="1" t="str">
        <f t="shared" si="1"/>
        <v>2016 May Urban</v>
      </c>
      <c r="E123" s="4">
        <v>125</v>
      </c>
      <c r="F123" s="4">
        <v>142.1</v>
      </c>
      <c r="G123" s="4">
        <v>127</v>
      </c>
      <c r="H123" s="4">
        <v>130.4</v>
      </c>
      <c r="I123" s="4">
        <v>109.6</v>
      </c>
      <c r="J123" s="4">
        <v>133.5</v>
      </c>
      <c r="K123" s="4">
        <v>151.4</v>
      </c>
      <c r="L123" s="4">
        <v>182.8</v>
      </c>
      <c r="M123" s="4">
        <v>111.1</v>
      </c>
      <c r="N123" s="4">
        <v>141.5</v>
      </c>
      <c r="O123" s="4">
        <v>121.5</v>
      </c>
      <c r="P123" s="4">
        <v>136.30000000000001</v>
      </c>
      <c r="Q123" s="4">
        <v>134.6</v>
      </c>
      <c r="R123" s="4">
        <v>142.19999999999999</v>
      </c>
      <c r="S123" s="4">
        <v>127.2</v>
      </c>
      <c r="T123" s="4">
        <v>120.7</v>
      </c>
      <c r="U123" s="4">
        <v>126.2</v>
      </c>
      <c r="V123" s="4">
        <v>126</v>
      </c>
      <c r="W123" s="4">
        <v>115</v>
      </c>
      <c r="X123" s="4">
        <v>123.2</v>
      </c>
      <c r="Y123" s="4">
        <v>120.3</v>
      </c>
      <c r="Z123" s="4">
        <v>110.7</v>
      </c>
      <c r="AA123" s="4">
        <v>119.8</v>
      </c>
      <c r="AB123" s="4">
        <v>128</v>
      </c>
      <c r="AC123" s="4">
        <v>118.5</v>
      </c>
      <c r="AD123" s="4">
        <v>118.7</v>
      </c>
      <c r="AE123" s="4">
        <v>126.6</v>
      </c>
    </row>
    <row r="124" spans="1:31" ht="13.2" hidden="1" x14ac:dyDescent="0.25">
      <c r="A124" s="1" t="s">
        <v>33</v>
      </c>
      <c r="B124" s="1">
        <v>2016</v>
      </c>
      <c r="C124" s="1" t="s">
        <v>37</v>
      </c>
      <c r="D124" s="1" t="str">
        <f t="shared" si="1"/>
        <v>2016 May Rural+Urban</v>
      </c>
      <c r="E124" s="4">
        <v>126.8</v>
      </c>
      <c r="F124" s="4">
        <v>139.1</v>
      </c>
      <c r="G124" s="4">
        <v>125.4</v>
      </c>
      <c r="H124" s="4">
        <v>131.69999999999999</v>
      </c>
      <c r="I124" s="4">
        <v>115</v>
      </c>
      <c r="J124" s="4">
        <v>136</v>
      </c>
      <c r="K124" s="4">
        <v>145.1</v>
      </c>
      <c r="L124" s="4">
        <v>171.7</v>
      </c>
      <c r="M124" s="4">
        <v>108.7</v>
      </c>
      <c r="N124" s="4">
        <v>135.30000000000001</v>
      </c>
      <c r="O124" s="4">
        <v>124.2</v>
      </c>
      <c r="P124" s="4">
        <v>137.4</v>
      </c>
      <c r="Q124" s="4">
        <v>134</v>
      </c>
      <c r="R124" s="4">
        <v>137.69999999999999</v>
      </c>
      <c r="S124" s="4">
        <v>132.19999999999999</v>
      </c>
      <c r="T124" s="4">
        <v>126.8</v>
      </c>
      <c r="U124" s="4">
        <v>131.4</v>
      </c>
      <c r="V124" s="4">
        <v>126</v>
      </c>
      <c r="W124" s="4">
        <v>122.7</v>
      </c>
      <c r="X124" s="4">
        <v>126</v>
      </c>
      <c r="Y124" s="4">
        <v>123.7</v>
      </c>
      <c r="Z124" s="4">
        <v>112.8</v>
      </c>
      <c r="AA124" s="4">
        <v>121.5</v>
      </c>
      <c r="AB124" s="4">
        <v>128.5</v>
      </c>
      <c r="AC124" s="4">
        <v>119.2</v>
      </c>
      <c r="AD124" s="4">
        <v>120.7</v>
      </c>
      <c r="AE124" s="4">
        <v>128.6</v>
      </c>
    </row>
    <row r="125" spans="1:31" ht="13.2" hidden="1" x14ac:dyDescent="0.25">
      <c r="A125" s="1" t="s">
        <v>30</v>
      </c>
      <c r="B125" s="1">
        <v>2016</v>
      </c>
      <c r="C125" s="1" t="s">
        <v>38</v>
      </c>
      <c r="D125" s="1" t="str">
        <f t="shared" si="1"/>
        <v>2016 June Rural</v>
      </c>
      <c r="E125" s="4">
        <v>128.6</v>
      </c>
      <c r="F125" s="4">
        <v>138.6</v>
      </c>
      <c r="G125" s="4">
        <v>126.6</v>
      </c>
      <c r="H125" s="4">
        <v>133.6</v>
      </c>
      <c r="I125" s="4">
        <v>118.6</v>
      </c>
      <c r="J125" s="4">
        <v>137.4</v>
      </c>
      <c r="K125" s="4">
        <v>152.5</v>
      </c>
      <c r="L125" s="4">
        <v>169.2</v>
      </c>
      <c r="M125" s="4">
        <v>108.8</v>
      </c>
      <c r="N125" s="4">
        <v>133.1</v>
      </c>
      <c r="O125" s="4">
        <v>126.4</v>
      </c>
      <c r="P125" s="4">
        <v>139.19999999999999</v>
      </c>
      <c r="Q125" s="4">
        <v>136</v>
      </c>
      <c r="R125" s="4">
        <v>137.19999999999999</v>
      </c>
      <c r="S125" s="4">
        <v>136.30000000000001</v>
      </c>
      <c r="T125" s="4">
        <v>131.6</v>
      </c>
      <c r="U125" s="4">
        <v>135.6</v>
      </c>
      <c r="V125" s="4">
        <v>124.87865866760201</v>
      </c>
      <c r="W125" s="4">
        <v>128</v>
      </c>
      <c r="X125" s="4">
        <v>129.30000000000001</v>
      </c>
      <c r="Y125" s="4">
        <v>126.2</v>
      </c>
      <c r="Z125" s="4">
        <v>116.3</v>
      </c>
      <c r="AA125" s="4">
        <v>124.1</v>
      </c>
      <c r="AB125" s="4">
        <v>130.19999999999999</v>
      </c>
      <c r="AC125" s="4">
        <v>119.9</v>
      </c>
      <c r="AD125" s="4">
        <v>123.3</v>
      </c>
      <c r="AE125" s="4">
        <v>131.9</v>
      </c>
    </row>
    <row r="126" spans="1:31" ht="13.2" hidden="1" x14ac:dyDescent="0.25">
      <c r="A126" s="1" t="s">
        <v>32</v>
      </c>
      <c r="B126" s="1">
        <v>2016</v>
      </c>
      <c r="C126" s="1" t="s">
        <v>38</v>
      </c>
      <c r="D126" s="1" t="str">
        <f t="shared" si="1"/>
        <v>2016 June Urban</v>
      </c>
      <c r="E126" s="4">
        <v>125.9</v>
      </c>
      <c r="F126" s="4">
        <v>143.9</v>
      </c>
      <c r="G126" s="4">
        <v>130.9</v>
      </c>
      <c r="H126" s="4">
        <v>131</v>
      </c>
      <c r="I126" s="4">
        <v>110.2</v>
      </c>
      <c r="J126" s="4">
        <v>135.5</v>
      </c>
      <c r="K126" s="4">
        <v>173.7</v>
      </c>
      <c r="L126" s="4">
        <v>184.4</v>
      </c>
      <c r="M126" s="4">
        <v>112</v>
      </c>
      <c r="N126" s="4">
        <v>142.80000000000001</v>
      </c>
      <c r="O126" s="4">
        <v>121.6</v>
      </c>
      <c r="P126" s="4">
        <v>136.9</v>
      </c>
      <c r="Q126" s="4">
        <v>138.19999999999999</v>
      </c>
      <c r="R126" s="4">
        <v>142.69999999999999</v>
      </c>
      <c r="S126" s="4">
        <v>127.6</v>
      </c>
      <c r="T126" s="4">
        <v>121.1</v>
      </c>
      <c r="U126" s="4">
        <v>126.6</v>
      </c>
      <c r="V126" s="4">
        <v>125.5</v>
      </c>
      <c r="W126" s="4">
        <v>115.5</v>
      </c>
      <c r="X126" s="4">
        <v>123.2</v>
      </c>
      <c r="Y126" s="4">
        <v>120.6</v>
      </c>
      <c r="Z126" s="4">
        <v>112.3</v>
      </c>
      <c r="AA126" s="4">
        <v>119.9</v>
      </c>
      <c r="AB126" s="4">
        <v>129.30000000000001</v>
      </c>
      <c r="AC126" s="4">
        <v>118.8</v>
      </c>
      <c r="AD126" s="4">
        <v>119.6</v>
      </c>
      <c r="AE126" s="4">
        <v>128.1</v>
      </c>
    </row>
    <row r="127" spans="1:31" ht="13.2" hidden="1" x14ac:dyDescent="0.25">
      <c r="A127" s="1" t="s">
        <v>33</v>
      </c>
      <c r="B127" s="1">
        <v>2016</v>
      </c>
      <c r="C127" s="1" t="s">
        <v>38</v>
      </c>
      <c r="D127" s="1" t="str">
        <f t="shared" si="1"/>
        <v>2016 June Rural+Urban</v>
      </c>
      <c r="E127" s="4">
        <v>127.7</v>
      </c>
      <c r="F127" s="4">
        <v>140.5</v>
      </c>
      <c r="G127" s="4">
        <v>128.30000000000001</v>
      </c>
      <c r="H127" s="4">
        <v>132.6</v>
      </c>
      <c r="I127" s="4">
        <v>115.5</v>
      </c>
      <c r="J127" s="4">
        <v>136.5</v>
      </c>
      <c r="K127" s="4">
        <v>159.69999999999999</v>
      </c>
      <c r="L127" s="4">
        <v>174.3</v>
      </c>
      <c r="M127" s="4">
        <v>109.9</v>
      </c>
      <c r="N127" s="4">
        <v>136.30000000000001</v>
      </c>
      <c r="O127" s="4">
        <v>124.4</v>
      </c>
      <c r="P127" s="4">
        <v>138.1</v>
      </c>
      <c r="Q127" s="4">
        <v>136.80000000000001</v>
      </c>
      <c r="R127" s="4">
        <v>138.69999999999999</v>
      </c>
      <c r="S127" s="4">
        <v>132.9</v>
      </c>
      <c r="T127" s="4">
        <v>127.2</v>
      </c>
      <c r="U127" s="4">
        <v>132</v>
      </c>
      <c r="V127" s="4">
        <v>125.5</v>
      </c>
      <c r="W127" s="4">
        <v>123.3</v>
      </c>
      <c r="X127" s="4">
        <v>126.4</v>
      </c>
      <c r="Y127" s="4">
        <v>124.1</v>
      </c>
      <c r="Z127" s="4">
        <v>114.2</v>
      </c>
      <c r="AA127" s="4">
        <v>121.7</v>
      </c>
      <c r="AB127" s="4">
        <v>129.69999999999999</v>
      </c>
      <c r="AC127" s="4">
        <v>119.4</v>
      </c>
      <c r="AD127" s="4">
        <v>121.5</v>
      </c>
      <c r="AE127" s="4">
        <v>130.1</v>
      </c>
    </row>
    <row r="128" spans="1:31" ht="13.2" hidden="1" x14ac:dyDescent="0.25">
      <c r="A128" s="1" t="s">
        <v>30</v>
      </c>
      <c r="B128" s="1">
        <v>2016</v>
      </c>
      <c r="C128" s="1" t="s">
        <v>39</v>
      </c>
      <c r="D128" s="1" t="str">
        <f t="shared" si="1"/>
        <v>2016 July Rural</v>
      </c>
      <c r="E128" s="4">
        <v>129.30000000000001</v>
      </c>
      <c r="F128" s="4">
        <v>139.5</v>
      </c>
      <c r="G128" s="4">
        <v>129.6</v>
      </c>
      <c r="H128" s="4">
        <v>134.5</v>
      </c>
      <c r="I128" s="4">
        <v>119.5</v>
      </c>
      <c r="J128" s="4">
        <v>138.5</v>
      </c>
      <c r="K128" s="4">
        <v>158.19999999999999</v>
      </c>
      <c r="L128" s="4">
        <v>171.8</v>
      </c>
      <c r="M128" s="4">
        <v>110.3</v>
      </c>
      <c r="N128" s="4">
        <v>134.30000000000001</v>
      </c>
      <c r="O128" s="4">
        <v>127.3</v>
      </c>
      <c r="P128" s="4">
        <v>139.9</v>
      </c>
      <c r="Q128" s="4">
        <v>137.6</v>
      </c>
      <c r="R128" s="4">
        <v>138</v>
      </c>
      <c r="S128" s="4">
        <v>137.19999999999999</v>
      </c>
      <c r="T128" s="4">
        <v>132.19999999999999</v>
      </c>
      <c r="U128" s="4">
        <v>136.5</v>
      </c>
      <c r="V128" s="4">
        <v>125.2268337844538</v>
      </c>
      <c r="W128" s="4">
        <v>128.19999999999999</v>
      </c>
      <c r="X128" s="4">
        <v>130</v>
      </c>
      <c r="Y128" s="4">
        <v>126.7</v>
      </c>
      <c r="Z128" s="4">
        <v>116.4</v>
      </c>
      <c r="AA128" s="4">
        <v>125.2</v>
      </c>
      <c r="AB128" s="4">
        <v>130.80000000000001</v>
      </c>
      <c r="AC128" s="4">
        <v>120.9</v>
      </c>
      <c r="AD128" s="4">
        <v>123.8</v>
      </c>
      <c r="AE128" s="4">
        <v>133</v>
      </c>
    </row>
    <row r="129" spans="1:31" ht="13.2" hidden="1" x14ac:dyDescent="0.25">
      <c r="A129" s="1" t="s">
        <v>32</v>
      </c>
      <c r="B129" s="1">
        <v>2016</v>
      </c>
      <c r="C129" s="1" t="s">
        <v>39</v>
      </c>
      <c r="D129" s="1" t="str">
        <f t="shared" si="1"/>
        <v>2016 July Urban</v>
      </c>
      <c r="E129" s="4">
        <v>126.8</v>
      </c>
      <c r="F129" s="4">
        <v>144.19999999999999</v>
      </c>
      <c r="G129" s="4">
        <v>136.6</v>
      </c>
      <c r="H129" s="4">
        <v>131.80000000000001</v>
      </c>
      <c r="I129" s="4">
        <v>111</v>
      </c>
      <c r="J129" s="4">
        <v>137</v>
      </c>
      <c r="K129" s="4">
        <v>179.5</v>
      </c>
      <c r="L129" s="4">
        <v>188.4</v>
      </c>
      <c r="M129" s="4">
        <v>113.3</v>
      </c>
      <c r="N129" s="4">
        <v>143.9</v>
      </c>
      <c r="O129" s="4">
        <v>121.7</v>
      </c>
      <c r="P129" s="4">
        <v>137.5</v>
      </c>
      <c r="Q129" s="4">
        <v>139.80000000000001</v>
      </c>
      <c r="R129" s="4">
        <v>142.9</v>
      </c>
      <c r="S129" s="4">
        <v>127.9</v>
      </c>
      <c r="T129" s="4">
        <v>121.1</v>
      </c>
      <c r="U129" s="4">
        <v>126.9</v>
      </c>
      <c r="V129" s="4">
        <v>126.4</v>
      </c>
      <c r="W129" s="4">
        <v>115.5</v>
      </c>
      <c r="X129" s="4">
        <v>123.5</v>
      </c>
      <c r="Y129" s="4">
        <v>120.9</v>
      </c>
      <c r="Z129" s="4">
        <v>111.7</v>
      </c>
      <c r="AA129" s="4">
        <v>120.3</v>
      </c>
      <c r="AB129" s="4">
        <v>130.80000000000001</v>
      </c>
      <c r="AC129" s="4">
        <v>120</v>
      </c>
      <c r="AD129" s="4">
        <v>119.9</v>
      </c>
      <c r="AE129" s="4">
        <v>129</v>
      </c>
    </row>
    <row r="130" spans="1:31" ht="13.2" hidden="1" x14ac:dyDescent="0.25">
      <c r="A130" s="1" t="s">
        <v>33</v>
      </c>
      <c r="B130" s="1">
        <v>2016</v>
      </c>
      <c r="C130" s="1" t="s">
        <v>39</v>
      </c>
      <c r="D130" s="1" t="str">
        <f t="shared" si="1"/>
        <v>2016 July Rural+Urban</v>
      </c>
      <c r="E130" s="4">
        <v>128.5</v>
      </c>
      <c r="F130" s="4">
        <v>141.19999999999999</v>
      </c>
      <c r="G130" s="4">
        <v>132.30000000000001</v>
      </c>
      <c r="H130" s="4">
        <v>133.5</v>
      </c>
      <c r="I130" s="4">
        <v>116.4</v>
      </c>
      <c r="J130" s="4">
        <v>137.80000000000001</v>
      </c>
      <c r="K130" s="4">
        <v>165.4</v>
      </c>
      <c r="L130" s="4">
        <v>177.4</v>
      </c>
      <c r="M130" s="4">
        <v>111.3</v>
      </c>
      <c r="N130" s="4">
        <v>137.5</v>
      </c>
      <c r="O130" s="4">
        <v>125</v>
      </c>
      <c r="P130" s="4">
        <v>138.80000000000001</v>
      </c>
      <c r="Q130" s="4">
        <v>138.4</v>
      </c>
      <c r="R130" s="4">
        <v>139.30000000000001</v>
      </c>
      <c r="S130" s="4">
        <v>133.5</v>
      </c>
      <c r="T130" s="4">
        <v>127.6</v>
      </c>
      <c r="U130" s="4">
        <v>132.69999999999999</v>
      </c>
      <c r="V130" s="4">
        <v>126.4</v>
      </c>
      <c r="W130" s="4">
        <v>123.4</v>
      </c>
      <c r="X130" s="4">
        <v>126.9</v>
      </c>
      <c r="Y130" s="4">
        <v>124.5</v>
      </c>
      <c r="Z130" s="4">
        <v>113.9</v>
      </c>
      <c r="AA130" s="4">
        <v>122.4</v>
      </c>
      <c r="AB130" s="4">
        <v>130.80000000000001</v>
      </c>
      <c r="AC130" s="4">
        <v>120.5</v>
      </c>
      <c r="AD130" s="4">
        <v>121.9</v>
      </c>
      <c r="AE130" s="4">
        <v>131.1</v>
      </c>
    </row>
    <row r="131" spans="1:31" ht="13.2" hidden="1" x14ac:dyDescent="0.25">
      <c r="A131" s="1" t="s">
        <v>30</v>
      </c>
      <c r="B131" s="1">
        <v>2016</v>
      </c>
      <c r="C131" s="1" t="s">
        <v>40</v>
      </c>
      <c r="D131" s="1" t="str">
        <f t="shared" ref="D131:D194" si="2">_xlfn.CONCAT(B131," ",C131," ",A131)</f>
        <v>2016 August Rural</v>
      </c>
      <c r="E131" s="4">
        <v>130.1</v>
      </c>
      <c r="F131" s="4">
        <v>138.80000000000001</v>
      </c>
      <c r="G131" s="4">
        <v>130.30000000000001</v>
      </c>
      <c r="H131" s="4">
        <v>135.30000000000001</v>
      </c>
      <c r="I131" s="4">
        <v>119.9</v>
      </c>
      <c r="J131" s="4">
        <v>140.19999999999999</v>
      </c>
      <c r="K131" s="4">
        <v>156.9</v>
      </c>
      <c r="L131" s="4">
        <v>172.2</v>
      </c>
      <c r="M131" s="4">
        <v>112.1</v>
      </c>
      <c r="N131" s="4">
        <v>134.9</v>
      </c>
      <c r="O131" s="4">
        <v>128.1</v>
      </c>
      <c r="P131" s="4">
        <v>140.69999999999999</v>
      </c>
      <c r="Q131" s="4">
        <v>138</v>
      </c>
      <c r="R131" s="4">
        <v>138.9</v>
      </c>
      <c r="S131" s="4">
        <v>137.80000000000001</v>
      </c>
      <c r="T131" s="4">
        <v>133</v>
      </c>
      <c r="U131" s="4">
        <v>137.1</v>
      </c>
      <c r="V131" s="4">
        <v>125.58012829483408</v>
      </c>
      <c r="W131" s="4">
        <v>129.1</v>
      </c>
      <c r="X131" s="4">
        <v>130.6</v>
      </c>
      <c r="Y131" s="4">
        <v>127</v>
      </c>
      <c r="Z131" s="4">
        <v>116</v>
      </c>
      <c r="AA131" s="4">
        <v>125.5</v>
      </c>
      <c r="AB131" s="4">
        <v>131.9</v>
      </c>
      <c r="AC131" s="4">
        <v>122</v>
      </c>
      <c r="AD131" s="4">
        <v>124.2</v>
      </c>
      <c r="AE131" s="4">
        <v>133.5</v>
      </c>
    </row>
    <row r="132" spans="1:31" ht="13.2" hidden="1" x14ac:dyDescent="0.25">
      <c r="A132" s="1" t="s">
        <v>32</v>
      </c>
      <c r="B132" s="1">
        <v>2016</v>
      </c>
      <c r="C132" s="1" t="s">
        <v>40</v>
      </c>
      <c r="D132" s="1" t="str">
        <f t="shared" si="2"/>
        <v>2016 August Urban</v>
      </c>
      <c r="E132" s="4">
        <v>127.6</v>
      </c>
      <c r="F132" s="4">
        <v>140.30000000000001</v>
      </c>
      <c r="G132" s="4">
        <v>133.69999999999999</v>
      </c>
      <c r="H132" s="4">
        <v>132.19999999999999</v>
      </c>
      <c r="I132" s="4">
        <v>111.8</v>
      </c>
      <c r="J132" s="4">
        <v>135.80000000000001</v>
      </c>
      <c r="K132" s="4">
        <v>163.5</v>
      </c>
      <c r="L132" s="4">
        <v>182.3</v>
      </c>
      <c r="M132" s="4">
        <v>114.6</v>
      </c>
      <c r="N132" s="4">
        <v>144.6</v>
      </c>
      <c r="O132" s="4">
        <v>121.9</v>
      </c>
      <c r="P132" s="4">
        <v>138.1</v>
      </c>
      <c r="Q132" s="4">
        <v>137.6</v>
      </c>
      <c r="R132" s="4">
        <v>143.6</v>
      </c>
      <c r="S132" s="4">
        <v>128.30000000000001</v>
      </c>
      <c r="T132" s="4">
        <v>121.4</v>
      </c>
      <c r="U132" s="4">
        <v>127.3</v>
      </c>
      <c r="V132" s="4">
        <v>127.3</v>
      </c>
      <c r="W132" s="4">
        <v>114.7</v>
      </c>
      <c r="X132" s="4">
        <v>123.9</v>
      </c>
      <c r="Y132" s="4">
        <v>121.2</v>
      </c>
      <c r="Z132" s="4">
        <v>110.4</v>
      </c>
      <c r="AA132" s="4">
        <v>120.6</v>
      </c>
      <c r="AB132" s="4">
        <v>131.5</v>
      </c>
      <c r="AC132" s="4">
        <v>120.9</v>
      </c>
      <c r="AD132" s="4">
        <v>119.9</v>
      </c>
      <c r="AE132" s="4">
        <v>128.4</v>
      </c>
    </row>
    <row r="133" spans="1:31" ht="13.2" hidden="1" x14ac:dyDescent="0.25">
      <c r="A133" s="1" t="s">
        <v>33</v>
      </c>
      <c r="B133" s="1">
        <v>2016</v>
      </c>
      <c r="C133" s="1" t="s">
        <v>40</v>
      </c>
      <c r="D133" s="1" t="str">
        <f t="shared" si="2"/>
        <v>2016 August Rural+Urban</v>
      </c>
      <c r="E133" s="4">
        <v>129.30000000000001</v>
      </c>
      <c r="F133" s="4">
        <v>139.30000000000001</v>
      </c>
      <c r="G133" s="4">
        <v>131.6</v>
      </c>
      <c r="H133" s="4">
        <v>134.1</v>
      </c>
      <c r="I133" s="4">
        <v>116.9</v>
      </c>
      <c r="J133" s="4">
        <v>138.1</v>
      </c>
      <c r="K133" s="4">
        <v>159.1</v>
      </c>
      <c r="L133" s="4">
        <v>175.6</v>
      </c>
      <c r="M133" s="4">
        <v>112.9</v>
      </c>
      <c r="N133" s="4">
        <v>138.1</v>
      </c>
      <c r="O133" s="4">
        <v>125.5</v>
      </c>
      <c r="P133" s="4">
        <v>139.5</v>
      </c>
      <c r="Q133" s="4">
        <v>137.9</v>
      </c>
      <c r="R133" s="4">
        <v>140.19999999999999</v>
      </c>
      <c r="S133" s="4">
        <v>134.1</v>
      </c>
      <c r="T133" s="4">
        <v>128.19999999999999</v>
      </c>
      <c r="U133" s="4">
        <v>133.19999999999999</v>
      </c>
      <c r="V133" s="4">
        <v>127.3</v>
      </c>
      <c r="W133" s="4">
        <v>123.6</v>
      </c>
      <c r="X133" s="4">
        <v>127.4</v>
      </c>
      <c r="Y133" s="4">
        <v>124.8</v>
      </c>
      <c r="Z133" s="4">
        <v>113.1</v>
      </c>
      <c r="AA133" s="4">
        <v>122.7</v>
      </c>
      <c r="AB133" s="4">
        <v>131.69999999999999</v>
      </c>
      <c r="AC133" s="4">
        <v>121.5</v>
      </c>
      <c r="AD133" s="4">
        <v>122.1</v>
      </c>
      <c r="AE133" s="4">
        <v>131.1</v>
      </c>
    </row>
    <row r="134" spans="1:31" ht="13.2" hidden="1" x14ac:dyDescent="0.25">
      <c r="A134" s="1" t="s">
        <v>30</v>
      </c>
      <c r="B134" s="1">
        <v>2016</v>
      </c>
      <c r="C134" s="1" t="s">
        <v>41</v>
      </c>
      <c r="D134" s="1" t="str">
        <f t="shared" si="2"/>
        <v>2016 September Rural</v>
      </c>
      <c r="E134" s="4">
        <v>130.80000000000001</v>
      </c>
      <c r="F134" s="4">
        <v>138.19999999999999</v>
      </c>
      <c r="G134" s="4">
        <v>130.5</v>
      </c>
      <c r="H134" s="4">
        <v>135.5</v>
      </c>
      <c r="I134" s="4">
        <v>120.2</v>
      </c>
      <c r="J134" s="4">
        <v>139.19999999999999</v>
      </c>
      <c r="K134" s="4">
        <v>149.5</v>
      </c>
      <c r="L134" s="4">
        <v>170.4</v>
      </c>
      <c r="M134" s="4">
        <v>113.1</v>
      </c>
      <c r="N134" s="4">
        <v>135.80000000000001</v>
      </c>
      <c r="O134" s="4">
        <v>128.80000000000001</v>
      </c>
      <c r="P134" s="4">
        <v>141.5</v>
      </c>
      <c r="Q134" s="4">
        <v>137.19999999999999</v>
      </c>
      <c r="R134" s="4">
        <v>139.9</v>
      </c>
      <c r="S134" s="4">
        <v>138.5</v>
      </c>
      <c r="T134" s="4">
        <v>133.5</v>
      </c>
      <c r="U134" s="4">
        <v>137.80000000000001</v>
      </c>
      <c r="V134" s="4">
        <v>126.0095134163211</v>
      </c>
      <c r="W134" s="4">
        <v>129.69999999999999</v>
      </c>
      <c r="X134" s="4">
        <v>131.1</v>
      </c>
      <c r="Y134" s="4">
        <v>127.8</v>
      </c>
      <c r="Z134" s="4">
        <v>117</v>
      </c>
      <c r="AA134" s="4">
        <v>125.7</v>
      </c>
      <c r="AB134" s="4">
        <v>132.19999999999999</v>
      </c>
      <c r="AC134" s="4">
        <v>122.8</v>
      </c>
      <c r="AD134" s="4">
        <v>124.9</v>
      </c>
      <c r="AE134" s="4">
        <v>133.4</v>
      </c>
    </row>
    <row r="135" spans="1:31" ht="13.2" hidden="1" x14ac:dyDescent="0.25">
      <c r="A135" s="1" t="s">
        <v>32</v>
      </c>
      <c r="B135" s="1">
        <v>2016</v>
      </c>
      <c r="C135" s="1" t="s">
        <v>41</v>
      </c>
      <c r="D135" s="1" t="str">
        <f t="shared" si="2"/>
        <v>2016 September Urban</v>
      </c>
      <c r="E135" s="4">
        <v>128.1</v>
      </c>
      <c r="F135" s="4">
        <v>137.69999999999999</v>
      </c>
      <c r="G135" s="4">
        <v>130.6</v>
      </c>
      <c r="H135" s="4">
        <v>132.6</v>
      </c>
      <c r="I135" s="4">
        <v>111.9</v>
      </c>
      <c r="J135" s="4">
        <v>132.5</v>
      </c>
      <c r="K135" s="4">
        <v>152.9</v>
      </c>
      <c r="L135" s="4">
        <v>173.6</v>
      </c>
      <c r="M135" s="4">
        <v>115.1</v>
      </c>
      <c r="N135" s="4">
        <v>144.80000000000001</v>
      </c>
      <c r="O135" s="4">
        <v>122.1</v>
      </c>
      <c r="P135" s="4">
        <v>138.80000000000001</v>
      </c>
      <c r="Q135" s="4">
        <v>135.69999999999999</v>
      </c>
      <c r="R135" s="4">
        <v>143.9</v>
      </c>
      <c r="S135" s="4">
        <v>128.69999999999999</v>
      </c>
      <c r="T135" s="4">
        <v>121.6</v>
      </c>
      <c r="U135" s="4">
        <v>127.7</v>
      </c>
      <c r="V135" s="4">
        <v>127.9</v>
      </c>
      <c r="W135" s="4">
        <v>114.8</v>
      </c>
      <c r="X135" s="4">
        <v>124.3</v>
      </c>
      <c r="Y135" s="4">
        <v>121.4</v>
      </c>
      <c r="Z135" s="4">
        <v>111.8</v>
      </c>
      <c r="AA135" s="4">
        <v>120.8</v>
      </c>
      <c r="AB135" s="4">
        <v>131.6</v>
      </c>
      <c r="AC135" s="4">
        <v>121.2</v>
      </c>
      <c r="AD135" s="4">
        <v>120.5</v>
      </c>
      <c r="AE135" s="4">
        <v>128</v>
      </c>
    </row>
    <row r="136" spans="1:31" ht="13.2" hidden="1" x14ac:dyDescent="0.25">
      <c r="A136" s="1" t="s">
        <v>33</v>
      </c>
      <c r="B136" s="1">
        <v>2016</v>
      </c>
      <c r="C136" s="1" t="s">
        <v>41</v>
      </c>
      <c r="D136" s="1" t="str">
        <f t="shared" si="2"/>
        <v>2016 September Rural+Urban</v>
      </c>
      <c r="E136" s="4">
        <v>129.9</v>
      </c>
      <c r="F136" s="4">
        <v>138</v>
      </c>
      <c r="G136" s="4">
        <v>130.5</v>
      </c>
      <c r="H136" s="4">
        <v>134.4</v>
      </c>
      <c r="I136" s="4">
        <v>117.2</v>
      </c>
      <c r="J136" s="4">
        <v>136.1</v>
      </c>
      <c r="K136" s="4">
        <v>150.69999999999999</v>
      </c>
      <c r="L136" s="4">
        <v>171.5</v>
      </c>
      <c r="M136" s="4">
        <v>113.8</v>
      </c>
      <c r="N136" s="4">
        <v>138.80000000000001</v>
      </c>
      <c r="O136" s="4">
        <v>126</v>
      </c>
      <c r="P136" s="4">
        <v>140.19999999999999</v>
      </c>
      <c r="Q136" s="4">
        <v>136.6</v>
      </c>
      <c r="R136" s="4">
        <v>141</v>
      </c>
      <c r="S136" s="4">
        <v>134.6</v>
      </c>
      <c r="T136" s="4">
        <v>128.6</v>
      </c>
      <c r="U136" s="4">
        <v>133.80000000000001</v>
      </c>
      <c r="V136" s="4">
        <v>127.9</v>
      </c>
      <c r="W136" s="4">
        <v>124.1</v>
      </c>
      <c r="X136" s="4">
        <v>127.9</v>
      </c>
      <c r="Y136" s="4">
        <v>125.4</v>
      </c>
      <c r="Z136" s="4">
        <v>114.3</v>
      </c>
      <c r="AA136" s="4">
        <v>122.9</v>
      </c>
      <c r="AB136" s="4">
        <v>131.80000000000001</v>
      </c>
      <c r="AC136" s="4">
        <v>122.1</v>
      </c>
      <c r="AD136" s="4">
        <v>122.8</v>
      </c>
      <c r="AE136" s="4">
        <v>130.9</v>
      </c>
    </row>
    <row r="137" spans="1:31" ht="13.2" hidden="1" x14ac:dyDescent="0.25">
      <c r="A137" s="1" t="s">
        <v>30</v>
      </c>
      <c r="B137" s="1">
        <v>2016</v>
      </c>
      <c r="C137" s="1" t="s">
        <v>42</v>
      </c>
      <c r="D137" s="1" t="str">
        <f t="shared" si="2"/>
        <v>2016 October Rural</v>
      </c>
      <c r="E137" s="4">
        <v>131.30000000000001</v>
      </c>
      <c r="F137" s="4">
        <v>137.6</v>
      </c>
      <c r="G137" s="4">
        <v>130.1</v>
      </c>
      <c r="H137" s="4">
        <v>136</v>
      </c>
      <c r="I137" s="4">
        <v>120.8</v>
      </c>
      <c r="J137" s="4">
        <v>138.4</v>
      </c>
      <c r="K137" s="4">
        <v>149.19999999999999</v>
      </c>
      <c r="L137" s="4">
        <v>170.2</v>
      </c>
      <c r="M137" s="4">
        <v>113.4</v>
      </c>
      <c r="N137" s="4">
        <v>136.30000000000001</v>
      </c>
      <c r="O137" s="4">
        <v>128.69999999999999</v>
      </c>
      <c r="P137" s="4">
        <v>142.4</v>
      </c>
      <c r="Q137" s="4">
        <v>137.4</v>
      </c>
      <c r="R137" s="4">
        <v>140.9</v>
      </c>
      <c r="S137" s="4">
        <v>139.6</v>
      </c>
      <c r="T137" s="4">
        <v>134.30000000000001</v>
      </c>
      <c r="U137" s="4">
        <v>138.80000000000001</v>
      </c>
      <c r="V137" s="4">
        <v>126.66849727728989</v>
      </c>
      <c r="W137" s="4">
        <v>129.80000000000001</v>
      </c>
      <c r="X137" s="4">
        <v>131.80000000000001</v>
      </c>
      <c r="Y137" s="4">
        <v>128.69999999999999</v>
      </c>
      <c r="Z137" s="4">
        <v>117.8</v>
      </c>
      <c r="AA137" s="4">
        <v>126.5</v>
      </c>
      <c r="AB137" s="4">
        <v>133</v>
      </c>
      <c r="AC137" s="4">
        <v>123</v>
      </c>
      <c r="AD137" s="4">
        <v>125.7</v>
      </c>
      <c r="AE137" s="4">
        <v>133.80000000000001</v>
      </c>
    </row>
    <row r="138" spans="1:31" ht="13.2" hidden="1" x14ac:dyDescent="0.25">
      <c r="A138" s="1" t="s">
        <v>32</v>
      </c>
      <c r="B138" s="1">
        <v>2016</v>
      </c>
      <c r="C138" s="1" t="s">
        <v>42</v>
      </c>
      <c r="D138" s="1" t="str">
        <f t="shared" si="2"/>
        <v>2016 October Urban</v>
      </c>
      <c r="E138" s="4">
        <v>128.69999999999999</v>
      </c>
      <c r="F138" s="4">
        <v>138.4</v>
      </c>
      <c r="G138" s="4">
        <v>130.30000000000001</v>
      </c>
      <c r="H138" s="4">
        <v>132.69999999999999</v>
      </c>
      <c r="I138" s="4">
        <v>112.5</v>
      </c>
      <c r="J138" s="4">
        <v>130.4</v>
      </c>
      <c r="K138" s="4">
        <v>155.1</v>
      </c>
      <c r="L138" s="4">
        <v>175.7</v>
      </c>
      <c r="M138" s="4">
        <v>115.4</v>
      </c>
      <c r="N138" s="4">
        <v>145.30000000000001</v>
      </c>
      <c r="O138" s="4">
        <v>122.5</v>
      </c>
      <c r="P138" s="4">
        <v>139.6</v>
      </c>
      <c r="Q138" s="4">
        <v>136.30000000000001</v>
      </c>
      <c r="R138" s="4">
        <v>144.30000000000001</v>
      </c>
      <c r="S138" s="4">
        <v>129.1</v>
      </c>
      <c r="T138" s="4">
        <v>121.9</v>
      </c>
      <c r="U138" s="4">
        <v>128</v>
      </c>
      <c r="V138" s="4">
        <v>128.69999999999999</v>
      </c>
      <c r="W138" s="4">
        <v>115.2</v>
      </c>
      <c r="X138" s="4">
        <v>124.5</v>
      </c>
      <c r="Y138" s="4">
        <v>121.8</v>
      </c>
      <c r="Z138" s="4">
        <v>112.8</v>
      </c>
      <c r="AA138" s="4">
        <v>121.2</v>
      </c>
      <c r="AB138" s="4">
        <v>131.9</v>
      </c>
      <c r="AC138" s="4">
        <v>120.8</v>
      </c>
      <c r="AD138" s="4">
        <v>120.9</v>
      </c>
      <c r="AE138" s="4">
        <v>128.6</v>
      </c>
    </row>
    <row r="139" spans="1:31" ht="13.2" hidden="1" x14ac:dyDescent="0.25">
      <c r="A139" s="1" t="s">
        <v>33</v>
      </c>
      <c r="B139" s="1">
        <v>2016</v>
      </c>
      <c r="C139" s="1" t="s">
        <v>42</v>
      </c>
      <c r="D139" s="1" t="str">
        <f t="shared" si="2"/>
        <v>2016 October Rural+Urban</v>
      </c>
      <c r="E139" s="4">
        <v>130.5</v>
      </c>
      <c r="F139" s="4">
        <v>137.9</v>
      </c>
      <c r="G139" s="4">
        <v>130.19999999999999</v>
      </c>
      <c r="H139" s="4">
        <v>134.80000000000001</v>
      </c>
      <c r="I139" s="4">
        <v>117.8</v>
      </c>
      <c r="J139" s="4">
        <v>134.69999999999999</v>
      </c>
      <c r="K139" s="4">
        <v>151.19999999999999</v>
      </c>
      <c r="L139" s="4">
        <v>172.1</v>
      </c>
      <c r="M139" s="4">
        <v>114.1</v>
      </c>
      <c r="N139" s="4">
        <v>139.30000000000001</v>
      </c>
      <c r="O139" s="4">
        <v>126.1</v>
      </c>
      <c r="P139" s="4">
        <v>141.1</v>
      </c>
      <c r="Q139" s="4">
        <v>137</v>
      </c>
      <c r="R139" s="4">
        <v>141.80000000000001</v>
      </c>
      <c r="S139" s="4">
        <v>135.5</v>
      </c>
      <c r="T139" s="4">
        <v>129.1</v>
      </c>
      <c r="U139" s="4">
        <v>134.5</v>
      </c>
      <c r="V139" s="4">
        <v>128.69999999999999</v>
      </c>
      <c r="W139" s="4">
        <v>124.3</v>
      </c>
      <c r="X139" s="4">
        <v>128.4</v>
      </c>
      <c r="Y139" s="4">
        <v>126.1</v>
      </c>
      <c r="Z139" s="4">
        <v>115.2</v>
      </c>
      <c r="AA139" s="4">
        <v>123.5</v>
      </c>
      <c r="AB139" s="4">
        <v>132.4</v>
      </c>
      <c r="AC139" s="4">
        <v>122.1</v>
      </c>
      <c r="AD139" s="4">
        <v>123.4</v>
      </c>
      <c r="AE139" s="4">
        <v>131.4</v>
      </c>
    </row>
    <row r="140" spans="1:31" ht="13.2" hidden="1" x14ac:dyDescent="0.25">
      <c r="A140" s="1" t="s">
        <v>30</v>
      </c>
      <c r="B140" s="1">
        <v>2016</v>
      </c>
      <c r="C140" s="1" t="s">
        <v>43</v>
      </c>
      <c r="D140" s="1" t="str">
        <f t="shared" si="2"/>
        <v>2016 November Rural</v>
      </c>
      <c r="E140" s="4">
        <v>132</v>
      </c>
      <c r="F140" s="4">
        <v>137.4</v>
      </c>
      <c r="G140" s="4">
        <v>130.6</v>
      </c>
      <c r="H140" s="4">
        <v>136.19999999999999</v>
      </c>
      <c r="I140" s="4">
        <v>121.1</v>
      </c>
      <c r="J140" s="4">
        <v>136.9</v>
      </c>
      <c r="K140" s="4">
        <v>141.80000000000001</v>
      </c>
      <c r="L140" s="4">
        <v>170</v>
      </c>
      <c r="M140" s="4">
        <v>113.4</v>
      </c>
      <c r="N140" s="4">
        <v>136.80000000000001</v>
      </c>
      <c r="O140" s="4">
        <v>128.69999999999999</v>
      </c>
      <c r="P140" s="4">
        <v>143.1</v>
      </c>
      <c r="Q140" s="4">
        <v>136.6</v>
      </c>
      <c r="R140" s="4">
        <v>141.19999999999999</v>
      </c>
      <c r="S140" s="4">
        <v>139.9</v>
      </c>
      <c r="T140" s="4">
        <v>134.5</v>
      </c>
      <c r="U140" s="4">
        <v>139.19999999999999</v>
      </c>
      <c r="V140" s="4">
        <v>127.33979322093835</v>
      </c>
      <c r="W140" s="4">
        <v>130.30000000000001</v>
      </c>
      <c r="X140" s="4">
        <v>132.1</v>
      </c>
      <c r="Y140" s="4">
        <v>129.1</v>
      </c>
      <c r="Z140" s="4">
        <v>118.2</v>
      </c>
      <c r="AA140" s="4">
        <v>126.9</v>
      </c>
      <c r="AB140" s="4">
        <v>133.69999999999999</v>
      </c>
      <c r="AC140" s="4">
        <v>123.5</v>
      </c>
      <c r="AD140" s="4">
        <v>126.1</v>
      </c>
      <c r="AE140" s="4">
        <v>133.6</v>
      </c>
    </row>
    <row r="141" spans="1:31" ht="13.2" hidden="1" x14ac:dyDescent="0.25">
      <c r="A141" s="1" t="s">
        <v>32</v>
      </c>
      <c r="B141" s="1">
        <v>2016</v>
      </c>
      <c r="C141" s="1" t="s">
        <v>43</v>
      </c>
      <c r="D141" s="1" t="str">
        <f t="shared" si="2"/>
        <v>2016 November Urban</v>
      </c>
      <c r="E141" s="4">
        <v>130.19999999999999</v>
      </c>
      <c r="F141" s="4">
        <v>138.5</v>
      </c>
      <c r="G141" s="4">
        <v>134.1</v>
      </c>
      <c r="H141" s="4">
        <v>132.9</v>
      </c>
      <c r="I141" s="4">
        <v>112.6</v>
      </c>
      <c r="J141" s="4">
        <v>130.80000000000001</v>
      </c>
      <c r="K141" s="4">
        <v>142</v>
      </c>
      <c r="L141" s="4">
        <v>174.9</v>
      </c>
      <c r="M141" s="4">
        <v>115.6</v>
      </c>
      <c r="N141" s="4">
        <v>145.4</v>
      </c>
      <c r="O141" s="4">
        <v>122.7</v>
      </c>
      <c r="P141" s="4">
        <v>140.30000000000001</v>
      </c>
      <c r="Q141" s="4">
        <v>135.19999999999999</v>
      </c>
      <c r="R141" s="4">
        <v>144.30000000000001</v>
      </c>
      <c r="S141" s="4">
        <v>129.6</v>
      </c>
      <c r="T141" s="4">
        <v>122.1</v>
      </c>
      <c r="U141" s="4">
        <v>128.5</v>
      </c>
      <c r="V141" s="4">
        <v>129.1</v>
      </c>
      <c r="W141" s="4">
        <v>116.2</v>
      </c>
      <c r="X141" s="4">
        <v>124.7</v>
      </c>
      <c r="Y141" s="4">
        <v>122.1</v>
      </c>
      <c r="Z141" s="4">
        <v>113.4</v>
      </c>
      <c r="AA141" s="4">
        <v>121.7</v>
      </c>
      <c r="AB141" s="4">
        <v>132.1</v>
      </c>
      <c r="AC141" s="4">
        <v>121.3</v>
      </c>
      <c r="AD141" s="4">
        <v>121.3</v>
      </c>
      <c r="AE141" s="4">
        <v>128.5</v>
      </c>
    </row>
    <row r="142" spans="1:31" ht="13.2" hidden="1" x14ac:dyDescent="0.25">
      <c r="A142" s="1" t="s">
        <v>33</v>
      </c>
      <c r="B142" s="1">
        <v>2016</v>
      </c>
      <c r="C142" s="1" t="s">
        <v>43</v>
      </c>
      <c r="D142" s="1" t="str">
        <f t="shared" si="2"/>
        <v>2016 November Rural+Urban</v>
      </c>
      <c r="E142" s="4">
        <v>131.4</v>
      </c>
      <c r="F142" s="4">
        <v>137.80000000000001</v>
      </c>
      <c r="G142" s="4">
        <v>132</v>
      </c>
      <c r="H142" s="4">
        <v>135</v>
      </c>
      <c r="I142" s="4">
        <v>118</v>
      </c>
      <c r="J142" s="4">
        <v>134.1</v>
      </c>
      <c r="K142" s="4">
        <v>141.9</v>
      </c>
      <c r="L142" s="4">
        <v>171.7</v>
      </c>
      <c r="M142" s="4">
        <v>114.1</v>
      </c>
      <c r="N142" s="4">
        <v>139.69999999999999</v>
      </c>
      <c r="O142" s="4">
        <v>126.2</v>
      </c>
      <c r="P142" s="4">
        <v>141.80000000000001</v>
      </c>
      <c r="Q142" s="4">
        <v>136.1</v>
      </c>
      <c r="R142" s="4">
        <v>142</v>
      </c>
      <c r="S142" s="4">
        <v>135.80000000000001</v>
      </c>
      <c r="T142" s="4">
        <v>129.30000000000001</v>
      </c>
      <c r="U142" s="4">
        <v>135</v>
      </c>
      <c r="V142" s="4">
        <v>129.1</v>
      </c>
      <c r="W142" s="4">
        <v>125</v>
      </c>
      <c r="X142" s="4">
        <v>128.6</v>
      </c>
      <c r="Y142" s="4">
        <v>126.4</v>
      </c>
      <c r="Z142" s="4">
        <v>115.7</v>
      </c>
      <c r="AA142" s="4">
        <v>124</v>
      </c>
      <c r="AB142" s="4">
        <v>132.80000000000001</v>
      </c>
      <c r="AC142" s="4">
        <v>122.6</v>
      </c>
      <c r="AD142" s="4">
        <v>123.8</v>
      </c>
      <c r="AE142" s="4">
        <v>131.19999999999999</v>
      </c>
    </row>
    <row r="143" spans="1:31" ht="13.2" hidden="1" x14ac:dyDescent="0.25">
      <c r="A143" s="1" t="s">
        <v>30</v>
      </c>
      <c r="B143" s="1">
        <v>2016</v>
      </c>
      <c r="C143" s="1" t="s">
        <v>44</v>
      </c>
      <c r="D143" s="1" t="str">
        <f t="shared" si="2"/>
        <v>2016 December Rural</v>
      </c>
      <c r="E143" s="4">
        <v>132.6</v>
      </c>
      <c r="F143" s="4">
        <v>137.30000000000001</v>
      </c>
      <c r="G143" s="4">
        <v>131.6</v>
      </c>
      <c r="H143" s="4">
        <v>136.30000000000001</v>
      </c>
      <c r="I143" s="4">
        <v>121.6</v>
      </c>
      <c r="J143" s="4">
        <v>135.6</v>
      </c>
      <c r="K143" s="4">
        <v>127.5</v>
      </c>
      <c r="L143" s="4">
        <v>167.9</v>
      </c>
      <c r="M143" s="4">
        <v>113.8</v>
      </c>
      <c r="N143" s="4">
        <v>137.5</v>
      </c>
      <c r="O143" s="4">
        <v>129.1</v>
      </c>
      <c r="P143" s="4">
        <v>143.6</v>
      </c>
      <c r="Q143" s="4">
        <v>134.69999999999999</v>
      </c>
      <c r="R143" s="4">
        <v>142.4</v>
      </c>
      <c r="S143" s="4">
        <v>140.4</v>
      </c>
      <c r="T143" s="4">
        <v>135.19999999999999</v>
      </c>
      <c r="U143" s="4">
        <v>139.69999999999999</v>
      </c>
      <c r="V143" s="4">
        <v>127.93531154606103</v>
      </c>
      <c r="W143" s="4">
        <v>132</v>
      </c>
      <c r="X143" s="4">
        <v>132.9</v>
      </c>
      <c r="Y143" s="4">
        <v>129.69999999999999</v>
      </c>
      <c r="Z143" s="4">
        <v>118.6</v>
      </c>
      <c r="AA143" s="4">
        <v>127.3</v>
      </c>
      <c r="AB143" s="4">
        <v>134.19999999999999</v>
      </c>
      <c r="AC143" s="4">
        <v>121.9</v>
      </c>
      <c r="AD143" s="4">
        <v>126.3</v>
      </c>
      <c r="AE143" s="4">
        <v>132.80000000000001</v>
      </c>
    </row>
    <row r="144" spans="1:31" ht="13.2" hidden="1" x14ac:dyDescent="0.25">
      <c r="A144" s="1" t="s">
        <v>32</v>
      </c>
      <c r="B144" s="1">
        <v>2016</v>
      </c>
      <c r="C144" s="1" t="s">
        <v>44</v>
      </c>
      <c r="D144" s="1" t="str">
        <f t="shared" si="2"/>
        <v>2016 December Urban</v>
      </c>
      <c r="E144" s="4">
        <v>131.6</v>
      </c>
      <c r="F144" s="4">
        <v>138.19999999999999</v>
      </c>
      <c r="G144" s="4">
        <v>134.9</v>
      </c>
      <c r="H144" s="4">
        <v>133.1</v>
      </c>
      <c r="I144" s="4">
        <v>113.5</v>
      </c>
      <c r="J144" s="4">
        <v>129.30000000000001</v>
      </c>
      <c r="K144" s="4">
        <v>121.1</v>
      </c>
      <c r="L144" s="4">
        <v>170.3</v>
      </c>
      <c r="M144" s="4">
        <v>115.5</v>
      </c>
      <c r="N144" s="4">
        <v>145.5</v>
      </c>
      <c r="O144" s="4">
        <v>123.1</v>
      </c>
      <c r="P144" s="4">
        <v>140.9</v>
      </c>
      <c r="Q144" s="4">
        <v>132.80000000000001</v>
      </c>
      <c r="R144" s="4">
        <v>145</v>
      </c>
      <c r="S144" s="4">
        <v>130</v>
      </c>
      <c r="T144" s="4">
        <v>122.2</v>
      </c>
      <c r="U144" s="4">
        <v>128.80000000000001</v>
      </c>
      <c r="V144" s="4">
        <v>128.5</v>
      </c>
      <c r="W144" s="4">
        <v>117.8</v>
      </c>
      <c r="X144" s="4">
        <v>125</v>
      </c>
      <c r="Y144" s="4">
        <v>122.3</v>
      </c>
      <c r="Z144" s="4">
        <v>113.7</v>
      </c>
      <c r="AA144" s="4">
        <v>121.8</v>
      </c>
      <c r="AB144" s="4">
        <v>132.30000000000001</v>
      </c>
      <c r="AC144" s="4">
        <v>119.9</v>
      </c>
      <c r="AD144" s="4">
        <v>121.4</v>
      </c>
      <c r="AE144" s="4">
        <v>127.6</v>
      </c>
    </row>
    <row r="145" spans="1:34" ht="13.2" hidden="1" x14ac:dyDescent="0.25">
      <c r="A145" s="1" t="s">
        <v>33</v>
      </c>
      <c r="B145" s="1">
        <v>2016</v>
      </c>
      <c r="C145" s="1" t="s">
        <v>44</v>
      </c>
      <c r="D145" s="1" t="str">
        <f t="shared" si="2"/>
        <v>2016 December Rural+Urban</v>
      </c>
      <c r="E145" s="4">
        <v>132.30000000000001</v>
      </c>
      <c r="F145" s="4">
        <v>137.6</v>
      </c>
      <c r="G145" s="4">
        <v>132.9</v>
      </c>
      <c r="H145" s="4">
        <v>135.1</v>
      </c>
      <c r="I145" s="4">
        <v>118.6</v>
      </c>
      <c r="J145" s="4">
        <v>132.69999999999999</v>
      </c>
      <c r="K145" s="4">
        <v>125.3</v>
      </c>
      <c r="L145" s="4">
        <v>168.7</v>
      </c>
      <c r="M145" s="4">
        <v>114.4</v>
      </c>
      <c r="N145" s="4">
        <v>140.19999999999999</v>
      </c>
      <c r="O145" s="4">
        <v>126.6</v>
      </c>
      <c r="P145" s="4">
        <v>142.30000000000001</v>
      </c>
      <c r="Q145" s="4">
        <v>134</v>
      </c>
      <c r="R145" s="4">
        <v>143.1</v>
      </c>
      <c r="S145" s="4">
        <v>136.30000000000001</v>
      </c>
      <c r="T145" s="4">
        <v>129.80000000000001</v>
      </c>
      <c r="U145" s="4">
        <v>135.4</v>
      </c>
      <c r="V145" s="4">
        <v>128.5</v>
      </c>
      <c r="W145" s="4">
        <v>126.6</v>
      </c>
      <c r="X145" s="4">
        <v>129.19999999999999</v>
      </c>
      <c r="Y145" s="4">
        <v>126.9</v>
      </c>
      <c r="Z145" s="4">
        <v>116</v>
      </c>
      <c r="AA145" s="4">
        <v>124.2</v>
      </c>
      <c r="AB145" s="4">
        <v>133.1</v>
      </c>
      <c r="AC145" s="4">
        <v>121.1</v>
      </c>
      <c r="AD145" s="4">
        <v>123.9</v>
      </c>
      <c r="AE145" s="4">
        <v>130.4</v>
      </c>
      <c r="AH145" s="34">
        <f>(AE145-AE112)/AE112</f>
        <v>3.2462391132224933E-2</v>
      </c>
    </row>
    <row r="146" spans="1:34" ht="13.2" hidden="1" x14ac:dyDescent="0.25">
      <c r="A146" s="1" t="s">
        <v>30</v>
      </c>
      <c r="B146" s="1">
        <v>2017</v>
      </c>
      <c r="C146" s="1" t="s">
        <v>31</v>
      </c>
      <c r="D146" s="1" t="str">
        <f t="shared" si="2"/>
        <v>2017 January Rural</v>
      </c>
      <c r="E146" s="4">
        <v>133.1</v>
      </c>
      <c r="F146" s="4">
        <v>137.80000000000001</v>
      </c>
      <c r="G146" s="4">
        <v>131.9</v>
      </c>
      <c r="H146" s="4">
        <v>136.69999999999999</v>
      </c>
      <c r="I146" s="4">
        <v>122</v>
      </c>
      <c r="J146" s="4">
        <v>136</v>
      </c>
      <c r="K146" s="4">
        <v>119.8</v>
      </c>
      <c r="L146" s="4">
        <v>161.69999999999999</v>
      </c>
      <c r="M146" s="4">
        <v>114.8</v>
      </c>
      <c r="N146" s="4">
        <v>136.9</v>
      </c>
      <c r="O146" s="4">
        <v>129</v>
      </c>
      <c r="P146" s="4">
        <v>143.9</v>
      </c>
      <c r="Q146" s="4">
        <v>133.69999999999999</v>
      </c>
      <c r="R146" s="4">
        <v>143.1</v>
      </c>
      <c r="S146" s="4">
        <v>140.69999999999999</v>
      </c>
      <c r="T146" s="4">
        <v>135.80000000000001</v>
      </c>
      <c r="U146" s="4">
        <v>140</v>
      </c>
      <c r="V146" s="4">
        <v>128.28262244936548</v>
      </c>
      <c r="W146" s="4">
        <v>132.1</v>
      </c>
      <c r="X146" s="4">
        <v>133.19999999999999</v>
      </c>
      <c r="Y146" s="4">
        <v>129.9</v>
      </c>
      <c r="Z146" s="4">
        <v>119.1</v>
      </c>
      <c r="AA146" s="4">
        <v>127</v>
      </c>
      <c r="AB146" s="4">
        <v>134.6</v>
      </c>
      <c r="AC146" s="4">
        <v>122.3</v>
      </c>
      <c r="AD146" s="4">
        <v>126.6</v>
      </c>
      <c r="AE146" s="4">
        <v>132.4</v>
      </c>
    </row>
    <row r="147" spans="1:34" ht="13.2" hidden="1" x14ac:dyDescent="0.25">
      <c r="A147" s="1" t="s">
        <v>32</v>
      </c>
      <c r="B147" s="1">
        <v>2017</v>
      </c>
      <c r="C147" s="1" t="s">
        <v>31</v>
      </c>
      <c r="D147" s="1" t="str">
        <f t="shared" si="2"/>
        <v>2017 January Urban</v>
      </c>
      <c r="E147" s="4">
        <v>132.19999999999999</v>
      </c>
      <c r="F147" s="4">
        <v>138.9</v>
      </c>
      <c r="G147" s="4">
        <v>132.6</v>
      </c>
      <c r="H147" s="4">
        <v>133.1</v>
      </c>
      <c r="I147" s="4">
        <v>114</v>
      </c>
      <c r="J147" s="4">
        <v>129.6</v>
      </c>
      <c r="K147" s="4">
        <v>118.7</v>
      </c>
      <c r="L147" s="4">
        <v>155.1</v>
      </c>
      <c r="M147" s="4">
        <v>117.3</v>
      </c>
      <c r="N147" s="4">
        <v>144.9</v>
      </c>
      <c r="O147" s="4">
        <v>123.2</v>
      </c>
      <c r="P147" s="4">
        <v>141.6</v>
      </c>
      <c r="Q147" s="4">
        <v>132</v>
      </c>
      <c r="R147" s="4">
        <v>145.6</v>
      </c>
      <c r="S147" s="4">
        <v>130.19999999999999</v>
      </c>
      <c r="T147" s="4">
        <v>122.3</v>
      </c>
      <c r="U147" s="4">
        <v>129</v>
      </c>
      <c r="V147" s="4">
        <v>129.6</v>
      </c>
      <c r="W147" s="4">
        <v>118</v>
      </c>
      <c r="X147" s="4">
        <v>125.1</v>
      </c>
      <c r="Y147" s="4">
        <v>122.6</v>
      </c>
      <c r="Z147" s="4">
        <v>115.2</v>
      </c>
      <c r="AA147" s="4">
        <v>122</v>
      </c>
      <c r="AB147" s="4">
        <v>132.4</v>
      </c>
      <c r="AC147" s="4">
        <v>120.9</v>
      </c>
      <c r="AD147" s="4">
        <v>122.1</v>
      </c>
      <c r="AE147" s="4">
        <v>127.8</v>
      </c>
    </row>
    <row r="148" spans="1:34" ht="13.2" hidden="1" x14ac:dyDescent="0.25">
      <c r="A148" s="1" t="s">
        <v>33</v>
      </c>
      <c r="B148" s="1">
        <v>2017</v>
      </c>
      <c r="C148" s="1" t="s">
        <v>31</v>
      </c>
      <c r="D148" s="1" t="str">
        <f t="shared" si="2"/>
        <v>2017 January Rural+Urban</v>
      </c>
      <c r="E148" s="4">
        <v>132.80000000000001</v>
      </c>
      <c r="F148" s="4">
        <v>138.19999999999999</v>
      </c>
      <c r="G148" s="4">
        <v>132.19999999999999</v>
      </c>
      <c r="H148" s="4">
        <v>135.4</v>
      </c>
      <c r="I148" s="4">
        <v>119.1</v>
      </c>
      <c r="J148" s="4">
        <v>133</v>
      </c>
      <c r="K148" s="4">
        <v>119.4</v>
      </c>
      <c r="L148" s="4">
        <v>159.5</v>
      </c>
      <c r="M148" s="4">
        <v>115.6</v>
      </c>
      <c r="N148" s="4">
        <v>139.6</v>
      </c>
      <c r="O148" s="4">
        <v>126.6</v>
      </c>
      <c r="P148" s="4">
        <v>142.80000000000001</v>
      </c>
      <c r="Q148" s="4">
        <v>133.1</v>
      </c>
      <c r="R148" s="4">
        <v>143.80000000000001</v>
      </c>
      <c r="S148" s="4">
        <v>136.6</v>
      </c>
      <c r="T148" s="4">
        <v>130.19999999999999</v>
      </c>
      <c r="U148" s="4">
        <v>135.6</v>
      </c>
      <c r="V148" s="4">
        <v>129.6</v>
      </c>
      <c r="W148" s="4">
        <v>126.8</v>
      </c>
      <c r="X148" s="4">
        <v>129.4</v>
      </c>
      <c r="Y148" s="4">
        <v>127.1</v>
      </c>
      <c r="Z148" s="4">
        <v>117</v>
      </c>
      <c r="AA148" s="4">
        <v>124.2</v>
      </c>
      <c r="AB148" s="4">
        <v>133.30000000000001</v>
      </c>
      <c r="AC148" s="4">
        <v>121.7</v>
      </c>
      <c r="AD148" s="4">
        <v>124.4</v>
      </c>
      <c r="AE148" s="4">
        <v>130.30000000000001</v>
      </c>
      <c r="AG148" s="34">
        <f>(AE148-AE112)/AE112</f>
        <v>3.1670625494853638E-2</v>
      </c>
      <c r="AH148" s="34"/>
    </row>
    <row r="149" spans="1:34" ht="13.2" hidden="1" x14ac:dyDescent="0.25">
      <c r="A149" s="1" t="s">
        <v>30</v>
      </c>
      <c r="B149" s="1">
        <v>2017</v>
      </c>
      <c r="C149" s="1" t="s">
        <v>34</v>
      </c>
      <c r="D149" s="1" t="str">
        <f t="shared" si="2"/>
        <v>2017 February Rural</v>
      </c>
      <c r="E149" s="4">
        <v>133.30000000000001</v>
      </c>
      <c r="F149" s="4">
        <v>138.30000000000001</v>
      </c>
      <c r="G149" s="4">
        <v>129.30000000000001</v>
      </c>
      <c r="H149" s="4">
        <v>137.19999999999999</v>
      </c>
      <c r="I149" s="4">
        <v>122.1</v>
      </c>
      <c r="J149" s="4">
        <v>138.69999999999999</v>
      </c>
      <c r="K149" s="4">
        <v>119.1</v>
      </c>
      <c r="L149" s="4">
        <v>156.9</v>
      </c>
      <c r="M149" s="4">
        <v>116.2</v>
      </c>
      <c r="N149" s="4">
        <v>136</v>
      </c>
      <c r="O149" s="4">
        <v>129.4</v>
      </c>
      <c r="P149" s="4">
        <v>144.4</v>
      </c>
      <c r="Q149" s="4">
        <v>133.6</v>
      </c>
      <c r="R149" s="4">
        <v>143.69999999999999</v>
      </c>
      <c r="S149" s="4">
        <v>140.9</v>
      </c>
      <c r="T149" s="4">
        <v>135.80000000000001</v>
      </c>
      <c r="U149" s="4">
        <v>140.19999999999999</v>
      </c>
      <c r="V149" s="4">
        <v>128.6619696907072</v>
      </c>
      <c r="W149" s="4">
        <v>133.19999999999999</v>
      </c>
      <c r="X149" s="4">
        <v>133.6</v>
      </c>
      <c r="Y149" s="4">
        <v>130.1</v>
      </c>
      <c r="Z149" s="4">
        <v>119.5</v>
      </c>
      <c r="AA149" s="4">
        <v>127.7</v>
      </c>
      <c r="AB149" s="4">
        <v>134.9</v>
      </c>
      <c r="AC149" s="4">
        <v>123.2</v>
      </c>
      <c r="AD149" s="4">
        <v>127</v>
      </c>
      <c r="AE149" s="4">
        <v>132.6</v>
      </c>
    </row>
    <row r="150" spans="1:34" ht="13.2" hidden="1" x14ac:dyDescent="0.25">
      <c r="A150" s="1" t="s">
        <v>32</v>
      </c>
      <c r="B150" s="1">
        <v>2017</v>
      </c>
      <c r="C150" s="1" t="s">
        <v>34</v>
      </c>
      <c r="D150" s="1" t="str">
        <f t="shared" si="2"/>
        <v>2017 February Urban</v>
      </c>
      <c r="E150" s="4">
        <v>132.80000000000001</v>
      </c>
      <c r="F150" s="4">
        <v>139.80000000000001</v>
      </c>
      <c r="G150" s="4">
        <v>129.30000000000001</v>
      </c>
      <c r="H150" s="4">
        <v>133.5</v>
      </c>
      <c r="I150" s="4">
        <v>114.3</v>
      </c>
      <c r="J150" s="4">
        <v>131.4</v>
      </c>
      <c r="K150" s="4">
        <v>120.2</v>
      </c>
      <c r="L150" s="4">
        <v>143.1</v>
      </c>
      <c r="M150" s="4">
        <v>119.5</v>
      </c>
      <c r="N150" s="4">
        <v>144</v>
      </c>
      <c r="O150" s="4">
        <v>123.4</v>
      </c>
      <c r="P150" s="4">
        <v>141.9</v>
      </c>
      <c r="Q150" s="4">
        <v>132.1</v>
      </c>
      <c r="R150" s="4">
        <v>146.30000000000001</v>
      </c>
      <c r="S150" s="4">
        <v>130.5</v>
      </c>
      <c r="T150" s="4">
        <v>122.5</v>
      </c>
      <c r="U150" s="4">
        <v>129.30000000000001</v>
      </c>
      <c r="V150" s="4">
        <v>130.5</v>
      </c>
      <c r="W150" s="4">
        <v>119.2</v>
      </c>
      <c r="X150" s="4">
        <v>125.3</v>
      </c>
      <c r="Y150" s="4">
        <v>122.9</v>
      </c>
      <c r="Z150" s="4">
        <v>115.5</v>
      </c>
      <c r="AA150" s="4">
        <v>122.2</v>
      </c>
      <c r="AB150" s="4">
        <v>132.4</v>
      </c>
      <c r="AC150" s="4">
        <v>121.7</v>
      </c>
      <c r="AD150" s="4">
        <v>122.4</v>
      </c>
      <c r="AE150" s="4">
        <v>128.19999999999999</v>
      </c>
    </row>
    <row r="151" spans="1:34" ht="13.2" hidden="1" x14ac:dyDescent="0.25">
      <c r="A151" s="1" t="s">
        <v>33</v>
      </c>
      <c r="B151" s="1">
        <v>2017</v>
      </c>
      <c r="C151" s="1" t="s">
        <v>34</v>
      </c>
      <c r="D151" s="1" t="str">
        <f t="shared" si="2"/>
        <v>2017 February Rural+Urban</v>
      </c>
      <c r="E151" s="4">
        <v>133.1</v>
      </c>
      <c r="F151" s="4">
        <v>138.80000000000001</v>
      </c>
      <c r="G151" s="4">
        <v>129.30000000000001</v>
      </c>
      <c r="H151" s="4">
        <v>135.80000000000001</v>
      </c>
      <c r="I151" s="4">
        <v>119.2</v>
      </c>
      <c r="J151" s="4">
        <v>135.30000000000001</v>
      </c>
      <c r="K151" s="4">
        <v>119.5</v>
      </c>
      <c r="L151" s="4">
        <v>152.19999999999999</v>
      </c>
      <c r="M151" s="4">
        <v>117.3</v>
      </c>
      <c r="N151" s="4">
        <v>138.69999999999999</v>
      </c>
      <c r="O151" s="4">
        <v>126.9</v>
      </c>
      <c r="P151" s="4">
        <v>143.19999999999999</v>
      </c>
      <c r="Q151" s="4">
        <v>133</v>
      </c>
      <c r="R151" s="4">
        <v>144.4</v>
      </c>
      <c r="S151" s="4">
        <v>136.80000000000001</v>
      </c>
      <c r="T151" s="4">
        <v>130.30000000000001</v>
      </c>
      <c r="U151" s="4">
        <v>135.9</v>
      </c>
      <c r="V151" s="4">
        <v>130.5</v>
      </c>
      <c r="W151" s="4">
        <v>127.9</v>
      </c>
      <c r="X151" s="4">
        <v>129.69999999999999</v>
      </c>
      <c r="Y151" s="4">
        <v>127.4</v>
      </c>
      <c r="Z151" s="4">
        <v>117.4</v>
      </c>
      <c r="AA151" s="4">
        <v>124.6</v>
      </c>
      <c r="AB151" s="4">
        <v>133.4</v>
      </c>
      <c r="AC151" s="4">
        <v>122.6</v>
      </c>
      <c r="AD151" s="4">
        <v>124.8</v>
      </c>
      <c r="AE151" s="4">
        <v>130.6</v>
      </c>
      <c r="AG151" s="34">
        <f>(AE151-AE115)/AE115</f>
        <v>3.6507936507936462E-2</v>
      </c>
    </row>
    <row r="152" spans="1:34" ht="13.2" hidden="1" x14ac:dyDescent="0.25">
      <c r="A152" s="1" t="s">
        <v>30</v>
      </c>
      <c r="B152" s="1">
        <v>2017</v>
      </c>
      <c r="C152" s="1" t="s">
        <v>35</v>
      </c>
      <c r="D152" s="1" t="str">
        <f t="shared" si="2"/>
        <v>2017 March Rural</v>
      </c>
      <c r="E152" s="4">
        <v>133.6</v>
      </c>
      <c r="F152" s="4">
        <v>138.80000000000001</v>
      </c>
      <c r="G152" s="4">
        <v>128.80000000000001</v>
      </c>
      <c r="H152" s="4">
        <v>137.19999999999999</v>
      </c>
      <c r="I152" s="4">
        <v>121.6</v>
      </c>
      <c r="J152" s="4">
        <v>139.69999999999999</v>
      </c>
      <c r="K152" s="4">
        <v>119.7</v>
      </c>
      <c r="L152" s="4">
        <v>148</v>
      </c>
      <c r="M152" s="4">
        <v>116.9</v>
      </c>
      <c r="N152" s="4">
        <v>135.6</v>
      </c>
      <c r="O152" s="4">
        <v>129.80000000000001</v>
      </c>
      <c r="P152" s="4">
        <v>145.4</v>
      </c>
      <c r="Q152" s="4">
        <v>133.4</v>
      </c>
      <c r="R152" s="4">
        <v>144.19999999999999</v>
      </c>
      <c r="S152" s="4">
        <v>141.6</v>
      </c>
      <c r="T152" s="4">
        <v>136.19999999999999</v>
      </c>
      <c r="U152" s="4">
        <v>140.80000000000001</v>
      </c>
      <c r="V152" s="4">
        <v>129.1199892984593</v>
      </c>
      <c r="W152" s="4">
        <v>134.19999999999999</v>
      </c>
      <c r="X152" s="4">
        <v>134.1</v>
      </c>
      <c r="Y152" s="4">
        <v>130.6</v>
      </c>
      <c r="Z152" s="4">
        <v>119.8</v>
      </c>
      <c r="AA152" s="4">
        <v>128.30000000000001</v>
      </c>
      <c r="AB152" s="4">
        <v>135.19999999999999</v>
      </c>
      <c r="AC152" s="4">
        <v>123.3</v>
      </c>
      <c r="AD152" s="4">
        <v>127.4</v>
      </c>
      <c r="AE152" s="4">
        <v>132.80000000000001</v>
      </c>
    </row>
    <row r="153" spans="1:34" ht="13.2" hidden="1" x14ac:dyDescent="0.25">
      <c r="A153" s="1" t="s">
        <v>32</v>
      </c>
      <c r="B153" s="1">
        <v>2017</v>
      </c>
      <c r="C153" s="1" t="s">
        <v>35</v>
      </c>
      <c r="D153" s="1" t="str">
        <f t="shared" si="2"/>
        <v>2017 March Urban</v>
      </c>
      <c r="E153" s="4">
        <v>132.69999999999999</v>
      </c>
      <c r="F153" s="4">
        <v>139.4</v>
      </c>
      <c r="G153" s="4">
        <v>128.4</v>
      </c>
      <c r="H153" s="4">
        <v>134.9</v>
      </c>
      <c r="I153" s="4">
        <v>114</v>
      </c>
      <c r="J153" s="4">
        <v>136.80000000000001</v>
      </c>
      <c r="K153" s="4">
        <v>122.2</v>
      </c>
      <c r="L153" s="4">
        <v>135.80000000000001</v>
      </c>
      <c r="M153" s="4">
        <v>120.3</v>
      </c>
      <c r="N153" s="4">
        <v>142.6</v>
      </c>
      <c r="O153" s="4">
        <v>123.6</v>
      </c>
      <c r="P153" s="4">
        <v>142.4</v>
      </c>
      <c r="Q153" s="4">
        <v>132.6</v>
      </c>
      <c r="R153" s="4">
        <v>147.5</v>
      </c>
      <c r="S153" s="4">
        <v>130.80000000000001</v>
      </c>
      <c r="T153" s="4">
        <v>122.8</v>
      </c>
      <c r="U153" s="4">
        <v>129.6</v>
      </c>
      <c r="V153" s="4">
        <v>131.1</v>
      </c>
      <c r="W153" s="4">
        <v>120.8</v>
      </c>
      <c r="X153" s="4">
        <v>125.6</v>
      </c>
      <c r="Y153" s="4">
        <v>123.1</v>
      </c>
      <c r="Z153" s="4">
        <v>115.6</v>
      </c>
      <c r="AA153" s="4">
        <v>122.4</v>
      </c>
      <c r="AB153" s="4">
        <v>132.80000000000001</v>
      </c>
      <c r="AC153" s="4">
        <v>121.7</v>
      </c>
      <c r="AD153" s="4">
        <v>122.6</v>
      </c>
      <c r="AE153" s="4">
        <v>128.69999999999999</v>
      </c>
    </row>
    <row r="154" spans="1:34" ht="13.2" hidden="1" x14ac:dyDescent="0.25">
      <c r="A154" s="1" t="s">
        <v>33</v>
      </c>
      <c r="B154" s="1">
        <v>2017</v>
      </c>
      <c r="C154" s="1" t="s">
        <v>35</v>
      </c>
      <c r="D154" s="1" t="str">
        <f t="shared" si="2"/>
        <v>2017 March Rural+Urban</v>
      </c>
      <c r="E154" s="4">
        <v>133.30000000000001</v>
      </c>
      <c r="F154" s="4">
        <v>139</v>
      </c>
      <c r="G154" s="4">
        <v>128.6</v>
      </c>
      <c r="H154" s="4">
        <v>136.30000000000001</v>
      </c>
      <c r="I154" s="4">
        <v>118.8</v>
      </c>
      <c r="J154" s="4">
        <v>138.30000000000001</v>
      </c>
      <c r="K154" s="4">
        <v>120.5</v>
      </c>
      <c r="L154" s="4">
        <v>143.9</v>
      </c>
      <c r="M154" s="4">
        <v>118</v>
      </c>
      <c r="N154" s="4">
        <v>137.9</v>
      </c>
      <c r="O154" s="4">
        <v>127.2</v>
      </c>
      <c r="P154" s="4">
        <v>144</v>
      </c>
      <c r="Q154" s="4">
        <v>133.1</v>
      </c>
      <c r="R154" s="4">
        <v>145.1</v>
      </c>
      <c r="S154" s="4">
        <v>137.30000000000001</v>
      </c>
      <c r="T154" s="4">
        <v>130.6</v>
      </c>
      <c r="U154" s="4">
        <v>136.4</v>
      </c>
      <c r="V154" s="4">
        <v>131.1</v>
      </c>
      <c r="W154" s="4">
        <v>129.1</v>
      </c>
      <c r="X154" s="4">
        <v>130.1</v>
      </c>
      <c r="Y154" s="4">
        <v>127.8</v>
      </c>
      <c r="Z154" s="4">
        <v>117.6</v>
      </c>
      <c r="AA154" s="4">
        <v>125</v>
      </c>
      <c r="AB154" s="4">
        <v>133.80000000000001</v>
      </c>
      <c r="AC154" s="4">
        <v>122.6</v>
      </c>
      <c r="AD154" s="4">
        <v>125.1</v>
      </c>
      <c r="AE154" s="4">
        <v>130.9</v>
      </c>
      <c r="AG154" s="34">
        <f>(AE154-AE118)/AE118</f>
        <v>3.8888888888888931E-2</v>
      </c>
    </row>
    <row r="155" spans="1:34" ht="13.2" hidden="1" x14ac:dyDescent="0.25">
      <c r="A155" s="1" t="s">
        <v>30</v>
      </c>
      <c r="B155" s="1">
        <v>2017</v>
      </c>
      <c r="C155" s="1" t="s">
        <v>36</v>
      </c>
      <c r="D155" s="1" t="str">
        <f t="shared" si="2"/>
        <v>2017 April Rural</v>
      </c>
      <c r="E155" s="4">
        <v>133.19999999999999</v>
      </c>
      <c r="F155" s="4">
        <v>138.69999999999999</v>
      </c>
      <c r="G155" s="4">
        <v>127.1</v>
      </c>
      <c r="H155" s="4">
        <v>137.69999999999999</v>
      </c>
      <c r="I155" s="4">
        <v>121.3</v>
      </c>
      <c r="J155" s="4">
        <v>141.80000000000001</v>
      </c>
      <c r="K155" s="4">
        <v>121.5</v>
      </c>
      <c r="L155" s="4">
        <v>144.5</v>
      </c>
      <c r="M155" s="4">
        <v>117.4</v>
      </c>
      <c r="N155" s="4">
        <v>134.1</v>
      </c>
      <c r="O155" s="4">
        <v>130</v>
      </c>
      <c r="P155" s="4">
        <v>145.5</v>
      </c>
      <c r="Q155" s="4">
        <v>133.5</v>
      </c>
      <c r="R155" s="4">
        <v>144.4</v>
      </c>
      <c r="S155" s="4">
        <v>142.4</v>
      </c>
      <c r="T155" s="4">
        <v>136.80000000000001</v>
      </c>
      <c r="U155" s="4">
        <v>141.6</v>
      </c>
      <c r="V155" s="4">
        <v>129.82939793761466</v>
      </c>
      <c r="W155" s="4">
        <v>135</v>
      </c>
      <c r="X155" s="4">
        <v>134.30000000000001</v>
      </c>
      <c r="Y155" s="4">
        <v>131</v>
      </c>
      <c r="Z155" s="4">
        <v>119.2</v>
      </c>
      <c r="AA155" s="4">
        <v>128.30000000000001</v>
      </c>
      <c r="AB155" s="4">
        <v>135.69999999999999</v>
      </c>
      <c r="AC155" s="4">
        <v>123.7</v>
      </c>
      <c r="AD155" s="4">
        <v>127.5</v>
      </c>
      <c r="AE155" s="4">
        <v>132.9</v>
      </c>
    </row>
    <row r="156" spans="1:34" ht="13.2" hidden="1" x14ac:dyDescent="0.25">
      <c r="A156" s="1" t="s">
        <v>32</v>
      </c>
      <c r="B156" s="1">
        <v>2017</v>
      </c>
      <c r="C156" s="1" t="s">
        <v>36</v>
      </c>
      <c r="D156" s="1" t="str">
        <f t="shared" si="2"/>
        <v>2017 April Urban</v>
      </c>
      <c r="E156" s="4">
        <v>132.69999999999999</v>
      </c>
      <c r="F156" s="4">
        <v>140.6</v>
      </c>
      <c r="G156" s="4">
        <v>124.5</v>
      </c>
      <c r="H156" s="4">
        <v>136.30000000000001</v>
      </c>
      <c r="I156" s="4">
        <v>113.5</v>
      </c>
      <c r="J156" s="4">
        <v>137.69999999999999</v>
      </c>
      <c r="K156" s="4">
        <v>127.1</v>
      </c>
      <c r="L156" s="4">
        <v>133.80000000000001</v>
      </c>
      <c r="M156" s="4">
        <v>120.8</v>
      </c>
      <c r="N156" s="4">
        <v>141.30000000000001</v>
      </c>
      <c r="O156" s="4">
        <v>123.8</v>
      </c>
      <c r="P156" s="4">
        <v>142.6</v>
      </c>
      <c r="Q156" s="4">
        <v>133.4</v>
      </c>
      <c r="R156" s="4">
        <v>148</v>
      </c>
      <c r="S156" s="4">
        <v>131.19999999999999</v>
      </c>
      <c r="T156" s="4">
        <v>123</v>
      </c>
      <c r="U156" s="4">
        <v>130</v>
      </c>
      <c r="V156" s="4">
        <v>131.69999999999999</v>
      </c>
      <c r="W156" s="4">
        <v>121.4</v>
      </c>
      <c r="X156" s="4">
        <v>126</v>
      </c>
      <c r="Y156" s="4">
        <v>123.4</v>
      </c>
      <c r="Z156" s="4">
        <v>114.3</v>
      </c>
      <c r="AA156" s="4">
        <v>122.6</v>
      </c>
      <c r="AB156" s="4">
        <v>133.6</v>
      </c>
      <c r="AC156" s="4">
        <v>122.2</v>
      </c>
      <c r="AD156" s="4">
        <v>122.5</v>
      </c>
      <c r="AE156" s="4">
        <v>129.1</v>
      </c>
    </row>
    <row r="157" spans="1:34" ht="13.2" hidden="1" x14ac:dyDescent="0.25">
      <c r="A157" s="1" t="s">
        <v>33</v>
      </c>
      <c r="B157" s="1">
        <v>2017</v>
      </c>
      <c r="C157" s="1" t="s">
        <v>36</v>
      </c>
      <c r="D157" s="1" t="str">
        <f t="shared" si="2"/>
        <v>2017 April Rural+Urban</v>
      </c>
      <c r="E157" s="4">
        <v>133</v>
      </c>
      <c r="F157" s="4">
        <v>139.4</v>
      </c>
      <c r="G157" s="4">
        <v>126.1</v>
      </c>
      <c r="H157" s="4">
        <v>137.19999999999999</v>
      </c>
      <c r="I157" s="4">
        <v>118.4</v>
      </c>
      <c r="J157" s="4">
        <v>139.9</v>
      </c>
      <c r="K157" s="4">
        <v>123.4</v>
      </c>
      <c r="L157" s="4">
        <v>140.9</v>
      </c>
      <c r="M157" s="4">
        <v>118.5</v>
      </c>
      <c r="N157" s="4">
        <v>136.5</v>
      </c>
      <c r="O157" s="4">
        <v>127.4</v>
      </c>
      <c r="P157" s="4">
        <v>144.19999999999999</v>
      </c>
      <c r="Q157" s="4">
        <v>133.5</v>
      </c>
      <c r="R157" s="4">
        <v>145.4</v>
      </c>
      <c r="S157" s="4">
        <v>138</v>
      </c>
      <c r="T157" s="4">
        <v>131.1</v>
      </c>
      <c r="U157" s="4">
        <v>137</v>
      </c>
      <c r="V157" s="4">
        <v>131.69999999999999</v>
      </c>
      <c r="W157" s="4">
        <v>129.80000000000001</v>
      </c>
      <c r="X157" s="4">
        <v>130.4</v>
      </c>
      <c r="Y157" s="4">
        <v>128.1</v>
      </c>
      <c r="Z157" s="4">
        <v>116.6</v>
      </c>
      <c r="AA157" s="4">
        <v>125.1</v>
      </c>
      <c r="AB157" s="4">
        <v>134.5</v>
      </c>
      <c r="AC157" s="4">
        <v>123.1</v>
      </c>
      <c r="AD157" s="4">
        <v>125.1</v>
      </c>
      <c r="AE157" s="4">
        <v>131.1</v>
      </c>
      <c r="AG157" s="34">
        <f>(AE157-AE121)/AE121</f>
        <v>2.9850746268656695E-2</v>
      </c>
    </row>
    <row r="158" spans="1:34" ht="13.2" hidden="1" x14ac:dyDescent="0.25">
      <c r="A158" s="1" t="s">
        <v>30</v>
      </c>
      <c r="B158" s="1">
        <v>2017</v>
      </c>
      <c r="C158" s="1" t="s">
        <v>37</v>
      </c>
      <c r="D158" s="1" t="str">
        <f t="shared" si="2"/>
        <v>2017 May Rural</v>
      </c>
      <c r="E158" s="4">
        <v>133.1</v>
      </c>
      <c r="F158" s="4">
        <v>140.30000000000001</v>
      </c>
      <c r="G158" s="4">
        <v>126.8</v>
      </c>
      <c r="H158" s="4">
        <v>138.19999999999999</v>
      </c>
      <c r="I158" s="4">
        <v>120.8</v>
      </c>
      <c r="J158" s="4">
        <v>140.19999999999999</v>
      </c>
      <c r="K158" s="4">
        <v>123.8</v>
      </c>
      <c r="L158" s="4">
        <v>141.80000000000001</v>
      </c>
      <c r="M158" s="4">
        <v>118.6</v>
      </c>
      <c r="N158" s="4">
        <v>134</v>
      </c>
      <c r="O158" s="4">
        <v>130.30000000000001</v>
      </c>
      <c r="P158" s="4">
        <v>145.80000000000001</v>
      </c>
      <c r="Q158" s="4">
        <v>133.80000000000001</v>
      </c>
      <c r="R158" s="4">
        <v>145.5</v>
      </c>
      <c r="S158" s="4">
        <v>142.5</v>
      </c>
      <c r="T158" s="4">
        <v>137.30000000000001</v>
      </c>
      <c r="U158" s="4">
        <v>141.80000000000001</v>
      </c>
      <c r="V158" s="4">
        <v>130.46792854742014</v>
      </c>
      <c r="W158" s="4">
        <v>135</v>
      </c>
      <c r="X158" s="4">
        <v>134.9</v>
      </c>
      <c r="Y158" s="4">
        <v>131.4</v>
      </c>
      <c r="Z158" s="4">
        <v>119.4</v>
      </c>
      <c r="AA158" s="4">
        <v>129.4</v>
      </c>
      <c r="AB158" s="4">
        <v>136.30000000000001</v>
      </c>
      <c r="AC158" s="4">
        <v>123.7</v>
      </c>
      <c r="AD158" s="4">
        <v>127.9</v>
      </c>
      <c r="AE158" s="4">
        <v>133.30000000000001</v>
      </c>
    </row>
    <row r="159" spans="1:34" ht="13.2" hidden="1" x14ac:dyDescent="0.25">
      <c r="A159" s="1" t="s">
        <v>32</v>
      </c>
      <c r="B159" s="1">
        <v>2017</v>
      </c>
      <c r="C159" s="1" t="s">
        <v>37</v>
      </c>
      <c r="D159" s="1" t="str">
        <f t="shared" si="2"/>
        <v>2017 May Urban</v>
      </c>
      <c r="E159" s="4">
        <v>132.6</v>
      </c>
      <c r="F159" s="4">
        <v>144.1</v>
      </c>
      <c r="G159" s="4">
        <v>125.6</v>
      </c>
      <c r="H159" s="4">
        <v>136.80000000000001</v>
      </c>
      <c r="I159" s="4">
        <v>113.4</v>
      </c>
      <c r="J159" s="4">
        <v>135.19999999999999</v>
      </c>
      <c r="K159" s="4">
        <v>129.19999999999999</v>
      </c>
      <c r="L159" s="4">
        <v>131.5</v>
      </c>
      <c r="M159" s="4">
        <v>121</v>
      </c>
      <c r="N159" s="4">
        <v>139.9</v>
      </c>
      <c r="O159" s="4">
        <v>123.8</v>
      </c>
      <c r="P159" s="4">
        <v>142.9</v>
      </c>
      <c r="Q159" s="4">
        <v>133.6</v>
      </c>
      <c r="R159" s="4">
        <v>148.30000000000001</v>
      </c>
      <c r="S159" s="4">
        <v>131.5</v>
      </c>
      <c r="T159" s="4">
        <v>123.2</v>
      </c>
      <c r="U159" s="4">
        <v>130.19999999999999</v>
      </c>
      <c r="V159" s="4">
        <v>132.1</v>
      </c>
      <c r="W159" s="4">
        <v>120.1</v>
      </c>
      <c r="X159" s="4">
        <v>126.5</v>
      </c>
      <c r="Y159" s="4">
        <v>123.6</v>
      </c>
      <c r="Z159" s="4">
        <v>114.3</v>
      </c>
      <c r="AA159" s="4">
        <v>122.8</v>
      </c>
      <c r="AB159" s="4">
        <v>133.80000000000001</v>
      </c>
      <c r="AC159" s="4">
        <v>122</v>
      </c>
      <c r="AD159" s="4">
        <v>122.6</v>
      </c>
      <c r="AE159" s="4">
        <v>129.30000000000001</v>
      </c>
    </row>
    <row r="160" spans="1:34" ht="13.2" hidden="1" x14ac:dyDescent="0.25">
      <c r="A160" s="1" t="s">
        <v>33</v>
      </c>
      <c r="B160" s="1">
        <v>2017</v>
      </c>
      <c r="C160" s="1" t="s">
        <v>37</v>
      </c>
      <c r="D160" s="1" t="str">
        <f t="shared" si="2"/>
        <v>2017 May Rural+Urban</v>
      </c>
      <c r="E160" s="4">
        <v>132.9</v>
      </c>
      <c r="F160" s="4">
        <v>141.6</v>
      </c>
      <c r="G160" s="4">
        <v>126.3</v>
      </c>
      <c r="H160" s="4">
        <v>137.69999999999999</v>
      </c>
      <c r="I160" s="4">
        <v>118.1</v>
      </c>
      <c r="J160" s="4">
        <v>137.9</v>
      </c>
      <c r="K160" s="4">
        <v>125.6</v>
      </c>
      <c r="L160" s="4">
        <v>138.30000000000001</v>
      </c>
      <c r="M160" s="4">
        <v>119.4</v>
      </c>
      <c r="N160" s="4">
        <v>136</v>
      </c>
      <c r="O160" s="4">
        <v>127.6</v>
      </c>
      <c r="P160" s="4">
        <v>144.5</v>
      </c>
      <c r="Q160" s="4">
        <v>133.69999999999999</v>
      </c>
      <c r="R160" s="4">
        <v>146.19999999999999</v>
      </c>
      <c r="S160" s="4">
        <v>138.19999999999999</v>
      </c>
      <c r="T160" s="4">
        <v>131.4</v>
      </c>
      <c r="U160" s="4">
        <v>137.19999999999999</v>
      </c>
      <c r="V160" s="4">
        <v>132.1</v>
      </c>
      <c r="W160" s="4">
        <v>129.4</v>
      </c>
      <c r="X160" s="4">
        <v>130.9</v>
      </c>
      <c r="Y160" s="4">
        <v>128.4</v>
      </c>
      <c r="Z160" s="4">
        <v>116.7</v>
      </c>
      <c r="AA160" s="4">
        <v>125.7</v>
      </c>
      <c r="AB160" s="4">
        <v>134.80000000000001</v>
      </c>
      <c r="AC160" s="4">
        <v>123</v>
      </c>
      <c r="AD160" s="4">
        <v>125.3</v>
      </c>
      <c r="AE160" s="4">
        <v>131.4</v>
      </c>
      <c r="AG160" s="34">
        <f>(AE160-AE124)/AE124</f>
        <v>2.1772939346811911E-2</v>
      </c>
    </row>
    <row r="161" spans="1:33" ht="13.2" hidden="1" x14ac:dyDescent="0.25">
      <c r="A161" s="1" t="s">
        <v>30</v>
      </c>
      <c r="B161" s="1">
        <v>2017</v>
      </c>
      <c r="C161" s="1" t="s">
        <v>38</v>
      </c>
      <c r="D161" s="1" t="str">
        <f t="shared" si="2"/>
        <v>2017 June Rural</v>
      </c>
      <c r="E161" s="4">
        <v>133.5</v>
      </c>
      <c r="F161" s="4">
        <v>143.69999999999999</v>
      </c>
      <c r="G161" s="4">
        <v>128</v>
      </c>
      <c r="H161" s="4">
        <v>138.6</v>
      </c>
      <c r="I161" s="4">
        <v>120.9</v>
      </c>
      <c r="J161" s="4">
        <v>140.9</v>
      </c>
      <c r="K161" s="4">
        <v>128.80000000000001</v>
      </c>
      <c r="L161" s="4">
        <v>140.19999999999999</v>
      </c>
      <c r="M161" s="4">
        <v>118.9</v>
      </c>
      <c r="N161" s="4">
        <v>133.5</v>
      </c>
      <c r="O161" s="4">
        <v>130.4</v>
      </c>
      <c r="P161" s="4">
        <v>146.5</v>
      </c>
      <c r="Q161" s="4">
        <v>134.9</v>
      </c>
      <c r="R161" s="4">
        <v>145.80000000000001</v>
      </c>
      <c r="S161" s="4">
        <v>143.1</v>
      </c>
      <c r="T161" s="4">
        <v>137.69999999999999</v>
      </c>
      <c r="U161" s="4">
        <v>142.30000000000001</v>
      </c>
      <c r="V161" s="4">
        <v>131.02414619816599</v>
      </c>
      <c r="W161" s="4">
        <v>134.80000000000001</v>
      </c>
      <c r="X161" s="4">
        <v>135.19999999999999</v>
      </c>
      <c r="Y161" s="4">
        <v>131.30000000000001</v>
      </c>
      <c r="Z161" s="4">
        <v>119.4</v>
      </c>
      <c r="AA161" s="4">
        <v>129.80000000000001</v>
      </c>
      <c r="AB161" s="4">
        <v>136.9</v>
      </c>
      <c r="AC161" s="4">
        <v>124.1</v>
      </c>
      <c r="AD161" s="4">
        <v>128.1</v>
      </c>
      <c r="AE161" s="4">
        <v>133.9</v>
      </c>
    </row>
    <row r="162" spans="1:33" ht="13.2" hidden="1" x14ac:dyDescent="0.25">
      <c r="A162" s="1" t="s">
        <v>32</v>
      </c>
      <c r="B162" s="1">
        <v>2017</v>
      </c>
      <c r="C162" s="1" t="s">
        <v>38</v>
      </c>
      <c r="D162" s="1" t="str">
        <f t="shared" si="2"/>
        <v>2017 June Urban</v>
      </c>
      <c r="E162" s="4">
        <v>132.9</v>
      </c>
      <c r="F162" s="4">
        <v>148.69999999999999</v>
      </c>
      <c r="G162" s="4">
        <v>128.30000000000001</v>
      </c>
      <c r="H162" s="4">
        <v>137.30000000000001</v>
      </c>
      <c r="I162" s="4">
        <v>113.5</v>
      </c>
      <c r="J162" s="4">
        <v>137.19999999999999</v>
      </c>
      <c r="K162" s="4">
        <v>142.19999999999999</v>
      </c>
      <c r="L162" s="4">
        <v>128.19999999999999</v>
      </c>
      <c r="M162" s="4">
        <v>120.9</v>
      </c>
      <c r="N162" s="4">
        <v>138.80000000000001</v>
      </c>
      <c r="O162" s="4">
        <v>124.2</v>
      </c>
      <c r="P162" s="4">
        <v>143.1</v>
      </c>
      <c r="Q162" s="4">
        <v>135.69999999999999</v>
      </c>
      <c r="R162" s="4">
        <v>148.6</v>
      </c>
      <c r="S162" s="4">
        <v>131.5</v>
      </c>
      <c r="T162" s="4">
        <v>123.2</v>
      </c>
      <c r="U162" s="4">
        <v>130.19999999999999</v>
      </c>
      <c r="V162" s="4">
        <v>131.4</v>
      </c>
      <c r="W162" s="4">
        <v>119</v>
      </c>
      <c r="X162" s="4">
        <v>126.8</v>
      </c>
      <c r="Y162" s="4">
        <v>123.8</v>
      </c>
      <c r="Z162" s="4">
        <v>113.9</v>
      </c>
      <c r="AA162" s="4">
        <v>122.9</v>
      </c>
      <c r="AB162" s="4">
        <v>134.30000000000001</v>
      </c>
      <c r="AC162" s="4">
        <v>122.5</v>
      </c>
      <c r="AD162" s="4">
        <v>122.7</v>
      </c>
      <c r="AE162" s="4">
        <v>129.9</v>
      </c>
    </row>
    <row r="163" spans="1:33" ht="13.2" hidden="1" x14ac:dyDescent="0.25">
      <c r="A163" s="1" t="s">
        <v>33</v>
      </c>
      <c r="B163" s="1">
        <v>2017</v>
      </c>
      <c r="C163" s="1" t="s">
        <v>38</v>
      </c>
      <c r="D163" s="1" t="str">
        <f t="shared" si="2"/>
        <v>2017 June Rural+Urban</v>
      </c>
      <c r="E163" s="4">
        <v>133.30000000000001</v>
      </c>
      <c r="F163" s="4">
        <v>145.5</v>
      </c>
      <c r="G163" s="4">
        <v>128.1</v>
      </c>
      <c r="H163" s="4">
        <v>138.1</v>
      </c>
      <c r="I163" s="4">
        <v>118.2</v>
      </c>
      <c r="J163" s="4">
        <v>139.19999999999999</v>
      </c>
      <c r="K163" s="4">
        <v>133.30000000000001</v>
      </c>
      <c r="L163" s="4">
        <v>136.19999999999999</v>
      </c>
      <c r="M163" s="4">
        <v>119.6</v>
      </c>
      <c r="N163" s="4">
        <v>135.30000000000001</v>
      </c>
      <c r="O163" s="4">
        <v>127.8</v>
      </c>
      <c r="P163" s="4">
        <v>144.9</v>
      </c>
      <c r="Q163" s="4">
        <v>135.19999999999999</v>
      </c>
      <c r="R163" s="4">
        <v>146.5</v>
      </c>
      <c r="S163" s="4">
        <v>138.5</v>
      </c>
      <c r="T163" s="4">
        <v>131.69999999999999</v>
      </c>
      <c r="U163" s="4">
        <v>137.5</v>
      </c>
      <c r="V163" s="4">
        <v>131.4</v>
      </c>
      <c r="W163" s="4">
        <v>128.80000000000001</v>
      </c>
      <c r="X163" s="4">
        <v>131.19999999999999</v>
      </c>
      <c r="Y163" s="4">
        <v>128.5</v>
      </c>
      <c r="Z163" s="4">
        <v>116.5</v>
      </c>
      <c r="AA163" s="4">
        <v>125.9</v>
      </c>
      <c r="AB163" s="4">
        <v>135.4</v>
      </c>
      <c r="AC163" s="4">
        <v>123.4</v>
      </c>
      <c r="AD163" s="4">
        <v>125.5</v>
      </c>
      <c r="AE163" s="4">
        <v>132</v>
      </c>
      <c r="AG163" s="34">
        <f>(AE163-AE127)/AE127</f>
        <v>1.4604150653343625E-2</v>
      </c>
    </row>
    <row r="164" spans="1:33" ht="13.2" hidden="1" x14ac:dyDescent="0.25">
      <c r="A164" s="1" t="s">
        <v>30</v>
      </c>
      <c r="B164" s="1">
        <v>2017</v>
      </c>
      <c r="C164" s="1" t="s">
        <v>39</v>
      </c>
      <c r="D164" s="1" t="str">
        <f t="shared" si="2"/>
        <v>2017 July Rural</v>
      </c>
      <c r="E164" s="4">
        <v>134</v>
      </c>
      <c r="F164" s="4">
        <v>144.19999999999999</v>
      </c>
      <c r="G164" s="4">
        <v>129.80000000000001</v>
      </c>
      <c r="H164" s="4">
        <v>139</v>
      </c>
      <c r="I164" s="4">
        <v>120.9</v>
      </c>
      <c r="J164" s="4">
        <v>143.9</v>
      </c>
      <c r="K164" s="4">
        <v>151.5</v>
      </c>
      <c r="L164" s="4">
        <v>138.1</v>
      </c>
      <c r="M164" s="4">
        <v>120</v>
      </c>
      <c r="N164" s="4">
        <v>133.9</v>
      </c>
      <c r="O164" s="4">
        <v>131.4</v>
      </c>
      <c r="P164" s="4">
        <v>147.69999999999999</v>
      </c>
      <c r="Q164" s="4">
        <v>138.5</v>
      </c>
      <c r="R164" s="4">
        <v>147.4</v>
      </c>
      <c r="S164" s="4">
        <v>144.30000000000001</v>
      </c>
      <c r="T164" s="4">
        <v>138.1</v>
      </c>
      <c r="U164" s="4">
        <v>143.5</v>
      </c>
      <c r="V164" s="4">
        <v>131.302385853689</v>
      </c>
      <c r="W164" s="4">
        <v>135.30000000000001</v>
      </c>
      <c r="X164" s="4">
        <v>136.1</v>
      </c>
      <c r="Y164" s="4">
        <v>132.1</v>
      </c>
      <c r="Z164" s="4">
        <v>119.1</v>
      </c>
      <c r="AA164" s="4">
        <v>130.6</v>
      </c>
      <c r="AB164" s="4">
        <v>138.6</v>
      </c>
      <c r="AC164" s="4">
        <v>124.4</v>
      </c>
      <c r="AD164" s="4">
        <v>128.6</v>
      </c>
      <c r="AE164" s="4">
        <v>136.19999999999999</v>
      </c>
    </row>
    <row r="165" spans="1:33" ht="13.2" hidden="1" x14ac:dyDescent="0.25">
      <c r="A165" s="1" t="s">
        <v>32</v>
      </c>
      <c r="B165" s="1">
        <v>2017</v>
      </c>
      <c r="C165" s="1" t="s">
        <v>39</v>
      </c>
      <c r="D165" s="1" t="str">
        <f t="shared" si="2"/>
        <v>2017 July Urban</v>
      </c>
      <c r="E165" s="4">
        <v>132.80000000000001</v>
      </c>
      <c r="F165" s="4">
        <v>148.4</v>
      </c>
      <c r="G165" s="4">
        <v>129.4</v>
      </c>
      <c r="H165" s="4">
        <v>137.69999999999999</v>
      </c>
      <c r="I165" s="4">
        <v>113.4</v>
      </c>
      <c r="J165" s="4">
        <v>139.4</v>
      </c>
      <c r="K165" s="4">
        <v>175.1</v>
      </c>
      <c r="L165" s="4">
        <v>124.7</v>
      </c>
      <c r="M165" s="4">
        <v>121.5</v>
      </c>
      <c r="N165" s="4">
        <v>137.80000000000001</v>
      </c>
      <c r="O165" s="4">
        <v>124.4</v>
      </c>
      <c r="P165" s="4">
        <v>143.69999999999999</v>
      </c>
      <c r="Q165" s="4">
        <v>139.80000000000001</v>
      </c>
      <c r="R165" s="4">
        <v>150.5</v>
      </c>
      <c r="S165" s="4">
        <v>131.6</v>
      </c>
      <c r="T165" s="4">
        <v>123.7</v>
      </c>
      <c r="U165" s="4">
        <v>130.4</v>
      </c>
      <c r="V165" s="4">
        <v>132.6</v>
      </c>
      <c r="W165" s="4">
        <v>119.7</v>
      </c>
      <c r="X165" s="4">
        <v>127.2</v>
      </c>
      <c r="Y165" s="4">
        <v>125</v>
      </c>
      <c r="Z165" s="4">
        <v>113.2</v>
      </c>
      <c r="AA165" s="4">
        <v>123.5</v>
      </c>
      <c r="AB165" s="4">
        <v>135.5</v>
      </c>
      <c r="AC165" s="4">
        <v>122.4</v>
      </c>
      <c r="AD165" s="4">
        <v>123</v>
      </c>
      <c r="AE165" s="4">
        <v>131.80000000000001</v>
      </c>
    </row>
    <row r="166" spans="1:33" ht="13.2" hidden="1" x14ac:dyDescent="0.25">
      <c r="A166" s="1" t="s">
        <v>33</v>
      </c>
      <c r="B166" s="1">
        <v>2017</v>
      </c>
      <c r="C166" s="1" t="s">
        <v>39</v>
      </c>
      <c r="D166" s="1" t="str">
        <f t="shared" si="2"/>
        <v>2017 July Rural+Urban</v>
      </c>
      <c r="E166" s="4">
        <v>133.6</v>
      </c>
      <c r="F166" s="4">
        <v>145.69999999999999</v>
      </c>
      <c r="G166" s="4">
        <v>129.6</v>
      </c>
      <c r="H166" s="4">
        <v>138.5</v>
      </c>
      <c r="I166" s="4">
        <v>118.1</v>
      </c>
      <c r="J166" s="4">
        <v>141.80000000000001</v>
      </c>
      <c r="K166" s="4">
        <v>159.5</v>
      </c>
      <c r="L166" s="4">
        <v>133.6</v>
      </c>
      <c r="M166" s="4">
        <v>120.5</v>
      </c>
      <c r="N166" s="4">
        <v>135.19999999999999</v>
      </c>
      <c r="O166" s="4">
        <v>128.5</v>
      </c>
      <c r="P166" s="4">
        <v>145.80000000000001</v>
      </c>
      <c r="Q166" s="4">
        <v>139</v>
      </c>
      <c r="R166" s="4">
        <v>148.19999999999999</v>
      </c>
      <c r="S166" s="4">
        <v>139.30000000000001</v>
      </c>
      <c r="T166" s="4">
        <v>132.1</v>
      </c>
      <c r="U166" s="4">
        <v>138.30000000000001</v>
      </c>
      <c r="V166" s="4">
        <v>132.6</v>
      </c>
      <c r="W166" s="4">
        <v>129.4</v>
      </c>
      <c r="X166" s="4">
        <v>131.9</v>
      </c>
      <c r="Y166" s="4">
        <v>129.4</v>
      </c>
      <c r="Z166" s="4">
        <v>116</v>
      </c>
      <c r="AA166" s="4">
        <v>126.6</v>
      </c>
      <c r="AB166" s="4">
        <v>136.80000000000001</v>
      </c>
      <c r="AC166" s="4">
        <v>123.6</v>
      </c>
      <c r="AD166" s="4">
        <v>125.9</v>
      </c>
      <c r="AE166" s="4">
        <v>134.19999999999999</v>
      </c>
      <c r="AG166" s="34">
        <f>(AE166-AE130)/AE130</f>
        <v>2.3646071700991568E-2</v>
      </c>
    </row>
    <row r="167" spans="1:33" ht="13.2" hidden="1" x14ac:dyDescent="0.25">
      <c r="A167" s="1" t="s">
        <v>30</v>
      </c>
      <c r="B167" s="1">
        <v>2017</v>
      </c>
      <c r="C167" s="1" t="s">
        <v>40</v>
      </c>
      <c r="D167" s="1" t="str">
        <f t="shared" si="2"/>
        <v>2017 August Rural</v>
      </c>
      <c r="E167" s="4">
        <v>134.80000000000001</v>
      </c>
      <c r="F167" s="4">
        <v>143.1</v>
      </c>
      <c r="G167" s="4">
        <v>130</v>
      </c>
      <c r="H167" s="4">
        <v>139.4</v>
      </c>
      <c r="I167" s="4">
        <v>120.5</v>
      </c>
      <c r="J167" s="4">
        <v>148</v>
      </c>
      <c r="K167" s="4">
        <v>162.9</v>
      </c>
      <c r="L167" s="4">
        <v>137.4</v>
      </c>
      <c r="M167" s="4">
        <v>120.8</v>
      </c>
      <c r="N167" s="4">
        <v>134.69999999999999</v>
      </c>
      <c r="O167" s="4">
        <v>131.6</v>
      </c>
      <c r="P167" s="4">
        <v>148.69999999999999</v>
      </c>
      <c r="Q167" s="4">
        <v>140.6</v>
      </c>
      <c r="R167" s="4">
        <v>149</v>
      </c>
      <c r="S167" s="4">
        <v>145.30000000000001</v>
      </c>
      <c r="T167" s="4">
        <v>139.19999999999999</v>
      </c>
      <c r="U167" s="4">
        <v>144.5</v>
      </c>
      <c r="V167" s="4">
        <v>131.66605117769723</v>
      </c>
      <c r="W167" s="4">
        <v>136.4</v>
      </c>
      <c r="X167" s="4">
        <v>137.30000000000001</v>
      </c>
      <c r="Y167" s="4">
        <v>133</v>
      </c>
      <c r="Z167" s="4">
        <v>120.3</v>
      </c>
      <c r="AA167" s="4">
        <v>131.5</v>
      </c>
      <c r="AB167" s="4">
        <v>140.19999999999999</v>
      </c>
      <c r="AC167" s="4">
        <v>125.4</v>
      </c>
      <c r="AD167" s="4">
        <v>129.69999999999999</v>
      </c>
      <c r="AE167" s="4">
        <v>137.80000000000001</v>
      </c>
    </row>
    <row r="168" spans="1:33" ht="13.2" hidden="1" x14ac:dyDescent="0.25">
      <c r="A168" s="1" t="s">
        <v>32</v>
      </c>
      <c r="B168" s="1">
        <v>2017</v>
      </c>
      <c r="C168" s="1" t="s">
        <v>40</v>
      </c>
      <c r="D168" s="1" t="str">
        <f t="shared" si="2"/>
        <v>2017 August Urban</v>
      </c>
      <c r="E168" s="4">
        <v>133.19999999999999</v>
      </c>
      <c r="F168" s="4">
        <v>143.9</v>
      </c>
      <c r="G168" s="4">
        <v>128.30000000000001</v>
      </c>
      <c r="H168" s="4">
        <v>138.30000000000001</v>
      </c>
      <c r="I168" s="4">
        <v>114.1</v>
      </c>
      <c r="J168" s="4">
        <v>142.69999999999999</v>
      </c>
      <c r="K168" s="4">
        <v>179.8</v>
      </c>
      <c r="L168" s="4">
        <v>123.5</v>
      </c>
      <c r="M168" s="4">
        <v>122.1</v>
      </c>
      <c r="N168" s="4">
        <v>137.5</v>
      </c>
      <c r="O168" s="4">
        <v>124.6</v>
      </c>
      <c r="P168" s="4">
        <v>144.5</v>
      </c>
      <c r="Q168" s="4">
        <v>140.5</v>
      </c>
      <c r="R168" s="4">
        <v>152.1</v>
      </c>
      <c r="S168" s="4">
        <v>132.69999999999999</v>
      </c>
      <c r="T168" s="4">
        <v>124.3</v>
      </c>
      <c r="U168" s="4">
        <v>131.4</v>
      </c>
      <c r="V168" s="4">
        <v>134.4</v>
      </c>
      <c r="W168" s="4">
        <v>118.9</v>
      </c>
      <c r="X168" s="4">
        <v>127.7</v>
      </c>
      <c r="Y168" s="4">
        <v>125.7</v>
      </c>
      <c r="Z168" s="4">
        <v>114.6</v>
      </c>
      <c r="AA168" s="4">
        <v>124.1</v>
      </c>
      <c r="AB168" s="4">
        <v>135.69999999999999</v>
      </c>
      <c r="AC168" s="4">
        <v>123.3</v>
      </c>
      <c r="AD168" s="4">
        <v>123.8</v>
      </c>
      <c r="AE168" s="4">
        <v>132.69999999999999</v>
      </c>
    </row>
    <row r="169" spans="1:33" ht="13.2" hidden="1" x14ac:dyDescent="0.25">
      <c r="A169" s="1" t="s">
        <v>33</v>
      </c>
      <c r="B169" s="1">
        <v>2017</v>
      </c>
      <c r="C169" s="1" t="s">
        <v>40</v>
      </c>
      <c r="D169" s="1" t="str">
        <f t="shared" si="2"/>
        <v>2017 August Rural+Urban</v>
      </c>
      <c r="E169" s="4">
        <v>134.30000000000001</v>
      </c>
      <c r="F169" s="4">
        <v>143.4</v>
      </c>
      <c r="G169" s="4">
        <v>129.30000000000001</v>
      </c>
      <c r="H169" s="4">
        <v>139</v>
      </c>
      <c r="I169" s="4">
        <v>118.1</v>
      </c>
      <c r="J169" s="4">
        <v>145.5</v>
      </c>
      <c r="K169" s="4">
        <v>168.6</v>
      </c>
      <c r="L169" s="4">
        <v>132.69999999999999</v>
      </c>
      <c r="M169" s="4">
        <v>121.2</v>
      </c>
      <c r="N169" s="4">
        <v>135.6</v>
      </c>
      <c r="O169" s="4">
        <v>128.69999999999999</v>
      </c>
      <c r="P169" s="4">
        <v>146.80000000000001</v>
      </c>
      <c r="Q169" s="4">
        <v>140.6</v>
      </c>
      <c r="R169" s="4">
        <v>149.80000000000001</v>
      </c>
      <c r="S169" s="4">
        <v>140.30000000000001</v>
      </c>
      <c r="T169" s="4">
        <v>133</v>
      </c>
      <c r="U169" s="4">
        <v>139.30000000000001</v>
      </c>
      <c r="V169" s="4">
        <v>134.4</v>
      </c>
      <c r="W169" s="4">
        <v>129.80000000000001</v>
      </c>
      <c r="X169" s="4">
        <v>132.80000000000001</v>
      </c>
      <c r="Y169" s="4">
        <v>130.19999999999999</v>
      </c>
      <c r="Z169" s="4">
        <v>117.3</v>
      </c>
      <c r="AA169" s="4">
        <v>127.3</v>
      </c>
      <c r="AB169" s="4">
        <v>137.6</v>
      </c>
      <c r="AC169" s="4">
        <v>124.5</v>
      </c>
      <c r="AD169" s="4">
        <v>126.8</v>
      </c>
      <c r="AE169" s="4">
        <v>135.4</v>
      </c>
      <c r="AG169" s="34">
        <f>(AE169-AE133)/AE133</f>
        <v>3.2799389778794902E-2</v>
      </c>
    </row>
    <row r="170" spans="1:33" ht="13.2" hidden="1" x14ac:dyDescent="0.25">
      <c r="A170" s="1" t="s">
        <v>30</v>
      </c>
      <c r="B170" s="1">
        <v>2017</v>
      </c>
      <c r="C170" s="1" t="s">
        <v>41</v>
      </c>
      <c r="D170" s="1" t="str">
        <f t="shared" si="2"/>
        <v>2017 September Rural</v>
      </c>
      <c r="E170" s="4">
        <v>135.19999999999999</v>
      </c>
      <c r="F170" s="4">
        <v>142</v>
      </c>
      <c r="G170" s="4">
        <v>130.5</v>
      </c>
      <c r="H170" s="4">
        <v>140.19999999999999</v>
      </c>
      <c r="I170" s="4">
        <v>120.7</v>
      </c>
      <c r="J170" s="4">
        <v>147.80000000000001</v>
      </c>
      <c r="K170" s="4">
        <v>154.5</v>
      </c>
      <c r="L170" s="4">
        <v>137.1</v>
      </c>
      <c r="M170" s="4">
        <v>121</v>
      </c>
      <c r="N170" s="4">
        <v>134.69999999999999</v>
      </c>
      <c r="O170" s="4">
        <v>131.69999999999999</v>
      </c>
      <c r="P170" s="4">
        <v>149.30000000000001</v>
      </c>
      <c r="Q170" s="4">
        <v>139.6</v>
      </c>
      <c r="R170" s="4">
        <v>149.80000000000001</v>
      </c>
      <c r="S170" s="4">
        <v>146.1</v>
      </c>
      <c r="T170" s="4">
        <v>139.69999999999999</v>
      </c>
      <c r="U170" s="4">
        <v>145.19999999999999</v>
      </c>
      <c r="V170" s="4">
        <v>132.3102870255058</v>
      </c>
      <c r="W170" s="4">
        <v>137.4</v>
      </c>
      <c r="X170" s="4">
        <v>137.9</v>
      </c>
      <c r="Y170" s="4">
        <v>133.4</v>
      </c>
      <c r="Z170" s="4">
        <v>121.2</v>
      </c>
      <c r="AA170" s="4">
        <v>132.30000000000001</v>
      </c>
      <c r="AB170" s="4">
        <v>139.6</v>
      </c>
      <c r="AC170" s="4">
        <v>126.7</v>
      </c>
      <c r="AD170" s="4">
        <v>130.30000000000001</v>
      </c>
      <c r="AE170" s="4">
        <v>137.6</v>
      </c>
    </row>
    <row r="171" spans="1:33" ht="13.2" hidden="1" x14ac:dyDescent="0.25">
      <c r="A171" s="1" t="s">
        <v>32</v>
      </c>
      <c r="B171" s="1">
        <v>2017</v>
      </c>
      <c r="C171" s="1" t="s">
        <v>41</v>
      </c>
      <c r="D171" s="1" t="str">
        <f t="shared" si="2"/>
        <v>2017 September Urban</v>
      </c>
      <c r="E171" s="4">
        <v>133.6</v>
      </c>
      <c r="F171" s="4">
        <v>143</v>
      </c>
      <c r="G171" s="4">
        <v>129.69999999999999</v>
      </c>
      <c r="H171" s="4">
        <v>138.69999999999999</v>
      </c>
      <c r="I171" s="4">
        <v>114.5</v>
      </c>
      <c r="J171" s="4">
        <v>137.5</v>
      </c>
      <c r="K171" s="4">
        <v>160.69999999999999</v>
      </c>
      <c r="L171" s="4">
        <v>124.5</v>
      </c>
      <c r="M171" s="4">
        <v>122.4</v>
      </c>
      <c r="N171" s="4">
        <v>137.30000000000001</v>
      </c>
      <c r="O171" s="4">
        <v>124.8</v>
      </c>
      <c r="P171" s="4">
        <v>145</v>
      </c>
      <c r="Q171" s="4">
        <v>138</v>
      </c>
      <c r="R171" s="4">
        <v>153.6</v>
      </c>
      <c r="S171" s="4">
        <v>133.30000000000001</v>
      </c>
      <c r="T171" s="4">
        <v>124.6</v>
      </c>
      <c r="U171" s="4">
        <v>132</v>
      </c>
      <c r="V171" s="4">
        <v>135.69999999999999</v>
      </c>
      <c r="W171" s="4">
        <v>120.6</v>
      </c>
      <c r="X171" s="4">
        <v>128.1</v>
      </c>
      <c r="Y171" s="4">
        <v>126.1</v>
      </c>
      <c r="Z171" s="4">
        <v>115.7</v>
      </c>
      <c r="AA171" s="4">
        <v>124.5</v>
      </c>
      <c r="AB171" s="4">
        <v>135.9</v>
      </c>
      <c r="AC171" s="4">
        <v>124.4</v>
      </c>
      <c r="AD171" s="4">
        <v>124.5</v>
      </c>
      <c r="AE171" s="4">
        <v>132.4</v>
      </c>
    </row>
    <row r="172" spans="1:33" ht="13.2" hidden="1" x14ac:dyDescent="0.25">
      <c r="A172" s="1" t="s">
        <v>33</v>
      </c>
      <c r="B172" s="1">
        <v>2017</v>
      </c>
      <c r="C172" s="1" t="s">
        <v>41</v>
      </c>
      <c r="D172" s="1" t="str">
        <f t="shared" si="2"/>
        <v>2017 September Rural+Urban</v>
      </c>
      <c r="E172" s="4">
        <v>134.69999999999999</v>
      </c>
      <c r="F172" s="4">
        <v>142.4</v>
      </c>
      <c r="G172" s="4">
        <v>130.19999999999999</v>
      </c>
      <c r="H172" s="4">
        <v>139.6</v>
      </c>
      <c r="I172" s="4">
        <v>118.4</v>
      </c>
      <c r="J172" s="4">
        <v>143</v>
      </c>
      <c r="K172" s="4">
        <v>156.6</v>
      </c>
      <c r="L172" s="4">
        <v>132.9</v>
      </c>
      <c r="M172" s="4">
        <v>121.5</v>
      </c>
      <c r="N172" s="4">
        <v>135.6</v>
      </c>
      <c r="O172" s="4">
        <v>128.80000000000001</v>
      </c>
      <c r="P172" s="4">
        <v>147.30000000000001</v>
      </c>
      <c r="Q172" s="4">
        <v>139</v>
      </c>
      <c r="R172" s="4">
        <v>150.80000000000001</v>
      </c>
      <c r="S172" s="4">
        <v>141.1</v>
      </c>
      <c r="T172" s="4">
        <v>133.4</v>
      </c>
      <c r="U172" s="4">
        <v>140</v>
      </c>
      <c r="V172" s="4">
        <v>135.69999999999999</v>
      </c>
      <c r="W172" s="4">
        <v>131</v>
      </c>
      <c r="X172" s="4">
        <v>133.30000000000001</v>
      </c>
      <c r="Y172" s="4">
        <v>130.6</v>
      </c>
      <c r="Z172" s="4">
        <v>118.3</v>
      </c>
      <c r="AA172" s="4">
        <v>127.9</v>
      </c>
      <c r="AB172" s="4">
        <v>137.4</v>
      </c>
      <c r="AC172" s="4">
        <v>125.7</v>
      </c>
      <c r="AD172" s="4">
        <v>127.5</v>
      </c>
      <c r="AE172" s="4">
        <v>135.19999999999999</v>
      </c>
      <c r="AG172" s="34">
        <f>(AE172-AE136)/AE136</f>
        <v>3.2849503437738597E-2</v>
      </c>
    </row>
    <row r="173" spans="1:33" ht="13.2" hidden="1" x14ac:dyDescent="0.25">
      <c r="A173" s="1" t="s">
        <v>30</v>
      </c>
      <c r="B173" s="1">
        <v>2017</v>
      </c>
      <c r="C173" s="1" t="s">
        <v>42</v>
      </c>
      <c r="D173" s="1" t="str">
        <f t="shared" si="2"/>
        <v>2017 October Rural</v>
      </c>
      <c r="E173" s="4">
        <v>135.9</v>
      </c>
      <c r="F173" s="4">
        <v>141.9</v>
      </c>
      <c r="G173" s="4">
        <v>131</v>
      </c>
      <c r="H173" s="4">
        <v>141.5</v>
      </c>
      <c r="I173" s="4">
        <v>121.4</v>
      </c>
      <c r="J173" s="4">
        <v>146.69999999999999</v>
      </c>
      <c r="K173" s="4">
        <v>157.1</v>
      </c>
      <c r="L173" s="4">
        <v>136.4</v>
      </c>
      <c r="M173" s="4">
        <v>121.4</v>
      </c>
      <c r="N173" s="4">
        <v>135.6</v>
      </c>
      <c r="O173" s="4">
        <v>131.30000000000001</v>
      </c>
      <c r="P173" s="4">
        <v>150.30000000000001</v>
      </c>
      <c r="Q173" s="4">
        <v>140.4</v>
      </c>
      <c r="R173" s="4">
        <v>150.5</v>
      </c>
      <c r="S173" s="4">
        <v>147.19999999999999</v>
      </c>
      <c r="T173" s="4">
        <v>140.6</v>
      </c>
      <c r="U173" s="4">
        <v>146.19999999999999</v>
      </c>
      <c r="V173" s="4">
        <v>133.40874711743243</v>
      </c>
      <c r="W173" s="4">
        <v>138.1</v>
      </c>
      <c r="X173" s="4">
        <v>138.4</v>
      </c>
      <c r="Y173" s="4">
        <v>134.19999999999999</v>
      </c>
      <c r="Z173" s="4">
        <v>121</v>
      </c>
      <c r="AA173" s="4">
        <v>133</v>
      </c>
      <c r="AB173" s="4">
        <v>140.1</v>
      </c>
      <c r="AC173" s="4">
        <v>127.4</v>
      </c>
      <c r="AD173" s="4">
        <v>130.69999999999999</v>
      </c>
      <c r="AE173" s="4">
        <v>138.30000000000001</v>
      </c>
    </row>
    <row r="174" spans="1:33" ht="13.2" hidden="1" x14ac:dyDescent="0.25">
      <c r="A174" s="1" t="s">
        <v>32</v>
      </c>
      <c r="B174" s="1">
        <v>2017</v>
      </c>
      <c r="C174" s="1" t="s">
        <v>42</v>
      </c>
      <c r="D174" s="1" t="str">
        <f t="shared" si="2"/>
        <v>2017 October Urban</v>
      </c>
      <c r="E174" s="4">
        <v>133.9</v>
      </c>
      <c r="F174" s="4">
        <v>142.80000000000001</v>
      </c>
      <c r="G174" s="4">
        <v>131.4</v>
      </c>
      <c r="H174" s="4">
        <v>139.1</v>
      </c>
      <c r="I174" s="4">
        <v>114.9</v>
      </c>
      <c r="J174" s="4">
        <v>135.6</v>
      </c>
      <c r="K174" s="4">
        <v>173.2</v>
      </c>
      <c r="L174" s="4">
        <v>124.1</v>
      </c>
      <c r="M174" s="4">
        <v>122.6</v>
      </c>
      <c r="N174" s="4">
        <v>137.80000000000001</v>
      </c>
      <c r="O174" s="4">
        <v>125.1</v>
      </c>
      <c r="P174" s="4">
        <v>145.5</v>
      </c>
      <c r="Q174" s="4">
        <v>139.69999999999999</v>
      </c>
      <c r="R174" s="4">
        <v>154.6</v>
      </c>
      <c r="S174" s="4">
        <v>134</v>
      </c>
      <c r="T174" s="4">
        <v>124.9</v>
      </c>
      <c r="U174" s="4">
        <v>132.6</v>
      </c>
      <c r="V174" s="4">
        <v>137.30000000000001</v>
      </c>
      <c r="W174" s="4">
        <v>122.6</v>
      </c>
      <c r="X174" s="4">
        <v>128.30000000000001</v>
      </c>
      <c r="Y174" s="4">
        <v>126.6</v>
      </c>
      <c r="Z174" s="4">
        <v>115</v>
      </c>
      <c r="AA174" s="4">
        <v>124.8</v>
      </c>
      <c r="AB174" s="4">
        <v>136.30000000000001</v>
      </c>
      <c r="AC174" s="4">
        <v>124.6</v>
      </c>
      <c r="AD174" s="4">
        <v>124.5</v>
      </c>
      <c r="AE174" s="4">
        <v>133.5</v>
      </c>
    </row>
    <row r="175" spans="1:33" ht="13.2" hidden="1" x14ac:dyDescent="0.25">
      <c r="A175" s="1" t="s">
        <v>33</v>
      </c>
      <c r="B175" s="1">
        <v>2017</v>
      </c>
      <c r="C175" s="1" t="s">
        <v>42</v>
      </c>
      <c r="D175" s="1" t="str">
        <f t="shared" si="2"/>
        <v>2017 October Rural+Urban</v>
      </c>
      <c r="E175" s="4">
        <v>135.30000000000001</v>
      </c>
      <c r="F175" s="4">
        <v>142.19999999999999</v>
      </c>
      <c r="G175" s="4">
        <v>131.19999999999999</v>
      </c>
      <c r="H175" s="4">
        <v>140.6</v>
      </c>
      <c r="I175" s="4">
        <v>119</v>
      </c>
      <c r="J175" s="4">
        <v>141.5</v>
      </c>
      <c r="K175" s="4">
        <v>162.6</v>
      </c>
      <c r="L175" s="4">
        <v>132.30000000000001</v>
      </c>
      <c r="M175" s="4">
        <v>121.8</v>
      </c>
      <c r="N175" s="4">
        <v>136.30000000000001</v>
      </c>
      <c r="O175" s="4">
        <v>128.69999999999999</v>
      </c>
      <c r="P175" s="4">
        <v>148.1</v>
      </c>
      <c r="Q175" s="4">
        <v>140.1</v>
      </c>
      <c r="R175" s="4">
        <v>151.6</v>
      </c>
      <c r="S175" s="4">
        <v>142</v>
      </c>
      <c r="T175" s="4">
        <v>134.1</v>
      </c>
      <c r="U175" s="4">
        <v>140.80000000000001</v>
      </c>
      <c r="V175" s="4">
        <v>137.30000000000001</v>
      </c>
      <c r="W175" s="4">
        <v>132.19999999999999</v>
      </c>
      <c r="X175" s="4">
        <v>133.6</v>
      </c>
      <c r="Y175" s="4">
        <v>131.30000000000001</v>
      </c>
      <c r="Z175" s="4">
        <v>117.8</v>
      </c>
      <c r="AA175" s="4">
        <v>128.4</v>
      </c>
      <c r="AB175" s="4">
        <v>137.9</v>
      </c>
      <c r="AC175" s="4">
        <v>126.2</v>
      </c>
      <c r="AD175" s="4">
        <v>127.7</v>
      </c>
      <c r="AE175" s="4">
        <v>136.1</v>
      </c>
      <c r="AG175" s="34">
        <f>(AE175-AE139)/AE139</f>
        <v>3.5768645357686368E-2</v>
      </c>
    </row>
    <row r="176" spans="1:33" ht="13.2" hidden="1" x14ac:dyDescent="0.25">
      <c r="A176" s="1" t="s">
        <v>30</v>
      </c>
      <c r="B176" s="1">
        <v>2017</v>
      </c>
      <c r="C176" s="1" t="s">
        <v>43</v>
      </c>
      <c r="D176" s="1" t="str">
        <f t="shared" si="2"/>
        <v>2017 November Rural</v>
      </c>
      <c r="E176" s="4">
        <v>136.30000000000001</v>
      </c>
      <c r="F176" s="4">
        <v>142.5</v>
      </c>
      <c r="G176" s="4">
        <v>140.5</v>
      </c>
      <c r="H176" s="4">
        <v>141.5</v>
      </c>
      <c r="I176" s="4">
        <v>121.6</v>
      </c>
      <c r="J176" s="4">
        <v>147.30000000000001</v>
      </c>
      <c r="K176" s="4">
        <v>168</v>
      </c>
      <c r="L176" s="4">
        <v>135.80000000000001</v>
      </c>
      <c r="M176" s="4">
        <v>122.5</v>
      </c>
      <c r="N176" s="4">
        <v>136</v>
      </c>
      <c r="O176" s="4">
        <v>131.9</v>
      </c>
      <c r="P176" s="4">
        <v>151.4</v>
      </c>
      <c r="Q176" s="4">
        <v>142.4</v>
      </c>
      <c r="R176" s="4">
        <v>152.1</v>
      </c>
      <c r="S176" s="4">
        <v>148.19999999999999</v>
      </c>
      <c r="T176" s="4">
        <v>141.5</v>
      </c>
      <c r="U176" s="4">
        <v>147.30000000000001</v>
      </c>
      <c r="V176" s="4">
        <v>134.68723170229282</v>
      </c>
      <c r="W176" s="4">
        <v>141.1</v>
      </c>
      <c r="X176" s="4">
        <v>139.4</v>
      </c>
      <c r="Y176" s="4">
        <v>135.80000000000001</v>
      </c>
      <c r="Z176" s="4">
        <v>121.6</v>
      </c>
      <c r="AA176" s="4">
        <v>133.69999999999999</v>
      </c>
      <c r="AB176" s="4">
        <v>141.5</v>
      </c>
      <c r="AC176" s="4">
        <v>128.1</v>
      </c>
      <c r="AD176" s="4">
        <v>131.69999999999999</v>
      </c>
      <c r="AE176" s="4">
        <v>140</v>
      </c>
    </row>
    <row r="177" spans="1:34" ht="13.2" hidden="1" x14ac:dyDescent="0.25">
      <c r="A177" s="1" t="s">
        <v>32</v>
      </c>
      <c r="B177" s="1">
        <v>2017</v>
      </c>
      <c r="C177" s="1" t="s">
        <v>43</v>
      </c>
      <c r="D177" s="1" t="str">
        <f t="shared" si="2"/>
        <v>2017 November Urban</v>
      </c>
      <c r="E177" s="4">
        <v>134.30000000000001</v>
      </c>
      <c r="F177" s="4">
        <v>142.1</v>
      </c>
      <c r="G177" s="4">
        <v>146.69999999999999</v>
      </c>
      <c r="H177" s="4">
        <v>139.5</v>
      </c>
      <c r="I177" s="4">
        <v>115.2</v>
      </c>
      <c r="J177" s="4">
        <v>136.4</v>
      </c>
      <c r="K177" s="4">
        <v>185.2</v>
      </c>
      <c r="L177" s="4">
        <v>122.2</v>
      </c>
      <c r="M177" s="4">
        <v>123.9</v>
      </c>
      <c r="N177" s="4">
        <v>138.30000000000001</v>
      </c>
      <c r="O177" s="4">
        <v>125.4</v>
      </c>
      <c r="P177" s="4">
        <v>146</v>
      </c>
      <c r="Q177" s="4">
        <v>141.5</v>
      </c>
      <c r="R177" s="4">
        <v>156.19999999999999</v>
      </c>
      <c r="S177" s="4">
        <v>135</v>
      </c>
      <c r="T177" s="4">
        <v>125.4</v>
      </c>
      <c r="U177" s="4">
        <v>133.5</v>
      </c>
      <c r="V177" s="4">
        <v>138.6</v>
      </c>
      <c r="W177" s="4">
        <v>125.7</v>
      </c>
      <c r="X177" s="4">
        <v>128.80000000000001</v>
      </c>
      <c r="Y177" s="4">
        <v>127.4</v>
      </c>
      <c r="Z177" s="4">
        <v>115.3</v>
      </c>
      <c r="AA177" s="4">
        <v>125.1</v>
      </c>
      <c r="AB177" s="4">
        <v>136.6</v>
      </c>
      <c r="AC177" s="4">
        <v>124.9</v>
      </c>
      <c r="AD177" s="4">
        <v>124.9</v>
      </c>
      <c r="AE177" s="4">
        <v>134.80000000000001</v>
      </c>
    </row>
    <row r="178" spans="1:34" ht="13.2" hidden="1" x14ac:dyDescent="0.25">
      <c r="A178" s="1" t="s">
        <v>33</v>
      </c>
      <c r="B178" s="1">
        <v>2017</v>
      </c>
      <c r="C178" s="1" t="s">
        <v>43</v>
      </c>
      <c r="D178" s="1" t="str">
        <f t="shared" si="2"/>
        <v>2017 November Rural+Urban</v>
      </c>
      <c r="E178" s="4">
        <v>135.69999999999999</v>
      </c>
      <c r="F178" s="4">
        <v>142.4</v>
      </c>
      <c r="G178" s="4">
        <v>142.9</v>
      </c>
      <c r="H178" s="4">
        <v>140.80000000000001</v>
      </c>
      <c r="I178" s="4">
        <v>119.2</v>
      </c>
      <c r="J178" s="4">
        <v>142.19999999999999</v>
      </c>
      <c r="K178" s="4">
        <v>173.8</v>
      </c>
      <c r="L178" s="4">
        <v>131.19999999999999</v>
      </c>
      <c r="M178" s="4">
        <v>123</v>
      </c>
      <c r="N178" s="4">
        <v>136.80000000000001</v>
      </c>
      <c r="O178" s="4">
        <v>129.19999999999999</v>
      </c>
      <c r="P178" s="4">
        <v>148.9</v>
      </c>
      <c r="Q178" s="4">
        <v>142.1</v>
      </c>
      <c r="R178" s="4">
        <v>153.19999999999999</v>
      </c>
      <c r="S178" s="4">
        <v>143</v>
      </c>
      <c r="T178" s="4">
        <v>134.80000000000001</v>
      </c>
      <c r="U178" s="4">
        <v>141.80000000000001</v>
      </c>
      <c r="V178" s="4">
        <v>138.6</v>
      </c>
      <c r="W178" s="4">
        <v>135.30000000000001</v>
      </c>
      <c r="X178" s="4">
        <v>134.4</v>
      </c>
      <c r="Y178" s="4">
        <v>132.6</v>
      </c>
      <c r="Z178" s="4">
        <v>118.3</v>
      </c>
      <c r="AA178" s="4">
        <v>128.9</v>
      </c>
      <c r="AB178" s="4">
        <v>138.6</v>
      </c>
      <c r="AC178" s="4">
        <v>126.8</v>
      </c>
      <c r="AD178" s="4">
        <v>128.4</v>
      </c>
      <c r="AE178" s="4">
        <v>137.6</v>
      </c>
      <c r="AG178" s="34">
        <f>(AE178-AE142)/AE142</f>
        <v>4.8780487804878099E-2</v>
      </c>
    </row>
    <row r="179" spans="1:34" ht="13.2" hidden="1" x14ac:dyDescent="0.25">
      <c r="A179" s="1" t="s">
        <v>30</v>
      </c>
      <c r="B179" s="1">
        <v>2017</v>
      </c>
      <c r="C179" s="1" t="s">
        <v>44</v>
      </c>
      <c r="D179" s="1" t="str">
        <f t="shared" si="2"/>
        <v>2017 December Rural</v>
      </c>
      <c r="E179" s="4">
        <v>136.4</v>
      </c>
      <c r="F179" s="4">
        <v>143.69999999999999</v>
      </c>
      <c r="G179" s="4">
        <v>144.80000000000001</v>
      </c>
      <c r="H179" s="4">
        <v>141.9</v>
      </c>
      <c r="I179" s="4">
        <v>123.1</v>
      </c>
      <c r="J179" s="4">
        <v>147.19999999999999</v>
      </c>
      <c r="K179" s="4">
        <v>161</v>
      </c>
      <c r="L179" s="4">
        <v>133.80000000000001</v>
      </c>
      <c r="M179" s="4">
        <v>121.9</v>
      </c>
      <c r="N179" s="4">
        <v>135.80000000000001</v>
      </c>
      <c r="O179" s="4">
        <v>131.1</v>
      </c>
      <c r="P179" s="4">
        <v>151.4</v>
      </c>
      <c r="Q179" s="4">
        <v>141.5</v>
      </c>
      <c r="R179" s="4">
        <v>153.19999999999999</v>
      </c>
      <c r="S179" s="4">
        <v>148</v>
      </c>
      <c r="T179" s="4">
        <v>141.9</v>
      </c>
      <c r="U179" s="4">
        <v>147.19999999999999</v>
      </c>
      <c r="V179" s="4">
        <v>135.95625176058121</v>
      </c>
      <c r="W179" s="4">
        <v>142.6</v>
      </c>
      <c r="X179" s="4">
        <v>139.5</v>
      </c>
      <c r="Y179" s="4">
        <v>136.1</v>
      </c>
      <c r="Z179" s="4">
        <v>122</v>
      </c>
      <c r="AA179" s="4">
        <v>133.4</v>
      </c>
      <c r="AB179" s="4">
        <v>141.1</v>
      </c>
      <c r="AC179" s="4">
        <v>127.8</v>
      </c>
      <c r="AD179" s="4">
        <v>131.9</v>
      </c>
      <c r="AE179" s="4">
        <v>139.80000000000001</v>
      </c>
    </row>
    <row r="180" spans="1:34" ht="13.2" hidden="1" x14ac:dyDescent="0.25">
      <c r="A180" s="1" t="s">
        <v>32</v>
      </c>
      <c r="B180" s="1">
        <v>2017</v>
      </c>
      <c r="C180" s="1" t="s">
        <v>44</v>
      </c>
      <c r="D180" s="1" t="str">
        <f t="shared" si="2"/>
        <v>2017 December Urban</v>
      </c>
      <c r="E180" s="4">
        <v>134.4</v>
      </c>
      <c r="F180" s="4">
        <v>142.6</v>
      </c>
      <c r="G180" s="4">
        <v>145.9</v>
      </c>
      <c r="H180" s="4">
        <v>139.5</v>
      </c>
      <c r="I180" s="4">
        <v>115.9</v>
      </c>
      <c r="J180" s="4">
        <v>135</v>
      </c>
      <c r="K180" s="4">
        <v>163.19999999999999</v>
      </c>
      <c r="L180" s="4">
        <v>119.8</v>
      </c>
      <c r="M180" s="4">
        <v>120.7</v>
      </c>
      <c r="N180" s="4">
        <v>139.69999999999999</v>
      </c>
      <c r="O180" s="4">
        <v>125.7</v>
      </c>
      <c r="P180" s="4">
        <v>146.30000000000001</v>
      </c>
      <c r="Q180" s="4">
        <v>138.80000000000001</v>
      </c>
      <c r="R180" s="4">
        <v>157</v>
      </c>
      <c r="S180" s="4">
        <v>135.6</v>
      </c>
      <c r="T180" s="4">
        <v>125.6</v>
      </c>
      <c r="U180" s="4">
        <v>134</v>
      </c>
      <c r="V180" s="4">
        <v>139.1</v>
      </c>
      <c r="W180" s="4">
        <v>126.8</v>
      </c>
      <c r="X180" s="4">
        <v>129.30000000000001</v>
      </c>
      <c r="Y180" s="4">
        <v>128.19999999999999</v>
      </c>
      <c r="Z180" s="4">
        <v>115.3</v>
      </c>
      <c r="AA180" s="4">
        <v>125.6</v>
      </c>
      <c r="AB180" s="4">
        <v>136.69999999999999</v>
      </c>
      <c r="AC180" s="4">
        <v>124.6</v>
      </c>
      <c r="AD180" s="4">
        <v>125.1</v>
      </c>
      <c r="AE180" s="4">
        <v>134.1</v>
      </c>
    </row>
    <row r="181" spans="1:34" ht="13.2" hidden="1" x14ac:dyDescent="0.25">
      <c r="A181" s="1" t="s">
        <v>33</v>
      </c>
      <c r="B181" s="1">
        <v>2017</v>
      </c>
      <c r="C181" s="1" t="s">
        <v>44</v>
      </c>
      <c r="D181" s="1" t="str">
        <f t="shared" si="2"/>
        <v>2017 December Rural+Urban</v>
      </c>
      <c r="E181" s="4">
        <v>135.80000000000001</v>
      </c>
      <c r="F181" s="4">
        <v>143.30000000000001</v>
      </c>
      <c r="G181" s="4">
        <v>145.19999999999999</v>
      </c>
      <c r="H181" s="4">
        <v>141</v>
      </c>
      <c r="I181" s="4">
        <v>120.5</v>
      </c>
      <c r="J181" s="4">
        <v>141.5</v>
      </c>
      <c r="K181" s="4">
        <v>161.69999999999999</v>
      </c>
      <c r="L181" s="4">
        <v>129.1</v>
      </c>
      <c r="M181" s="4">
        <v>121.5</v>
      </c>
      <c r="N181" s="4">
        <v>137.1</v>
      </c>
      <c r="O181" s="4">
        <v>128.80000000000001</v>
      </c>
      <c r="P181" s="4">
        <v>149</v>
      </c>
      <c r="Q181" s="4">
        <v>140.5</v>
      </c>
      <c r="R181" s="4">
        <v>154.19999999999999</v>
      </c>
      <c r="S181" s="4">
        <v>143.1</v>
      </c>
      <c r="T181" s="4">
        <v>135.1</v>
      </c>
      <c r="U181" s="4">
        <v>142</v>
      </c>
      <c r="V181" s="4">
        <v>139.1</v>
      </c>
      <c r="W181" s="4">
        <v>136.6</v>
      </c>
      <c r="X181" s="4">
        <v>134.69999999999999</v>
      </c>
      <c r="Y181" s="4">
        <v>133.1</v>
      </c>
      <c r="Z181" s="4">
        <v>118.5</v>
      </c>
      <c r="AA181" s="4">
        <v>129</v>
      </c>
      <c r="AB181" s="4">
        <v>138.5</v>
      </c>
      <c r="AC181" s="4">
        <v>126.5</v>
      </c>
      <c r="AD181" s="4">
        <v>128.6</v>
      </c>
      <c r="AE181" s="4">
        <v>137.19999999999999</v>
      </c>
      <c r="AG181" s="34">
        <f>(AE181-AE145)/AE145</f>
        <v>5.2147239263803546E-2</v>
      </c>
      <c r="AH181" s="34">
        <f>(AE181-AE148)/AE148</f>
        <v>5.295471987720627E-2</v>
      </c>
    </row>
    <row r="182" spans="1:34" ht="13.2" hidden="1" x14ac:dyDescent="0.25">
      <c r="A182" s="1" t="s">
        <v>30</v>
      </c>
      <c r="B182" s="1">
        <v>2018</v>
      </c>
      <c r="C182" s="1" t="s">
        <v>31</v>
      </c>
      <c r="D182" s="1" t="str">
        <f t="shared" si="2"/>
        <v>2018 January Rural</v>
      </c>
      <c r="E182" s="4">
        <v>136.6</v>
      </c>
      <c r="F182" s="4">
        <v>144.4</v>
      </c>
      <c r="G182" s="4">
        <v>143.80000000000001</v>
      </c>
      <c r="H182" s="4">
        <v>142</v>
      </c>
      <c r="I182" s="4">
        <v>123.2</v>
      </c>
      <c r="J182" s="4">
        <v>147.9</v>
      </c>
      <c r="K182" s="4">
        <v>152.1</v>
      </c>
      <c r="L182" s="4">
        <v>131.80000000000001</v>
      </c>
      <c r="M182" s="4">
        <v>119.5</v>
      </c>
      <c r="N182" s="4">
        <v>136</v>
      </c>
      <c r="O182" s="4">
        <v>131.19999999999999</v>
      </c>
      <c r="P182" s="4">
        <v>151.80000000000001</v>
      </c>
      <c r="Q182" s="4">
        <v>140.4</v>
      </c>
      <c r="R182" s="4">
        <v>153.6</v>
      </c>
      <c r="S182" s="4">
        <v>148.30000000000001</v>
      </c>
      <c r="T182" s="4">
        <v>142.30000000000001</v>
      </c>
      <c r="U182" s="4">
        <v>147.5</v>
      </c>
      <c r="V182" s="4">
        <v>137.11691450892292</v>
      </c>
      <c r="W182" s="4">
        <v>142.30000000000001</v>
      </c>
      <c r="X182" s="4">
        <v>139.80000000000001</v>
      </c>
      <c r="Y182" s="4">
        <v>136</v>
      </c>
      <c r="Z182" s="4">
        <v>122.7</v>
      </c>
      <c r="AA182" s="4">
        <v>134.30000000000001</v>
      </c>
      <c r="AB182" s="4">
        <v>141.6</v>
      </c>
      <c r="AC182" s="4">
        <v>128.6</v>
      </c>
      <c r="AD182" s="4">
        <v>132.30000000000001</v>
      </c>
      <c r="AE182" s="4">
        <v>139.30000000000001</v>
      </c>
    </row>
    <row r="183" spans="1:34" ht="13.2" hidden="1" x14ac:dyDescent="0.25">
      <c r="A183" s="1" t="s">
        <v>32</v>
      </c>
      <c r="B183" s="1">
        <v>2018</v>
      </c>
      <c r="C183" s="1" t="s">
        <v>31</v>
      </c>
      <c r="D183" s="1" t="str">
        <f t="shared" si="2"/>
        <v>2018 January Urban</v>
      </c>
      <c r="E183" s="4">
        <v>134.6</v>
      </c>
      <c r="F183" s="4">
        <v>143.69999999999999</v>
      </c>
      <c r="G183" s="4">
        <v>143.6</v>
      </c>
      <c r="H183" s="4">
        <v>139.6</v>
      </c>
      <c r="I183" s="4">
        <v>116.4</v>
      </c>
      <c r="J183" s="4">
        <v>133.80000000000001</v>
      </c>
      <c r="K183" s="4">
        <v>150.5</v>
      </c>
      <c r="L183" s="4">
        <v>118.4</v>
      </c>
      <c r="M183" s="4">
        <v>117.3</v>
      </c>
      <c r="N183" s="4">
        <v>140.5</v>
      </c>
      <c r="O183" s="4">
        <v>125.9</v>
      </c>
      <c r="P183" s="4">
        <v>146.80000000000001</v>
      </c>
      <c r="Q183" s="4">
        <v>137.19999999999999</v>
      </c>
      <c r="R183" s="4">
        <v>157.69999999999999</v>
      </c>
      <c r="S183" s="4">
        <v>136</v>
      </c>
      <c r="T183" s="4">
        <v>125.9</v>
      </c>
      <c r="U183" s="4">
        <v>134.4</v>
      </c>
      <c r="V183" s="4">
        <v>140.4</v>
      </c>
      <c r="W183" s="4">
        <v>127.3</v>
      </c>
      <c r="X183" s="4">
        <v>129.5</v>
      </c>
      <c r="Y183" s="4">
        <v>129</v>
      </c>
      <c r="Z183" s="4">
        <v>116.3</v>
      </c>
      <c r="AA183" s="4">
        <v>126.2</v>
      </c>
      <c r="AB183" s="4">
        <v>137.1</v>
      </c>
      <c r="AC183" s="4">
        <v>125.5</v>
      </c>
      <c r="AD183" s="4">
        <v>125.8</v>
      </c>
      <c r="AE183" s="4">
        <v>134.1</v>
      </c>
    </row>
    <row r="184" spans="1:34" ht="13.2" x14ac:dyDescent="0.25">
      <c r="A184" s="1" t="s">
        <v>33</v>
      </c>
      <c r="B184" s="1">
        <v>2018</v>
      </c>
      <c r="C184" s="1" t="s">
        <v>31</v>
      </c>
      <c r="D184" s="1" t="str">
        <f t="shared" si="2"/>
        <v>2018 January Rural+Urban</v>
      </c>
      <c r="E184" s="4">
        <v>136</v>
      </c>
      <c r="F184" s="4">
        <v>144.19999999999999</v>
      </c>
      <c r="G184" s="4">
        <v>143.69999999999999</v>
      </c>
      <c r="H184" s="4">
        <v>141.1</v>
      </c>
      <c r="I184" s="4">
        <v>120.7</v>
      </c>
      <c r="J184" s="4">
        <v>141.30000000000001</v>
      </c>
      <c r="K184" s="4">
        <v>151.6</v>
      </c>
      <c r="L184" s="4">
        <v>127.3</v>
      </c>
      <c r="M184" s="4">
        <v>118.8</v>
      </c>
      <c r="N184" s="4">
        <v>137.5</v>
      </c>
      <c r="O184" s="4">
        <v>129</v>
      </c>
      <c r="P184" s="4">
        <v>149.5</v>
      </c>
      <c r="Q184" s="4">
        <v>139.19999999999999</v>
      </c>
      <c r="R184" s="4">
        <v>154.69999999999999</v>
      </c>
      <c r="S184" s="4">
        <v>143.5</v>
      </c>
      <c r="T184" s="4">
        <v>135.5</v>
      </c>
      <c r="U184" s="4">
        <v>142.30000000000001</v>
      </c>
      <c r="V184" s="4">
        <v>140.4</v>
      </c>
      <c r="W184" s="4">
        <v>136.6</v>
      </c>
      <c r="X184" s="4">
        <v>134.9</v>
      </c>
      <c r="Y184" s="4">
        <v>133.30000000000001</v>
      </c>
      <c r="Z184" s="4">
        <v>119.3</v>
      </c>
      <c r="AA184" s="4">
        <v>129.69999999999999</v>
      </c>
      <c r="AB184" s="4">
        <v>139</v>
      </c>
      <c r="AC184" s="4">
        <v>127.3</v>
      </c>
      <c r="AD184" s="4">
        <v>129.1</v>
      </c>
      <c r="AE184" s="4">
        <v>136.9</v>
      </c>
      <c r="AG184" s="34">
        <f>(AE184-AE148)/AE148</f>
        <v>5.0652340752110468E-2</v>
      </c>
      <c r="AH184" s="34"/>
    </row>
    <row r="185" spans="1:34" ht="13.2" hidden="1" x14ac:dyDescent="0.25">
      <c r="A185" s="1" t="s">
        <v>30</v>
      </c>
      <c r="B185" s="1">
        <v>2018</v>
      </c>
      <c r="C185" s="1" t="s">
        <v>34</v>
      </c>
      <c r="D185" s="1" t="str">
        <f t="shared" si="2"/>
        <v>2018 February Rural</v>
      </c>
      <c r="E185" s="4">
        <v>136.4</v>
      </c>
      <c r="F185" s="4">
        <v>143.69999999999999</v>
      </c>
      <c r="G185" s="4">
        <v>140.6</v>
      </c>
      <c r="H185" s="4">
        <v>141.5</v>
      </c>
      <c r="I185" s="4">
        <v>122.9</v>
      </c>
      <c r="J185" s="4">
        <v>149.4</v>
      </c>
      <c r="K185" s="4">
        <v>142.4</v>
      </c>
      <c r="L185" s="4">
        <v>130.19999999999999</v>
      </c>
      <c r="M185" s="4">
        <v>117.9</v>
      </c>
      <c r="N185" s="4">
        <v>135.6</v>
      </c>
      <c r="O185" s="4">
        <v>130.5</v>
      </c>
      <c r="P185" s="4">
        <v>151.69999999999999</v>
      </c>
      <c r="Q185" s="4">
        <v>138.69999999999999</v>
      </c>
      <c r="R185" s="4">
        <v>153.30000000000001</v>
      </c>
      <c r="S185" s="4">
        <v>148.69999999999999</v>
      </c>
      <c r="T185" s="4">
        <v>142.4</v>
      </c>
      <c r="U185" s="4">
        <v>147.80000000000001</v>
      </c>
      <c r="V185" s="4">
        <v>138.21782199686635</v>
      </c>
      <c r="W185" s="4">
        <v>142.4</v>
      </c>
      <c r="X185" s="4">
        <v>139.9</v>
      </c>
      <c r="Y185" s="4">
        <v>136.19999999999999</v>
      </c>
      <c r="Z185" s="4">
        <v>123.3</v>
      </c>
      <c r="AA185" s="4">
        <v>134.30000000000001</v>
      </c>
      <c r="AB185" s="4">
        <v>141.5</v>
      </c>
      <c r="AC185" s="4">
        <v>128.80000000000001</v>
      </c>
      <c r="AD185" s="4">
        <v>132.5</v>
      </c>
      <c r="AE185" s="4">
        <v>138.5</v>
      </c>
    </row>
    <row r="186" spans="1:34" ht="13.2" hidden="1" x14ac:dyDescent="0.25">
      <c r="A186" s="1" t="s">
        <v>32</v>
      </c>
      <c r="B186" s="1">
        <v>2018</v>
      </c>
      <c r="C186" s="1" t="s">
        <v>34</v>
      </c>
      <c r="D186" s="1" t="str">
        <f t="shared" si="2"/>
        <v>2018 February Urban</v>
      </c>
      <c r="E186" s="4">
        <v>134.80000000000001</v>
      </c>
      <c r="F186" s="4">
        <v>143</v>
      </c>
      <c r="G186" s="4">
        <v>139.9</v>
      </c>
      <c r="H186" s="4">
        <v>139.9</v>
      </c>
      <c r="I186" s="4">
        <v>116.2</v>
      </c>
      <c r="J186" s="4">
        <v>135.5</v>
      </c>
      <c r="K186" s="4">
        <v>136.9</v>
      </c>
      <c r="L186" s="4">
        <v>117</v>
      </c>
      <c r="M186" s="4">
        <v>115.4</v>
      </c>
      <c r="N186" s="4">
        <v>140.69999999999999</v>
      </c>
      <c r="O186" s="4">
        <v>125.9</v>
      </c>
      <c r="P186" s="4">
        <v>147.1</v>
      </c>
      <c r="Q186" s="4">
        <v>135.6</v>
      </c>
      <c r="R186" s="4">
        <v>159.30000000000001</v>
      </c>
      <c r="S186" s="4">
        <v>136.30000000000001</v>
      </c>
      <c r="T186" s="4">
        <v>126.1</v>
      </c>
      <c r="U186" s="4">
        <v>134.69999999999999</v>
      </c>
      <c r="V186" s="4">
        <v>141.30000000000001</v>
      </c>
      <c r="W186" s="4">
        <v>127.3</v>
      </c>
      <c r="X186" s="4">
        <v>129.9</v>
      </c>
      <c r="Y186" s="4">
        <v>129.80000000000001</v>
      </c>
      <c r="Z186" s="4">
        <v>117.4</v>
      </c>
      <c r="AA186" s="4">
        <v>126.5</v>
      </c>
      <c r="AB186" s="4">
        <v>137.19999999999999</v>
      </c>
      <c r="AC186" s="4">
        <v>126.2</v>
      </c>
      <c r="AD186" s="4">
        <v>126.5</v>
      </c>
      <c r="AE186" s="4">
        <v>134</v>
      </c>
    </row>
    <row r="187" spans="1:34" ht="13.2" x14ac:dyDescent="0.25">
      <c r="A187" s="1" t="s">
        <v>33</v>
      </c>
      <c r="B187" s="1">
        <v>2018</v>
      </c>
      <c r="C187" s="1" t="s">
        <v>34</v>
      </c>
      <c r="D187" s="1" t="str">
        <f t="shared" si="2"/>
        <v>2018 February Rural+Urban</v>
      </c>
      <c r="E187" s="4">
        <v>135.9</v>
      </c>
      <c r="F187" s="4">
        <v>143.5</v>
      </c>
      <c r="G187" s="4">
        <v>140.30000000000001</v>
      </c>
      <c r="H187" s="4">
        <v>140.9</v>
      </c>
      <c r="I187" s="4">
        <v>120.4</v>
      </c>
      <c r="J187" s="4">
        <v>142.9</v>
      </c>
      <c r="K187" s="4">
        <v>140.5</v>
      </c>
      <c r="L187" s="4">
        <v>125.8</v>
      </c>
      <c r="M187" s="4">
        <v>117.1</v>
      </c>
      <c r="N187" s="4">
        <v>137.30000000000001</v>
      </c>
      <c r="O187" s="4">
        <v>128.6</v>
      </c>
      <c r="P187" s="4">
        <v>149.6</v>
      </c>
      <c r="Q187" s="4">
        <v>137.6</v>
      </c>
      <c r="R187" s="4">
        <v>154.9</v>
      </c>
      <c r="S187" s="4">
        <v>143.80000000000001</v>
      </c>
      <c r="T187" s="4">
        <v>135.6</v>
      </c>
      <c r="U187" s="4">
        <v>142.6</v>
      </c>
      <c r="V187" s="4">
        <v>141.30000000000001</v>
      </c>
      <c r="W187" s="4">
        <v>136.69999999999999</v>
      </c>
      <c r="X187" s="4">
        <v>135.19999999999999</v>
      </c>
      <c r="Y187" s="4">
        <v>133.80000000000001</v>
      </c>
      <c r="Z187" s="4">
        <v>120.2</v>
      </c>
      <c r="AA187" s="4">
        <v>129.9</v>
      </c>
      <c r="AB187" s="4">
        <v>139</v>
      </c>
      <c r="AC187" s="4">
        <v>127.7</v>
      </c>
      <c r="AD187" s="4">
        <v>129.6</v>
      </c>
      <c r="AE187" s="4">
        <v>136.4</v>
      </c>
      <c r="AG187" s="34">
        <f>(AE187-AE151)/AE151</f>
        <v>4.441041347626349E-2</v>
      </c>
    </row>
    <row r="188" spans="1:34" ht="13.2" hidden="1" x14ac:dyDescent="0.25">
      <c r="A188" s="1" t="s">
        <v>30</v>
      </c>
      <c r="B188" s="1">
        <v>2018</v>
      </c>
      <c r="C188" s="1" t="s">
        <v>35</v>
      </c>
      <c r="D188" s="1" t="str">
        <f t="shared" si="2"/>
        <v>2018 March Rural</v>
      </c>
      <c r="E188" s="4">
        <v>136.80000000000001</v>
      </c>
      <c r="F188" s="4">
        <v>143.80000000000001</v>
      </c>
      <c r="G188" s="4">
        <v>140</v>
      </c>
      <c r="H188" s="4">
        <v>142</v>
      </c>
      <c r="I188" s="4">
        <v>123.2</v>
      </c>
      <c r="J188" s="4">
        <v>152.9</v>
      </c>
      <c r="K188" s="4">
        <v>138</v>
      </c>
      <c r="L188" s="4">
        <v>129.30000000000001</v>
      </c>
      <c r="M188" s="4">
        <v>117.1</v>
      </c>
      <c r="N188" s="4">
        <v>136.30000000000001</v>
      </c>
      <c r="O188" s="4">
        <v>131.19999999999999</v>
      </c>
      <c r="P188" s="4">
        <v>152.80000000000001</v>
      </c>
      <c r="Q188" s="4">
        <v>138.6</v>
      </c>
      <c r="R188" s="4">
        <v>155.1</v>
      </c>
      <c r="S188" s="4">
        <v>149.19999999999999</v>
      </c>
      <c r="T188" s="4">
        <v>143</v>
      </c>
      <c r="U188" s="4">
        <v>148.30000000000001</v>
      </c>
      <c r="V188" s="4">
        <v>139.21010980737449</v>
      </c>
      <c r="W188" s="4">
        <v>142.6</v>
      </c>
      <c r="X188" s="4">
        <v>139.9</v>
      </c>
      <c r="Y188" s="4">
        <v>136.69999999999999</v>
      </c>
      <c r="Z188" s="4">
        <v>124.6</v>
      </c>
      <c r="AA188" s="4">
        <v>135.1</v>
      </c>
      <c r="AB188" s="4">
        <v>142.69999999999999</v>
      </c>
      <c r="AC188" s="4">
        <v>129.30000000000001</v>
      </c>
      <c r="AD188" s="4">
        <v>133.30000000000001</v>
      </c>
      <c r="AE188" s="4">
        <v>138.69999999999999</v>
      </c>
    </row>
    <row r="189" spans="1:34" ht="13.2" hidden="1" x14ac:dyDescent="0.25">
      <c r="A189" s="1" t="s">
        <v>32</v>
      </c>
      <c r="B189" s="1">
        <v>2018</v>
      </c>
      <c r="C189" s="1" t="s">
        <v>35</v>
      </c>
      <c r="D189" s="1" t="str">
        <f t="shared" si="2"/>
        <v>2018 March Urban</v>
      </c>
      <c r="E189" s="4">
        <v>135</v>
      </c>
      <c r="F189" s="4">
        <v>143.1</v>
      </c>
      <c r="G189" s="4">
        <v>135.5</v>
      </c>
      <c r="H189" s="4">
        <v>139.9</v>
      </c>
      <c r="I189" s="4">
        <v>116.5</v>
      </c>
      <c r="J189" s="4">
        <v>138.5</v>
      </c>
      <c r="K189" s="4">
        <v>128</v>
      </c>
      <c r="L189" s="4">
        <v>115.5</v>
      </c>
      <c r="M189" s="4">
        <v>114.2</v>
      </c>
      <c r="N189" s="4">
        <v>140.69999999999999</v>
      </c>
      <c r="O189" s="4">
        <v>126.2</v>
      </c>
      <c r="P189" s="4">
        <v>147.6</v>
      </c>
      <c r="Q189" s="4">
        <v>134.80000000000001</v>
      </c>
      <c r="R189" s="4">
        <v>159.69999999999999</v>
      </c>
      <c r="S189" s="4">
        <v>136.69999999999999</v>
      </c>
      <c r="T189" s="4">
        <v>126.7</v>
      </c>
      <c r="U189" s="4">
        <v>135.19999999999999</v>
      </c>
      <c r="V189" s="4">
        <v>142</v>
      </c>
      <c r="W189" s="4">
        <v>126.4</v>
      </c>
      <c r="X189" s="4">
        <v>130.80000000000001</v>
      </c>
      <c r="Y189" s="4">
        <v>130.5</v>
      </c>
      <c r="Z189" s="4">
        <v>117.8</v>
      </c>
      <c r="AA189" s="4">
        <v>126.8</v>
      </c>
      <c r="AB189" s="4">
        <v>137.80000000000001</v>
      </c>
      <c r="AC189" s="4">
        <v>126.7</v>
      </c>
      <c r="AD189" s="4">
        <v>127.1</v>
      </c>
      <c r="AE189" s="4">
        <v>134</v>
      </c>
    </row>
    <row r="190" spans="1:34" ht="13.2" x14ac:dyDescent="0.25">
      <c r="A190" s="1" t="s">
        <v>33</v>
      </c>
      <c r="B190" s="1">
        <v>2018</v>
      </c>
      <c r="C190" s="1" t="s">
        <v>35</v>
      </c>
      <c r="D190" s="1" t="str">
        <f t="shared" si="2"/>
        <v>2018 March Rural+Urban</v>
      </c>
      <c r="E190" s="4">
        <v>136.19999999999999</v>
      </c>
      <c r="F190" s="4">
        <v>143.6</v>
      </c>
      <c r="G190" s="4">
        <v>138.30000000000001</v>
      </c>
      <c r="H190" s="4">
        <v>141.19999999999999</v>
      </c>
      <c r="I190" s="4">
        <v>120.7</v>
      </c>
      <c r="J190" s="4">
        <v>146.19999999999999</v>
      </c>
      <c r="K190" s="4">
        <v>134.6</v>
      </c>
      <c r="L190" s="4">
        <v>124.6</v>
      </c>
      <c r="M190" s="4">
        <v>116.1</v>
      </c>
      <c r="N190" s="4">
        <v>137.80000000000001</v>
      </c>
      <c r="O190" s="4">
        <v>129.1</v>
      </c>
      <c r="P190" s="4">
        <v>150.4</v>
      </c>
      <c r="Q190" s="4">
        <v>137.19999999999999</v>
      </c>
      <c r="R190" s="4">
        <v>156.30000000000001</v>
      </c>
      <c r="S190" s="4">
        <v>144.30000000000001</v>
      </c>
      <c r="T190" s="4">
        <v>136.19999999999999</v>
      </c>
      <c r="U190" s="4">
        <v>143.1</v>
      </c>
      <c r="V190" s="4">
        <v>142</v>
      </c>
      <c r="W190" s="4">
        <v>136.5</v>
      </c>
      <c r="X190" s="4">
        <v>135.6</v>
      </c>
      <c r="Y190" s="4">
        <v>134.30000000000001</v>
      </c>
      <c r="Z190" s="4">
        <v>121</v>
      </c>
      <c r="AA190" s="4">
        <v>130.4</v>
      </c>
      <c r="AB190" s="4">
        <v>139.80000000000001</v>
      </c>
      <c r="AC190" s="4">
        <v>128.19999999999999</v>
      </c>
      <c r="AD190" s="4">
        <v>130.30000000000001</v>
      </c>
      <c r="AE190" s="4">
        <v>136.5</v>
      </c>
      <c r="AG190" s="34">
        <f>(AE190-AE154)/AE154</f>
        <v>4.278074866310156E-2</v>
      </c>
    </row>
    <row r="191" spans="1:34" ht="13.2" hidden="1" x14ac:dyDescent="0.25">
      <c r="A191" s="1" t="s">
        <v>30</v>
      </c>
      <c r="B191" s="1">
        <v>2018</v>
      </c>
      <c r="C191" s="1" t="s">
        <v>36</v>
      </c>
      <c r="D191" s="1" t="str">
        <f t="shared" si="2"/>
        <v>2018 April Rural</v>
      </c>
      <c r="E191" s="4">
        <v>137.1</v>
      </c>
      <c r="F191" s="4">
        <v>144.5</v>
      </c>
      <c r="G191" s="4">
        <v>135.9</v>
      </c>
      <c r="H191" s="4">
        <v>142.4</v>
      </c>
      <c r="I191" s="4">
        <v>123.5</v>
      </c>
      <c r="J191" s="4">
        <v>156.4</v>
      </c>
      <c r="K191" s="4">
        <v>135.1</v>
      </c>
      <c r="L191" s="4">
        <v>128.4</v>
      </c>
      <c r="M191" s="4">
        <v>115.2</v>
      </c>
      <c r="N191" s="4">
        <v>137.19999999999999</v>
      </c>
      <c r="O191" s="4">
        <v>131.9</v>
      </c>
      <c r="P191" s="4">
        <v>153.80000000000001</v>
      </c>
      <c r="Q191" s="4">
        <v>138.6</v>
      </c>
      <c r="R191" s="4">
        <v>156.1</v>
      </c>
      <c r="S191" s="4">
        <v>150.1</v>
      </c>
      <c r="T191" s="4">
        <v>143.30000000000001</v>
      </c>
      <c r="U191" s="4">
        <v>149.1</v>
      </c>
      <c r="V191" s="4">
        <v>140.21609403479596</v>
      </c>
      <c r="W191" s="4">
        <v>143.80000000000001</v>
      </c>
      <c r="X191" s="4">
        <v>140.9</v>
      </c>
      <c r="Y191" s="4">
        <v>137.6</v>
      </c>
      <c r="Z191" s="4">
        <v>125.3</v>
      </c>
      <c r="AA191" s="4">
        <v>136</v>
      </c>
      <c r="AB191" s="4">
        <v>143.69999999999999</v>
      </c>
      <c r="AC191" s="4">
        <v>130.4</v>
      </c>
      <c r="AD191" s="4">
        <v>134.19999999999999</v>
      </c>
      <c r="AE191" s="4">
        <v>139.1</v>
      </c>
    </row>
    <row r="192" spans="1:34" ht="13.2" hidden="1" x14ac:dyDescent="0.25">
      <c r="A192" s="1" t="s">
        <v>32</v>
      </c>
      <c r="B192" s="1">
        <v>2018</v>
      </c>
      <c r="C192" s="1" t="s">
        <v>36</v>
      </c>
      <c r="D192" s="1" t="str">
        <f t="shared" si="2"/>
        <v>2018 April Urban</v>
      </c>
      <c r="E192" s="4">
        <v>135</v>
      </c>
      <c r="F192" s="4">
        <v>144.30000000000001</v>
      </c>
      <c r="G192" s="4">
        <v>130.80000000000001</v>
      </c>
      <c r="H192" s="4">
        <v>140.30000000000001</v>
      </c>
      <c r="I192" s="4">
        <v>116.6</v>
      </c>
      <c r="J192" s="4">
        <v>150.1</v>
      </c>
      <c r="K192" s="4">
        <v>127.6</v>
      </c>
      <c r="L192" s="4">
        <v>114</v>
      </c>
      <c r="M192" s="4">
        <v>110.6</v>
      </c>
      <c r="N192" s="4">
        <v>140.19999999999999</v>
      </c>
      <c r="O192" s="4">
        <v>126.5</v>
      </c>
      <c r="P192" s="4">
        <v>148.30000000000001</v>
      </c>
      <c r="Q192" s="4">
        <v>135.69999999999999</v>
      </c>
      <c r="R192" s="4">
        <v>159.19999999999999</v>
      </c>
      <c r="S192" s="4">
        <v>137.80000000000001</v>
      </c>
      <c r="T192" s="4">
        <v>127.4</v>
      </c>
      <c r="U192" s="4">
        <v>136.19999999999999</v>
      </c>
      <c r="V192" s="4">
        <v>142.9</v>
      </c>
      <c r="W192" s="4">
        <v>124.6</v>
      </c>
      <c r="X192" s="4">
        <v>131.80000000000001</v>
      </c>
      <c r="Y192" s="4">
        <v>131.30000000000001</v>
      </c>
      <c r="Z192" s="4">
        <v>118.9</v>
      </c>
      <c r="AA192" s="4">
        <v>127.6</v>
      </c>
      <c r="AB192" s="4">
        <v>139.69999999999999</v>
      </c>
      <c r="AC192" s="4">
        <v>127.6</v>
      </c>
      <c r="AD192" s="4">
        <v>128.19999999999999</v>
      </c>
      <c r="AE192" s="4">
        <v>134.80000000000001</v>
      </c>
    </row>
    <row r="193" spans="1:33" ht="13.2" x14ac:dyDescent="0.25">
      <c r="A193" s="1" t="s">
        <v>33</v>
      </c>
      <c r="B193" s="1">
        <v>2018</v>
      </c>
      <c r="C193" s="1" t="s">
        <v>36</v>
      </c>
      <c r="D193" s="1" t="str">
        <f t="shared" si="2"/>
        <v>2018 April Rural+Urban</v>
      </c>
      <c r="E193" s="4">
        <v>136.4</v>
      </c>
      <c r="F193" s="4">
        <v>144.4</v>
      </c>
      <c r="G193" s="4">
        <v>133.9</v>
      </c>
      <c r="H193" s="4">
        <v>141.6</v>
      </c>
      <c r="I193" s="4">
        <v>121</v>
      </c>
      <c r="J193" s="4">
        <v>153.5</v>
      </c>
      <c r="K193" s="4">
        <v>132.6</v>
      </c>
      <c r="L193" s="4">
        <v>123.5</v>
      </c>
      <c r="M193" s="4">
        <v>113.7</v>
      </c>
      <c r="N193" s="4">
        <v>138.19999999999999</v>
      </c>
      <c r="O193" s="4">
        <v>129.6</v>
      </c>
      <c r="P193" s="4">
        <v>151.19999999999999</v>
      </c>
      <c r="Q193" s="4">
        <v>137.5</v>
      </c>
      <c r="R193" s="4">
        <v>156.9</v>
      </c>
      <c r="S193" s="4">
        <v>145.30000000000001</v>
      </c>
      <c r="T193" s="4">
        <v>136.69999999999999</v>
      </c>
      <c r="U193" s="4">
        <v>144</v>
      </c>
      <c r="V193" s="4">
        <v>142.9</v>
      </c>
      <c r="W193" s="4">
        <v>136.5</v>
      </c>
      <c r="X193" s="4">
        <v>136.6</v>
      </c>
      <c r="Y193" s="4">
        <v>135.19999999999999</v>
      </c>
      <c r="Z193" s="4">
        <v>121.9</v>
      </c>
      <c r="AA193" s="4">
        <v>131.30000000000001</v>
      </c>
      <c r="AB193" s="4">
        <v>141.4</v>
      </c>
      <c r="AC193" s="4">
        <v>129.19999999999999</v>
      </c>
      <c r="AD193" s="4">
        <v>131.30000000000001</v>
      </c>
      <c r="AE193" s="4">
        <v>137.1</v>
      </c>
      <c r="AG193" s="34">
        <f>(AE193-AE157)/AE157</f>
        <v>4.5766590389016024E-2</v>
      </c>
    </row>
    <row r="194" spans="1:33" ht="13.2" hidden="1" x14ac:dyDescent="0.25">
      <c r="A194" s="1" t="s">
        <v>30</v>
      </c>
      <c r="B194" s="1">
        <v>2018</v>
      </c>
      <c r="C194" s="1" t="s">
        <v>37</v>
      </c>
      <c r="D194" s="1" t="str">
        <f t="shared" si="2"/>
        <v>2018 May Rural</v>
      </c>
      <c r="E194" s="4">
        <v>137.4</v>
      </c>
      <c r="F194" s="4">
        <v>145.69999999999999</v>
      </c>
      <c r="G194" s="4">
        <v>135.5</v>
      </c>
      <c r="H194" s="4">
        <v>142.9</v>
      </c>
      <c r="I194" s="4">
        <v>123.6</v>
      </c>
      <c r="J194" s="4">
        <v>157.5</v>
      </c>
      <c r="K194" s="4">
        <v>137.80000000000001</v>
      </c>
      <c r="L194" s="4">
        <v>127.2</v>
      </c>
      <c r="M194" s="4">
        <v>111.8</v>
      </c>
      <c r="N194" s="4">
        <v>137.4</v>
      </c>
      <c r="O194" s="4">
        <v>132.19999999999999</v>
      </c>
      <c r="P194" s="4">
        <v>154.30000000000001</v>
      </c>
      <c r="Q194" s="4">
        <v>139.1</v>
      </c>
      <c r="R194" s="4">
        <v>157</v>
      </c>
      <c r="S194" s="4">
        <v>150.80000000000001</v>
      </c>
      <c r="T194" s="4">
        <v>144.1</v>
      </c>
      <c r="U194" s="4">
        <v>149.80000000000001</v>
      </c>
      <c r="V194" s="4">
        <v>141.1160028710041</v>
      </c>
      <c r="W194" s="4">
        <v>144.30000000000001</v>
      </c>
      <c r="X194" s="4">
        <v>141.80000000000001</v>
      </c>
      <c r="Y194" s="4">
        <v>138.4</v>
      </c>
      <c r="Z194" s="4">
        <v>126.4</v>
      </c>
      <c r="AA194" s="4">
        <v>136.80000000000001</v>
      </c>
      <c r="AB194" s="4">
        <v>144.4</v>
      </c>
      <c r="AC194" s="4">
        <v>131.19999999999999</v>
      </c>
      <c r="AD194" s="4">
        <v>135.1</v>
      </c>
      <c r="AE194" s="4">
        <v>139.80000000000001</v>
      </c>
    </row>
    <row r="195" spans="1:33" ht="13.2" hidden="1" x14ac:dyDescent="0.25">
      <c r="A195" s="1" t="s">
        <v>32</v>
      </c>
      <c r="B195" s="1">
        <v>2018</v>
      </c>
      <c r="C195" s="1" t="s">
        <v>37</v>
      </c>
      <c r="D195" s="1" t="str">
        <f t="shared" ref="D195:D261" si="3">_xlfn.CONCAT(B195," ",C195," ",A195)</f>
        <v>2018 May Urban</v>
      </c>
      <c r="E195" s="4">
        <v>135</v>
      </c>
      <c r="F195" s="4">
        <v>148.19999999999999</v>
      </c>
      <c r="G195" s="4">
        <v>130.5</v>
      </c>
      <c r="H195" s="4">
        <v>140.69999999999999</v>
      </c>
      <c r="I195" s="4">
        <v>116.4</v>
      </c>
      <c r="J195" s="4">
        <v>151.30000000000001</v>
      </c>
      <c r="K195" s="4">
        <v>131.4</v>
      </c>
      <c r="L195" s="4">
        <v>112.8</v>
      </c>
      <c r="M195" s="4">
        <v>105.3</v>
      </c>
      <c r="N195" s="4">
        <v>139.6</v>
      </c>
      <c r="O195" s="4">
        <v>126.6</v>
      </c>
      <c r="P195" s="4">
        <v>148.69999999999999</v>
      </c>
      <c r="Q195" s="4">
        <v>136.4</v>
      </c>
      <c r="R195" s="4">
        <v>160.30000000000001</v>
      </c>
      <c r="S195" s="4">
        <v>138.6</v>
      </c>
      <c r="T195" s="4">
        <v>127.9</v>
      </c>
      <c r="U195" s="4">
        <v>137</v>
      </c>
      <c r="V195" s="4">
        <v>143.19999999999999</v>
      </c>
      <c r="W195" s="4">
        <v>124.7</v>
      </c>
      <c r="X195" s="4">
        <v>132.5</v>
      </c>
      <c r="Y195" s="4">
        <v>132</v>
      </c>
      <c r="Z195" s="4">
        <v>119.8</v>
      </c>
      <c r="AA195" s="4">
        <v>128</v>
      </c>
      <c r="AB195" s="4">
        <v>140.4</v>
      </c>
      <c r="AC195" s="4">
        <v>128.1</v>
      </c>
      <c r="AD195" s="4">
        <v>128.9</v>
      </c>
      <c r="AE195" s="4">
        <v>135.4</v>
      </c>
    </row>
    <row r="196" spans="1:33" ht="13.2" x14ac:dyDescent="0.25">
      <c r="A196" s="1" t="s">
        <v>33</v>
      </c>
      <c r="B196" s="1">
        <v>2018</v>
      </c>
      <c r="C196" s="1" t="s">
        <v>37</v>
      </c>
      <c r="D196" s="1" t="str">
        <f t="shared" si="3"/>
        <v>2018 May Rural+Urban</v>
      </c>
      <c r="E196" s="4">
        <v>136.6</v>
      </c>
      <c r="F196" s="4">
        <v>146.6</v>
      </c>
      <c r="G196" s="4">
        <v>133.6</v>
      </c>
      <c r="H196" s="4">
        <v>142.1</v>
      </c>
      <c r="I196" s="4">
        <v>121</v>
      </c>
      <c r="J196" s="4">
        <v>154.6</v>
      </c>
      <c r="K196" s="4">
        <v>135.6</v>
      </c>
      <c r="L196" s="4">
        <v>122.3</v>
      </c>
      <c r="M196" s="4">
        <v>109.6</v>
      </c>
      <c r="N196" s="4">
        <v>138.1</v>
      </c>
      <c r="O196" s="4">
        <v>129.9</v>
      </c>
      <c r="P196" s="4">
        <v>151.69999999999999</v>
      </c>
      <c r="Q196" s="4">
        <v>138.1</v>
      </c>
      <c r="R196" s="4">
        <v>157.9</v>
      </c>
      <c r="S196" s="4">
        <v>146</v>
      </c>
      <c r="T196" s="4">
        <v>137.4</v>
      </c>
      <c r="U196" s="4">
        <v>144.69999999999999</v>
      </c>
      <c r="V196" s="4">
        <v>143.19999999999999</v>
      </c>
      <c r="W196" s="4">
        <v>136.9</v>
      </c>
      <c r="X196" s="4">
        <v>137.4</v>
      </c>
      <c r="Y196" s="4">
        <v>136</v>
      </c>
      <c r="Z196" s="4">
        <v>122.9</v>
      </c>
      <c r="AA196" s="4">
        <v>131.80000000000001</v>
      </c>
      <c r="AB196" s="4">
        <v>142.1</v>
      </c>
      <c r="AC196" s="4">
        <v>129.9</v>
      </c>
      <c r="AD196" s="4">
        <v>132.1</v>
      </c>
      <c r="AE196" s="4">
        <v>137.80000000000001</v>
      </c>
      <c r="AG196" s="34">
        <f>(AE196-AE160)/AE160</f>
        <v>4.8706240487062444E-2</v>
      </c>
    </row>
    <row r="197" spans="1:33" ht="13.2" hidden="1" x14ac:dyDescent="0.25">
      <c r="A197" s="1" t="s">
        <v>30</v>
      </c>
      <c r="B197" s="1">
        <v>2018</v>
      </c>
      <c r="C197" s="1" t="s">
        <v>38</v>
      </c>
      <c r="D197" s="1" t="str">
        <f t="shared" si="3"/>
        <v>2018 June Rural</v>
      </c>
      <c r="E197" s="4">
        <v>137.6</v>
      </c>
      <c r="F197" s="4">
        <v>148.1</v>
      </c>
      <c r="G197" s="4">
        <v>136.69999999999999</v>
      </c>
      <c r="H197" s="4">
        <v>143.19999999999999</v>
      </c>
      <c r="I197" s="4">
        <v>124</v>
      </c>
      <c r="J197" s="4">
        <v>154.1</v>
      </c>
      <c r="K197" s="4">
        <v>143.5</v>
      </c>
      <c r="L197" s="4">
        <v>126</v>
      </c>
      <c r="M197" s="4">
        <v>112.4</v>
      </c>
      <c r="N197" s="4">
        <v>137.6</v>
      </c>
      <c r="O197" s="4">
        <v>132.80000000000001</v>
      </c>
      <c r="P197" s="4">
        <v>154.30000000000001</v>
      </c>
      <c r="Q197" s="4">
        <v>140</v>
      </c>
      <c r="R197" s="4">
        <v>157.30000000000001</v>
      </c>
      <c r="S197" s="4">
        <v>151.30000000000001</v>
      </c>
      <c r="T197" s="4">
        <v>144.69999999999999</v>
      </c>
      <c r="U197" s="4">
        <v>150.30000000000001</v>
      </c>
      <c r="V197" s="4">
        <v>141.86024519035271</v>
      </c>
      <c r="W197" s="4">
        <v>145.1</v>
      </c>
      <c r="X197" s="4">
        <v>142.19999999999999</v>
      </c>
      <c r="Y197" s="4">
        <v>138.4</v>
      </c>
      <c r="Z197" s="4">
        <v>127.4</v>
      </c>
      <c r="AA197" s="4">
        <v>137.80000000000001</v>
      </c>
      <c r="AB197" s="4">
        <v>145.1</v>
      </c>
      <c r="AC197" s="4">
        <v>131.4</v>
      </c>
      <c r="AD197" s="4">
        <v>135.6</v>
      </c>
      <c r="AE197" s="4">
        <v>140.5</v>
      </c>
    </row>
    <row r="198" spans="1:33" ht="13.2" hidden="1" x14ac:dyDescent="0.25">
      <c r="A198" s="1" t="s">
        <v>32</v>
      </c>
      <c r="B198" s="1">
        <v>2018</v>
      </c>
      <c r="C198" s="1" t="s">
        <v>38</v>
      </c>
      <c r="D198" s="1" t="str">
        <f t="shared" si="3"/>
        <v>2018 June Urban</v>
      </c>
      <c r="E198" s="4">
        <v>135.30000000000001</v>
      </c>
      <c r="F198" s="4">
        <v>149.69999999999999</v>
      </c>
      <c r="G198" s="4">
        <v>133.9</v>
      </c>
      <c r="H198" s="4">
        <v>140.80000000000001</v>
      </c>
      <c r="I198" s="4">
        <v>116.6</v>
      </c>
      <c r="J198" s="4">
        <v>152.19999999999999</v>
      </c>
      <c r="K198" s="4">
        <v>144</v>
      </c>
      <c r="L198" s="4">
        <v>112.3</v>
      </c>
      <c r="M198" s="4">
        <v>108.4</v>
      </c>
      <c r="N198" s="4">
        <v>140</v>
      </c>
      <c r="O198" s="4">
        <v>126.7</v>
      </c>
      <c r="P198" s="4">
        <v>149</v>
      </c>
      <c r="Q198" s="4">
        <v>138.4</v>
      </c>
      <c r="R198" s="4">
        <v>161</v>
      </c>
      <c r="S198" s="4">
        <v>138.9</v>
      </c>
      <c r="T198" s="4">
        <v>128.69999999999999</v>
      </c>
      <c r="U198" s="4">
        <v>137.4</v>
      </c>
      <c r="V198" s="4">
        <v>142.5</v>
      </c>
      <c r="W198" s="4">
        <v>126.5</v>
      </c>
      <c r="X198" s="4">
        <v>133.1</v>
      </c>
      <c r="Y198" s="4">
        <v>132.6</v>
      </c>
      <c r="Z198" s="4">
        <v>120.4</v>
      </c>
      <c r="AA198" s="4">
        <v>128.5</v>
      </c>
      <c r="AB198" s="4">
        <v>141.19999999999999</v>
      </c>
      <c r="AC198" s="4">
        <v>128.19999999999999</v>
      </c>
      <c r="AD198" s="4">
        <v>129.5</v>
      </c>
      <c r="AE198" s="4">
        <v>136.19999999999999</v>
      </c>
    </row>
    <row r="199" spans="1:33" ht="13.2" x14ac:dyDescent="0.25">
      <c r="A199" s="1" t="s">
        <v>33</v>
      </c>
      <c r="B199" s="1">
        <v>2018</v>
      </c>
      <c r="C199" s="1" t="s">
        <v>38</v>
      </c>
      <c r="D199" s="1" t="str">
        <f t="shared" si="3"/>
        <v>2018 June Rural+Urban</v>
      </c>
      <c r="E199" s="4">
        <v>136.9</v>
      </c>
      <c r="F199" s="4">
        <v>148.69999999999999</v>
      </c>
      <c r="G199" s="4">
        <v>135.6</v>
      </c>
      <c r="H199" s="4">
        <v>142.30000000000001</v>
      </c>
      <c r="I199" s="4">
        <v>121.3</v>
      </c>
      <c r="J199" s="4">
        <v>153.19999999999999</v>
      </c>
      <c r="K199" s="4">
        <v>143.69999999999999</v>
      </c>
      <c r="L199" s="4">
        <v>121.4</v>
      </c>
      <c r="M199" s="4">
        <v>111.1</v>
      </c>
      <c r="N199" s="4">
        <v>138.4</v>
      </c>
      <c r="O199" s="4">
        <v>130.30000000000001</v>
      </c>
      <c r="P199" s="4">
        <v>151.80000000000001</v>
      </c>
      <c r="Q199" s="4">
        <v>139.4</v>
      </c>
      <c r="R199" s="4">
        <v>158.30000000000001</v>
      </c>
      <c r="S199" s="4">
        <v>146.4</v>
      </c>
      <c r="T199" s="4">
        <v>138.1</v>
      </c>
      <c r="U199" s="4">
        <v>145.19999999999999</v>
      </c>
      <c r="V199" s="4">
        <v>142.5</v>
      </c>
      <c r="W199" s="4">
        <v>138.1</v>
      </c>
      <c r="X199" s="4">
        <v>137.9</v>
      </c>
      <c r="Y199" s="4">
        <v>136.19999999999999</v>
      </c>
      <c r="Z199" s="4">
        <v>123.7</v>
      </c>
      <c r="AA199" s="4">
        <v>132.6</v>
      </c>
      <c r="AB199" s="4">
        <v>142.80000000000001</v>
      </c>
      <c r="AC199" s="4">
        <v>130.1</v>
      </c>
      <c r="AD199" s="4">
        <v>132.6</v>
      </c>
      <c r="AE199" s="4">
        <v>138.5</v>
      </c>
      <c r="AG199" s="34">
        <f>(AE199-AE163)/AE163</f>
        <v>4.924242424242424E-2</v>
      </c>
    </row>
    <row r="200" spans="1:33" ht="13.2" hidden="1" x14ac:dyDescent="0.25">
      <c r="A200" s="1" t="s">
        <v>30</v>
      </c>
      <c r="B200" s="1">
        <v>2018</v>
      </c>
      <c r="C200" s="1" t="s">
        <v>39</v>
      </c>
      <c r="D200" s="1" t="str">
        <f t="shared" si="3"/>
        <v>2018 July Rural</v>
      </c>
      <c r="E200" s="4">
        <v>138.4</v>
      </c>
      <c r="F200" s="4">
        <v>149.30000000000001</v>
      </c>
      <c r="G200" s="4">
        <v>139.30000000000001</v>
      </c>
      <c r="H200" s="4">
        <v>143.4</v>
      </c>
      <c r="I200" s="4">
        <v>124.1</v>
      </c>
      <c r="J200" s="4">
        <v>153.30000000000001</v>
      </c>
      <c r="K200" s="4">
        <v>154.19999999999999</v>
      </c>
      <c r="L200" s="4">
        <v>126.4</v>
      </c>
      <c r="M200" s="4">
        <v>114.3</v>
      </c>
      <c r="N200" s="4">
        <v>138.19999999999999</v>
      </c>
      <c r="O200" s="4">
        <v>132.80000000000001</v>
      </c>
      <c r="P200" s="4">
        <v>154.80000000000001</v>
      </c>
      <c r="Q200" s="4">
        <v>142</v>
      </c>
      <c r="R200" s="4">
        <v>156.1</v>
      </c>
      <c r="S200" s="4">
        <v>151.5</v>
      </c>
      <c r="T200" s="4">
        <v>145.1</v>
      </c>
      <c r="U200" s="4">
        <v>150.6</v>
      </c>
      <c r="V200" s="4">
        <v>142.26581578846142</v>
      </c>
      <c r="W200" s="4">
        <v>146.80000000000001</v>
      </c>
      <c r="X200" s="4">
        <v>143.1</v>
      </c>
      <c r="Y200" s="4">
        <v>139</v>
      </c>
      <c r="Z200" s="4">
        <v>127.5</v>
      </c>
      <c r="AA200" s="4">
        <v>138.4</v>
      </c>
      <c r="AB200" s="4">
        <v>145.80000000000001</v>
      </c>
      <c r="AC200" s="4">
        <v>131.4</v>
      </c>
      <c r="AD200" s="4">
        <v>136</v>
      </c>
      <c r="AE200" s="4">
        <v>141.80000000000001</v>
      </c>
    </row>
    <row r="201" spans="1:33" ht="13.2" hidden="1" x14ac:dyDescent="0.25">
      <c r="A201" s="1" t="s">
        <v>32</v>
      </c>
      <c r="B201" s="1">
        <v>2018</v>
      </c>
      <c r="C201" s="1" t="s">
        <v>39</v>
      </c>
      <c r="D201" s="1" t="str">
        <f t="shared" si="3"/>
        <v>2018 July Urban</v>
      </c>
      <c r="E201" s="4">
        <v>135.6</v>
      </c>
      <c r="F201" s="4">
        <v>148.6</v>
      </c>
      <c r="G201" s="4">
        <v>139.1</v>
      </c>
      <c r="H201" s="4">
        <v>141</v>
      </c>
      <c r="I201" s="4">
        <v>116.7</v>
      </c>
      <c r="J201" s="4">
        <v>149.69999999999999</v>
      </c>
      <c r="K201" s="4">
        <v>159.19999999999999</v>
      </c>
      <c r="L201" s="4">
        <v>112.6</v>
      </c>
      <c r="M201" s="4">
        <v>111.8</v>
      </c>
      <c r="N201" s="4">
        <v>140.30000000000001</v>
      </c>
      <c r="O201" s="4">
        <v>126.8</v>
      </c>
      <c r="P201" s="4">
        <v>149.4</v>
      </c>
      <c r="Q201" s="4">
        <v>140.30000000000001</v>
      </c>
      <c r="R201" s="4">
        <v>161.4</v>
      </c>
      <c r="S201" s="4">
        <v>139.6</v>
      </c>
      <c r="T201" s="4">
        <v>128.9</v>
      </c>
      <c r="U201" s="4">
        <v>137.9</v>
      </c>
      <c r="V201" s="4">
        <v>143.6</v>
      </c>
      <c r="W201" s="4">
        <v>128.1</v>
      </c>
      <c r="X201" s="4">
        <v>133.6</v>
      </c>
      <c r="Y201" s="4">
        <v>133.6</v>
      </c>
      <c r="Z201" s="4">
        <v>120.1</v>
      </c>
      <c r="AA201" s="4">
        <v>129</v>
      </c>
      <c r="AB201" s="4">
        <v>144</v>
      </c>
      <c r="AC201" s="4">
        <v>128.19999999999999</v>
      </c>
      <c r="AD201" s="4">
        <v>130.19999999999999</v>
      </c>
      <c r="AE201" s="4">
        <v>137.5</v>
      </c>
    </row>
    <row r="202" spans="1:33" ht="13.2" x14ac:dyDescent="0.25">
      <c r="A202" s="1" t="s">
        <v>33</v>
      </c>
      <c r="B202" s="1">
        <v>2018</v>
      </c>
      <c r="C202" s="1" t="s">
        <v>39</v>
      </c>
      <c r="D202" s="1" t="str">
        <f t="shared" si="3"/>
        <v>2018 July Rural+Urban</v>
      </c>
      <c r="E202" s="4">
        <v>137.5</v>
      </c>
      <c r="F202" s="4">
        <v>149.1</v>
      </c>
      <c r="G202" s="4">
        <v>139.19999999999999</v>
      </c>
      <c r="H202" s="4">
        <v>142.5</v>
      </c>
      <c r="I202" s="4">
        <v>121.4</v>
      </c>
      <c r="J202" s="4">
        <v>151.6</v>
      </c>
      <c r="K202" s="4">
        <v>155.9</v>
      </c>
      <c r="L202" s="4">
        <v>121.7</v>
      </c>
      <c r="M202" s="4">
        <v>113.5</v>
      </c>
      <c r="N202" s="4">
        <v>138.9</v>
      </c>
      <c r="O202" s="4">
        <v>130.30000000000001</v>
      </c>
      <c r="P202" s="4">
        <v>152.30000000000001</v>
      </c>
      <c r="Q202" s="4">
        <v>141.4</v>
      </c>
      <c r="R202" s="4">
        <v>157.5</v>
      </c>
      <c r="S202" s="4">
        <v>146.80000000000001</v>
      </c>
      <c r="T202" s="4">
        <v>138.4</v>
      </c>
      <c r="U202" s="4">
        <v>145.6</v>
      </c>
      <c r="V202" s="4">
        <v>143.6</v>
      </c>
      <c r="W202" s="4">
        <v>139.69999999999999</v>
      </c>
      <c r="X202" s="4">
        <v>138.6</v>
      </c>
      <c r="Y202" s="4">
        <v>137</v>
      </c>
      <c r="Z202" s="4">
        <v>123.6</v>
      </c>
      <c r="AA202" s="4">
        <v>133.1</v>
      </c>
      <c r="AB202" s="4">
        <v>144.69999999999999</v>
      </c>
      <c r="AC202" s="4">
        <v>130.1</v>
      </c>
      <c r="AD202" s="4">
        <v>133.19999999999999</v>
      </c>
      <c r="AE202" s="4">
        <v>139.80000000000001</v>
      </c>
      <c r="AG202" s="34">
        <f>(AE202-AE166)/AE166</f>
        <v>4.172876304023862E-2</v>
      </c>
    </row>
    <row r="203" spans="1:33" ht="13.2" hidden="1" x14ac:dyDescent="0.25">
      <c r="A203" s="1" t="s">
        <v>30</v>
      </c>
      <c r="B203" s="1">
        <v>2018</v>
      </c>
      <c r="C203" s="1" t="s">
        <v>40</v>
      </c>
      <c r="D203" s="1" t="str">
        <f t="shared" si="3"/>
        <v>2018 August Rural</v>
      </c>
      <c r="E203" s="4">
        <v>139.19999999999999</v>
      </c>
      <c r="F203" s="4">
        <v>148.80000000000001</v>
      </c>
      <c r="G203" s="4">
        <v>139.1</v>
      </c>
      <c r="H203" s="4">
        <v>143.5</v>
      </c>
      <c r="I203" s="4">
        <v>125</v>
      </c>
      <c r="J203" s="4">
        <v>154.4</v>
      </c>
      <c r="K203" s="4">
        <v>156.30000000000001</v>
      </c>
      <c r="L203" s="4">
        <v>126.8</v>
      </c>
      <c r="M203" s="4">
        <v>115.4</v>
      </c>
      <c r="N203" s="4">
        <v>138.6</v>
      </c>
      <c r="O203" s="4">
        <v>133.80000000000001</v>
      </c>
      <c r="P203" s="4">
        <v>155.19999999999999</v>
      </c>
      <c r="Q203" s="4">
        <v>142.69999999999999</v>
      </c>
      <c r="R203" s="4">
        <v>156.4</v>
      </c>
      <c r="S203" s="4">
        <v>152.1</v>
      </c>
      <c r="T203" s="4">
        <v>145.80000000000001</v>
      </c>
      <c r="U203" s="4">
        <v>151.30000000000001</v>
      </c>
      <c r="V203" s="4">
        <v>142.64911820553533</v>
      </c>
      <c r="W203" s="4">
        <v>147.69999999999999</v>
      </c>
      <c r="X203" s="4">
        <v>143.80000000000001</v>
      </c>
      <c r="Y203" s="4">
        <v>139.4</v>
      </c>
      <c r="Z203" s="4">
        <v>128.30000000000001</v>
      </c>
      <c r="AA203" s="4">
        <v>138.6</v>
      </c>
      <c r="AB203" s="4">
        <v>146.9</v>
      </c>
      <c r="AC203" s="4">
        <v>131.30000000000001</v>
      </c>
      <c r="AD203" s="4">
        <v>136.6</v>
      </c>
      <c r="AE203" s="4">
        <v>142.5</v>
      </c>
    </row>
    <row r="204" spans="1:33" ht="13.2" hidden="1" x14ac:dyDescent="0.25">
      <c r="A204" s="1" t="s">
        <v>32</v>
      </c>
      <c r="B204" s="1">
        <v>2018</v>
      </c>
      <c r="C204" s="1" t="s">
        <v>40</v>
      </c>
      <c r="D204" s="1" t="str">
        <f t="shared" si="3"/>
        <v>2018 August Urban</v>
      </c>
      <c r="E204" s="4">
        <v>136.5</v>
      </c>
      <c r="F204" s="4">
        <v>146.4</v>
      </c>
      <c r="G204" s="4">
        <v>136.6</v>
      </c>
      <c r="H204" s="4">
        <v>141.19999999999999</v>
      </c>
      <c r="I204" s="4">
        <v>117.4</v>
      </c>
      <c r="J204" s="4">
        <v>146.30000000000001</v>
      </c>
      <c r="K204" s="4">
        <v>157.30000000000001</v>
      </c>
      <c r="L204" s="4">
        <v>113.6</v>
      </c>
      <c r="M204" s="4">
        <v>113.3</v>
      </c>
      <c r="N204" s="4">
        <v>141.1</v>
      </c>
      <c r="O204" s="4">
        <v>127.4</v>
      </c>
      <c r="P204" s="4">
        <v>150.4</v>
      </c>
      <c r="Q204" s="4">
        <v>140.1</v>
      </c>
      <c r="R204" s="4">
        <v>162.1</v>
      </c>
      <c r="S204" s="4">
        <v>140</v>
      </c>
      <c r="T204" s="4">
        <v>129</v>
      </c>
      <c r="U204" s="4">
        <v>138.30000000000001</v>
      </c>
      <c r="V204" s="4">
        <v>144.6</v>
      </c>
      <c r="W204" s="4">
        <v>129.80000000000001</v>
      </c>
      <c r="X204" s="4">
        <v>134.4</v>
      </c>
      <c r="Y204" s="4">
        <v>134.9</v>
      </c>
      <c r="Z204" s="4">
        <v>120.7</v>
      </c>
      <c r="AA204" s="4">
        <v>129.80000000000001</v>
      </c>
      <c r="AB204" s="4">
        <v>145.30000000000001</v>
      </c>
      <c r="AC204" s="4">
        <v>128.30000000000001</v>
      </c>
      <c r="AD204" s="4">
        <v>131</v>
      </c>
      <c r="AE204" s="4">
        <v>138</v>
      </c>
    </row>
    <row r="205" spans="1:33" ht="13.2" x14ac:dyDescent="0.25">
      <c r="A205" s="1" t="s">
        <v>33</v>
      </c>
      <c r="B205" s="1">
        <v>2018</v>
      </c>
      <c r="C205" s="1" t="s">
        <v>40</v>
      </c>
      <c r="D205" s="1" t="str">
        <f t="shared" si="3"/>
        <v>2018 August Rural+Urban</v>
      </c>
      <c r="E205" s="4">
        <v>138.30000000000001</v>
      </c>
      <c r="F205" s="4">
        <v>148</v>
      </c>
      <c r="G205" s="4">
        <v>138.1</v>
      </c>
      <c r="H205" s="4">
        <v>142.6</v>
      </c>
      <c r="I205" s="4">
        <v>122.2</v>
      </c>
      <c r="J205" s="4">
        <v>150.6</v>
      </c>
      <c r="K205" s="4">
        <v>156.6</v>
      </c>
      <c r="L205" s="4">
        <v>122.4</v>
      </c>
      <c r="M205" s="4">
        <v>114.7</v>
      </c>
      <c r="N205" s="4">
        <v>139.4</v>
      </c>
      <c r="O205" s="4">
        <v>131.1</v>
      </c>
      <c r="P205" s="4">
        <v>153</v>
      </c>
      <c r="Q205" s="4">
        <v>141.69999999999999</v>
      </c>
      <c r="R205" s="4">
        <v>157.9</v>
      </c>
      <c r="S205" s="4">
        <v>147.30000000000001</v>
      </c>
      <c r="T205" s="4">
        <v>138.80000000000001</v>
      </c>
      <c r="U205" s="4">
        <v>146.1</v>
      </c>
      <c r="V205" s="4">
        <v>144.6</v>
      </c>
      <c r="W205" s="4">
        <v>140.9</v>
      </c>
      <c r="X205" s="4">
        <v>139.4</v>
      </c>
      <c r="Y205" s="4">
        <v>137.69999999999999</v>
      </c>
      <c r="Z205" s="4">
        <v>124.3</v>
      </c>
      <c r="AA205" s="4">
        <v>133.6</v>
      </c>
      <c r="AB205" s="4">
        <v>146</v>
      </c>
      <c r="AC205" s="4">
        <v>130.1</v>
      </c>
      <c r="AD205" s="4">
        <v>133.9</v>
      </c>
      <c r="AE205" s="4">
        <v>140.4</v>
      </c>
      <c r="AG205" s="34">
        <f>(AE205-AE169)/AE169</f>
        <v>3.6927621861152143E-2</v>
      </c>
    </row>
    <row r="206" spans="1:33" ht="13.2" hidden="1" x14ac:dyDescent="0.25">
      <c r="A206" s="1" t="s">
        <v>30</v>
      </c>
      <c r="B206" s="1">
        <v>2018</v>
      </c>
      <c r="C206" s="1" t="s">
        <v>41</v>
      </c>
      <c r="D206" s="1" t="str">
        <f t="shared" si="3"/>
        <v>2018 September Rural</v>
      </c>
      <c r="E206" s="4">
        <v>139.4</v>
      </c>
      <c r="F206" s="4">
        <v>147.19999999999999</v>
      </c>
      <c r="G206" s="4">
        <v>136.6</v>
      </c>
      <c r="H206" s="4">
        <v>143.69999999999999</v>
      </c>
      <c r="I206" s="4">
        <v>124.6</v>
      </c>
      <c r="J206" s="4">
        <v>150.1</v>
      </c>
      <c r="K206" s="4">
        <v>149.4</v>
      </c>
      <c r="L206" s="4">
        <v>125.4</v>
      </c>
      <c r="M206" s="4">
        <v>114.4</v>
      </c>
      <c r="N206" s="4">
        <v>138.69999999999999</v>
      </c>
      <c r="O206" s="4">
        <v>133.1</v>
      </c>
      <c r="P206" s="4">
        <v>155.9</v>
      </c>
      <c r="Q206" s="4">
        <v>141.30000000000001</v>
      </c>
      <c r="R206" s="4">
        <v>157.69999999999999</v>
      </c>
      <c r="S206" s="4">
        <v>152.1</v>
      </c>
      <c r="T206" s="4">
        <v>146.1</v>
      </c>
      <c r="U206" s="4">
        <v>151.30000000000001</v>
      </c>
      <c r="V206" s="4">
        <v>143.13057546492772</v>
      </c>
      <c r="W206" s="4">
        <v>149</v>
      </c>
      <c r="X206" s="4">
        <v>144</v>
      </c>
      <c r="Y206" s="4">
        <v>140</v>
      </c>
      <c r="Z206" s="4">
        <v>129.9</v>
      </c>
      <c r="AA206" s="4">
        <v>140</v>
      </c>
      <c r="AB206" s="4">
        <v>147.6</v>
      </c>
      <c r="AC206" s="4">
        <v>132</v>
      </c>
      <c r="AD206" s="4">
        <v>137.4</v>
      </c>
      <c r="AE206" s="4">
        <v>142.1</v>
      </c>
    </row>
    <row r="207" spans="1:33" ht="13.2" hidden="1" x14ac:dyDescent="0.25">
      <c r="A207" s="1" t="s">
        <v>32</v>
      </c>
      <c r="B207" s="1">
        <v>2018</v>
      </c>
      <c r="C207" s="1" t="s">
        <v>41</v>
      </c>
      <c r="D207" s="1" t="str">
        <f t="shared" si="3"/>
        <v>2018 September Urban</v>
      </c>
      <c r="E207" s="4">
        <v>137</v>
      </c>
      <c r="F207" s="4">
        <v>143.1</v>
      </c>
      <c r="G207" s="4">
        <v>132.80000000000001</v>
      </c>
      <c r="H207" s="4">
        <v>141.5</v>
      </c>
      <c r="I207" s="4">
        <v>117.8</v>
      </c>
      <c r="J207" s="4">
        <v>140</v>
      </c>
      <c r="K207" s="4">
        <v>151.30000000000001</v>
      </c>
      <c r="L207" s="4">
        <v>113.5</v>
      </c>
      <c r="M207" s="4">
        <v>112.3</v>
      </c>
      <c r="N207" s="4">
        <v>141.19999999999999</v>
      </c>
      <c r="O207" s="4">
        <v>127.7</v>
      </c>
      <c r="P207" s="4">
        <v>151.30000000000001</v>
      </c>
      <c r="Q207" s="4">
        <v>138.9</v>
      </c>
      <c r="R207" s="4">
        <v>163.30000000000001</v>
      </c>
      <c r="S207" s="4">
        <v>140.80000000000001</v>
      </c>
      <c r="T207" s="4">
        <v>129.30000000000001</v>
      </c>
      <c r="U207" s="4">
        <v>139.1</v>
      </c>
      <c r="V207" s="4">
        <v>145.30000000000001</v>
      </c>
      <c r="W207" s="4">
        <v>131.19999999999999</v>
      </c>
      <c r="X207" s="4">
        <v>134.9</v>
      </c>
      <c r="Y207" s="4">
        <v>135.69999999999999</v>
      </c>
      <c r="Z207" s="4">
        <v>122.5</v>
      </c>
      <c r="AA207" s="4">
        <v>130.19999999999999</v>
      </c>
      <c r="AB207" s="4">
        <v>145.19999999999999</v>
      </c>
      <c r="AC207" s="4">
        <v>129.30000000000001</v>
      </c>
      <c r="AD207" s="4">
        <v>131.9</v>
      </c>
      <c r="AE207" s="4">
        <v>138.1</v>
      </c>
    </row>
    <row r="208" spans="1:33" ht="13.2" x14ac:dyDescent="0.25">
      <c r="A208" s="1" t="s">
        <v>33</v>
      </c>
      <c r="B208" s="1">
        <v>2018</v>
      </c>
      <c r="C208" s="1" t="s">
        <v>41</v>
      </c>
      <c r="D208" s="1" t="str">
        <f t="shared" si="3"/>
        <v>2018 September Rural+Urban</v>
      </c>
      <c r="E208" s="4">
        <v>138.6</v>
      </c>
      <c r="F208" s="4">
        <v>145.80000000000001</v>
      </c>
      <c r="G208" s="4">
        <v>135.1</v>
      </c>
      <c r="H208" s="4">
        <v>142.9</v>
      </c>
      <c r="I208" s="4">
        <v>122.1</v>
      </c>
      <c r="J208" s="4">
        <v>145.4</v>
      </c>
      <c r="K208" s="4">
        <v>150</v>
      </c>
      <c r="L208" s="4">
        <v>121.4</v>
      </c>
      <c r="M208" s="4">
        <v>113.7</v>
      </c>
      <c r="N208" s="4">
        <v>139.5</v>
      </c>
      <c r="O208" s="4">
        <v>130.80000000000001</v>
      </c>
      <c r="P208" s="4">
        <v>153.80000000000001</v>
      </c>
      <c r="Q208" s="4">
        <v>140.4</v>
      </c>
      <c r="R208" s="4">
        <v>159.19999999999999</v>
      </c>
      <c r="S208" s="4">
        <v>147.69999999999999</v>
      </c>
      <c r="T208" s="4">
        <v>139.1</v>
      </c>
      <c r="U208" s="4">
        <v>146.5</v>
      </c>
      <c r="V208" s="4">
        <v>145.30000000000001</v>
      </c>
      <c r="W208" s="4">
        <v>142.30000000000001</v>
      </c>
      <c r="X208" s="4">
        <v>139.69999999999999</v>
      </c>
      <c r="Y208" s="4">
        <v>138.4</v>
      </c>
      <c r="Z208" s="4">
        <v>126</v>
      </c>
      <c r="AA208" s="4">
        <v>134.5</v>
      </c>
      <c r="AB208" s="4">
        <v>146.19999999999999</v>
      </c>
      <c r="AC208" s="4">
        <v>130.9</v>
      </c>
      <c r="AD208" s="4">
        <v>134.69999999999999</v>
      </c>
      <c r="AE208" s="4">
        <v>140.19999999999999</v>
      </c>
      <c r="AG208" s="34">
        <f>(AE208-AE172)/AE172</f>
        <v>3.6982248520710061E-2</v>
      </c>
    </row>
    <row r="209" spans="1:34" ht="13.2" hidden="1" x14ac:dyDescent="0.25">
      <c r="A209" s="1" t="s">
        <v>30</v>
      </c>
      <c r="B209" s="1">
        <v>2018</v>
      </c>
      <c r="C209" s="1" t="s">
        <v>42</v>
      </c>
      <c r="D209" s="1" t="str">
        <f t="shared" si="3"/>
        <v>2018 October Rural</v>
      </c>
      <c r="E209" s="4">
        <v>139.30000000000001</v>
      </c>
      <c r="F209" s="4">
        <v>147.6</v>
      </c>
      <c r="G209" s="4">
        <v>134.6</v>
      </c>
      <c r="H209" s="4">
        <v>141.9</v>
      </c>
      <c r="I209" s="4">
        <v>123.5</v>
      </c>
      <c r="J209" s="4">
        <v>144.5</v>
      </c>
      <c r="K209" s="4">
        <v>147.6</v>
      </c>
      <c r="L209" s="4">
        <v>121.4</v>
      </c>
      <c r="M209" s="4">
        <v>112.3</v>
      </c>
      <c r="N209" s="4">
        <v>139.5</v>
      </c>
      <c r="O209" s="4">
        <v>134.6</v>
      </c>
      <c r="P209" s="4">
        <v>155.19999999999999</v>
      </c>
      <c r="Q209" s="4">
        <v>140.19999999999999</v>
      </c>
      <c r="R209" s="4">
        <v>159.6</v>
      </c>
      <c r="S209" s="4">
        <v>150.69999999999999</v>
      </c>
      <c r="T209" s="4">
        <v>144.5</v>
      </c>
      <c r="U209" s="4">
        <v>149.80000000000001</v>
      </c>
      <c r="V209" s="4">
        <v>143.89394549543604</v>
      </c>
      <c r="W209" s="4">
        <v>149.69999999999999</v>
      </c>
      <c r="X209" s="4">
        <v>147.5</v>
      </c>
      <c r="Y209" s="4">
        <v>144.80000000000001</v>
      </c>
      <c r="Z209" s="4">
        <v>130.80000000000001</v>
      </c>
      <c r="AA209" s="4">
        <v>140.1</v>
      </c>
      <c r="AB209" s="4">
        <v>148</v>
      </c>
      <c r="AC209" s="4">
        <v>134.4</v>
      </c>
      <c r="AD209" s="4">
        <v>139.80000000000001</v>
      </c>
      <c r="AE209" s="4">
        <v>142.19999999999999</v>
      </c>
    </row>
    <row r="210" spans="1:34" ht="13.2" hidden="1" x14ac:dyDescent="0.25">
      <c r="A210" s="1" t="s">
        <v>32</v>
      </c>
      <c r="B210" s="1">
        <v>2018</v>
      </c>
      <c r="C210" s="1" t="s">
        <v>42</v>
      </c>
      <c r="D210" s="1" t="str">
        <f t="shared" si="3"/>
        <v>2018 October Urban</v>
      </c>
      <c r="E210" s="4">
        <v>137.6</v>
      </c>
      <c r="F210" s="4">
        <v>144.9</v>
      </c>
      <c r="G210" s="4">
        <v>133.5</v>
      </c>
      <c r="H210" s="4">
        <v>141.5</v>
      </c>
      <c r="I210" s="4">
        <v>118</v>
      </c>
      <c r="J210" s="4">
        <v>139.5</v>
      </c>
      <c r="K210" s="4">
        <v>153</v>
      </c>
      <c r="L210" s="4">
        <v>113.2</v>
      </c>
      <c r="M210" s="4">
        <v>112.8</v>
      </c>
      <c r="N210" s="4">
        <v>141.1</v>
      </c>
      <c r="O210" s="4">
        <v>127.6</v>
      </c>
      <c r="P210" s="4">
        <v>152</v>
      </c>
      <c r="Q210" s="4">
        <v>139.4</v>
      </c>
      <c r="R210" s="4">
        <v>164</v>
      </c>
      <c r="S210" s="4">
        <v>141.5</v>
      </c>
      <c r="T210" s="4">
        <v>129.80000000000001</v>
      </c>
      <c r="U210" s="4">
        <v>139.69999999999999</v>
      </c>
      <c r="V210" s="4">
        <v>146.30000000000001</v>
      </c>
      <c r="W210" s="4">
        <v>133.4</v>
      </c>
      <c r="X210" s="4">
        <v>135.1</v>
      </c>
      <c r="Y210" s="4">
        <v>136.19999999999999</v>
      </c>
      <c r="Z210" s="4">
        <v>123.3</v>
      </c>
      <c r="AA210" s="4">
        <v>130.69999999999999</v>
      </c>
      <c r="AB210" s="4">
        <v>145.5</v>
      </c>
      <c r="AC210" s="4">
        <v>130.4</v>
      </c>
      <c r="AD210" s="4">
        <v>132.5</v>
      </c>
      <c r="AE210" s="4">
        <v>138.9</v>
      </c>
    </row>
    <row r="211" spans="1:34" ht="13.2" x14ac:dyDescent="0.25">
      <c r="A211" s="1" t="s">
        <v>33</v>
      </c>
      <c r="B211" s="1">
        <v>2018</v>
      </c>
      <c r="C211" s="1" t="s">
        <v>42</v>
      </c>
      <c r="D211" s="1" t="str">
        <f t="shared" si="3"/>
        <v>2018 October Rural+Urban</v>
      </c>
      <c r="E211" s="4">
        <v>137.4</v>
      </c>
      <c r="F211" s="4">
        <v>149.5</v>
      </c>
      <c r="G211" s="4">
        <v>137.30000000000001</v>
      </c>
      <c r="H211" s="4">
        <v>141.9</v>
      </c>
      <c r="I211" s="4">
        <v>121.1</v>
      </c>
      <c r="J211" s="4">
        <v>142.5</v>
      </c>
      <c r="K211" s="4">
        <v>146.69999999999999</v>
      </c>
      <c r="L211" s="4">
        <v>119.1</v>
      </c>
      <c r="M211" s="4">
        <v>111.9</v>
      </c>
      <c r="N211" s="4">
        <v>141</v>
      </c>
      <c r="O211" s="4">
        <v>133.6</v>
      </c>
      <c r="P211" s="4">
        <v>154.5</v>
      </c>
      <c r="Q211" s="4">
        <v>139.69999999999999</v>
      </c>
      <c r="R211" s="4">
        <v>162.6</v>
      </c>
      <c r="S211" s="4">
        <v>148</v>
      </c>
      <c r="T211" s="4">
        <v>139.19999999999999</v>
      </c>
      <c r="U211" s="4">
        <v>146.80000000000001</v>
      </c>
      <c r="V211" s="4">
        <v>146.9</v>
      </c>
      <c r="W211" s="4">
        <v>145.30000000000001</v>
      </c>
      <c r="X211" s="4">
        <v>142.19999999999999</v>
      </c>
      <c r="Y211" s="4">
        <v>142.1</v>
      </c>
      <c r="Z211" s="4">
        <v>125.5</v>
      </c>
      <c r="AA211" s="4">
        <v>136.5</v>
      </c>
      <c r="AB211" s="4">
        <v>147.80000000000001</v>
      </c>
      <c r="AC211" s="4">
        <v>132</v>
      </c>
      <c r="AD211" s="4">
        <v>136.30000000000001</v>
      </c>
      <c r="AE211" s="4">
        <v>140.80000000000001</v>
      </c>
      <c r="AG211" s="34">
        <f>(AE211-AE175)/AE175</f>
        <v>3.4533431300514457E-2</v>
      </c>
    </row>
    <row r="212" spans="1:34" ht="13.2" hidden="1" x14ac:dyDescent="0.25">
      <c r="A212" s="1" t="s">
        <v>30</v>
      </c>
      <c r="B212" s="1">
        <v>2018</v>
      </c>
      <c r="C212" s="1" t="s">
        <v>43</v>
      </c>
      <c r="D212" s="1" t="str">
        <f t="shared" si="3"/>
        <v>2018 November Rural</v>
      </c>
      <c r="E212" s="4">
        <v>137.1</v>
      </c>
      <c r="F212" s="4">
        <v>150.80000000000001</v>
      </c>
      <c r="G212" s="4">
        <v>136.69999999999999</v>
      </c>
      <c r="H212" s="4">
        <v>141.9</v>
      </c>
      <c r="I212" s="4">
        <v>122.8</v>
      </c>
      <c r="J212" s="4">
        <v>143.9</v>
      </c>
      <c r="K212" s="4">
        <v>147.5</v>
      </c>
      <c r="L212" s="4">
        <v>121</v>
      </c>
      <c r="M212" s="4">
        <v>111.6</v>
      </c>
      <c r="N212" s="4">
        <v>140.6</v>
      </c>
      <c r="O212" s="4">
        <v>137.5</v>
      </c>
      <c r="P212" s="4">
        <v>156.1</v>
      </c>
      <c r="Q212" s="4">
        <v>140</v>
      </c>
      <c r="R212" s="4">
        <v>161.9</v>
      </c>
      <c r="S212" s="4">
        <v>151.69999999999999</v>
      </c>
      <c r="T212" s="4">
        <v>145.5</v>
      </c>
      <c r="U212" s="4">
        <v>150.80000000000001</v>
      </c>
      <c r="V212" s="4">
        <v>144.74151546287769</v>
      </c>
      <c r="W212" s="4">
        <v>150.30000000000001</v>
      </c>
      <c r="X212" s="4">
        <v>148</v>
      </c>
      <c r="Y212" s="4">
        <v>145.4</v>
      </c>
      <c r="Z212" s="4">
        <v>130.30000000000001</v>
      </c>
      <c r="AA212" s="4">
        <v>143.1</v>
      </c>
      <c r="AB212" s="4">
        <v>150.19999999999999</v>
      </c>
      <c r="AC212" s="4">
        <v>133.1</v>
      </c>
      <c r="AD212" s="4">
        <v>140.1</v>
      </c>
      <c r="AE212" s="4">
        <v>142.4</v>
      </c>
    </row>
    <row r="213" spans="1:34" ht="13.2" hidden="1" x14ac:dyDescent="0.25">
      <c r="A213" s="1" t="s">
        <v>32</v>
      </c>
      <c r="B213" s="1">
        <v>2018</v>
      </c>
      <c r="C213" s="1" t="s">
        <v>43</v>
      </c>
      <c r="D213" s="1" t="str">
        <f t="shared" si="3"/>
        <v>2018 November Urban</v>
      </c>
      <c r="E213" s="4">
        <v>138.1</v>
      </c>
      <c r="F213" s="4">
        <v>146.30000000000001</v>
      </c>
      <c r="G213" s="4">
        <v>137.80000000000001</v>
      </c>
      <c r="H213" s="4">
        <v>141.6</v>
      </c>
      <c r="I213" s="4">
        <v>118.1</v>
      </c>
      <c r="J213" s="4">
        <v>141.5</v>
      </c>
      <c r="K213" s="4">
        <v>145.19999999999999</v>
      </c>
      <c r="L213" s="4">
        <v>115.3</v>
      </c>
      <c r="M213" s="4">
        <v>112.5</v>
      </c>
      <c r="N213" s="4">
        <v>141.4</v>
      </c>
      <c r="O213" s="4">
        <v>128</v>
      </c>
      <c r="P213" s="4">
        <v>152.6</v>
      </c>
      <c r="Q213" s="4">
        <v>139.1</v>
      </c>
      <c r="R213" s="4">
        <v>164.4</v>
      </c>
      <c r="S213" s="4">
        <v>142.4</v>
      </c>
      <c r="T213" s="4">
        <v>130.19999999999999</v>
      </c>
      <c r="U213" s="4">
        <v>140.5</v>
      </c>
      <c r="V213" s="4">
        <v>146.9</v>
      </c>
      <c r="W213" s="4">
        <v>136.69999999999999</v>
      </c>
      <c r="X213" s="4">
        <v>135.80000000000001</v>
      </c>
      <c r="Y213" s="4">
        <v>136.80000000000001</v>
      </c>
      <c r="Z213" s="4">
        <v>121.2</v>
      </c>
      <c r="AA213" s="4">
        <v>131.30000000000001</v>
      </c>
      <c r="AB213" s="4">
        <v>146.1</v>
      </c>
      <c r="AC213" s="4">
        <v>130.5</v>
      </c>
      <c r="AD213" s="4">
        <v>132.19999999999999</v>
      </c>
      <c r="AE213" s="4">
        <v>139</v>
      </c>
    </row>
    <row r="214" spans="1:34" ht="13.2" x14ac:dyDescent="0.25">
      <c r="A214" s="1" t="s">
        <v>33</v>
      </c>
      <c r="B214" s="1">
        <v>2018</v>
      </c>
      <c r="C214" s="1" t="s">
        <v>43</v>
      </c>
      <c r="D214" s="1" t="str">
        <f t="shared" si="3"/>
        <v>2018 November Rural+Urban</v>
      </c>
      <c r="E214" s="4">
        <v>137.4</v>
      </c>
      <c r="F214" s="4">
        <v>149.19999999999999</v>
      </c>
      <c r="G214" s="4">
        <v>137.1</v>
      </c>
      <c r="H214" s="4">
        <v>141.80000000000001</v>
      </c>
      <c r="I214" s="4">
        <v>121.1</v>
      </c>
      <c r="J214" s="4">
        <v>142.80000000000001</v>
      </c>
      <c r="K214" s="4">
        <v>146.69999999999999</v>
      </c>
      <c r="L214" s="4">
        <v>119.1</v>
      </c>
      <c r="M214" s="4">
        <v>111.9</v>
      </c>
      <c r="N214" s="4">
        <v>140.9</v>
      </c>
      <c r="O214" s="4">
        <v>133.5</v>
      </c>
      <c r="P214" s="4">
        <v>154.5</v>
      </c>
      <c r="Q214" s="4">
        <v>139.69999999999999</v>
      </c>
      <c r="R214" s="4">
        <v>162.6</v>
      </c>
      <c r="S214" s="4">
        <v>148</v>
      </c>
      <c r="T214" s="4">
        <v>139.1</v>
      </c>
      <c r="U214" s="4">
        <v>146.69999999999999</v>
      </c>
      <c r="V214" s="4">
        <v>146.9</v>
      </c>
      <c r="W214" s="4">
        <v>145.1</v>
      </c>
      <c r="X214" s="4">
        <v>142.19999999999999</v>
      </c>
      <c r="Y214" s="4">
        <v>142.1</v>
      </c>
      <c r="Z214" s="4">
        <v>125.5</v>
      </c>
      <c r="AA214" s="4">
        <v>136.5</v>
      </c>
      <c r="AB214" s="4">
        <v>147.80000000000001</v>
      </c>
      <c r="AC214" s="4">
        <v>132</v>
      </c>
      <c r="AD214" s="4">
        <v>136.30000000000001</v>
      </c>
      <c r="AE214" s="4">
        <v>140.80000000000001</v>
      </c>
      <c r="AG214" s="34">
        <f>(AE214-AE178)/AE178</f>
        <v>2.3255813953488497E-2</v>
      </c>
    </row>
    <row r="215" spans="1:34" ht="13.2" hidden="1" x14ac:dyDescent="0.25">
      <c r="A215" s="1" t="s">
        <v>30</v>
      </c>
      <c r="B215" s="1">
        <v>2018</v>
      </c>
      <c r="C215" s="1" t="s">
        <v>44</v>
      </c>
      <c r="D215" s="1" t="str">
        <f t="shared" si="3"/>
        <v>2018 December Rural</v>
      </c>
      <c r="E215" s="4">
        <v>137.1</v>
      </c>
      <c r="F215" s="4">
        <v>151.9</v>
      </c>
      <c r="G215" s="4">
        <v>137.4</v>
      </c>
      <c r="H215" s="4">
        <v>142.4</v>
      </c>
      <c r="I215" s="4">
        <v>124.2</v>
      </c>
      <c r="J215" s="4">
        <v>140.19999999999999</v>
      </c>
      <c r="K215" s="4">
        <v>136.6</v>
      </c>
      <c r="L215" s="4">
        <v>120.9</v>
      </c>
      <c r="M215" s="4">
        <v>109.9</v>
      </c>
      <c r="N215" s="4">
        <v>140.19999999999999</v>
      </c>
      <c r="O215" s="4">
        <v>137.80000000000001</v>
      </c>
      <c r="P215" s="4">
        <v>156</v>
      </c>
      <c r="Q215" s="4">
        <v>138.5</v>
      </c>
      <c r="R215" s="4">
        <v>162.4</v>
      </c>
      <c r="S215" s="4">
        <v>151.6</v>
      </c>
      <c r="T215" s="4">
        <v>145.9</v>
      </c>
      <c r="U215" s="4">
        <v>150.80000000000001</v>
      </c>
      <c r="V215" s="4">
        <v>145.48511515813797</v>
      </c>
      <c r="W215" s="4">
        <v>149</v>
      </c>
      <c r="X215" s="4">
        <v>149.5</v>
      </c>
      <c r="Y215" s="4">
        <v>149.6</v>
      </c>
      <c r="Z215" s="4">
        <v>128.9</v>
      </c>
      <c r="AA215" s="4">
        <v>143.30000000000001</v>
      </c>
      <c r="AB215" s="4">
        <v>155.1</v>
      </c>
      <c r="AC215" s="4">
        <v>133.19999999999999</v>
      </c>
      <c r="AD215" s="4">
        <v>141.6</v>
      </c>
      <c r="AE215" s="4">
        <v>141.9</v>
      </c>
    </row>
    <row r="216" spans="1:34" ht="13.2" hidden="1" x14ac:dyDescent="0.25">
      <c r="A216" s="1" t="s">
        <v>32</v>
      </c>
      <c r="B216" s="1">
        <v>2018</v>
      </c>
      <c r="C216" s="1" t="s">
        <v>44</v>
      </c>
      <c r="D216" s="1" t="str">
        <f t="shared" si="3"/>
        <v>2018 December Urban</v>
      </c>
      <c r="E216" s="4">
        <v>138.5</v>
      </c>
      <c r="F216" s="4">
        <v>147.80000000000001</v>
      </c>
      <c r="G216" s="4">
        <v>141.1</v>
      </c>
      <c r="H216" s="4">
        <v>141.6</v>
      </c>
      <c r="I216" s="4">
        <v>118.1</v>
      </c>
      <c r="J216" s="4">
        <v>138.5</v>
      </c>
      <c r="K216" s="4">
        <v>132.4</v>
      </c>
      <c r="L216" s="4">
        <v>117.5</v>
      </c>
      <c r="M216" s="4">
        <v>111</v>
      </c>
      <c r="N216" s="4">
        <v>141.5</v>
      </c>
      <c r="O216" s="4">
        <v>128.1</v>
      </c>
      <c r="P216" s="4">
        <v>152.9</v>
      </c>
      <c r="Q216" s="4">
        <v>137.6</v>
      </c>
      <c r="R216" s="4">
        <v>164.6</v>
      </c>
      <c r="S216" s="4">
        <v>142.69999999999999</v>
      </c>
      <c r="T216" s="4">
        <v>130.30000000000001</v>
      </c>
      <c r="U216" s="4">
        <v>140.80000000000001</v>
      </c>
      <c r="V216" s="4">
        <v>146.5</v>
      </c>
      <c r="W216" s="4">
        <v>132.4</v>
      </c>
      <c r="X216" s="4">
        <v>136.19999999999999</v>
      </c>
      <c r="Y216" s="4">
        <v>137.30000000000001</v>
      </c>
      <c r="Z216" s="4">
        <v>118.8</v>
      </c>
      <c r="AA216" s="4">
        <v>131.69999999999999</v>
      </c>
      <c r="AB216" s="4">
        <v>146.5</v>
      </c>
      <c r="AC216" s="4">
        <v>130.80000000000001</v>
      </c>
      <c r="AD216" s="4">
        <v>131.69999999999999</v>
      </c>
      <c r="AE216" s="4">
        <v>138</v>
      </c>
    </row>
    <row r="217" spans="1:34" ht="13.2" x14ac:dyDescent="0.25">
      <c r="A217" s="1" t="s">
        <v>33</v>
      </c>
      <c r="B217" s="1">
        <v>2018</v>
      </c>
      <c r="C217" s="1" t="s">
        <v>44</v>
      </c>
      <c r="D217" s="1" t="str">
        <f t="shared" si="3"/>
        <v>2018 December Rural+Urban</v>
      </c>
      <c r="E217" s="4">
        <v>137.5</v>
      </c>
      <c r="F217" s="4">
        <v>150.5</v>
      </c>
      <c r="G217" s="4">
        <v>138.80000000000001</v>
      </c>
      <c r="H217" s="4">
        <v>142.1</v>
      </c>
      <c r="I217" s="4">
        <v>122</v>
      </c>
      <c r="J217" s="4">
        <v>139.4</v>
      </c>
      <c r="K217" s="4">
        <v>135.19999999999999</v>
      </c>
      <c r="L217" s="4">
        <v>119.8</v>
      </c>
      <c r="M217" s="4">
        <v>110.3</v>
      </c>
      <c r="N217" s="4">
        <v>140.6</v>
      </c>
      <c r="O217" s="4">
        <v>133.80000000000001</v>
      </c>
      <c r="P217" s="4">
        <v>154.6</v>
      </c>
      <c r="Q217" s="4">
        <v>138.19999999999999</v>
      </c>
      <c r="R217" s="4">
        <v>163</v>
      </c>
      <c r="S217" s="4">
        <v>148.1</v>
      </c>
      <c r="T217" s="4">
        <v>139.4</v>
      </c>
      <c r="U217" s="4">
        <v>146.80000000000001</v>
      </c>
      <c r="V217" s="4">
        <v>146.5</v>
      </c>
      <c r="W217" s="4">
        <v>142.69999999999999</v>
      </c>
      <c r="X217" s="4">
        <v>143.19999999999999</v>
      </c>
      <c r="Y217" s="4">
        <v>144.9</v>
      </c>
      <c r="Z217" s="4">
        <v>123.6</v>
      </c>
      <c r="AA217" s="4">
        <v>136.80000000000001</v>
      </c>
      <c r="AB217" s="4">
        <v>150.1</v>
      </c>
      <c r="AC217" s="4">
        <v>132.19999999999999</v>
      </c>
      <c r="AD217" s="4">
        <v>136.80000000000001</v>
      </c>
      <c r="AE217" s="4">
        <v>140.1</v>
      </c>
      <c r="AG217" s="34">
        <f>(AE217-AE181)/AE181</f>
        <v>2.1137026239067099E-2</v>
      </c>
      <c r="AH217" s="34">
        <f>(AE217-AE184)/AE184</f>
        <v>2.3374726077428697E-2</v>
      </c>
    </row>
    <row r="218" spans="1:34" ht="13.2" hidden="1" x14ac:dyDescent="0.25">
      <c r="A218" s="1" t="s">
        <v>30</v>
      </c>
      <c r="B218" s="1">
        <v>2019</v>
      </c>
      <c r="C218" s="1" t="s">
        <v>31</v>
      </c>
      <c r="D218" s="1" t="str">
        <f t="shared" si="3"/>
        <v>2019 January Rural</v>
      </c>
      <c r="E218" s="4">
        <v>136.6</v>
      </c>
      <c r="F218" s="4">
        <v>152.5</v>
      </c>
      <c r="G218" s="4">
        <v>138.19999999999999</v>
      </c>
      <c r="H218" s="4">
        <v>142.4</v>
      </c>
      <c r="I218" s="4">
        <v>123.9</v>
      </c>
      <c r="J218" s="4">
        <v>135.5</v>
      </c>
      <c r="K218" s="4">
        <v>131.69999999999999</v>
      </c>
      <c r="L218" s="4">
        <v>121.3</v>
      </c>
      <c r="M218" s="4">
        <v>108.4</v>
      </c>
      <c r="N218" s="4">
        <v>138.9</v>
      </c>
      <c r="O218" s="4">
        <v>137</v>
      </c>
      <c r="P218" s="4">
        <v>155.80000000000001</v>
      </c>
      <c r="Q218" s="4">
        <v>137.4</v>
      </c>
      <c r="R218" s="4">
        <v>162.69999999999999</v>
      </c>
      <c r="S218" s="4">
        <v>150.6</v>
      </c>
      <c r="T218" s="4">
        <v>145.1</v>
      </c>
      <c r="U218" s="4">
        <v>149.9</v>
      </c>
      <c r="V218" s="4">
        <v>146.01339734627243</v>
      </c>
      <c r="W218" s="4">
        <v>146.19999999999999</v>
      </c>
      <c r="X218" s="4">
        <v>150.1</v>
      </c>
      <c r="Y218" s="4">
        <v>149.6</v>
      </c>
      <c r="Z218" s="4">
        <v>128.6</v>
      </c>
      <c r="AA218" s="4">
        <v>142.9</v>
      </c>
      <c r="AB218" s="4">
        <v>155.19999999999999</v>
      </c>
      <c r="AC218" s="4">
        <v>133.5</v>
      </c>
      <c r="AD218" s="4">
        <v>141.69999999999999</v>
      </c>
      <c r="AE218" s="4">
        <v>141</v>
      </c>
    </row>
    <row r="219" spans="1:34" ht="13.2" hidden="1" x14ac:dyDescent="0.25">
      <c r="A219" s="1" t="s">
        <v>32</v>
      </c>
      <c r="B219" s="1">
        <v>2019</v>
      </c>
      <c r="C219" s="1" t="s">
        <v>31</v>
      </c>
      <c r="D219" s="1" t="str">
        <f t="shared" si="3"/>
        <v>2019 January Urban</v>
      </c>
      <c r="E219" s="4">
        <v>138.30000000000001</v>
      </c>
      <c r="F219" s="4">
        <v>149.4</v>
      </c>
      <c r="G219" s="4">
        <v>143.5</v>
      </c>
      <c r="H219" s="4">
        <v>141.69999999999999</v>
      </c>
      <c r="I219" s="4">
        <v>118.1</v>
      </c>
      <c r="J219" s="4">
        <v>135.19999999999999</v>
      </c>
      <c r="K219" s="4">
        <v>130.5</v>
      </c>
      <c r="L219" s="4">
        <v>118.2</v>
      </c>
      <c r="M219" s="4">
        <v>110.4</v>
      </c>
      <c r="N219" s="4">
        <v>140.4</v>
      </c>
      <c r="O219" s="4">
        <v>128.1</v>
      </c>
      <c r="P219" s="4">
        <v>153.19999999999999</v>
      </c>
      <c r="Q219" s="4">
        <v>137.30000000000001</v>
      </c>
      <c r="R219" s="4">
        <v>164.7</v>
      </c>
      <c r="S219" s="4">
        <v>143</v>
      </c>
      <c r="T219" s="4">
        <v>130.4</v>
      </c>
      <c r="U219" s="4">
        <v>141.1</v>
      </c>
      <c r="V219" s="4">
        <v>147.69999999999999</v>
      </c>
      <c r="W219" s="4">
        <v>128.6</v>
      </c>
      <c r="X219" s="4">
        <v>136.30000000000001</v>
      </c>
      <c r="Y219" s="4">
        <v>137.80000000000001</v>
      </c>
      <c r="Z219" s="4">
        <v>118.6</v>
      </c>
      <c r="AA219" s="4">
        <v>131.9</v>
      </c>
      <c r="AB219" s="4">
        <v>146.6</v>
      </c>
      <c r="AC219" s="4">
        <v>131.69999999999999</v>
      </c>
      <c r="AD219" s="4">
        <v>131.80000000000001</v>
      </c>
      <c r="AE219" s="4">
        <v>138</v>
      </c>
    </row>
    <row r="220" spans="1:34" ht="13.2" x14ac:dyDescent="0.25">
      <c r="A220" s="1" t="s">
        <v>33</v>
      </c>
      <c r="B220" s="1">
        <v>2019</v>
      </c>
      <c r="C220" s="1" t="s">
        <v>31</v>
      </c>
      <c r="D220" s="1" t="str">
        <f t="shared" si="3"/>
        <v>2019 January Rural+Urban</v>
      </c>
      <c r="E220" s="4">
        <v>137.1</v>
      </c>
      <c r="F220" s="4">
        <v>151.4</v>
      </c>
      <c r="G220" s="4">
        <v>140.19999999999999</v>
      </c>
      <c r="H220" s="4">
        <v>142.1</v>
      </c>
      <c r="I220" s="4">
        <v>121.8</v>
      </c>
      <c r="J220" s="4">
        <v>135.4</v>
      </c>
      <c r="K220" s="4">
        <v>131.30000000000001</v>
      </c>
      <c r="L220" s="4">
        <v>120.3</v>
      </c>
      <c r="M220" s="4">
        <v>109.1</v>
      </c>
      <c r="N220" s="4">
        <v>139.4</v>
      </c>
      <c r="O220" s="4">
        <v>133.30000000000001</v>
      </c>
      <c r="P220" s="4">
        <v>154.6</v>
      </c>
      <c r="Q220" s="4">
        <v>137.4</v>
      </c>
      <c r="R220" s="4">
        <v>163.19999999999999</v>
      </c>
      <c r="S220" s="4">
        <v>147.6</v>
      </c>
      <c r="T220" s="4">
        <v>139</v>
      </c>
      <c r="U220" s="4">
        <v>146.4</v>
      </c>
      <c r="V220" s="4">
        <v>147.69999999999999</v>
      </c>
      <c r="W220" s="4">
        <v>139.5</v>
      </c>
      <c r="X220" s="4">
        <v>143.6</v>
      </c>
      <c r="Y220" s="4">
        <v>145.1</v>
      </c>
      <c r="Z220" s="4">
        <v>123.3</v>
      </c>
      <c r="AA220" s="4">
        <v>136.69999999999999</v>
      </c>
      <c r="AB220" s="4">
        <v>150.19999999999999</v>
      </c>
      <c r="AC220" s="4">
        <v>132.80000000000001</v>
      </c>
      <c r="AD220" s="4">
        <v>136.9</v>
      </c>
      <c r="AE220" s="4">
        <v>139.6</v>
      </c>
      <c r="AG220" s="34">
        <f>(AE220-AE184)/AE184</f>
        <v>1.9722425127830449E-2</v>
      </c>
      <c r="AH220" s="34"/>
    </row>
    <row r="221" spans="1:34" ht="13.2" hidden="1" x14ac:dyDescent="0.25">
      <c r="A221" s="1" t="s">
        <v>30</v>
      </c>
      <c r="B221" s="1">
        <v>2019</v>
      </c>
      <c r="C221" s="1" t="s">
        <v>34</v>
      </c>
      <c r="D221" s="1" t="str">
        <f t="shared" si="3"/>
        <v>2019 February Rural</v>
      </c>
      <c r="E221" s="4">
        <v>136.80000000000001</v>
      </c>
      <c r="F221" s="4">
        <v>153</v>
      </c>
      <c r="G221" s="4">
        <v>139.1</v>
      </c>
      <c r="H221" s="4">
        <v>142.5</v>
      </c>
      <c r="I221" s="4">
        <v>124.1</v>
      </c>
      <c r="J221" s="4">
        <v>135.80000000000001</v>
      </c>
      <c r="K221" s="4">
        <v>128.69999999999999</v>
      </c>
      <c r="L221" s="4">
        <v>121.5</v>
      </c>
      <c r="M221" s="4">
        <v>108.3</v>
      </c>
      <c r="N221" s="4">
        <v>139.19999999999999</v>
      </c>
      <c r="O221" s="4">
        <v>137.4</v>
      </c>
      <c r="P221" s="4">
        <v>156.19999999999999</v>
      </c>
      <c r="Q221" s="4">
        <v>137.19999999999999</v>
      </c>
      <c r="R221" s="4">
        <v>162.80000000000001</v>
      </c>
      <c r="S221" s="4">
        <v>150.5</v>
      </c>
      <c r="T221" s="4">
        <v>146.1</v>
      </c>
      <c r="U221" s="4">
        <v>149.9</v>
      </c>
      <c r="V221" s="4">
        <v>146.4933364408098</v>
      </c>
      <c r="W221" s="4">
        <v>145.30000000000001</v>
      </c>
      <c r="X221" s="4">
        <v>150.1</v>
      </c>
      <c r="Y221" s="4">
        <v>149.9</v>
      </c>
      <c r="Z221" s="4">
        <v>129.19999999999999</v>
      </c>
      <c r="AA221" s="4">
        <v>143.4</v>
      </c>
      <c r="AB221" s="4">
        <v>155.5</v>
      </c>
      <c r="AC221" s="4">
        <v>134.9</v>
      </c>
      <c r="AD221" s="4">
        <v>142.19999999999999</v>
      </c>
      <c r="AE221" s="4">
        <v>141</v>
      </c>
    </row>
    <row r="222" spans="1:34" ht="13.2" hidden="1" x14ac:dyDescent="0.25">
      <c r="A222" s="1" t="s">
        <v>32</v>
      </c>
      <c r="B222" s="1">
        <v>2019</v>
      </c>
      <c r="C222" s="1" t="s">
        <v>34</v>
      </c>
      <c r="D222" s="1" t="str">
        <f t="shared" si="3"/>
        <v>2019 February Urban</v>
      </c>
      <c r="E222" s="4">
        <v>139.4</v>
      </c>
      <c r="F222" s="4">
        <v>150.1</v>
      </c>
      <c r="G222" s="4">
        <v>145.30000000000001</v>
      </c>
      <c r="H222" s="4">
        <v>141.69999999999999</v>
      </c>
      <c r="I222" s="4">
        <v>118.4</v>
      </c>
      <c r="J222" s="4">
        <v>137</v>
      </c>
      <c r="K222" s="4">
        <v>131.6</v>
      </c>
      <c r="L222" s="4">
        <v>119.9</v>
      </c>
      <c r="M222" s="4">
        <v>110.4</v>
      </c>
      <c r="N222" s="4">
        <v>140.80000000000001</v>
      </c>
      <c r="O222" s="4">
        <v>128.30000000000001</v>
      </c>
      <c r="P222" s="4">
        <v>153.5</v>
      </c>
      <c r="Q222" s="4">
        <v>138</v>
      </c>
      <c r="R222" s="4">
        <v>164.9</v>
      </c>
      <c r="S222" s="4">
        <v>143.30000000000001</v>
      </c>
      <c r="T222" s="4">
        <v>130.80000000000001</v>
      </c>
      <c r="U222" s="4">
        <v>141.4</v>
      </c>
      <c r="V222" s="4">
        <v>148.5</v>
      </c>
      <c r="W222" s="4">
        <v>127.1</v>
      </c>
      <c r="X222" s="4">
        <v>136.6</v>
      </c>
      <c r="Y222" s="4">
        <v>138.5</v>
      </c>
      <c r="Z222" s="4">
        <v>119.2</v>
      </c>
      <c r="AA222" s="4">
        <v>132.19999999999999</v>
      </c>
      <c r="AB222" s="4">
        <v>146.6</v>
      </c>
      <c r="AC222" s="4">
        <v>133</v>
      </c>
      <c r="AD222" s="4">
        <v>132.4</v>
      </c>
      <c r="AE222" s="4">
        <v>138.6</v>
      </c>
    </row>
    <row r="223" spans="1:34" ht="13.2" x14ac:dyDescent="0.25">
      <c r="A223" s="1" t="s">
        <v>33</v>
      </c>
      <c r="B223" s="1">
        <v>2019</v>
      </c>
      <c r="C223" s="1" t="s">
        <v>34</v>
      </c>
      <c r="D223" s="1" t="str">
        <f t="shared" si="3"/>
        <v>2019 February Rural+Urban</v>
      </c>
      <c r="E223" s="4">
        <v>137.6</v>
      </c>
      <c r="F223" s="4">
        <v>152</v>
      </c>
      <c r="G223" s="4">
        <v>141.5</v>
      </c>
      <c r="H223" s="4">
        <v>142.19999999999999</v>
      </c>
      <c r="I223" s="4">
        <v>122</v>
      </c>
      <c r="J223" s="4">
        <v>136.4</v>
      </c>
      <c r="K223" s="4">
        <v>129.69999999999999</v>
      </c>
      <c r="L223" s="4">
        <v>121</v>
      </c>
      <c r="M223" s="4">
        <v>109</v>
      </c>
      <c r="N223" s="4">
        <v>139.69999999999999</v>
      </c>
      <c r="O223" s="4">
        <v>133.6</v>
      </c>
      <c r="P223" s="4">
        <v>154.9</v>
      </c>
      <c r="Q223" s="4">
        <v>137.5</v>
      </c>
      <c r="R223" s="4">
        <v>163.4</v>
      </c>
      <c r="S223" s="4">
        <v>147.69999999999999</v>
      </c>
      <c r="T223" s="4">
        <v>139.69999999999999</v>
      </c>
      <c r="U223" s="4">
        <v>146.5</v>
      </c>
      <c r="V223" s="4">
        <v>148.5</v>
      </c>
      <c r="W223" s="4">
        <v>138.4</v>
      </c>
      <c r="X223" s="4">
        <v>143.69999999999999</v>
      </c>
      <c r="Y223" s="4">
        <v>145.6</v>
      </c>
      <c r="Z223" s="4">
        <v>123.9</v>
      </c>
      <c r="AA223" s="4">
        <v>137.1</v>
      </c>
      <c r="AB223" s="4">
        <v>150.30000000000001</v>
      </c>
      <c r="AC223" s="4">
        <v>134.1</v>
      </c>
      <c r="AD223" s="4">
        <v>137.4</v>
      </c>
      <c r="AE223" s="4">
        <v>139.9</v>
      </c>
      <c r="AG223" s="34">
        <f>(AE223-AE187)/AE187</f>
        <v>2.5659824046920819E-2</v>
      </c>
    </row>
    <row r="224" spans="1:34" ht="13.2" hidden="1" x14ac:dyDescent="0.25">
      <c r="A224" s="1" t="s">
        <v>30</v>
      </c>
      <c r="B224" s="1">
        <v>2019</v>
      </c>
      <c r="C224" s="1" t="s">
        <v>35</v>
      </c>
      <c r="D224" s="1" t="str">
        <f t="shared" si="3"/>
        <v>2019 March Rural</v>
      </c>
      <c r="E224" s="4">
        <v>136.9</v>
      </c>
      <c r="F224" s="4">
        <v>154.1</v>
      </c>
      <c r="G224" s="4">
        <v>138.69999999999999</v>
      </c>
      <c r="H224" s="4">
        <v>142.5</v>
      </c>
      <c r="I224" s="4">
        <v>124.1</v>
      </c>
      <c r="J224" s="4">
        <v>136.1</v>
      </c>
      <c r="K224" s="4">
        <v>128.19999999999999</v>
      </c>
      <c r="L224" s="4">
        <v>122.3</v>
      </c>
      <c r="M224" s="4">
        <v>108.3</v>
      </c>
      <c r="N224" s="4">
        <v>138.9</v>
      </c>
      <c r="O224" s="4">
        <v>137.4</v>
      </c>
      <c r="P224" s="4">
        <v>156.4</v>
      </c>
      <c r="Q224" s="4">
        <v>137.30000000000001</v>
      </c>
      <c r="R224" s="4">
        <v>162.9</v>
      </c>
      <c r="S224" s="4">
        <v>150.80000000000001</v>
      </c>
      <c r="T224" s="4">
        <v>146.1</v>
      </c>
      <c r="U224" s="4">
        <v>150.1</v>
      </c>
      <c r="V224" s="4">
        <v>147.04353877169115</v>
      </c>
      <c r="W224" s="4">
        <v>146.4</v>
      </c>
      <c r="X224" s="4">
        <v>150</v>
      </c>
      <c r="Y224" s="4">
        <v>150.4</v>
      </c>
      <c r="Z224" s="4">
        <v>129.9</v>
      </c>
      <c r="AA224" s="4">
        <v>143.80000000000001</v>
      </c>
      <c r="AB224" s="4">
        <v>155.5</v>
      </c>
      <c r="AC224" s="4">
        <v>134</v>
      </c>
      <c r="AD224" s="4">
        <v>142.4</v>
      </c>
      <c r="AE224" s="4">
        <v>141.19999999999999</v>
      </c>
    </row>
    <row r="225" spans="1:33" ht="13.2" hidden="1" x14ac:dyDescent="0.25">
      <c r="A225" s="1" t="s">
        <v>32</v>
      </c>
      <c r="B225" s="1">
        <v>2019</v>
      </c>
      <c r="C225" s="1" t="s">
        <v>35</v>
      </c>
      <c r="D225" s="1" t="str">
        <f t="shared" si="3"/>
        <v>2019 March Urban</v>
      </c>
      <c r="E225" s="4">
        <v>139.69999999999999</v>
      </c>
      <c r="F225" s="4">
        <v>151.1</v>
      </c>
      <c r="G225" s="4">
        <v>142.9</v>
      </c>
      <c r="H225" s="4">
        <v>141.9</v>
      </c>
      <c r="I225" s="4">
        <v>118.4</v>
      </c>
      <c r="J225" s="4">
        <v>139.4</v>
      </c>
      <c r="K225" s="4">
        <v>141.19999999999999</v>
      </c>
      <c r="L225" s="4">
        <v>120.7</v>
      </c>
      <c r="M225" s="4">
        <v>110.4</v>
      </c>
      <c r="N225" s="4">
        <v>140.69999999999999</v>
      </c>
      <c r="O225" s="4">
        <v>128.5</v>
      </c>
      <c r="P225" s="4">
        <v>153.9</v>
      </c>
      <c r="Q225" s="4">
        <v>139.6</v>
      </c>
      <c r="R225" s="4">
        <v>165.3</v>
      </c>
      <c r="S225" s="4">
        <v>143.5</v>
      </c>
      <c r="T225" s="4">
        <v>131.19999999999999</v>
      </c>
      <c r="U225" s="4">
        <v>141.6</v>
      </c>
      <c r="V225" s="4">
        <v>149</v>
      </c>
      <c r="W225" s="4">
        <v>128.80000000000001</v>
      </c>
      <c r="X225" s="4">
        <v>136.80000000000001</v>
      </c>
      <c r="Y225" s="4">
        <v>139.19999999999999</v>
      </c>
      <c r="Z225" s="4">
        <v>119.9</v>
      </c>
      <c r="AA225" s="4">
        <v>133</v>
      </c>
      <c r="AB225" s="4">
        <v>146.69999999999999</v>
      </c>
      <c r="AC225" s="4">
        <v>132.5</v>
      </c>
      <c r="AD225" s="4">
        <v>132.80000000000001</v>
      </c>
      <c r="AE225" s="4">
        <v>139.5</v>
      </c>
    </row>
    <row r="226" spans="1:33" ht="13.2" x14ac:dyDescent="0.25">
      <c r="A226" s="1" t="s">
        <v>33</v>
      </c>
      <c r="B226" s="1">
        <v>2019</v>
      </c>
      <c r="C226" s="1" t="s">
        <v>35</v>
      </c>
      <c r="D226" s="1" t="str">
        <f t="shared" si="3"/>
        <v>2019 March Rural+Urban</v>
      </c>
      <c r="E226" s="4">
        <v>137.80000000000001</v>
      </c>
      <c r="F226" s="4">
        <v>153</v>
      </c>
      <c r="G226" s="4">
        <v>140.30000000000001</v>
      </c>
      <c r="H226" s="4">
        <v>142.30000000000001</v>
      </c>
      <c r="I226" s="4">
        <v>122</v>
      </c>
      <c r="J226" s="4">
        <v>137.6</v>
      </c>
      <c r="K226" s="4">
        <v>132.6</v>
      </c>
      <c r="L226" s="4">
        <v>121.8</v>
      </c>
      <c r="M226" s="4">
        <v>109</v>
      </c>
      <c r="N226" s="4">
        <v>139.5</v>
      </c>
      <c r="O226" s="4">
        <v>133.69999999999999</v>
      </c>
      <c r="P226" s="4">
        <v>155.19999999999999</v>
      </c>
      <c r="Q226" s="4">
        <v>138.1</v>
      </c>
      <c r="R226" s="4">
        <v>163.5</v>
      </c>
      <c r="S226" s="4">
        <v>147.9</v>
      </c>
      <c r="T226" s="4">
        <v>139.9</v>
      </c>
      <c r="U226" s="4">
        <v>146.69999999999999</v>
      </c>
      <c r="V226" s="4">
        <v>149</v>
      </c>
      <c r="W226" s="4">
        <v>139.69999999999999</v>
      </c>
      <c r="X226" s="4">
        <v>143.80000000000001</v>
      </c>
      <c r="Y226" s="4">
        <v>146.19999999999999</v>
      </c>
      <c r="Z226" s="4">
        <v>124.6</v>
      </c>
      <c r="AA226" s="4">
        <v>137.69999999999999</v>
      </c>
      <c r="AB226" s="4">
        <v>150.30000000000001</v>
      </c>
      <c r="AC226" s="4">
        <v>133.4</v>
      </c>
      <c r="AD226" s="4">
        <v>137.69999999999999</v>
      </c>
      <c r="AE226" s="4">
        <v>140.4</v>
      </c>
      <c r="AG226" s="34">
        <f>(AE226-AE190)/AE190</f>
        <v>2.8571428571428612E-2</v>
      </c>
    </row>
    <row r="227" spans="1:33" ht="13.2" hidden="1" x14ac:dyDescent="0.25">
      <c r="A227" s="1" t="s">
        <v>30</v>
      </c>
      <c r="B227" s="1">
        <v>2019</v>
      </c>
      <c r="C227" s="1" t="s">
        <v>36</v>
      </c>
      <c r="D227" s="1" t="str">
        <f t="shared" si="3"/>
        <v>2019 April Rural</v>
      </c>
      <c r="E227" s="4">
        <v>137.1</v>
      </c>
      <c r="F227" s="4">
        <v>156.19999999999999</v>
      </c>
      <c r="G227" s="4">
        <v>134.69999999999999</v>
      </c>
      <c r="H227" s="4">
        <v>142.4</v>
      </c>
      <c r="I227" s="4">
        <v>124</v>
      </c>
      <c r="J227" s="4">
        <v>143.80000000000001</v>
      </c>
      <c r="K227" s="4">
        <v>129.30000000000001</v>
      </c>
      <c r="L227" s="4">
        <v>122.9</v>
      </c>
      <c r="M227" s="4">
        <v>108.4</v>
      </c>
      <c r="N227" s="4">
        <v>138.69999999999999</v>
      </c>
      <c r="O227" s="4">
        <v>137.5</v>
      </c>
      <c r="P227" s="4">
        <v>156.30000000000001</v>
      </c>
      <c r="Q227" s="4">
        <v>138</v>
      </c>
      <c r="R227" s="4">
        <v>162.9</v>
      </c>
      <c r="S227" s="4">
        <v>150.80000000000001</v>
      </c>
      <c r="T227" s="4">
        <v>146.30000000000001</v>
      </c>
      <c r="U227" s="4">
        <v>150.1</v>
      </c>
      <c r="V227" s="4">
        <v>147.77225250653038</v>
      </c>
      <c r="W227" s="4">
        <v>146.6</v>
      </c>
      <c r="X227" s="4">
        <v>149.4</v>
      </c>
      <c r="Y227" s="4">
        <v>150.9</v>
      </c>
      <c r="Z227" s="4">
        <v>130.19999999999999</v>
      </c>
      <c r="AA227" s="4">
        <v>144.9</v>
      </c>
      <c r="AB227" s="4">
        <v>156.30000000000001</v>
      </c>
      <c r="AC227" s="4">
        <v>133.69999999999999</v>
      </c>
      <c r="AD227" s="4">
        <v>142.6</v>
      </c>
      <c r="AE227" s="4">
        <v>141.69999999999999</v>
      </c>
    </row>
    <row r="228" spans="1:33" ht="13.2" hidden="1" x14ac:dyDescent="0.25">
      <c r="A228" s="1" t="s">
        <v>32</v>
      </c>
      <c r="B228" s="1">
        <v>2019</v>
      </c>
      <c r="C228" s="1" t="s">
        <v>36</v>
      </c>
      <c r="D228" s="1" t="str">
        <f t="shared" si="3"/>
        <v>2019 April Urban</v>
      </c>
      <c r="E228" s="4">
        <v>140</v>
      </c>
      <c r="F228" s="4">
        <v>153.69999999999999</v>
      </c>
      <c r="G228" s="4">
        <v>139.4</v>
      </c>
      <c r="H228" s="4">
        <v>141.9</v>
      </c>
      <c r="I228" s="4">
        <v>118.4</v>
      </c>
      <c r="J228" s="4">
        <v>148.6</v>
      </c>
      <c r="K228" s="4">
        <v>150.19999999999999</v>
      </c>
      <c r="L228" s="4">
        <v>121.7</v>
      </c>
      <c r="M228" s="4">
        <v>110.4</v>
      </c>
      <c r="N228" s="4">
        <v>140.4</v>
      </c>
      <c r="O228" s="4">
        <v>128.69999999999999</v>
      </c>
      <c r="P228" s="4">
        <v>154.19999999999999</v>
      </c>
      <c r="Q228" s="4">
        <v>141.69999999999999</v>
      </c>
      <c r="R228" s="4">
        <v>165.7</v>
      </c>
      <c r="S228" s="4">
        <v>143.9</v>
      </c>
      <c r="T228" s="4">
        <v>131.30000000000001</v>
      </c>
      <c r="U228" s="4">
        <v>142</v>
      </c>
      <c r="V228" s="4">
        <v>149.69999999999999</v>
      </c>
      <c r="W228" s="4">
        <v>129.1</v>
      </c>
      <c r="X228" s="4">
        <v>136.9</v>
      </c>
      <c r="Y228" s="4">
        <v>139.5</v>
      </c>
      <c r="Z228" s="4">
        <v>120.2</v>
      </c>
      <c r="AA228" s="4">
        <v>133.80000000000001</v>
      </c>
      <c r="AB228" s="4">
        <v>147.69999999999999</v>
      </c>
      <c r="AC228" s="4">
        <v>132.4</v>
      </c>
      <c r="AD228" s="4">
        <v>133.1</v>
      </c>
      <c r="AE228" s="4">
        <v>140.6</v>
      </c>
    </row>
    <row r="229" spans="1:33" ht="13.2" x14ac:dyDescent="0.25">
      <c r="A229" s="1" t="s">
        <v>33</v>
      </c>
      <c r="B229" s="1">
        <v>2019</v>
      </c>
      <c r="C229" s="1" t="s">
        <v>36</v>
      </c>
      <c r="D229" s="1" t="str">
        <f t="shared" si="3"/>
        <v>2019 April Rural+Urban</v>
      </c>
      <c r="E229" s="4">
        <v>138</v>
      </c>
      <c r="F229" s="4">
        <v>155.30000000000001</v>
      </c>
      <c r="G229" s="4">
        <v>136.5</v>
      </c>
      <c r="H229" s="4">
        <v>142.19999999999999</v>
      </c>
      <c r="I229" s="4">
        <v>121.9</v>
      </c>
      <c r="J229" s="4">
        <v>146</v>
      </c>
      <c r="K229" s="4">
        <v>136.4</v>
      </c>
      <c r="L229" s="4">
        <v>122.5</v>
      </c>
      <c r="M229" s="4">
        <v>109.1</v>
      </c>
      <c r="N229" s="4">
        <v>139.30000000000001</v>
      </c>
      <c r="O229" s="4">
        <v>133.80000000000001</v>
      </c>
      <c r="P229" s="4">
        <v>155.30000000000001</v>
      </c>
      <c r="Q229" s="4">
        <v>139.4</v>
      </c>
      <c r="R229" s="4">
        <v>163.6</v>
      </c>
      <c r="S229" s="4">
        <v>148.1</v>
      </c>
      <c r="T229" s="4">
        <v>140.1</v>
      </c>
      <c r="U229" s="4">
        <v>146.9</v>
      </c>
      <c r="V229" s="4">
        <v>149.69999999999999</v>
      </c>
      <c r="W229" s="4">
        <v>140</v>
      </c>
      <c r="X229" s="4">
        <v>143.5</v>
      </c>
      <c r="Y229" s="4">
        <v>146.6</v>
      </c>
      <c r="Z229" s="4">
        <v>124.9</v>
      </c>
      <c r="AA229" s="4">
        <v>138.6</v>
      </c>
      <c r="AB229" s="4">
        <v>151.30000000000001</v>
      </c>
      <c r="AC229" s="4">
        <v>133.19999999999999</v>
      </c>
      <c r="AD229" s="4">
        <v>138</v>
      </c>
      <c r="AE229" s="4">
        <v>141.19999999999999</v>
      </c>
      <c r="AG229" s="34">
        <f>(AE229-AE193)/AE193</f>
        <v>2.9905178701677568E-2</v>
      </c>
    </row>
    <row r="230" spans="1:33" ht="13.2" hidden="1" x14ac:dyDescent="0.25">
      <c r="A230" s="1" t="s">
        <v>30</v>
      </c>
      <c r="B230" s="1">
        <v>2019</v>
      </c>
      <c r="C230" s="1" t="s">
        <v>37</v>
      </c>
      <c r="D230" s="1" t="str">
        <f t="shared" si="3"/>
        <v>2019 May Rural</v>
      </c>
      <c r="E230" s="4">
        <v>137.4</v>
      </c>
      <c r="F230" s="4">
        <v>159.5</v>
      </c>
      <c r="G230" s="4">
        <v>134.5</v>
      </c>
      <c r="H230" s="4">
        <v>142.6</v>
      </c>
      <c r="I230" s="4">
        <v>124</v>
      </c>
      <c r="J230" s="4">
        <v>143.69999999999999</v>
      </c>
      <c r="K230" s="4">
        <v>133.4</v>
      </c>
      <c r="L230" s="4">
        <v>125.1</v>
      </c>
      <c r="M230" s="4">
        <v>109.3</v>
      </c>
      <c r="N230" s="4">
        <v>139.30000000000001</v>
      </c>
      <c r="O230" s="4">
        <v>137.69999999999999</v>
      </c>
      <c r="P230" s="4">
        <v>156.4</v>
      </c>
      <c r="Q230" s="4">
        <v>139.19999999999999</v>
      </c>
      <c r="R230" s="4">
        <v>163.30000000000001</v>
      </c>
      <c r="S230" s="4">
        <v>151.30000000000001</v>
      </c>
      <c r="T230" s="4">
        <v>146.6</v>
      </c>
      <c r="U230" s="4">
        <v>150.69999999999999</v>
      </c>
      <c r="V230" s="4">
        <v>148.41212530211459</v>
      </c>
      <c r="W230" s="4">
        <v>146.9</v>
      </c>
      <c r="X230" s="4">
        <v>149.5</v>
      </c>
      <c r="Y230" s="4">
        <v>151.30000000000001</v>
      </c>
      <c r="Z230" s="4">
        <v>130.19999999999999</v>
      </c>
      <c r="AA230" s="4">
        <v>145.9</v>
      </c>
      <c r="AB230" s="4">
        <v>156.69999999999999</v>
      </c>
      <c r="AC230" s="4">
        <v>133.9</v>
      </c>
      <c r="AD230" s="4">
        <v>142.9</v>
      </c>
      <c r="AE230" s="4">
        <v>142.4</v>
      </c>
    </row>
    <row r="231" spans="1:33" ht="13.2" hidden="1" x14ac:dyDescent="0.25">
      <c r="A231" s="1" t="s">
        <v>32</v>
      </c>
      <c r="B231" s="1">
        <v>2019</v>
      </c>
      <c r="C231" s="1" t="s">
        <v>37</v>
      </c>
      <c r="D231" s="1" t="str">
        <f t="shared" si="3"/>
        <v>2019 May Urban</v>
      </c>
      <c r="E231" s="4">
        <v>140.4</v>
      </c>
      <c r="F231" s="4">
        <v>156.69999999999999</v>
      </c>
      <c r="G231" s="4">
        <v>138.30000000000001</v>
      </c>
      <c r="H231" s="4">
        <v>142.4</v>
      </c>
      <c r="I231" s="4">
        <v>118.6</v>
      </c>
      <c r="J231" s="4">
        <v>149.69999999999999</v>
      </c>
      <c r="K231" s="4">
        <v>161.6</v>
      </c>
      <c r="L231" s="4">
        <v>124.4</v>
      </c>
      <c r="M231" s="4">
        <v>111.2</v>
      </c>
      <c r="N231" s="4">
        <v>141</v>
      </c>
      <c r="O231" s="4">
        <v>128.9</v>
      </c>
      <c r="P231" s="4">
        <v>154.5</v>
      </c>
      <c r="Q231" s="4">
        <v>143.80000000000001</v>
      </c>
      <c r="R231" s="4">
        <v>166.2</v>
      </c>
      <c r="S231" s="4">
        <v>144</v>
      </c>
      <c r="T231" s="4">
        <v>131.69999999999999</v>
      </c>
      <c r="U231" s="4">
        <v>142.19999999999999</v>
      </c>
      <c r="V231" s="4">
        <v>150.1</v>
      </c>
      <c r="W231" s="4">
        <v>129.4</v>
      </c>
      <c r="X231" s="4">
        <v>137.19999999999999</v>
      </c>
      <c r="Y231" s="4">
        <v>139.80000000000001</v>
      </c>
      <c r="Z231" s="4">
        <v>120.1</v>
      </c>
      <c r="AA231" s="4">
        <v>134</v>
      </c>
      <c r="AB231" s="4">
        <v>148</v>
      </c>
      <c r="AC231" s="4">
        <v>132.6</v>
      </c>
      <c r="AD231" s="4">
        <v>133.30000000000001</v>
      </c>
      <c r="AE231" s="4">
        <v>141.5</v>
      </c>
    </row>
    <row r="232" spans="1:33" ht="13.2" x14ac:dyDescent="0.25">
      <c r="A232" s="1" t="s">
        <v>33</v>
      </c>
      <c r="B232" s="1">
        <v>2019</v>
      </c>
      <c r="C232" s="1" t="s">
        <v>37</v>
      </c>
      <c r="D232" s="1" t="str">
        <f t="shared" si="3"/>
        <v>2019 May Rural+Urban</v>
      </c>
      <c r="E232" s="4">
        <v>138.30000000000001</v>
      </c>
      <c r="F232" s="4">
        <v>158.5</v>
      </c>
      <c r="G232" s="4">
        <v>136</v>
      </c>
      <c r="H232" s="4">
        <v>142.5</v>
      </c>
      <c r="I232" s="4">
        <v>122</v>
      </c>
      <c r="J232" s="4">
        <v>146.5</v>
      </c>
      <c r="K232" s="4">
        <v>143</v>
      </c>
      <c r="L232" s="4">
        <v>124.9</v>
      </c>
      <c r="M232" s="4">
        <v>109.9</v>
      </c>
      <c r="N232" s="4">
        <v>139.9</v>
      </c>
      <c r="O232" s="4">
        <v>134</v>
      </c>
      <c r="P232" s="4">
        <v>155.5</v>
      </c>
      <c r="Q232" s="4">
        <v>140.9</v>
      </c>
      <c r="R232" s="4">
        <v>164.1</v>
      </c>
      <c r="S232" s="4">
        <v>148.4</v>
      </c>
      <c r="T232" s="4">
        <v>140.4</v>
      </c>
      <c r="U232" s="4">
        <v>147.30000000000001</v>
      </c>
      <c r="V232" s="4">
        <v>150.1</v>
      </c>
      <c r="W232" s="4">
        <v>140.30000000000001</v>
      </c>
      <c r="X232" s="4">
        <v>143.69999999999999</v>
      </c>
      <c r="Y232" s="4">
        <v>146.9</v>
      </c>
      <c r="Z232" s="4">
        <v>124.9</v>
      </c>
      <c r="AA232" s="4">
        <v>139.19999999999999</v>
      </c>
      <c r="AB232" s="4">
        <v>151.6</v>
      </c>
      <c r="AC232" s="4">
        <v>133.4</v>
      </c>
      <c r="AD232" s="4">
        <v>138.19999999999999</v>
      </c>
      <c r="AE232" s="4">
        <v>142</v>
      </c>
      <c r="AG232" s="34">
        <f>(AE232-AE196)/AE196</f>
        <v>3.0478955007256808E-2</v>
      </c>
    </row>
    <row r="233" spans="1:33" ht="13.2" hidden="1" x14ac:dyDescent="0.25">
      <c r="A233" s="1" t="s">
        <v>30</v>
      </c>
      <c r="B233" s="1">
        <v>2019</v>
      </c>
      <c r="C233" s="1" t="s">
        <v>38</v>
      </c>
      <c r="D233" s="1" t="str">
        <f t="shared" si="3"/>
        <v>2019 June Rural</v>
      </c>
      <c r="E233" s="4">
        <v>137.80000000000001</v>
      </c>
      <c r="F233" s="4">
        <v>163.5</v>
      </c>
      <c r="G233" s="4">
        <v>136.19999999999999</v>
      </c>
      <c r="H233" s="4">
        <v>143.19999999999999</v>
      </c>
      <c r="I233" s="4">
        <v>124.3</v>
      </c>
      <c r="J233" s="4">
        <v>143.30000000000001</v>
      </c>
      <c r="K233" s="4">
        <v>140.6</v>
      </c>
      <c r="L233" s="4">
        <v>128.69999999999999</v>
      </c>
      <c r="M233" s="4">
        <v>110.6</v>
      </c>
      <c r="N233" s="4">
        <v>140.4</v>
      </c>
      <c r="O233" s="4">
        <v>138</v>
      </c>
      <c r="P233" s="4">
        <v>156.6</v>
      </c>
      <c r="Q233" s="4">
        <v>141</v>
      </c>
      <c r="R233" s="4">
        <v>164.2</v>
      </c>
      <c r="S233" s="4">
        <v>151.4</v>
      </c>
      <c r="T233" s="4">
        <v>146.5</v>
      </c>
      <c r="U233" s="4">
        <v>150.69999999999999</v>
      </c>
      <c r="V233" s="4">
        <v>148.98087962003734</v>
      </c>
      <c r="W233" s="4">
        <v>147.80000000000001</v>
      </c>
      <c r="X233" s="4">
        <v>149.6</v>
      </c>
      <c r="Y233" s="4">
        <v>151.69999999999999</v>
      </c>
      <c r="Z233" s="4">
        <v>130.19999999999999</v>
      </c>
      <c r="AA233" s="4">
        <v>146.4</v>
      </c>
      <c r="AB233" s="4">
        <v>157.69999999999999</v>
      </c>
      <c r="AC233" s="4">
        <v>134.80000000000001</v>
      </c>
      <c r="AD233" s="4">
        <v>143.30000000000001</v>
      </c>
      <c r="AE233" s="4">
        <v>143.6</v>
      </c>
    </row>
    <row r="234" spans="1:33" ht="13.2" hidden="1" x14ac:dyDescent="0.25">
      <c r="A234" s="1" t="s">
        <v>32</v>
      </c>
      <c r="B234" s="1">
        <v>2019</v>
      </c>
      <c r="C234" s="1" t="s">
        <v>38</v>
      </c>
      <c r="D234" s="1" t="str">
        <f t="shared" si="3"/>
        <v>2019 June Urban</v>
      </c>
      <c r="E234" s="4">
        <v>140.69999999999999</v>
      </c>
      <c r="F234" s="4">
        <v>159.6</v>
      </c>
      <c r="G234" s="4">
        <v>140.4</v>
      </c>
      <c r="H234" s="4">
        <v>143.4</v>
      </c>
      <c r="I234" s="4">
        <v>118.6</v>
      </c>
      <c r="J234" s="4">
        <v>150.9</v>
      </c>
      <c r="K234" s="4">
        <v>169.8</v>
      </c>
      <c r="L234" s="4">
        <v>127.4</v>
      </c>
      <c r="M234" s="4">
        <v>111.8</v>
      </c>
      <c r="N234" s="4">
        <v>141</v>
      </c>
      <c r="O234" s="4">
        <v>129</v>
      </c>
      <c r="P234" s="4">
        <v>155.1</v>
      </c>
      <c r="Q234" s="4">
        <v>145.6</v>
      </c>
      <c r="R234" s="4">
        <v>166.7</v>
      </c>
      <c r="S234" s="4">
        <v>144.30000000000001</v>
      </c>
      <c r="T234" s="4">
        <v>131.69999999999999</v>
      </c>
      <c r="U234" s="4">
        <v>142.4</v>
      </c>
      <c r="V234" s="4">
        <v>149.4</v>
      </c>
      <c r="W234" s="4">
        <v>130.5</v>
      </c>
      <c r="X234" s="4">
        <v>137.4</v>
      </c>
      <c r="Y234" s="4">
        <v>140.30000000000001</v>
      </c>
      <c r="Z234" s="4">
        <v>119.6</v>
      </c>
      <c r="AA234" s="4">
        <v>134.30000000000001</v>
      </c>
      <c r="AB234" s="4">
        <v>148.9</v>
      </c>
      <c r="AC234" s="4">
        <v>133.69999999999999</v>
      </c>
      <c r="AD234" s="4">
        <v>133.6</v>
      </c>
      <c r="AE234" s="4">
        <v>142.1</v>
      </c>
    </row>
    <row r="235" spans="1:33" ht="13.2" x14ac:dyDescent="0.25">
      <c r="A235" s="1" t="s">
        <v>33</v>
      </c>
      <c r="B235" s="1">
        <v>2019</v>
      </c>
      <c r="C235" s="1" t="s">
        <v>38</v>
      </c>
      <c r="D235" s="1" t="str">
        <f t="shared" si="3"/>
        <v>2019 June Rural+Urban</v>
      </c>
      <c r="E235" s="4">
        <v>138.69999999999999</v>
      </c>
      <c r="F235" s="4">
        <v>162.1</v>
      </c>
      <c r="G235" s="4">
        <v>137.80000000000001</v>
      </c>
      <c r="H235" s="4">
        <v>143.30000000000001</v>
      </c>
      <c r="I235" s="4">
        <v>122.2</v>
      </c>
      <c r="J235" s="4">
        <v>146.80000000000001</v>
      </c>
      <c r="K235" s="4">
        <v>150.5</v>
      </c>
      <c r="L235" s="4">
        <v>128.30000000000001</v>
      </c>
      <c r="M235" s="4">
        <v>111</v>
      </c>
      <c r="N235" s="4">
        <v>140.6</v>
      </c>
      <c r="O235" s="4">
        <v>134.19999999999999</v>
      </c>
      <c r="P235" s="4">
        <v>155.9</v>
      </c>
      <c r="Q235" s="4">
        <v>142.69999999999999</v>
      </c>
      <c r="R235" s="4">
        <v>164.9</v>
      </c>
      <c r="S235" s="4">
        <v>148.6</v>
      </c>
      <c r="T235" s="4">
        <v>140.4</v>
      </c>
      <c r="U235" s="4">
        <v>147.4</v>
      </c>
      <c r="V235" s="4">
        <v>149.4</v>
      </c>
      <c r="W235" s="4">
        <v>141.19999999999999</v>
      </c>
      <c r="X235" s="4">
        <v>143.80000000000001</v>
      </c>
      <c r="Y235" s="4">
        <v>147.4</v>
      </c>
      <c r="Z235" s="4">
        <v>124.6</v>
      </c>
      <c r="AA235" s="4">
        <v>139.6</v>
      </c>
      <c r="AB235" s="4">
        <v>152.5</v>
      </c>
      <c r="AC235" s="4">
        <v>134.30000000000001</v>
      </c>
      <c r="AD235" s="4">
        <v>138.6</v>
      </c>
      <c r="AE235" s="4">
        <v>142.9</v>
      </c>
      <c r="AG235" s="34">
        <f>(AE235-AE199)/AE199</f>
        <v>3.17689530685921E-2</v>
      </c>
    </row>
    <row r="236" spans="1:33" ht="13.2" hidden="1" x14ac:dyDescent="0.25">
      <c r="A236" s="1" t="s">
        <v>30</v>
      </c>
      <c r="B236" s="1">
        <v>2019</v>
      </c>
      <c r="C236" s="1" t="s">
        <v>39</v>
      </c>
      <c r="D236" s="1" t="str">
        <f t="shared" si="3"/>
        <v>2019 July Rural</v>
      </c>
      <c r="E236" s="4">
        <v>138.4</v>
      </c>
      <c r="F236" s="4">
        <v>164</v>
      </c>
      <c r="G236" s="4">
        <v>138.4</v>
      </c>
      <c r="H236" s="4">
        <v>143.9</v>
      </c>
      <c r="I236" s="4">
        <v>124.4</v>
      </c>
      <c r="J236" s="4">
        <v>146.4</v>
      </c>
      <c r="K236" s="4">
        <v>150.1</v>
      </c>
      <c r="L236" s="4">
        <v>130.6</v>
      </c>
      <c r="M236" s="4">
        <v>110.8</v>
      </c>
      <c r="N236" s="4">
        <v>141.69999999999999</v>
      </c>
      <c r="O236" s="4">
        <v>138.5</v>
      </c>
      <c r="P236" s="4">
        <v>156.69999999999999</v>
      </c>
      <c r="Q236" s="4">
        <v>143</v>
      </c>
      <c r="R236" s="4">
        <v>164.5</v>
      </c>
      <c r="S236" s="4">
        <v>151.6</v>
      </c>
      <c r="T236" s="4">
        <v>146.6</v>
      </c>
      <c r="U236" s="4">
        <v>150.9</v>
      </c>
      <c r="V236" s="4">
        <v>149.28502860318696</v>
      </c>
      <c r="W236" s="4">
        <v>146.80000000000001</v>
      </c>
      <c r="X236" s="4">
        <v>150</v>
      </c>
      <c r="Y236" s="4">
        <v>152.19999999999999</v>
      </c>
      <c r="Z236" s="4">
        <v>131.19999999999999</v>
      </c>
      <c r="AA236" s="4">
        <v>147.5</v>
      </c>
      <c r="AB236" s="4">
        <v>159.1</v>
      </c>
      <c r="AC236" s="4">
        <v>136.1</v>
      </c>
      <c r="AD236" s="4">
        <v>144.19999999999999</v>
      </c>
      <c r="AE236" s="4">
        <v>144.9</v>
      </c>
    </row>
    <row r="237" spans="1:33" ht="13.2" hidden="1" x14ac:dyDescent="0.25">
      <c r="A237" s="1" t="s">
        <v>32</v>
      </c>
      <c r="B237" s="1">
        <v>2019</v>
      </c>
      <c r="C237" s="1" t="s">
        <v>39</v>
      </c>
      <c r="D237" s="1" t="str">
        <f t="shared" si="3"/>
        <v>2019 July Urban</v>
      </c>
      <c r="E237" s="4">
        <v>141.4</v>
      </c>
      <c r="F237" s="4">
        <v>160.19999999999999</v>
      </c>
      <c r="G237" s="4">
        <v>142.5</v>
      </c>
      <c r="H237" s="4">
        <v>144.1</v>
      </c>
      <c r="I237" s="4">
        <v>119.3</v>
      </c>
      <c r="J237" s="4">
        <v>154.69999999999999</v>
      </c>
      <c r="K237" s="4">
        <v>180.1</v>
      </c>
      <c r="L237" s="4">
        <v>128.9</v>
      </c>
      <c r="M237" s="4">
        <v>111.8</v>
      </c>
      <c r="N237" s="4">
        <v>141.6</v>
      </c>
      <c r="O237" s="4">
        <v>129.5</v>
      </c>
      <c r="P237" s="4">
        <v>155.6</v>
      </c>
      <c r="Q237" s="4">
        <v>147.69999999999999</v>
      </c>
      <c r="R237" s="4">
        <v>167.2</v>
      </c>
      <c r="S237" s="4">
        <v>144.69999999999999</v>
      </c>
      <c r="T237" s="4">
        <v>131.9</v>
      </c>
      <c r="U237" s="4">
        <v>142.69999999999999</v>
      </c>
      <c r="V237" s="4">
        <v>150.6</v>
      </c>
      <c r="W237" s="4">
        <v>127</v>
      </c>
      <c r="X237" s="4">
        <v>137.69999999999999</v>
      </c>
      <c r="Y237" s="4">
        <v>140.80000000000001</v>
      </c>
      <c r="Z237" s="4">
        <v>120.6</v>
      </c>
      <c r="AA237" s="4">
        <v>135</v>
      </c>
      <c r="AB237" s="4">
        <v>150.4</v>
      </c>
      <c r="AC237" s="4">
        <v>135.1</v>
      </c>
      <c r="AD237" s="4">
        <v>134.5</v>
      </c>
      <c r="AE237" s="4">
        <v>143.30000000000001</v>
      </c>
    </row>
    <row r="238" spans="1:33" ht="13.2" x14ac:dyDescent="0.25">
      <c r="A238" s="1" t="s">
        <v>33</v>
      </c>
      <c r="B238" s="1">
        <v>2019</v>
      </c>
      <c r="C238" s="1" t="s">
        <v>39</v>
      </c>
      <c r="D238" s="1" t="str">
        <f t="shared" si="3"/>
        <v>2019 July Rural+Urban</v>
      </c>
      <c r="E238" s="4">
        <v>139.30000000000001</v>
      </c>
      <c r="F238" s="4">
        <v>162.69999999999999</v>
      </c>
      <c r="G238" s="4">
        <v>140</v>
      </c>
      <c r="H238" s="4">
        <v>144</v>
      </c>
      <c r="I238" s="4">
        <v>122.5</v>
      </c>
      <c r="J238" s="4">
        <v>150.30000000000001</v>
      </c>
      <c r="K238" s="4">
        <v>160.30000000000001</v>
      </c>
      <c r="L238" s="4">
        <v>130</v>
      </c>
      <c r="M238" s="4">
        <v>111.1</v>
      </c>
      <c r="N238" s="4">
        <v>141.69999999999999</v>
      </c>
      <c r="O238" s="4">
        <v>134.69999999999999</v>
      </c>
      <c r="P238" s="4">
        <v>156.19999999999999</v>
      </c>
      <c r="Q238" s="4">
        <v>144.69999999999999</v>
      </c>
      <c r="R238" s="4">
        <v>165.2</v>
      </c>
      <c r="S238" s="4">
        <v>148.9</v>
      </c>
      <c r="T238" s="4">
        <v>140.5</v>
      </c>
      <c r="U238" s="4">
        <v>147.6</v>
      </c>
      <c r="V238" s="4">
        <v>150.6</v>
      </c>
      <c r="W238" s="4">
        <v>139.30000000000001</v>
      </c>
      <c r="X238" s="4">
        <v>144.19999999999999</v>
      </c>
      <c r="Y238" s="4">
        <v>147.9</v>
      </c>
      <c r="Z238" s="4">
        <v>125.6</v>
      </c>
      <c r="AA238" s="4">
        <v>140.5</v>
      </c>
      <c r="AB238" s="4">
        <v>154</v>
      </c>
      <c r="AC238" s="4">
        <v>135.69999999999999</v>
      </c>
      <c r="AD238" s="4">
        <v>139.5</v>
      </c>
      <c r="AE238" s="4">
        <v>144.19999999999999</v>
      </c>
      <c r="AG238" s="34">
        <f>(AE238-AE202)/AE202</f>
        <v>3.14735336194562E-2</v>
      </c>
    </row>
    <row r="239" spans="1:33" ht="13.2" hidden="1" x14ac:dyDescent="0.25">
      <c r="A239" s="1" t="s">
        <v>30</v>
      </c>
      <c r="B239" s="1">
        <v>2019</v>
      </c>
      <c r="C239" s="1" t="s">
        <v>40</v>
      </c>
      <c r="D239" s="1" t="str">
        <f t="shared" si="3"/>
        <v>2019 August Rural</v>
      </c>
      <c r="E239" s="4">
        <v>139.19999999999999</v>
      </c>
      <c r="F239" s="4">
        <v>161.9</v>
      </c>
      <c r="G239" s="4">
        <v>137.1</v>
      </c>
      <c r="H239" s="4">
        <v>144.6</v>
      </c>
      <c r="I239" s="4">
        <v>124.7</v>
      </c>
      <c r="J239" s="4">
        <v>145.5</v>
      </c>
      <c r="K239" s="4">
        <v>156.19999999999999</v>
      </c>
      <c r="L239" s="4">
        <v>131.5</v>
      </c>
      <c r="M239" s="4">
        <v>111.7</v>
      </c>
      <c r="N239" s="4">
        <v>142.69999999999999</v>
      </c>
      <c r="O239" s="4">
        <v>138.5</v>
      </c>
      <c r="P239" s="4">
        <v>156.9</v>
      </c>
      <c r="Q239" s="4">
        <v>144</v>
      </c>
      <c r="R239" s="4">
        <v>165.1</v>
      </c>
      <c r="S239" s="4">
        <v>151.80000000000001</v>
      </c>
      <c r="T239" s="4">
        <v>146.6</v>
      </c>
      <c r="U239" s="4">
        <v>151.1</v>
      </c>
      <c r="V239" s="4">
        <v>149.65311483614875</v>
      </c>
      <c r="W239" s="4">
        <v>146.4</v>
      </c>
      <c r="X239" s="4">
        <v>150.19999999999999</v>
      </c>
      <c r="Y239" s="4">
        <v>152.69999999999999</v>
      </c>
      <c r="Z239" s="4">
        <v>131.4</v>
      </c>
      <c r="AA239" s="4">
        <v>148</v>
      </c>
      <c r="AB239" s="4">
        <v>159.69999999999999</v>
      </c>
      <c r="AC239" s="4">
        <v>138.80000000000001</v>
      </c>
      <c r="AD239" s="4">
        <v>144.9</v>
      </c>
      <c r="AE239" s="4">
        <v>145.69999999999999</v>
      </c>
    </row>
    <row r="240" spans="1:33" ht="13.2" hidden="1" x14ac:dyDescent="0.25">
      <c r="A240" s="1" t="s">
        <v>32</v>
      </c>
      <c r="B240" s="1">
        <v>2019</v>
      </c>
      <c r="C240" s="1" t="s">
        <v>40</v>
      </c>
      <c r="D240" s="1" t="str">
        <f t="shared" si="3"/>
        <v>2019 August Urban</v>
      </c>
      <c r="E240" s="4">
        <v>142.1</v>
      </c>
      <c r="F240" s="4">
        <v>158.30000000000001</v>
      </c>
      <c r="G240" s="4">
        <v>140.80000000000001</v>
      </c>
      <c r="H240" s="4">
        <v>144.9</v>
      </c>
      <c r="I240" s="4">
        <v>119.9</v>
      </c>
      <c r="J240" s="4">
        <v>153.9</v>
      </c>
      <c r="K240" s="4">
        <v>189.1</v>
      </c>
      <c r="L240" s="4">
        <v>129.80000000000001</v>
      </c>
      <c r="M240" s="4">
        <v>112.7</v>
      </c>
      <c r="N240" s="4">
        <v>142.5</v>
      </c>
      <c r="O240" s="4">
        <v>129.80000000000001</v>
      </c>
      <c r="P240" s="4">
        <v>156.19999999999999</v>
      </c>
      <c r="Q240" s="4">
        <v>149.1</v>
      </c>
      <c r="R240" s="4">
        <v>167.9</v>
      </c>
      <c r="S240" s="4">
        <v>145</v>
      </c>
      <c r="T240" s="4">
        <v>132.19999999999999</v>
      </c>
      <c r="U240" s="4">
        <v>143</v>
      </c>
      <c r="V240" s="4">
        <v>151.6</v>
      </c>
      <c r="W240" s="4">
        <v>125.5</v>
      </c>
      <c r="X240" s="4">
        <v>138.1</v>
      </c>
      <c r="Y240" s="4">
        <v>141.5</v>
      </c>
      <c r="Z240" s="4">
        <v>120.8</v>
      </c>
      <c r="AA240" s="4">
        <v>135.4</v>
      </c>
      <c r="AB240" s="4">
        <v>151.5</v>
      </c>
      <c r="AC240" s="4">
        <v>137.80000000000001</v>
      </c>
      <c r="AD240" s="4">
        <v>135.30000000000001</v>
      </c>
      <c r="AE240" s="4">
        <v>144.19999999999999</v>
      </c>
    </row>
    <row r="241" spans="1:34" ht="13.2" x14ac:dyDescent="0.25">
      <c r="A241" s="1" t="s">
        <v>33</v>
      </c>
      <c r="B241" s="1">
        <v>2019</v>
      </c>
      <c r="C241" s="1" t="s">
        <v>40</v>
      </c>
      <c r="D241" s="1" t="str">
        <f t="shared" si="3"/>
        <v>2019 August Rural+Urban</v>
      </c>
      <c r="E241" s="4">
        <v>140.1</v>
      </c>
      <c r="F241" s="4">
        <v>160.6</v>
      </c>
      <c r="G241" s="4">
        <v>138.5</v>
      </c>
      <c r="H241" s="4">
        <v>144.69999999999999</v>
      </c>
      <c r="I241" s="4">
        <v>122.9</v>
      </c>
      <c r="J241" s="4">
        <v>149.4</v>
      </c>
      <c r="K241" s="4">
        <v>167.4</v>
      </c>
      <c r="L241" s="4">
        <v>130.9</v>
      </c>
      <c r="M241" s="4">
        <v>112</v>
      </c>
      <c r="N241" s="4">
        <v>142.6</v>
      </c>
      <c r="O241" s="4">
        <v>134.9</v>
      </c>
      <c r="P241" s="4">
        <v>156.6</v>
      </c>
      <c r="Q241" s="4">
        <v>145.9</v>
      </c>
      <c r="R241" s="4">
        <v>165.8</v>
      </c>
      <c r="S241" s="4">
        <v>149.1</v>
      </c>
      <c r="T241" s="4">
        <v>140.6</v>
      </c>
      <c r="U241" s="4">
        <v>147.9</v>
      </c>
      <c r="V241" s="4">
        <v>151.6</v>
      </c>
      <c r="W241" s="4">
        <v>138.5</v>
      </c>
      <c r="X241" s="4">
        <v>144.5</v>
      </c>
      <c r="Y241" s="4">
        <v>148.5</v>
      </c>
      <c r="Z241" s="4">
        <v>125.8</v>
      </c>
      <c r="AA241" s="4">
        <v>140.9</v>
      </c>
      <c r="AB241" s="4">
        <v>154.9</v>
      </c>
      <c r="AC241" s="4">
        <v>138.4</v>
      </c>
      <c r="AD241" s="4">
        <v>140.19999999999999</v>
      </c>
      <c r="AE241" s="4">
        <v>145</v>
      </c>
      <c r="AG241" s="34">
        <f>(AE241-AE205)/AE205</f>
        <v>3.2763532763532721E-2</v>
      </c>
    </row>
    <row r="242" spans="1:34" ht="13.2" hidden="1" x14ac:dyDescent="0.25">
      <c r="A242" s="1" t="s">
        <v>30</v>
      </c>
      <c r="B242" s="1">
        <v>2019</v>
      </c>
      <c r="C242" s="1" t="s">
        <v>41</v>
      </c>
      <c r="D242" s="1" t="str">
        <f t="shared" si="3"/>
        <v>2019 September Rural</v>
      </c>
      <c r="E242" s="4">
        <v>140.1</v>
      </c>
      <c r="F242" s="4">
        <v>161.9</v>
      </c>
      <c r="G242" s="4">
        <v>138.30000000000001</v>
      </c>
      <c r="H242" s="4">
        <v>145.69999999999999</v>
      </c>
      <c r="I242" s="4">
        <v>125.1</v>
      </c>
      <c r="J242" s="4">
        <v>143.80000000000001</v>
      </c>
      <c r="K242" s="4">
        <v>163.4</v>
      </c>
      <c r="L242" s="4">
        <v>132.19999999999999</v>
      </c>
      <c r="M242" s="4">
        <v>112.8</v>
      </c>
      <c r="N242" s="4">
        <v>144.19999999999999</v>
      </c>
      <c r="O242" s="4">
        <v>138.5</v>
      </c>
      <c r="P242" s="4">
        <v>157.19999999999999</v>
      </c>
      <c r="Q242" s="4">
        <v>145.5</v>
      </c>
      <c r="R242" s="4">
        <v>165.7</v>
      </c>
      <c r="S242" s="4">
        <v>151.69999999999999</v>
      </c>
      <c r="T242" s="4">
        <v>146.6</v>
      </c>
      <c r="U242" s="4">
        <v>151</v>
      </c>
      <c r="V242" s="4">
        <v>150.12433589548587</v>
      </c>
      <c r="W242" s="4">
        <v>146.9</v>
      </c>
      <c r="X242" s="4">
        <v>150.30000000000001</v>
      </c>
      <c r="Y242" s="4">
        <v>153.4</v>
      </c>
      <c r="Z242" s="4">
        <v>131.6</v>
      </c>
      <c r="AA242" s="4">
        <v>148.30000000000001</v>
      </c>
      <c r="AB242" s="4">
        <v>160.19999999999999</v>
      </c>
      <c r="AC242" s="4">
        <v>140.19999999999999</v>
      </c>
      <c r="AD242" s="4">
        <v>145.4</v>
      </c>
      <c r="AE242" s="4">
        <v>146.69999999999999</v>
      </c>
    </row>
    <row r="243" spans="1:34" ht="13.2" hidden="1" x14ac:dyDescent="0.25">
      <c r="A243" s="1" t="s">
        <v>32</v>
      </c>
      <c r="B243" s="1">
        <v>2019</v>
      </c>
      <c r="C243" s="1" t="s">
        <v>41</v>
      </c>
      <c r="D243" s="1" t="str">
        <f t="shared" si="3"/>
        <v>2019 September Urban</v>
      </c>
      <c r="E243" s="4">
        <v>142.69999999999999</v>
      </c>
      <c r="F243" s="4">
        <v>158.69999999999999</v>
      </c>
      <c r="G243" s="4">
        <v>141.6</v>
      </c>
      <c r="H243" s="4">
        <v>144.9</v>
      </c>
      <c r="I243" s="4">
        <v>120.8</v>
      </c>
      <c r="J243" s="4">
        <v>149.80000000000001</v>
      </c>
      <c r="K243" s="4">
        <v>192.4</v>
      </c>
      <c r="L243" s="4">
        <v>130.30000000000001</v>
      </c>
      <c r="M243" s="4">
        <v>114</v>
      </c>
      <c r="N243" s="4">
        <v>143.80000000000001</v>
      </c>
      <c r="O243" s="4">
        <v>130</v>
      </c>
      <c r="P243" s="4">
        <v>156.4</v>
      </c>
      <c r="Q243" s="4">
        <v>149.5</v>
      </c>
      <c r="R243" s="4">
        <v>168.6</v>
      </c>
      <c r="S243" s="4">
        <v>145.30000000000001</v>
      </c>
      <c r="T243" s="4">
        <v>132.19999999999999</v>
      </c>
      <c r="U243" s="4">
        <v>143.30000000000001</v>
      </c>
      <c r="V243" s="4">
        <v>152.19999999999999</v>
      </c>
      <c r="W243" s="4">
        <v>126.6</v>
      </c>
      <c r="X243" s="4">
        <v>138.30000000000001</v>
      </c>
      <c r="Y243" s="4">
        <v>141.9</v>
      </c>
      <c r="Z243" s="4">
        <v>121.2</v>
      </c>
      <c r="AA243" s="4">
        <v>135.9</v>
      </c>
      <c r="AB243" s="4">
        <v>151.6</v>
      </c>
      <c r="AC243" s="4">
        <v>139</v>
      </c>
      <c r="AD243" s="4">
        <v>135.69999999999999</v>
      </c>
      <c r="AE243" s="4">
        <v>144.69999999999999</v>
      </c>
    </row>
    <row r="244" spans="1:34" ht="13.2" x14ac:dyDescent="0.25">
      <c r="A244" s="1" t="s">
        <v>33</v>
      </c>
      <c r="B244" s="1">
        <v>2019</v>
      </c>
      <c r="C244" s="1" t="s">
        <v>41</v>
      </c>
      <c r="D244" s="1" t="str">
        <f t="shared" si="3"/>
        <v>2019 September Rural+Urban</v>
      </c>
      <c r="E244" s="4">
        <v>140.9</v>
      </c>
      <c r="F244" s="4">
        <v>160.80000000000001</v>
      </c>
      <c r="G244" s="4">
        <v>139.6</v>
      </c>
      <c r="H244" s="4">
        <v>145.4</v>
      </c>
      <c r="I244" s="4">
        <v>123.5</v>
      </c>
      <c r="J244" s="4">
        <v>146.6</v>
      </c>
      <c r="K244" s="4">
        <v>173.2</v>
      </c>
      <c r="L244" s="4">
        <v>131.6</v>
      </c>
      <c r="M244" s="4">
        <v>113.2</v>
      </c>
      <c r="N244" s="4">
        <v>144.1</v>
      </c>
      <c r="O244" s="4">
        <v>135</v>
      </c>
      <c r="P244" s="4">
        <v>156.80000000000001</v>
      </c>
      <c r="Q244" s="4">
        <v>147</v>
      </c>
      <c r="R244" s="4">
        <v>166.5</v>
      </c>
      <c r="S244" s="4">
        <v>149.19999999999999</v>
      </c>
      <c r="T244" s="4">
        <v>140.6</v>
      </c>
      <c r="U244" s="4">
        <v>147.9</v>
      </c>
      <c r="V244" s="4">
        <v>152.19999999999999</v>
      </c>
      <c r="W244" s="4">
        <v>139.19999999999999</v>
      </c>
      <c r="X244" s="4">
        <v>144.6</v>
      </c>
      <c r="Y244" s="4">
        <v>149</v>
      </c>
      <c r="Z244" s="4">
        <v>126.1</v>
      </c>
      <c r="AA244" s="4">
        <v>141.30000000000001</v>
      </c>
      <c r="AB244" s="4">
        <v>155.19999999999999</v>
      </c>
      <c r="AC244" s="4">
        <v>139.69999999999999</v>
      </c>
      <c r="AD244" s="4">
        <v>140.69999999999999</v>
      </c>
      <c r="AE244" s="4">
        <v>145.80000000000001</v>
      </c>
      <c r="AG244" s="34">
        <f>(AE244-AE208)/AE208</f>
        <v>3.9942938659058652E-2</v>
      </c>
    </row>
    <row r="245" spans="1:34" ht="13.2" hidden="1" x14ac:dyDescent="0.25">
      <c r="A245" s="1" t="s">
        <v>30</v>
      </c>
      <c r="B245" s="1">
        <v>2019</v>
      </c>
      <c r="C245" s="1" t="s">
        <v>42</v>
      </c>
      <c r="D245" s="1" t="str">
        <f t="shared" si="3"/>
        <v>2019 October Rural</v>
      </c>
      <c r="E245" s="4">
        <v>141</v>
      </c>
      <c r="F245" s="4">
        <v>161.6</v>
      </c>
      <c r="G245" s="4">
        <v>141.19999999999999</v>
      </c>
      <c r="H245" s="4">
        <v>146.5</v>
      </c>
      <c r="I245" s="4">
        <v>125.6</v>
      </c>
      <c r="J245" s="4">
        <v>145.69999999999999</v>
      </c>
      <c r="K245" s="4">
        <v>178.8</v>
      </c>
      <c r="L245" s="4">
        <v>133.1</v>
      </c>
      <c r="M245" s="4">
        <v>113.6</v>
      </c>
      <c r="N245" s="4">
        <v>145.5</v>
      </c>
      <c r="O245" s="4">
        <v>138.6</v>
      </c>
      <c r="P245" s="4">
        <v>157.4</v>
      </c>
      <c r="Q245" s="4">
        <v>148.30000000000001</v>
      </c>
      <c r="R245" s="4">
        <v>166.3</v>
      </c>
      <c r="S245" s="4">
        <v>151.69999999999999</v>
      </c>
      <c r="T245" s="4">
        <v>146.69999999999999</v>
      </c>
      <c r="U245" s="4">
        <v>151</v>
      </c>
      <c r="V245" s="4">
        <v>150.8736088149802</v>
      </c>
      <c r="W245" s="4">
        <v>147.69999999999999</v>
      </c>
      <c r="X245" s="4">
        <v>150.6</v>
      </c>
      <c r="Y245" s="4">
        <v>153.69999999999999</v>
      </c>
      <c r="Z245" s="4">
        <v>131.69999999999999</v>
      </c>
      <c r="AA245" s="4">
        <v>148.69999999999999</v>
      </c>
      <c r="AB245" s="4">
        <v>160.69999999999999</v>
      </c>
      <c r="AC245" s="4">
        <v>140.30000000000001</v>
      </c>
      <c r="AD245" s="4">
        <v>145.69999999999999</v>
      </c>
      <c r="AE245" s="4">
        <v>148.30000000000001</v>
      </c>
    </row>
    <row r="246" spans="1:34" ht="13.2" hidden="1" x14ac:dyDescent="0.25">
      <c r="A246" s="1" t="s">
        <v>32</v>
      </c>
      <c r="B246" s="1">
        <v>2019</v>
      </c>
      <c r="C246" s="1" t="s">
        <v>42</v>
      </c>
      <c r="D246" s="1" t="str">
        <f t="shared" si="3"/>
        <v>2019 October Urban</v>
      </c>
      <c r="E246" s="4">
        <v>143.5</v>
      </c>
      <c r="F246" s="4">
        <v>159.80000000000001</v>
      </c>
      <c r="G246" s="4">
        <v>144.69999999999999</v>
      </c>
      <c r="H246" s="4">
        <v>145.6</v>
      </c>
      <c r="I246" s="4">
        <v>121.1</v>
      </c>
      <c r="J246" s="4">
        <v>150.6</v>
      </c>
      <c r="K246" s="4">
        <v>207.2</v>
      </c>
      <c r="L246" s="4">
        <v>131.19999999999999</v>
      </c>
      <c r="M246" s="4">
        <v>114.8</v>
      </c>
      <c r="N246" s="4">
        <v>145.19999999999999</v>
      </c>
      <c r="O246" s="4">
        <v>130.19999999999999</v>
      </c>
      <c r="P246" s="4">
        <v>156.80000000000001</v>
      </c>
      <c r="Q246" s="4">
        <v>151.9</v>
      </c>
      <c r="R246" s="4">
        <v>169.3</v>
      </c>
      <c r="S246" s="4">
        <v>145.9</v>
      </c>
      <c r="T246" s="4">
        <v>132.4</v>
      </c>
      <c r="U246" s="4">
        <v>143.9</v>
      </c>
      <c r="V246" s="4">
        <v>153</v>
      </c>
      <c r="W246" s="4">
        <v>128.9</v>
      </c>
      <c r="X246" s="4">
        <v>138.69999999999999</v>
      </c>
      <c r="Y246" s="4">
        <v>142.4</v>
      </c>
      <c r="Z246" s="4">
        <v>121.5</v>
      </c>
      <c r="AA246" s="4">
        <v>136.19999999999999</v>
      </c>
      <c r="AB246" s="4">
        <v>151.69999999999999</v>
      </c>
      <c r="AC246" s="4">
        <v>139.5</v>
      </c>
      <c r="AD246" s="4">
        <v>136</v>
      </c>
      <c r="AE246" s="4">
        <v>146</v>
      </c>
    </row>
    <row r="247" spans="1:34" ht="13.2" x14ac:dyDescent="0.25">
      <c r="A247" s="1" t="s">
        <v>33</v>
      </c>
      <c r="B247" s="1">
        <v>2019</v>
      </c>
      <c r="C247" s="1" t="s">
        <v>42</v>
      </c>
      <c r="D247" s="1" t="str">
        <f t="shared" si="3"/>
        <v>2019 October Rural+Urban</v>
      </c>
      <c r="E247" s="4">
        <v>141.80000000000001</v>
      </c>
      <c r="F247" s="4">
        <v>161</v>
      </c>
      <c r="G247" s="4">
        <v>142.6</v>
      </c>
      <c r="H247" s="4">
        <v>146.19999999999999</v>
      </c>
      <c r="I247" s="4">
        <v>123.9</v>
      </c>
      <c r="J247" s="4">
        <v>148</v>
      </c>
      <c r="K247" s="4">
        <v>188.4</v>
      </c>
      <c r="L247" s="4">
        <v>132.5</v>
      </c>
      <c r="M247" s="4">
        <v>114</v>
      </c>
      <c r="N247" s="4">
        <v>145.4</v>
      </c>
      <c r="O247" s="4">
        <v>135.1</v>
      </c>
      <c r="P247" s="4">
        <v>157.1</v>
      </c>
      <c r="Q247" s="4">
        <v>149.6</v>
      </c>
      <c r="R247" s="4">
        <v>167.1</v>
      </c>
      <c r="S247" s="4">
        <v>149.4</v>
      </c>
      <c r="T247" s="4">
        <v>140.80000000000001</v>
      </c>
      <c r="U247" s="4">
        <v>148.19999999999999</v>
      </c>
      <c r="V247" s="4">
        <v>153</v>
      </c>
      <c r="W247" s="4">
        <v>140.6</v>
      </c>
      <c r="X247" s="4">
        <v>145</v>
      </c>
      <c r="Y247" s="4">
        <v>149.4</v>
      </c>
      <c r="Z247" s="4">
        <v>126.3</v>
      </c>
      <c r="AA247" s="4">
        <v>141.69999999999999</v>
      </c>
      <c r="AB247" s="4">
        <v>155.4</v>
      </c>
      <c r="AC247" s="4">
        <v>140</v>
      </c>
      <c r="AD247" s="4">
        <v>141</v>
      </c>
      <c r="AE247" s="4">
        <v>147.19999999999999</v>
      </c>
      <c r="AG247" s="34">
        <f>(AE247-AE211)/AE211</f>
        <v>4.5454545454545289E-2</v>
      </c>
    </row>
    <row r="248" spans="1:34" ht="13.2" hidden="1" x14ac:dyDescent="0.25">
      <c r="A248" s="1" t="s">
        <v>30</v>
      </c>
      <c r="B248" s="1">
        <v>2019</v>
      </c>
      <c r="C248" s="1" t="s">
        <v>43</v>
      </c>
      <c r="D248" s="1" t="str">
        <f t="shared" si="3"/>
        <v>2019 November Rural</v>
      </c>
      <c r="E248" s="4">
        <v>141.80000000000001</v>
      </c>
      <c r="F248" s="4">
        <v>163.69999999999999</v>
      </c>
      <c r="G248" s="4">
        <v>143.80000000000001</v>
      </c>
      <c r="H248" s="4">
        <v>147.1</v>
      </c>
      <c r="I248" s="4">
        <v>126</v>
      </c>
      <c r="J248" s="4">
        <v>146.19999999999999</v>
      </c>
      <c r="K248" s="4">
        <v>191.4</v>
      </c>
      <c r="L248" s="4">
        <v>136.19999999999999</v>
      </c>
      <c r="M248" s="4">
        <v>113.8</v>
      </c>
      <c r="N248" s="4">
        <v>147.30000000000001</v>
      </c>
      <c r="O248" s="4">
        <v>138.69999999999999</v>
      </c>
      <c r="P248" s="4">
        <v>157.69999999999999</v>
      </c>
      <c r="Q248" s="4">
        <v>150.9</v>
      </c>
      <c r="R248" s="4">
        <v>167.2</v>
      </c>
      <c r="S248" s="4">
        <v>152.30000000000001</v>
      </c>
      <c r="T248" s="4">
        <v>147</v>
      </c>
      <c r="U248" s="4">
        <v>151.5</v>
      </c>
      <c r="V248" s="4">
        <v>151.58345106073497</v>
      </c>
      <c r="W248" s="4">
        <v>148.4</v>
      </c>
      <c r="X248" s="4">
        <v>150.9</v>
      </c>
      <c r="Y248" s="4">
        <v>154.30000000000001</v>
      </c>
      <c r="Z248" s="4">
        <v>132.1</v>
      </c>
      <c r="AA248" s="4">
        <v>149.1</v>
      </c>
      <c r="AB248" s="4">
        <v>160.80000000000001</v>
      </c>
      <c r="AC248" s="4">
        <v>140.6</v>
      </c>
      <c r="AD248" s="4">
        <v>146.1</v>
      </c>
      <c r="AE248" s="4">
        <v>149.9</v>
      </c>
    </row>
    <row r="249" spans="1:34" ht="13.2" hidden="1" x14ac:dyDescent="0.25">
      <c r="A249" s="1" t="s">
        <v>32</v>
      </c>
      <c r="B249" s="1">
        <v>2019</v>
      </c>
      <c r="C249" s="1" t="s">
        <v>43</v>
      </c>
      <c r="D249" s="1" t="str">
        <f t="shared" si="3"/>
        <v>2019 November Urban</v>
      </c>
      <c r="E249" s="4">
        <v>144.1</v>
      </c>
      <c r="F249" s="4">
        <v>162.4</v>
      </c>
      <c r="G249" s="4">
        <v>148.4</v>
      </c>
      <c r="H249" s="4">
        <v>145.9</v>
      </c>
      <c r="I249" s="4">
        <v>121.5</v>
      </c>
      <c r="J249" s="4">
        <v>148.80000000000001</v>
      </c>
      <c r="K249" s="4">
        <v>215.7</v>
      </c>
      <c r="L249" s="4">
        <v>134.6</v>
      </c>
      <c r="M249" s="4">
        <v>115</v>
      </c>
      <c r="N249" s="4">
        <v>146.30000000000001</v>
      </c>
      <c r="O249" s="4">
        <v>130.5</v>
      </c>
      <c r="P249" s="4">
        <v>157.19999999999999</v>
      </c>
      <c r="Q249" s="4">
        <v>153.6</v>
      </c>
      <c r="R249" s="4">
        <v>169.9</v>
      </c>
      <c r="S249" s="4">
        <v>146.30000000000001</v>
      </c>
      <c r="T249" s="4">
        <v>132.6</v>
      </c>
      <c r="U249" s="4">
        <v>144.19999999999999</v>
      </c>
      <c r="V249" s="4">
        <v>153.5</v>
      </c>
      <c r="W249" s="4">
        <v>132.19999999999999</v>
      </c>
      <c r="X249" s="4">
        <v>139.1</v>
      </c>
      <c r="Y249" s="4">
        <v>142.80000000000001</v>
      </c>
      <c r="Z249" s="4">
        <v>121.7</v>
      </c>
      <c r="AA249" s="4">
        <v>136.69999999999999</v>
      </c>
      <c r="AB249" s="4">
        <v>151.80000000000001</v>
      </c>
      <c r="AC249" s="4">
        <v>139.80000000000001</v>
      </c>
      <c r="AD249" s="4">
        <v>136.30000000000001</v>
      </c>
      <c r="AE249" s="4">
        <v>147</v>
      </c>
    </row>
    <row r="250" spans="1:34" ht="13.2" x14ac:dyDescent="0.25">
      <c r="A250" s="1" t="s">
        <v>33</v>
      </c>
      <c r="B250" s="1">
        <v>2019</v>
      </c>
      <c r="C250" s="1" t="s">
        <v>43</v>
      </c>
      <c r="D250" s="1" t="str">
        <f t="shared" si="3"/>
        <v>2019 November Rural+Urban</v>
      </c>
      <c r="E250" s="4">
        <v>142.5</v>
      </c>
      <c r="F250" s="4">
        <v>163.19999999999999</v>
      </c>
      <c r="G250" s="4">
        <v>145.6</v>
      </c>
      <c r="H250" s="4">
        <v>146.69999999999999</v>
      </c>
      <c r="I250" s="4">
        <v>124.3</v>
      </c>
      <c r="J250" s="4">
        <v>147.4</v>
      </c>
      <c r="K250" s="4">
        <v>199.6</v>
      </c>
      <c r="L250" s="4">
        <v>135.69999999999999</v>
      </c>
      <c r="M250" s="4">
        <v>114.2</v>
      </c>
      <c r="N250" s="4">
        <v>147</v>
      </c>
      <c r="O250" s="4">
        <v>135.30000000000001</v>
      </c>
      <c r="P250" s="4">
        <v>157.5</v>
      </c>
      <c r="Q250" s="4">
        <v>151.9</v>
      </c>
      <c r="R250" s="4">
        <v>167.9</v>
      </c>
      <c r="S250" s="4">
        <v>149.9</v>
      </c>
      <c r="T250" s="4">
        <v>141</v>
      </c>
      <c r="U250" s="4">
        <v>148.6</v>
      </c>
      <c r="V250" s="4">
        <v>153.5</v>
      </c>
      <c r="W250" s="4">
        <v>142.30000000000001</v>
      </c>
      <c r="X250" s="4">
        <v>145.30000000000001</v>
      </c>
      <c r="Y250" s="4">
        <v>149.9</v>
      </c>
      <c r="Z250" s="4">
        <v>126.6</v>
      </c>
      <c r="AA250" s="4">
        <v>142.1</v>
      </c>
      <c r="AB250" s="4">
        <v>155.5</v>
      </c>
      <c r="AC250" s="4">
        <v>140.30000000000001</v>
      </c>
      <c r="AD250" s="4">
        <v>141.30000000000001</v>
      </c>
      <c r="AE250" s="4">
        <v>148.6</v>
      </c>
      <c r="AG250" s="34">
        <f>(AE250-AE214)/AE214</f>
        <v>5.5397727272727147E-2</v>
      </c>
    </row>
    <row r="251" spans="1:34" ht="13.2" hidden="1" x14ac:dyDescent="0.25">
      <c r="A251" s="1" t="s">
        <v>30</v>
      </c>
      <c r="B251" s="1">
        <v>2019</v>
      </c>
      <c r="C251" s="1" t="s">
        <v>44</v>
      </c>
      <c r="D251" s="1" t="str">
        <f t="shared" si="3"/>
        <v>2019 December Rural</v>
      </c>
      <c r="E251" s="4">
        <v>142.80000000000001</v>
      </c>
      <c r="F251" s="4">
        <v>165.3</v>
      </c>
      <c r="G251" s="4">
        <v>149.5</v>
      </c>
      <c r="H251" s="4">
        <v>148.69999999999999</v>
      </c>
      <c r="I251" s="4">
        <v>127.5</v>
      </c>
      <c r="J251" s="4">
        <v>144.30000000000001</v>
      </c>
      <c r="K251" s="4">
        <v>209.5</v>
      </c>
      <c r="L251" s="4">
        <v>138.80000000000001</v>
      </c>
      <c r="M251" s="4">
        <v>113.6</v>
      </c>
      <c r="N251" s="4">
        <v>149.1</v>
      </c>
      <c r="O251" s="4">
        <v>139.30000000000001</v>
      </c>
      <c r="P251" s="4">
        <v>158.30000000000001</v>
      </c>
      <c r="Q251" s="4">
        <v>154.30000000000001</v>
      </c>
      <c r="R251" s="4">
        <v>167.8</v>
      </c>
      <c r="S251" s="4">
        <v>152.6</v>
      </c>
      <c r="T251" s="4">
        <v>147.30000000000001</v>
      </c>
      <c r="U251" s="4">
        <v>151.9</v>
      </c>
      <c r="V251" s="4">
        <v>152.22015508568902</v>
      </c>
      <c r="W251" s="4">
        <v>149.9</v>
      </c>
      <c r="X251" s="4">
        <v>151.19999999999999</v>
      </c>
      <c r="Y251" s="4">
        <v>154.80000000000001</v>
      </c>
      <c r="Z251" s="4">
        <v>135</v>
      </c>
      <c r="AA251" s="4">
        <v>149.5</v>
      </c>
      <c r="AB251" s="4">
        <v>161.1</v>
      </c>
      <c r="AC251" s="4">
        <v>140.6</v>
      </c>
      <c r="AD251" s="4">
        <v>147.1</v>
      </c>
      <c r="AE251" s="4">
        <v>152.30000000000001</v>
      </c>
    </row>
    <row r="252" spans="1:34" ht="13.2" hidden="1" x14ac:dyDescent="0.25">
      <c r="A252" s="1" t="s">
        <v>32</v>
      </c>
      <c r="B252" s="1">
        <v>2019</v>
      </c>
      <c r="C252" s="1" t="s">
        <v>44</v>
      </c>
      <c r="D252" s="1" t="str">
        <f t="shared" si="3"/>
        <v>2019 December Urban</v>
      </c>
      <c r="E252" s="4">
        <v>144.9</v>
      </c>
      <c r="F252" s="4">
        <v>164.5</v>
      </c>
      <c r="G252" s="4">
        <v>153.69999999999999</v>
      </c>
      <c r="H252" s="4">
        <v>147.5</v>
      </c>
      <c r="I252" s="4">
        <v>122.7</v>
      </c>
      <c r="J252" s="4">
        <v>147.19999999999999</v>
      </c>
      <c r="K252" s="4">
        <v>231.5</v>
      </c>
      <c r="L252" s="4">
        <v>137.19999999999999</v>
      </c>
      <c r="M252" s="4">
        <v>114.7</v>
      </c>
      <c r="N252" s="4">
        <v>148</v>
      </c>
      <c r="O252" s="4">
        <v>130.80000000000001</v>
      </c>
      <c r="P252" s="4">
        <v>157.69999999999999</v>
      </c>
      <c r="Q252" s="4">
        <v>156.30000000000001</v>
      </c>
      <c r="R252" s="4">
        <v>170.4</v>
      </c>
      <c r="S252" s="4">
        <v>146.80000000000001</v>
      </c>
      <c r="T252" s="4">
        <v>132.80000000000001</v>
      </c>
      <c r="U252" s="4">
        <v>144.6</v>
      </c>
      <c r="V252" s="4">
        <v>152.80000000000001</v>
      </c>
      <c r="W252" s="4">
        <v>133.6</v>
      </c>
      <c r="X252" s="4">
        <v>139.80000000000001</v>
      </c>
      <c r="Y252" s="4">
        <v>143.19999999999999</v>
      </c>
      <c r="Z252" s="4">
        <v>125.2</v>
      </c>
      <c r="AA252" s="4">
        <v>136.80000000000001</v>
      </c>
      <c r="AB252" s="4">
        <v>151.9</v>
      </c>
      <c r="AC252" s="4">
        <v>140.19999999999999</v>
      </c>
      <c r="AD252" s="4">
        <v>137.69999999999999</v>
      </c>
      <c r="AE252" s="4">
        <v>148.30000000000001</v>
      </c>
    </row>
    <row r="253" spans="1:34" ht="13.2" x14ac:dyDescent="0.25">
      <c r="A253" s="1" t="s">
        <v>33</v>
      </c>
      <c r="B253" s="1">
        <v>2019</v>
      </c>
      <c r="C253" s="1" t="s">
        <v>44</v>
      </c>
      <c r="D253" s="1" t="str">
        <f t="shared" si="3"/>
        <v>2019 December Rural+Urban</v>
      </c>
      <c r="E253" s="4">
        <v>143.5</v>
      </c>
      <c r="F253" s="4">
        <v>165</v>
      </c>
      <c r="G253" s="4">
        <v>151.1</v>
      </c>
      <c r="H253" s="4">
        <v>148.30000000000001</v>
      </c>
      <c r="I253" s="4">
        <v>125.7</v>
      </c>
      <c r="J253" s="4">
        <v>145.69999999999999</v>
      </c>
      <c r="K253" s="4">
        <v>217</v>
      </c>
      <c r="L253" s="4">
        <v>138.30000000000001</v>
      </c>
      <c r="M253" s="4">
        <v>114</v>
      </c>
      <c r="N253" s="4">
        <v>148.69999999999999</v>
      </c>
      <c r="O253" s="4">
        <v>135.80000000000001</v>
      </c>
      <c r="P253" s="4">
        <v>158</v>
      </c>
      <c r="Q253" s="4">
        <v>155</v>
      </c>
      <c r="R253" s="4">
        <v>168.5</v>
      </c>
      <c r="S253" s="4">
        <v>150.30000000000001</v>
      </c>
      <c r="T253" s="4">
        <v>141.30000000000001</v>
      </c>
      <c r="U253" s="4">
        <v>149</v>
      </c>
      <c r="V253" s="4">
        <v>152.80000000000001</v>
      </c>
      <c r="W253" s="4">
        <v>143.69999999999999</v>
      </c>
      <c r="X253" s="4">
        <v>145.80000000000001</v>
      </c>
      <c r="Y253" s="4">
        <v>150.4</v>
      </c>
      <c r="Z253" s="4">
        <v>129.80000000000001</v>
      </c>
      <c r="AA253" s="4">
        <v>142.30000000000001</v>
      </c>
      <c r="AB253" s="4">
        <v>155.69999999999999</v>
      </c>
      <c r="AC253" s="4">
        <v>140.4</v>
      </c>
      <c r="AD253" s="4">
        <v>142.5</v>
      </c>
      <c r="AE253" s="4">
        <v>150.4</v>
      </c>
      <c r="AG253" s="34">
        <f>(AE253-AE217)/AE217</f>
        <v>7.3518915060671028E-2</v>
      </c>
      <c r="AH253" s="34">
        <f>(AE253-AE220)/AE220</f>
        <v>7.7363896848137617E-2</v>
      </c>
    </row>
    <row r="254" spans="1:34" ht="13.2" hidden="1" x14ac:dyDescent="0.25">
      <c r="A254" s="1" t="s">
        <v>30</v>
      </c>
      <c r="B254" s="1">
        <v>2020</v>
      </c>
      <c r="C254" s="1" t="s">
        <v>31</v>
      </c>
      <c r="D254" s="1" t="str">
        <f t="shared" si="3"/>
        <v>2020 January Rural</v>
      </c>
      <c r="E254" s="4">
        <v>143.69999999999999</v>
      </c>
      <c r="F254" s="4">
        <v>167.3</v>
      </c>
      <c r="G254" s="4">
        <v>153.5</v>
      </c>
      <c r="H254" s="4">
        <v>150.5</v>
      </c>
      <c r="I254" s="4">
        <v>132</v>
      </c>
      <c r="J254" s="4">
        <v>142.19999999999999</v>
      </c>
      <c r="K254" s="4">
        <v>191.5</v>
      </c>
      <c r="L254" s="4">
        <v>141.1</v>
      </c>
      <c r="M254" s="4">
        <v>113.8</v>
      </c>
      <c r="N254" s="4">
        <v>151.6</v>
      </c>
      <c r="O254" s="4">
        <v>139.69999999999999</v>
      </c>
      <c r="P254" s="4">
        <v>158.69999999999999</v>
      </c>
      <c r="Q254" s="4">
        <v>153</v>
      </c>
      <c r="R254" s="4">
        <v>168.6</v>
      </c>
      <c r="S254" s="4">
        <v>152.80000000000001</v>
      </c>
      <c r="T254" s="4">
        <v>147.4</v>
      </c>
      <c r="U254" s="4">
        <v>152.1</v>
      </c>
      <c r="V254" s="4">
        <v>152.5863572179338</v>
      </c>
      <c r="W254" s="4">
        <v>150.4</v>
      </c>
      <c r="X254" s="4">
        <v>151.69999999999999</v>
      </c>
      <c r="Y254" s="4">
        <v>155.69999999999999</v>
      </c>
      <c r="Z254" s="4">
        <v>136.30000000000001</v>
      </c>
      <c r="AA254" s="4">
        <v>150.1</v>
      </c>
      <c r="AB254" s="4">
        <v>161.69999999999999</v>
      </c>
      <c r="AC254" s="4">
        <v>142.5</v>
      </c>
      <c r="AD254" s="4">
        <v>148.1</v>
      </c>
      <c r="AE254" s="4">
        <v>151.9</v>
      </c>
    </row>
    <row r="255" spans="1:34" ht="13.2" hidden="1" x14ac:dyDescent="0.25">
      <c r="A255" s="1" t="s">
        <v>32</v>
      </c>
      <c r="B255" s="1">
        <v>2020</v>
      </c>
      <c r="C255" s="1" t="s">
        <v>31</v>
      </c>
      <c r="D255" s="1" t="str">
        <f t="shared" si="3"/>
        <v>2020 January Urban</v>
      </c>
      <c r="E255" s="4">
        <v>145.6</v>
      </c>
      <c r="F255" s="4">
        <v>167.6</v>
      </c>
      <c r="G255" s="4">
        <v>157</v>
      </c>
      <c r="H255" s="4">
        <v>149.30000000000001</v>
      </c>
      <c r="I255" s="4">
        <v>126.3</v>
      </c>
      <c r="J255" s="4">
        <v>144.4</v>
      </c>
      <c r="K255" s="4">
        <v>207.8</v>
      </c>
      <c r="L255" s="4">
        <v>139.1</v>
      </c>
      <c r="M255" s="4">
        <v>114.8</v>
      </c>
      <c r="N255" s="4">
        <v>149.5</v>
      </c>
      <c r="O255" s="4">
        <v>131.1</v>
      </c>
      <c r="P255" s="4">
        <v>158.5</v>
      </c>
      <c r="Q255" s="4">
        <v>154.4</v>
      </c>
      <c r="R255" s="4">
        <v>170.8</v>
      </c>
      <c r="S255" s="4">
        <v>147</v>
      </c>
      <c r="T255" s="4">
        <v>133.19999999999999</v>
      </c>
      <c r="U255" s="4">
        <v>144.9</v>
      </c>
      <c r="V255" s="4">
        <v>153.9</v>
      </c>
      <c r="W255" s="4">
        <v>135.1</v>
      </c>
      <c r="X255" s="4">
        <v>140.1</v>
      </c>
      <c r="Y255" s="4">
        <v>143.80000000000001</v>
      </c>
      <c r="Z255" s="4">
        <v>126.1</v>
      </c>
      <c r="AA255" s="4">
        <v>137.19999999999999</v>
      </c>
      <c r="AB255" s="4">
        <v>152.1</v>
      </c>
      <c r="AC255" s="4">
        <v>142.1</v>
      </c>
      <c r="AD255" s="4">
        <v>138.4</v>
      </c>
      <c r="AE255" s="4">
        <v>148.19999999999999</v>
      </c>
    </row>
    <row r="256" spans="1:34" ht="13.2" x14ac:dyDescent="0.25">
      <c r="A256" s="1" t="s">
        <v>33</v>
      </c>
      <c r="B256" s="1">
        <v>2020</v>
      </c>
      <c r="C256" s="1" t="s">
        <v>31</v>
      </c>
      <c r="D256" s="1" t="str">
        <f t="shared" si="3"/>
        <v>2020 January Rural+Urban</v>
      </c>
      <c r="E256" s="4">
        <v>144.30000000000001</v>
      </c>
      <c r="F256" s="4">
        <v>167.4</v>
      </c>
      <c r="G256" s="4">
        <v>154.9</v>
      </c>
      <c r="H256" s="4">
        <v>150.1</v>
      </c>
      <c r="I256" s="4">
        <v>129.9</v>
      </c>
      <c r="J256" s="4">
        <v>143.19999999999999</v>
      </c>
      <c r="K256" s="4">
        <v>197</v>
      </c>
      <c r="L256" s="4">
        <v>140.4</v>
      </c>
      <c r="M256" s="4">
        <v>114.1</v>
      </c>
      <c r="N256" s="4">
        <v>150.9</v>
      </c>
      <c r="O256" s="4">
        <v>136.1</v>
      </c>
      <c r="P256" s="4">
        <v>158.6</v>
      </c>
      <c r="Q256" s="4">
        <v>153.5</v>
      </c>
      <c r="R256" s="4">
        <v>169.2</v>
      </c>
      <c r="S256" s="4">
        <v>150.5</v>
      </c>
      <c r="T256" s="4">
        <v>141.5</v>
      </c>
      <c r="U256" s="4">
        <v>149.19999999999999</v>
      </c>
      <c r="V256" s="4">
        <v>153.9</v>
      </c>
      <c r="W256" s="4">
        <v>144.6</v>
      </c>
      <c r="X256" s="4">
        <v>146.19999999999999</v>
      </c>
      <c r="Y256" s="4">
        <v>151.19999999999999</v>
      </c>
      <c r="Z256" s="4">
        <v>130.9</v>
      </c>
      <c r="AA256" s="4">
        <v>142.80000000000001</v>
      </c>
      <c r="AB256" s="4">
        <v>156.1</v>
      </c>
      <c r="AC256" s="4">
        <v>142.30000000000001</v>
      </c>
      <c r="AD256" s="4">
        <v>143.4</v>
      </c>
      <c r="AE256" s="4">
        <v>150.19999999999999</v>
      </c>
      <c r="AG256" s="34">
        <f>(AE256-AE220)/AE220</f>
        <v>7.5931232091690504E-2</v>
      </c>
      <c r="AH256" s="34"/>
    </row>
    <row r="257" spans="1:33" ht="13.2" hidden="1" x14ac:dyDescent="0.25">
      <c r="A257" s="1" t="s">
        <v>30</v>
      </c>
      <c r="B257" s="1">
        <v>2020</v>
      </c>
      <c r="C257" s="1" t="s">
        <v>34</v>
      </c>
      <c r="D257" s="1" t="str">
        <f t="shared" si="3"/>
        <v>2020 February Rural</v>
      </c>
      <c r="E257" s="4">
        <v>144.19999999999999</v>
      </c>
      <c r="F257" s="4">
        <v>167.5</v>
      </c>
      <c r="G257" s="4">
        <v>150.9</v>
      </c>
      <c r="H257" s="4">
        <v>150.9</v>
      </c>
      <c r="I257" s="4">
        <v>133.69999999999999</v>
      </c>
      <c r="J257" s="4">
        <v>140.69999999999999</v>
      </c>
      <c r="K257" s="4">
        <v>165.1</v>
      </c>
      <c r="L257" s="4">
        <v>141.80000000000001</v>
      </c>
      <c r="M257" s="4">
        <v>113.1</v>
      </c>
      <c r="N257" s="4">
        <v>152.80000000000001</v>
      </c>
      <c r="O257" s="4">
        <v>140.1</v>
      </c>
      <c r="P257" s="4">
        <v>159.19999999999999</v>
      </c>
      <c r="Q257" s="4">
        <v>149.80000000000001</v>
      </c>
      <c r="R257" s="4">
        <v>169.4</v>
      </c>
      <c r="S257" s="4">
        <v>153</v>
      </c>
      <c r="T257" s="4">
        <v>147.5</v>
      </c>
      <c r="U257" s="4">
        <v>152.30000000000001</v>
      </c>
      <c r="V257" s="4">
        <v>152.97666259603977</v>
      </c>
      <c r="W257" s="4">
        <v>152.30000000000001</v>
      </c>
      <c r="X257" s="4">
        <v>151.80000000000001</v>
      </c>
      <c r="Y257" s="4">
        <v>156.19999999999999</v>
      </c>
      <c r="Z257" s="4">
        <v>136</v>
      </c>
      <c r="AA257" s="4">
        <v>150.4</v>
      </c>
      <c r="AB257" s="4">
        <v>161.9</v>
      </c>
      <c r="AC257" s="4">
        <v>143.4</v>
      </c>
      <c r="AD257" s="4">
        <v>148.4</v>
      </c>
      <c r="AE257" s="4">
        <v>150.4</v>
      </c>
    </row>
    <row r="258" spans="1:33" ht="13.2" hidden="1" x14ac:dyDescent="0.25">
      <c r="A258" s="1" t="s">
        <v>32</v>
      </c>
      <c r="B258" s="1">
        <v>2020</v>
      </c>
      <c r="C258" s="1" t="s">
        <v>34</v>
      </c>
      <c r="D258" s="1" t="str">
        <f t="shared" si="3"/>
        <v>2020 February Urban</v>
      </c>
      <c r="E258" s="4">
        <v>146.19999999999999</v>
      </c>
      <c r="F258" s="4">
        <v>167.6</v>
      </c>
      <c r="G258" s="4">
        <v>153.1</v>
      </c>
      <c r="H258" s="4">
        <v>150.69999999999999</v>
      </c>
      <c r="I258" s="4">
        <v>127.4</v>
      </c>
      <c r="J258" s="4">
        <v>143.1</v>
      </c>
      <c r="K258" s="4">
        <v>181.7</v>
      </c>
      <c r="L258" s="4">
        <v>139.6</v>
      </c>
      <c r="M258" s="4">
        <v>114.6</v>
      </c>
      <c r="N258" s="4">
        <v>150.4</v>
      </c>
      <c r="O258" s="4">
        <v>131.5</v>
      </c>
      <c r="P258" s="4">
        <v>159</v>
      </c>
      <c r="Q258" s="4">
        <v>151.69999999999999</v>
      </c>
      <c r="R258" s="4">
        <v>172</v>
      </c>
      <c r="S258" s="4">
        <v>147.30000000000001</v>
      </c>
      <c r="T258" s="4">
        <v>133.5</v>
      </c>
      <c r="U258" s="4">
        <v>145.19999999999999</v>
      </c>
      <c r="V258" s="4">
        <v>154.80000000000001</v>
      </c>
      <c r="W258" s="4">
        <v>138.9</v>
      </c>
      <c r="X258" s="4">
        <v>140.4</v>
      </c>
      <c r="Y258" s="4">
        <v>144.4</v>
      </c>
      <c r="Z258" s="4">
        <v>125.2</v>
      </c>
      <c r="AA258" s="4">
        <v>137.69999999999999</v>
      </c>
      <c r="AB258" s="4">
        <v>152.19999999999999</v>
      </c>
      <c r="AC258" s="4">
        <v>143.5</v>
      </c>
      <c r="AD258" s="4">
        <v>138.4</v>
      </c>
      <c r="AE258" s="4">
        <v>147.69999999999999</v>
      </c>
    </row>
    <row r="259" spans="1:33" ht="13.2" x14ac:dyDescent="0.25">
      <c r="A259" s="1" t="s">
        <v>33</v>
      </c>
      <c r="B259" s="1">
        <v>2020</v>
      </c>
      <c r="C259" s="1" t="s">
        <v>34</v>
      </c>
      <c r="D259" s="1" t="str">
        <f t="shared" si="3"/>
        <v>2020 February Rural+Urban</v>
      </c>
      <c r="E259" s="4">
        <v>144.80000000000001</v>
      </c>
      <c r="F259" s="4">
        <v>167.5</v>
      </c>
      <c r="G259" s="4">
        <v>151.80000000000001</v>
      </c>
      <c r="H259" s="4">
        <v>150.80000000000001</v>
      </c>
      <c r="I259" s="4">
        <v>131.4</v>
      </c>
      <c r="J259" s="4">
        <v>141.80000000000001</v>
      </c>
      <c r="K259" s="4">
        <v>170.7</v>
      </c>
      <c r="L259" s="4">
        <v>141.1</v>
      </c>
      <c r="M259" s="4">
        <v>113.6</v>
      </c>
      <c r="N259" s="4">
        <v>152</v>
      </c>
      <c r="O259" s="4">
        <v>136.5</v>
      </c>
      <c r="P259" s="4">
        <v>159.1</v>
      </c>
      <c r="Q259" s="4">
        <v>150.5</v>
      </c>
      <c r="R259" s="4">
        <v>170.1</v>
      </c>
      <c r="S259" s="4">
        <v>150.80000000000001</v>
      </c>
      <c r="T259" s="4">
        <v>141.69999999999999</v>
      </c>
      <c r="U259" s="4">
        <v>149.5</v>
      </c>
      <c r="V259" s="4">
        <v>154.80000000000001</v>
      </c>
      <c r="W259" s="4">
        <v>147.19999999999999</v>
      </c>
      <c r="X259" s="4">
        <v>146.4</v>
      </c>
      <c r="Y259" s="4">
        <v>151.69999999999999</v>
      </c>
      <c r="Z259" s="4">
        <v>130.30000000000001</v>
      </c>
      <c r="AA259" s="4">
        <v>143.19999999999999</v>
      </c>
      <c r="AB259" s="4">
        <v>156.19999999999999</v>
      </c>
      <c r="AC259" s="4">
        <v>143.4</v>
      </c>
      <c r="AD259" s="4">
        <v>143.6</v>
      </c>
      <c r="AE259" s="4">
        <v>149.1</v>
      </c>
      <c r="AG259" s="34">
        <f>(AE259-AE223)/AE223</f>
        <v>6.5761258041458104E-2</v>
      </c>
    </row>
    <row r="260" spans="1:33" ht="13.2" hidden="1" x14ac:dyDescent="0.25">
      <c r="A260" s="1" t="s">
        <v>30</v>
      </c>
      <c r="B260" s="1">
        <v>2020</v>
      </c>
      <c r="C260" s="1" t="s">
        <v>35</v>
      </c>
      <c r="D260" s="1" t="str">
        <f t="shared" si="3"/>
        <v>2020 March Rural</v>
      </c>
      <c r="E260" s="4">
        <v>144.4</v>
      </c>
      <c r="F260" s="4">
        <v>166.8</v>
      </c>
      <c r="G260" s="4">
        <v>147.6</v>
      </c>
      <c r="H260" s="4">
        <v>151.69999999999999</v>
      </c>
      <c r="I260" s="4">
        <v>133.30000000000001</v>
      </c>
      <c r="J260" s="4">
        <v>141.80000000000001</v>
      </c>
      <c r="K260" s="4">
        <v>152.30000000000001</v>
      </c>
      <c r="L260" s="4">
        <v>141.80000000000001</v>
      </c>
      <c r="M260" s="4">
        <v>112.6</v>
      </c>
      <c r="N260" s="4">
        <v>154</v>
      </c>
      <c r="O260" s="4">
        <v>140.1</v>
      </c>
      <c r="P260" s="4">
        <v>160</v>
      </c>
      <c r="Q260" s="4">
        <v>148.19999999999999</v>
      </c>
      <c r="R260" s="4">
        <v>170.5</v>
      </c>
      <c r="S260" s="4">
        <v>153.4</v>
      </c>
      <c r="T260" s="4">
        <v>147.6</v>
      </c>
      <c r="U260" s="4">
        <v>152.5</v>
      </c>
      <c r="V260" s="4">
        <v>153.42035276662915</v>
      </c>
      <c r="W260" s="4">
        <v>153.4</v>
      </c>
      <c r="X260" s="4">
        <v>151.5</v>
      </c>
      <c r="Y260" s="4">
        <v>156.69999999999999</v>
      </c>
      <c r="Z260" s="4">
        <v>135.80000000000001</v>
      </c>
      <c r="AA260" s="4">
        <v>151.19999999999999</v>
      </c>
      <c r="AB260" s="4">
        <v>161.19999999999999</v>
      </c>
      <c r="AC260" s="4">
        <v>145.1</v>
      </c>
      <c r="AD260" s="4">
        <v>148.6</v>
      </c>
      <c r="AE260" s="4">
        <v>149.80000000000001</v>
      </c>
    </row>
    <row r="261" spans="1:33" ht="13.2" hidden="1" x14ac:dyDescent="0.25">
      <c r="A261" s="1" t="s">
        <v>32</v>
      </c>
      <c r="B261" s="1">
        <v>2020</v>
      </c>
      <c r="C261" s="1" t="s">
        <v>35</v>
      </c>
      <c r="D261" s="1" t="str">
        <f t="shared" si="3"/>
        <v>2020 March Urban</v>
      </c>
      <c r="E261" s="4">
        <v>146.5</v>
      </c>
      <c r="F261" s="4">
        <v>167.5</v>
      </c>
      <c r="G261" s="4">
        <v>148.9</v>
      </c>
      <c r="H261" s="4">
        <v>151.1</v>
      </c>
      <c r="I261" s="4">
        <v>127.5</v>
      </c>
      <c r="J261" s="4">
        <v>143.30000000000001</v>
      </c>
      <c r="K261" s="4">
        <v>167</v>
      </c>
      <c r="L261" s="4">
        <v>139.69999999999999</v>
      </c>
      <c r="M261" s="4">
        <v>114.4</v>
      </c>
      <c r="N261" s="4">
        <v>151.5</v>
      </c>
      <c r="O261" s="4">
        <v>131.9</v>
      </c>
      <c r="P261" s="4">
        <v>159.1</v>
      </c>
      <c r="Q261" s="4">
        <v>150.1</v>
      </c>
      <c r="R261" s="4">
        <v>173.3</v>
      </c>
      <c r="S261" s="4">
        <v>147.69999999999999</v>
      </c>
      <c r="T261" s="4">
        <v>133.80000000000001</v>
      </c>
      <c r="U261" s="4">
        <v>145.6</v>
      </c>
      <c r="V261" s="4">
        <v>154.5</v>
      </c>
      <c r="W261" s="4">
        <v>141.4</v>
      </c>
      <c r="X261" s="4">
        <v>140.80000000000001</v>
      </c>
      <c r="Y261" s="4">
        <v>145</v>
      </c>
      <c r="Z261" s="4">
        <v>124.6</v>
      </c>
      <c r="AA261" s="4">
        <v>137.9</v>
      </c>
      <c r="AB261" s="4">
        <v>152.5</v>
      </c>
      <c r="AC261" s="4">
        <v>145.30000000000001</v>
      </c>
      <c r="AD261" s="4">
        <v>138.69999999999999</v>
      </c>
      <c r="AE261" s="4">
        <v>147.30000000000001</v>
      </c>
    </row>
    <row r="262" spans="1:33" ht="13.2" x14ac:dyDescent="0.25">
      <c r="A262" s="1" t="s">
        <v>33</v>
      </c>
      <c r="B262" s="1">
        <v>2020</v>
      </c>
      <c r="C262" s="1" t="s">
        <v>35</v>
      </c>
      <c r="D262" s="1" t="str">
        <f t="shared" ref="D262:D325" si="4">_xlfn.CONCAT(B262," ",C262," ",A262)</f>
        <v>2020 March Rural+Urban</v>
      </c>
      <c r="E262" s="4">
        <v>145.1</v>
      </c>
      <c r="F262" s="4">
        <v>167</v>
      </c>
      <c r="G262" s="4">
        <v>148.1</v>
      </c>
      <c r="H262" s="4">
        <v>151.5</v>
      </c>
      <c r="I262" s="4">
        <v>131.19999999999999</v>
      </c>
      <c r="J262" s="4">
        <v>142.5</v>
      </c>
      <c r="K262" s="4">
        <v>157.30000000000001</v>
      </c>
      <c r="L262" s="4">
        <v>141.1</v>
      </c>
      <c r="M262" s="4">
        <v>113.2</v>
      </c>
      <c r="N262" s="4">
        <v>153.19999999999999</v>
      </c>
      <c r="O262" s="4">
        <v>136.69999999999999</v>
      </c>
      <c r="P262" s="4">
        <v>159.6</v>
      </c>
      <c r="Q262" s="4">
        <v>148.9</v>
      </c>
      <c r="R262" s="4">
        <v>171.2</v>
      </c>
      <c r="S262" s="4">
        <v>151.19999999999999</v>
      </c>
      <c r="T262" s="4">
        <v>141.9</v>
      </c>
      <c r="U262" s="4">
        <v>149.80000000000001</v>
      </c>
      <c r="V262" s="4">
        <v>154.5</v>
      </c>
      <c r="W262" s="4">
        <v>148.9</v>
      </c>
      <c r="X262" s="4">
        <v>146.4</v>
      </c>
      <c r="Y262" s="4">
        <v>152.30000000000001</v>
      </c>
      <c r="Z262" s="4">
        <v>129.9</v>
      </c>
      <c r="AA262" s="4">
        <v>143.69999999999999</v>
      </c>
      <c r="AB262" s="4">
        <v>156.1</v>
      </c>
      <c r="AC262" s="4">
        <v>145.19999999999999</v>
      </c>
      <c r="AD262" s="4">
        <v>143.80000000000001</v>
      </c>
      <c r="AE262" s="4">
        <v>148.6</v>
      </c>
      <c r="AG262" s="34">
        <f>(AE262-AE226)/AE226</f>
        <v>5.840455840455832E-2</v>
      </c>
    </row>
    <row r="263" spans="1:33" ht="13.2" hidden="1" x14ac:dyDescent="0.25">
      <c r="A263" s="1" t="s">
        <v>30</v>
      </c>
      <c r="B263" s="1">
        <v>2020</v>
      </c>
      <c r="C263" s="1" t="s">
        <v>36</v>
      </c>
      <c r="D263" s="1" t="str">
        <f t="shared" si="4"/>
        <v>2020 April Rural</v>
      </c>
      <c r="E263" s="4">
        <v>147.19999999999999</v>
      </c>
      <c r="F263" s="4">
        <v>178.23333333333335</v>
      </c>
      <c r="G263" s="4">
        <v>146.9</v>
      </c>
      <c r="H263" s="4">
        <v>155.6</v>
      </c>
      <c r="I263" s="4">
        <v>137.1</v>
      </c>
      <c r="J263" s="4">
        <v>147.30000000000001</v>
      </c>
      <c r="K263" s="4">
        <v>162.69999999999999</v>
      </c>
      <c r="L263" s="4">
        <v>150.19999999999999</v>
      </c>
      <c r="M263" s="4">
        <v>119.8</v>
      </c>
      <c r="N263" s="4">
        <v>158.69999999999999</v>
      </c>
      <c r="O263" s="4">
        <v>139.19999999999999</v>
      </c>
      <c r="P263" s="4">
        <v>160.5</v>
      </c>
      <c r="Q263" s="4">
        <v>150.1</v>
      </c>
      <c r="R263" s="4">
        <v>175.70000000000002</v>
      </c>
      <c r="S263" s="4">
        <v>153.95000000000002</v>
      </c>
      <c r="T263" s="4">
        <v>148.63333333333333</v>
      </c>
      <c r="U263" s="4">
        <v>153.23333333333335</v>
      </c>
      <c r="V263" s="4">
        <v>153.93148584228916</v>
      </c>
      <c r="W263" s="4">
        <v>148.4</v>
      </c>
      <c r="X263" s="4">
        <v>151.71666666666667</v>
      </c>
      <c r="Y263" s="4">
        <v>154.30000000000001</v>
      </c>
      <c r="Z263" s="4">
        <v>139.08333333333334</v>
      </c>
      <c r="AA263" s="4">
        <v>151.71666666666667</v>
      </c>
      <c r="AB263" s="4">
        <v>161.85000000000002</v>
      </c>
      <c r="AC263" s="4">
        <v>147.83333333333334</v>
      </c>
      <c r="AD263" s="4">
        <v>150.25</v>
      </c>
      <c r="AE263" s="4">
        <v>151.69724137302953</v>
      </c>
    </row>
    <row r="264" spans="1:33" ht="13.2" hidden="1" x14ac:dyDescent="0.25">
      <c r="A264" s="1" t="s">
        <v>32</v>
      </c>
      <c r="B264" s="1">
        <v>2020</v>
      </c>
      <c r="C264" s="1" t="s">
        <v>36</v>
      </c>
      <c r="D264" s="1" t="str">
        <f t="shared" si="4"/>
        <v>2020 April Urban</v>
      </c>
      <c r="E264" s="4">
        <v>151.80000000000001</v>
      </c>
      <c r="F264" s="4">
        <v>182.41666666666666</v>
      </c>
      <c r="G264" s="4">
        <v>151.9</v>
      </c>
      <c r="H264" s="4">
        <v>155.5</v>
      </c>
      <c r="I264" s="4">
        <v>131.6</v>
      </c>
      <c r="J264" s="4">
        <v>152.9</v>
      </c>
      <c r="K264" s="4">
        <v>180</v>
      </c>
      <c r="L264" s="4">
        <v>150.80000000000001</v>
      </c>
      <c r="M264" s="4">
        <v>121.2</v>
      </c>
      <c r="N264" s="4">
        <v>154</v>
      </c>
      <c r="O264" s="4">
        <v>133.5</v>
      </c>
      <c r="P264" s="4">
        <v>160.54999999999998</v>
      </c>
      <c r="Q264" s="4">
        <v>153.5</v>
      </c>
      <c r="R264" s="4">
        <v>179.45000000000002</v>
      </c>
      <c r="S264" s="4">
        <v>148.36666666666667</v>
      </c>
      <c r="T264" s="4">
        <v>134.81666666666669</v>
      </c>
      <c r="U264" s="4">
        <v>146.31666666666669</v>
      </c>
      <c r="V264" s="4">
        <v>154.68333333333337</v>
      </c>
      <c r="W264" s="4">
        <v>137.1</v>
      </c>
      <c r="X264" s="4">
        <v>141.1</v>
      </c>
      <c r="Y264" s="4">
        <v>144.80000000000001</v>
      </c>
      <c r="Z264" s="4">
        <v>128.06666666666666</v>
      </c>
      <c r="AA264" s="4">
        <v>140.5</v>
      </c>
      <c r="AB264" s="4">
        <v>152.88333333333333</v>
      </c>
      <c r="AC264" s="4">
        <v>148.41666666666666</v>
      </c>
      <c r="AD264" s="4">
        <v>140.71666666666667</v>
      </c>
      <c r="AE264" s="4">
        <v>149.14615384615382</v>
      </c>
    </row>
    <row r="265" spans="1:33" ht="13.2" x14ac:dyDescent="0.25">
      <c r="A265" s="1" t="s">
        <v>33</v>
      </c>
      <c r="B265" s="1">
        <v>2020</v>
      </c>
      <c r="C265" s="1" t="s">
        <v>36</v>
      </c>
      <c r="D265" s="1" t="str">
        <f t="shared" si="4"/>
        <v>2020 April Rural+Urban</v>
      </c>
      <c r="E265" s="4">
        <v>148.69999999999999</v>
      </c>
      <c r="F265" s="4">
        <v>179.70000000000002</v>
      </c>
      <c r="G265" s="4">
        <v>148.80000000000001</v>
      </c>
      <c r="H265" s="4">
        <v>155.6</v>
      </c>
      <c r="I265" s="4">
        <v>135.1</v>
      </c>
      <c r="J265" s="4">
        <v>149.9</v>
      </c>
      <c r="K265" s="4">
        <v>168.6</v>
      </c>
      <c r="L265" s="4">
        <v>150.4</v>
      </c>
      <c r="M265" s="4">
        <v>120.3</v>
      </c>
      <c r="N265" s="4">
        <v>157.1</v>
      </c>
      <c r="O265" s="4">
        <v>136.80000000000001</v>
      </c>
      <c r="P265" s="4">
        <v>160.5333333333333</v>
      </c>
      <c r="Q265" s="4">
        <v>151.4</v>
      </c>
      <c r="R265" s="4">
        <v>176.68333333333331</v>
      </c>
      <c r="S265" s="4">
        <v>151.76666666666668</v>
      </c>
      <c r="T265" s="4">
        <v>142.88333333333333</v>
      </c>
      <c r="U265" s="4">
        <v>150.5</v>
      </c>
      <c r="V265" s="4">
        <v>154.68333333333337</v>
      </c>
      <c r="W265" s="4">
        <v>144.1</v>
      </c>
      <c r="X265" s="4">
        <v>146.69999999999999</v>
      </c>
      <c r="Y265" s="4">
        <v>150.69999999999999</v>
      </c>
      <c r="Z265" s="4">
        <v>133.26666666666668</v>
      </c>
      <c r="AA265" s="4">
        <v>145.38333333333333</v>
      </c>
      <c r="AB265" s="4">
        <v>156.61666666666665</v>
      </c>
      <c r="AC265" s="4">
        <v>148.06666666666669</v>
      </c>
      <c r="AD265" s="4">
        <v>145.63333333333333</v>
      </c>
      <c r="AE265" s="4">
        <v>150.41666666666663</v>
      </c>
      <c r="AG265" s="34">
        <f>(AE265-AE229)/AE229</f>
        <v>6.5273843248347313E-2</v>
      </c>
    </row>
    <row r="266" spans="1:33" ht="13.2" hidden="1" x14ac:dyDescent="0.25">
      <c r="A266" s="1" t="s">
        <v>30</v>
      </c>
      <c r="B266" s="1">
        <v>2020</v>
      </c>
      <c r="C266" s="1" t="s">
        <v>37</v>
      </c>
      <c r="D266" s="1" t="str">
        <f t="shared" si="4"/>
        <v>2020 May Rural</v>
      </c>
      <c r="E266" s="4">
        <v>146.63333333333335</v>
      </c>
      <c r="F266" s="4">
        <v>180.05555555555554</v>
      </c>
      <c r="G266" s="4">
        <v>148.76666666666665</v>
      </c>
      <c r="H266" s="4">
        <v>153.01666666666665</v>
      </c>
      <c r="I266" s="4">
        <v>136.71666666666667</v>
      </c>
      <c r="J266" s="4">
        <v>143.85</v>
      </c>
      <c r="K266" s="4">
        <v>158.15</v>
      </c>
      <c r="L266" s="4">
        <v>147.38333333333335</v>
      </c>
      <c r="M266" s="4">
        <v>114.35000000000001</v>
      </c>
      <c r="N266" s="4">
        <v>157.51666666666665</v>
      </c>
      <c r="O266" s="4">
        <v>141.18333333333334</v>
      </c>
      <c r="P266" s="4">
        <v>160.79999999999998</v>
      </c>
      <c r="Q266" s="4">
        <v>151.33333333333334</v>
      </c>
      <c r="R266" s="4">
        <v>176.88333333333333</v>
      </c>
      <c r="S266" s="4">
        <v>154.14166666666668</v>
      </c>
      <c r="T266" s="4">
        <v>148.83888888888887</v>
      </c>
      <c r="U266" s="4">
        <v>153.42222222222222</v>
      </c>
      <c r="V266" s="4">
        <v>154.25501865240278</v>
      </c>
      <c r="W266" s="4">
        <v>148.28333333333333</v>
      </c>
      <c r="X266" s="4">
        <v>151.71944444444446</v>
      </c>
      <c r="Y266" s="4">
        <v>157.06666666666663</v>
      </c>
      <c r="Z266" s="4">
        <v>139.54722222222222</v>
      </c>
      <c r="AA266" s="4">
        <v>151.98611111111111</v>
      </c>
      <c r="AB266" s="4">
        <v>161.875</v>
      </c>
      <c r="AC266" s="4">
        <v>148.72222222222223</v>
      </c>
      <c r="AD266" s="4">
        <v>150.60833333333335</v>
      </c>
      <c r="AE266" s="4">
        <v>151.43487726163113</v>
      </c>
    </row>
    <row r="267" spans="1:33" ht="13.2" hidden="1" x14ac:dyDescent="0.25">
      <c r="A267" s="1" t="s">
        <v>32</v>
      </c>
      <c r="B267" s="1">
        <v>2020</v>
      </c>
      <c r="C267" s="1" t="s">
        <v>37</v>
      </c>
      <c r="D267" s="1" t="str">
        <f t="shared" si="4"/>
        <v>2020 May Urban</v>
      </c>
      <c r="E267" s="4">
        <v>150.25000000000003</v>
      </c>
      <c r="F267" s="4">
        <v>184.88611111111109</v>
      </c>
      <c r="G267" s="4">
        <v>152.93333333333334</v>
      </c>
      <c r="H267" s="4">
        <v>152.91666666666666</v>
      </c>
      <c r="I267" s="4">
        <v>130.94999999999999</v>
      </c>
      <c r="J267" s="4">
        <v>149.56666666666663</v>
      </c>
      <c r="K267" s="4">
        <v>177.16666666666671</v>
      </c>
      <c r="L267" s="4">
        <v>147.56666666666663</v>
      </c>
      <c r="M267" s="4">
        <v>116.59999999999998</v>
      </c>
      <c r="N267" s="4">
        <v>155.58333333333334</v>
      </c>
      <c r="O267" s="4">
        <v>134.1</v>
      </c>
      <c r="P267" s="4">
        <v>160.89166666666665</v>
      </c>
      <c r="Q267" s="4">
        <v>154.86666666666665</v>
      </c>
      <c r="R267" s="4">
        <v>180.89166666666668</v>
      </c>
      <c r="S267" s="4">
        <v>148.59444444444446</v>
      </c>
      <c r="T267" s="4">
        <v>135.08611111111111</v>
      </c>
      <c r="U267" s="4">
        <v>146.55277777777778</v>
      </c>
      <c r="V267" s="4">
        <v>154.8138888888889</v>
      </c>
      <c r="W267" s="4">
        <v>138.31666666666669</v>
      </c>
      <c r="X267" s="4">
        <v>141.26666666666668</v>
      </c>
      <c r="Y267" s="4">
        <v>146.51666666666665</v>
      </c>
      <c r="Z267" s="4">
        <v>128.39444444444445</v>
      </c>
      <c r="AA267" s="4">
        <v>141.04999999999998</v>
      </c>
      <c r="AB267" s="4">
        <v>153.01388888888889</v>
      </c>
      <c r="AC267" s="4">
        <v>149.46944444444446</v>
      </c>
      <c r="AD267" s="4">
        <v>141.10277777777779</v>
      </c>
      <c r="AE267" s="4">
        <v>148.98076923076925</v>
      </c>
    </row>
    <row r="268" spans="1:33" ht="13.2" x14ac:dyDescent="0.25">
      <c r="A268" s="1" t="s">
        <v>33</v>
      </c>
      <c r="B268" s="1">
        <v>2020</v>
      </c>
      <c r="C268" s="1" t="s">
        <v>37</v>
      </c>
      <c r="D268" s="1" t="str">
        <f t="shared" si="4"/>
        <v>2020 May Rural+Urban</v>
      </c>
      <c r="E268" s="4">
        <v>147.78333333333333</v>
      </c>
      <c r="F268" s="4">
        <v>181.75000000000003</v>
      </c>
      <c r="G268" s="4">
        <v>150.38333333333333</v>
      </c>
      <c r="H268" s="4">
        <v>152.96666666666667</v>
      </c>
      <c r="I268" s="4">
        <v>134.61666666666665</v>
      </c>
      <c r="J268" s="4">
        <v>146.50000000000003</v>
      </c>
      <c r="K268" s="4">
        <v>164.61666666666667</v>
      </c>
      <c r="L268" s="4">
        <v>147.46666666666667</v>
      </c>
      <c r="M268" s="4">
        <v>115.10000000000001</v>
      </c>
      <c r="N268" s="4">
        <v>156.88333333333333</v>
      </c>
      <c r="O268" s="4">
        <v>138.23333333333332</v>
      </c>
      <c r="P268" s="4">
        <v>160.85555555555553</v>
      </c>
      <c r="Q268" s="4">
        <v>152.63333333333333</v>
      </c>
      <c r="R268" s="4">
        <v>177.93055555555554</v>
      </c>
      <c r="S268" s="4">
        <v>151.97777777777779</v>
      </c>
      <c r="T268" s="4">
        <v>143.11388888888888</v>
      </c>
      <c r="U268" s="4">
        <v>150.71666666666667</v>
      </c>
      <c r="V268" s="4">
        <v>154.8138888888889</v>
      </c>
      <c r="W268" s="4">
        <v>144.5</v>
      </c>
      <c r="X268" s="4">
        <v>146.78333333333333</v>
      </c>
      <c r="Y268" s="4">
        <v>153.08333333333334</v>
      </c>
      <c r="Z268" s="4">
        <v>133.66111111111113</v>
      </c>
      <c r="AA268" s="4">
        <v>145.81388888888887</v>
      </c>
      <c r="AB268" s="4">
        <v>156.70277777777775</v>
      </c>
      <c r="AC268" s="4">
        <v>149.0277777777778</v>
      </c>
      <c r="AD268" s="4">
        <v>146.00555555555556</v>
      </c>
      <c r="AE268" s="4">
        <v>150.15662393162393</v>
      </c>
      <c r="AG268" s="34">
        <f>(AE268-AE232)/AE232</f>
        <v>5.7441013602985397E-2</v>
      </c>
    </row>
    <row r="269" spans="1:33" ht="13.2" hidden="1" x14ac:dyDescent="0.25">
      <c r="A269" s="1" t="s">
        <v>30</v>
      </c>
      <c r="B269" s="1">
        <v>2020</v>
      </c>
      <c r="C269" s="1" t="s">
        <v>38</v>
      </c>
      <c r="D269" s="1" t="str">
        <f t="shared" si="4"/>
        <v>2020 June Rural</v>
      </c>
      <c r="E269" s="4">
        <v>148.19999999999999</v>
      </c>
      <c r="F269" s="4">
        <v>190.3</v>
      </c>
      <c r="G269" s="4">
        <v>149.4</v>
      </c>
      <c r="H269" s="4">
        <v>153.30000000000001</v>
      </c>
      <c r="I269" s="4">
        <v>138.19999999999999</v>
      </c>
      <c r="J269" s="4">
        <v>143.19999999999999</v>
      </c>
      <c r="K269" s="4">
        <v>148.9</v>
      </c>
      <c r="L269" s="4">
        <v>150.30000000000001</v>
      </c>
      <c r="M269" s="4">
        <v>113.2</v>
      </c>
      <c r="N269" s="4">
        <v>159.80000000000001</v>
      </c>
      <c r="O269" s="4">
        <v>142.1</v>
      </c>
      <c r="P269" s="4">
        <v>161.80000000000001</v>
      </c>
      <c r="Q269" s="4">
        <v>152.30000000000001</v>
      </c>
      <c r="R269" s="4">
        <v>182.4</v>
      </c>
      <c r="S269" s="4">
        <v>154.69999999999999</v>
      </c>
      <c r="T269" s="4">
        <v>150</v>
      </c>
      <c r="U269" s="4">
        <v>154.1</v>
      </c>
      <c r="V269" s="4">
        <v>154.40014463397398</v>
      </c>
      <c r="W269" s="4">
        <v>144.9</v>
      </c>
      <c r="X269" s="4">
        <v>151.69999999999999</v>
      </c>
      <c r="Y269" s="4">
        <v>158.19999999999999</v>
      </c>
      <c r="Z269" s="4">
        <v>141.4</v>
      </c>
      <c r="AA269" s="4">
        <v>153.19999999999999</v>
      </c>
      <c r="AB269" s="4">
        <v>161.80000000000001</v>
      </c>
      <c r="AC269" s="4">
        <v>151.19999999999999</v>
      </c>
      <c r="AD269" s="4">
        <v>151.69999999999999</v>
      </c>
      <c r="AE269" s="4">
        <v>152.69999999999999</v>
      </c>
    </row>
    <row r="270" spans="1:33" ht="13.2" hidden="1" x14ac:dyDescent="0.25">
      <c r="A270" s="1" t="s">
        <v>32</v>
      </c>
      <c r="B270" s="1">
        <v>2020</v>
      </c>
      <c r="C270" s="1" t="s">
        <v>38</v>
      </c>
      <c r="D270" s="1" t="str">
        <f t="shared" si="4"/>
        <v>2020 June Urban</v>
      </c>
      <c r="E270" s="4">
        <v>152.69999999999999</v>
      </c>
      <c r="F270" s="4">
        <v>197</v>
      </c>
      <c r="G270" s="4">
        <v>154.6</v>
      </c>
      <c r="H270" s="4">
        <v>153.4</v>
      </c>
      <c r="I270" s="4">
        <v>132.9</v>
      </c>
      <c r="J270" s="4">
        <v>151.80000000000001</v>
      </c>
      <c r="K270" s="4">
        <v>171.2</v>
      </c>
      <c r="L270" s="4">
        <v>152</v>
      </c>
      <c r="M270" s="4">
        <v>116.3</v>
      </c>
      <c r="N270" s="4">
        <v>158.80000000000001</v>
      </c>
      <c r="O270" s="4">
        <v>135.6</v>
      </c>
      <c r="P270" s="4">
        <v>161.69999999999999</v>
      </c>
      <c r="Q270" s="4">
        <v>157</v>
      </c>
      <c r="R270" s="4">
        <v>186.7</v>
      </c>
      <c r="S270" s="4">
        <v>149.1</v>
      </c>
      <c r="T270" s="4">
        <v>136.6</v>
      </c>
      <c r="U270" s="4">
        <v>147.19999999999999</v>
      </c>
      <c r="V270" s="4">
        <v>154.69999999999999</v>
      </c>
      <c r="W270" s="4">
        <v>137.1</v>
      </c>
      <c r="X270" s="4">
        <v>140.4</v>
      </c>
      <c r="Y270" s="4">
        <v>148.1</v>
      </c>
      <c r="Z270" s="4">
        <v>129.30000000000001</v>
      </c>
      <c r="AA270" s="4">
        <v>144.5</v>
      </c>
      <c r="AB270" s="4">
        <v>152.5</v>
      </c>
      <c r="AC270" s="4">
        <v>152.19999999999999</v>
      </c>
      <c r="AD270" s="4">
        <v>142</v>
      </c>
      <c r="AE270" s="4">
        <v>150.80000000000001</v>
      </c>
    </row>
    <row r="271" spans="1:33" ht="13.2" x14ac:dyDescent="0.25">
      <c r="A271" s="1" t="s">
        <v>33</v>
      </c>
      <c r="B271" s="1">
        <v>2020</v>
      </c>
      <c r="C271" s="1" t="s">
        <v>38</v>
      </c>
      <c r="D271" s="1" t="str">
        <f t="shared" si="4"/>
        <v>2020 June Rural+Urban</v>
      </c>
      <c r="E271" s="4">
        <v>149.6</v>
      </c>
      <c r="F271" s="4">
        <v>192.7</v>
      </c>
      <c r="G271" s="4">
        <v>151.4</v>
      </c>
      <c r="H271" s="4">
        <v>153.30000000000001</v>
      </c>
      <c r="I271" s="4">
        <v>136.30000000000001</v>
      </c>
      <c r="J271" s="4">
        <v>147.19999999999999</v>
      </c>
      <c r="K271" s="4">
        <v>156.5</v>
      </c>
      <c r="L271" s="4">
        <v>150.9</v>
      </c>
      <c r="M271" s="4">
        <v>114.2</v>
      </c>
      <c r="N271" s="4">
        <v>159.5</v>
      </c>
      <c r="O271" s="4">
        <v>139.4</v>
      </c>
      <c r="P271" s="4">
        <v>161.80000000000001</v>
      </c>
      <c r="Q271" s="4">
        <v>154</v>
      </c>
      <c r="R271" s="4">
        <v>183.5</v>
      </c>
      <c r="S271" s="4">
        <v>152.5</v>
      </c>
      <c r="T271" s="4">
        <v>144.4</v>
      </c>
      <c r="U271" s="4">
        <v>151.4</v>
      </c>
      <c r="V271" s="4">
        <v>154.69999999999999</v>
      </c>
      <c r="W271" s="4">
        <v>141.9</v>
      </c>
      <c r="X271" s="4">
        <v>146.4</v>
      </c>
      <c r="Y271" s="4">
        <v>154.4</v>
      </c>
      <c r="Z271" s="4">
        <v>135</v>
      </c>
      <c r="AA271" s="4">
        <v>148.30000000000001</v>
      </c>
      <c r="AB271" s="4">
        <v>156.4</v>
      </c>
      <c r="AC271" s="4">
        <v>151.6</v>
      </c>
      <c r="AD271" s="4">
        <v>147</v>
      </c>
      <c r="AE271" s="4">
        <v>151.80000000000001</v>
      </c>
      <c r="AG271" s="34">
        <f>(AE271-AE235)/AE235</f>
        <v>6.2281315605318445E-2</v>
      </c>
    </row>
    <row r="272" spans="1:33" ht="13.2" hidden="1" x14ac:dyDescent="0.25">
      <c r="A272" s="1" t="s">
        <v>30</v>
      </c>
      <c r="B272" s="1">
        <v>2020</v>
      </c>
      <c r="C272" s="1" t="s">
        <v>39</v>
      </c>
      <c r="D272" s="1" t="str">
        <f t="shared" si="4"/>
        <v>2020 July Rural</v>
      </c>
      <c r="E272" s="4">
        <v>148.19999999999999</v>
      </c>
      <c r="F272" s="4">
        <v>190.3</v>
      </c>
      <c r="G272" s="4">
        <v>149.4</v>
      </c>
      <c r="H272" s="4">
        <v>153.30000000000001</v>
      </c>
      <c r="I272" s="4">
        <v>138.19999999999999</v>
      </c>
      <c r="J272" s="4">
        <v>143.19999999999999</v>
      </c>
      <c r="K272" s="4">
        <v>148.9</v>
      </c>
      <c r="L272" s="4">
        <v>150.30000000000001</v>
      </c>
      <c r="M272" s="4">
        <v>113.2</v>
      </c>
      <c r="N272" s="4">
        <v>159.80000000000001</v>
      </c>
      <c r="O272" s="4">
        <v>142.1</v>
      </c>
      <c r="P272" s="4">
        <v>161.80000000000001</v>
      </c>
      <c r="Q272" s="4">
        <v>152.30000000000001</v>
      </c>
      <c r="R272" s="4">
        <v>182.4</v>
      </c>
      <c r="S272" s="4">
        <v>154.69999999999999</v>
      </c>
      <c r="T272" s="4">
        <v>150</v>
      </c>
      <c r="U272" s="4">
        <v>154.1</v>
      </c>
      <c r="V272" s="4">
        <v>154.55345484145673</v>
      </c>
      <c r="W272" s="4">
        <v>144.9</v>
      </c>
      <c r="X272" s="4">
        <v>151.69999999999999</v>
      </c>
      <c r="Y272" s="4">
        <v>158.19999999999999</v>
      </c>
      <c r="Z272" s="4">
        <v>141.4</v>
      </c>
      <c r="AA272" s="4">
        <v>153.19999999999999</v>
      </c>
      <c r="AB272" s="4">
        <v>161.80000000000001</v>
      </c>
      <c r="AC272" s="4">
        <v>151.19999999999999</v>
      </c>
      <c r="AD272" s="4">
        <v>151.69999999999999</v>
      </c>
      <c r="AE272" s="4">
        <v>152.69999999999999</v>
      </c>
    </row>
    <row r="273" spans="1:33" ht="13.2" hidden="1" x14ac:dyDescent="0.25">
      <c r="A273" s="1" t="s">
        <v>32</v>
      </c>
      <c r="B273" s="1">
        <v>2020</v>
      </c>
      <c r="C273" s="1" t="s">
        <v>39</v>
      </c>
      <c r="D273" s="1" t="str">
        <f t="shared" si="4"/>
        <v>2020 July Urban</v>
      </c>
      <c r="E273" s="4">
        <v>152.69999999999999</v>
      </c>
      <c r="F273" s="4">
        <v>197</v>
      </c>
      <c r="G273" s="4">
        <v>154.6</v>
      </c>
      <c r="H273" s="4">
        <v>153.4</v>
      </c>
      <c r="I273" s="4">
        <v>132.9</v>
      </c>
      <c r="J273" s="4">
        <v>151.80000000000001</v>
      </c>
      <c r="K273" s="4">
        <v>171.2</v>
      </c>
      <c r="L273" s="4">
        <v>152</v>
      </c>
      <c r="M273" s="4">
        <v>116.3</v>
      </c>
      <c r="N273" s="4">
        <v>158.80000000000001</v>
      </c>
      <c r="O273" s="4">
        <v>135.6</v>
      </c>
      <c r="P273" s="4">
        <v>161.69999999999999</v>
      </c>
      <c r="Q273" s="4">
        <v>157</v>
      </c>
      <c r="R273" s="4">
        <v>186.7</v>
      </c>
      <c r="S273" s="4">
        <v>149.1</v>
      </c>
      <c r="T273" s="4">
        <v>136.6</v>
      </c>
      <c r="U273" s="4">
        <v>147.19999999999999</v>
      </c>
      <c r="V273" s="4">
        <v>154.69999999999999</v>
      </c>
      <c r="W273" s="4">
        <v>137.1</v>
      </c>
      <c r="X273" s="4">
        <v>140.4</v>
      </c>
      <c r="Y273" s="4">
        <v>148.1</v>
      </c>
      <c r="Z273" s="4">
        <v>129.30000000000001</v>
      </c>
      <c r="AA273" s="4">
        <v>144.5</v>
      </c>
      <c r="AB273" s="4">
        <v>152.5</v>
      </c>
      <c r="AC273" s="4">
        <v>152.19999999999999</v>
      </c>
      <c r="AD273" s="4">
        <v>142</v>
      </c>
      <c r="AE273" s="4">
        <v>150.80000000000001</v>
      </c>
    </row>
    <row r="274" spans="1:33" ht="13.2" x14ac:dyDescent="0.25">
      <c r="A274" s="1" t="s">
        <v>33</v>
      </c>
      <c r="B274" s="1">
        <v>2020</v>
      </c>
      <c r="C274" s="1" t="s">
        <v>39</v>
      </c>
      <c r="D274" s="1" t="str">
        <f t="shared" si="4"/>
        <v>2020 July Rural+Urban</v>
      </c>
      <c r="E274" s="4">
        <v>149.6</v>
      </c>
      <c r="F274" s="4">
        <v>192.7</v>
      </c>
      <c r="G274" s="4">
        <v>151.4</v>
      </c>
      <c r="H274" s="4">
        <v>153.30000000000001</v>
      </c>
      <c r="I274" s="4">
        <v>136.30000000000001</v>
      </c>
      <c r="J274" s="4">
        <v>147.19999999999999</v>
      </c>
      <c r="K274" s="4">
        <v>156.5</v>
      </c>
      <c r="L274" s="4">
        <v>150.9</v>
      </c>
      <c r="M274" s="4">
        <v>114.2</v>
      </c>
      <c r="N274" s="4">
        <v>159.5</v>
      </c>
      <c r="O274" s="4">
        <v>139.4</v>
      </c>
      <c r="P274" s="4">
        <v>161.80000000000001</v>
      </c>
      <c r="Q274" s="4">
        <v>154</v>
      </c>
      <c r="R274" s="4">
        <v>183.5</v>
      </c>
      <c r="S274" s="4">
        <v>152.5</v>
      </c>
      <c r="T274" s="4">
        <v>144.4</v>
      </c>
      <c r="U274" s="4">
        <v>151.4</v>
      </c>
      <c r="V274" s="4">
        <v>154.69999999999999</v>
      </c>
      <c r="W274" s="4">
        <v>141.9</v>
      </c>
      <c r="X274" s="4">
        <v>146.4</v>
      </c>
      <c r="Y274" s="4">
        <v>154.4</v>
      </c>
      <c r="Z274" s="4">
        <v>135</v>
      </c>
      <c r="AA274" s="4">
        <v>148.30000000000001</v>
      </c>
      <c r="AB274" s="4">
        <v>156.4</v>
      </c>
      <c r="AC274" s="4">
        <v>151.6</v>
      </c>
      <c r="AD274" s="4">
        <v>147</v>
      </c>
      <c r="AE274" s="4">
        <v>151.80000000000001</v>
      </c>
      <c r="AG274" s="34">
        <f>(AE274-AE238)/AE238</f>
        <v>5.2704576976421801E-2</v>
      </c>
    </row>
    <row r="275" spans="1:33" ht="13.2" hidden="1" x14ac:dyDescent="0.25">
      <c r="A275" s="1" t="s">
        <v>30</v>
      </c>
      <c r="B275" s="1">
        <v>2020</v>
      </c>
      <c r="C275" s="1" t="s">
        <v>40</v>
      </c>
      <c r="D275" s="1" t="str">
        <f t="shared" si="4"/>
        <v>2020 August Rural</v>
      </c>
      <c r="E275" s="4">
        <v>147.6</v>
      </c>
      <c r="F275" s="4">
        <v>187.2</v>
      </c>
      <c r="G275" s="4">
        <v>148.4</v>
      </c>
      <c r="H275" s="4">
        <v>153.30000000000001</v>
      </c>
      <c r="I275" s="4">
        <v>139.80000000000001</v>
      </c>
      <c r="J275" s="4">
        <v>146.9</v>
      </c>
      <c r="K275" s="4">
        <v>171</v>
      </c>
      <c r="L275" s="4">
        <v>149.9</v>
      </c>
      <c r="M275" s="4">
        <v>114.2</v>
      </c>
      <c r="N275" s="4">
        <v>160</v>
      </c>
      <c r="O275" s="4">
        <v>143.5</v>
      </c>
      <c r="P275" s="4">
        <v>161.5</v>
      </c>
      <c r="Q275" s="4">
        <v>155.30000000000001</v>
      </c>
      <c r="R275" s="4">
        <v>180.9</v>
      </c>
      <c r="S275" s="4">
        <v>155.1</v>
      </c>
      <c r="T275" s="4">
        <v>149.30000000000001</v>
      </c>
      <c r="U275" s="4">
        <v>154.30000000000001</v>
      </c>
      <c r="V275" s="4">
        <v>154.62626621173459</v>
      </c>
      <c r="W275" s="4">
        <v>145.80000000000001</v>
      </c>
      <c r="X275" s="4">
        <v>151.9</v>
      </c>
      <c r="Y275" s="4">
        <v>158.80000000000001</v>
      </c>
      <c r="Z275" s="4">
        <v>143.6</v>
      </c>
      <c r="AA275" s="4">
        <v>152.19999999999999</v>
      </c>
      <c r="AB275" s="4">
        <v>162.69999999999999</v>
      </c>
      <c r="AC275" s="4">
        <v>153.6</v>
      </c>
      <c r="AD275" s="4">
        <v>153</v>
      </c>
      <c r="AE275" s="4">
        <v>154.69999999999999</v>
      </c>
    </row>
    <row r="276" spans="1:33" ht="13.2" hidden="1" x14ac:dyDescent="0.25">
      <c r="A276" s="1" t="s">
        <v>32</v>
      </c>
      <c r="B276" s="1">
        <v>2020</v>
      </c>
      <c r="C276" s="1" t="s">
        <v>40</v>
      </c>
      <c r="D276" s="1" t="str">
        <f t="shared" si="4"/>
        <v>2020 August Urban</v>
      </c>
      <c r="E276" s="4">
        <v>151.6</v>
      </c>
      <c r="F276" s="4">
        <v>197.8</v>
      </c>
      <c r="G276" s="4">
        <v>154.5</v>
      </c>
      <c r="H276" s="4">
        <v>153.4</v>
      </c>
      <c r="I276" s="4">
        <v>133.4</v>
      </c>
      <c r="J276" s="4">
        <v>154.5</v>
      </c>
      <c r="K276" s="4">
        <v>191.9</v>
      </c>
      <c r="L276" s="4">
        <v>151.30000000000001</v>
      </c>
      <c r="M276" s="4">
        <v>116.8</v>
      </c>
      <c r="N276" s="4">
        <v>160</v>
      </c>
      <c r="O276" s="4">
        <v>136.5</v>
      </c>
      <c r="P276" s="4">
        <v>163.30000000000001</v>
      </c>
      <c r="Q276" s="4">
        <v>159.9</v>
      </c>
      <c r="R276" s="4">
        <v>187.2</v>
      </c>
      <c r="S276" s="4">
        <v>150</v>
      </c>
      <c r="T276" s="4">
        <v>135.19999999999999</v>
      </c>
      <c r="U276" s="4">
        <v>147.80000000000001</v>
      </c>
      <c r="V276" s="4">
        <v>155.5</v>
      </c>
      <c r="W276" s="4">
        <v>138.30000000000001</v>
      </c>
      <c r="X276" s="4">
        <v>144.5</v>
      </c>
      <c r="Y276" s="4">
        <v>148.69999999999999</v>
      </c>
      <c r="Z276" s="4">
        <v>133.9</v>
      </c>
      <c r="AA276" s="4">
        <v>141.19999999999999</v>
      </c>
      <c r="AB276" s="4">
        <v>155.5</v>
      </c>
      <c r="AC276" s="4">
        <v>155.19999999999999</v>
      </c>
      <c r="AD276" s="4">
        <v>144.80000000000001</v>
      </c>
      <c r="AE276" s="4">
        <v>152.9</v>
      </c>
    </row>
    <row r="277" spans="1:33" ht="13.2" x14ac:dyDescent="0.25">
      <c r="A277" s="1" t="s">
        <v>33</v>
      </c>
      <c r="B277" s="1">
        <v>2020</v>
      </c>
      <c r="C277" s="1" t="s">
        <v>40</v>
      </c>
      <c r="D277" s="1" t="str">
        <f t="shared" si="4"/>
        <v>2020 August Rural+Urban</v>
      </c>
      <c r="E277" s="4">
        <v>148.9</v>
      </c>
      <c r="F277" s="4">
        <v>190.9</v>
      </c>
      <c r="G277" s="4">
        <v>150.80000000000001</v>
      </c>
      <c r="H277" s="4">
        <v>153.30000000000001</v>
      </c>
      <c r="I277" s="4">
        <v>137.4</v>
      </c>
      <c r="J277" s="4">
        <v>150.4</v>
      </c>
      <c r="K277" s="4">
        <v>178.1</v>
      </c>
      <c r="L277" s="4">
        <v>150.4</v>
      </c>
      <c r="M277" s="4">
        <v>115.1</v>
      </c>
      <c r="N277" s="4">
        <v>160</v>
      </c>
      <c r="O277" s="4">
        <v>140.6</v>
      </c>
      <c r="P277" s="4">
        <v>162.30000000000001</v>
      </c>
      <c r="Q277" s="4">
        <v>157</v>
      </c>
      <c r="R277" s="4">
        <v>182.6</v>
      </c>
      <c r="S277" s="4">
        <v>153.1</v>
      </c>
      <c r="T277" s="4">
        <v>143.4</v>
      </c>
      <c r="U277" s="4">
        <v>151.69999999999999</v>
      </c>
      <c r="V277" s="4">
        <v>155.5</v>
      </c>
      <c r="W277" s="4">
        <v>143</v>
      </c>
      <c r="X277" s="4">
        <v>148.4</v>
      </c>
      <c r="Y277" s="4">
        <v>155</v>
      </c>
      <c r="Z277" s="4">
        <v>138.5</v>
      </c>
      <c r="AA277" s="4">
        <v>146</v>
      </c>
      <c r="AB277" s="4">
        <v>158.5</v>
      </c>
      <c r="AC277" s="4">
        <v>154.30000000000001</v>
      </c>
      <c r="AD277" s="4">
        <v>149</v>
      </c>
      <c r="AE277" s="4">
        <v>153.9</v>
      </c>
      <c r="AG277" s="34">
        <f>(AE277-AE241)/AE241</f>
        <v>6.1379310344827624E-2</v>
      </c>
    </row>
    <row r="278" spans="1:33" ht="13.2" hidden="1" x14ac:dyDescent="0.25">
      <c r="A278" s="1" t="s">
        <v>30</v>
      </c>
      <c r="B278" s="1">
        <v>2020</v>
      </c>
      <c r="C278" s="1" t="s">
        <v>41</v>
      </c>
      <c r="D278" s="1" t="str">
        <f t="shared" si="4"/>
        <v>2020 September Rural</v>
      </c>
      <c r="E278" s="4">
        <v>146.9</v>
      </c>
      <c r="F278" s="4">
        <v>183.9</v>
      </c>
      <c r="G278" s="4">
        <v>149.5</v>
      </c>
      <c r="H278" s="4">
        <v>153.4</v>
      </c>
      <c r="I278" s="4">
        <v>140.4</v>
      </c>
      <c r="J278" s="4">
        <v>147</v>
      </c>
      <c r="K278" s="4">
        <v>178.8</v>
      </c>
      <c r="L278" s="4">
        <v>149.30000000000001</v>
      </c>
      <c r="M278" s="4">
        <v>115.1</v>
      </c>
      <c r="N278" s="4">
        <v>160</v>
      </c>
      <c r="O278" s="4">
        <v>145.4</v>
      </c>
      <c r="P278" s="4">
        <v>161.6</v>
      </c>
      <c r="Q278" s="4">
        <v>156.1</v>
      </c>
      <c r="R278" s="4">
        <v>182.9</v>
      </c>
      <c r="S278" s="4">
        <v>155.4</v>
      </c>
      <c r="T278" s="4">
        <v>149.9</v>
      </c>
      <c r="U278" s="4">
        <v>154.6</v>
      </c>
      <c r="V278" s="4">
        <v>154.81998507635171</v>
      </c>
      <c r="W278" s="4">
        <v>146.4</v>
      </c>
      <c r="X278" s="4">
        <v>151.6</v>
      </c>
      <c r="Y278" s="4">
        <v>159.1</v>
      </c>
      <c r="Z278" s="4">
        <v>144.6</v>
      </c>
      <c r="AA278" s="4">
        <v>152.80000000000001</v>
      </c>
      <c r="AB278" s="4">
        <v>161.1</v>
      </c>
      <c r="AC278" s="4">
        <v>157.4</v>
      </c>
      <c r="AD278" s="4">
        <v>153.69999999999999</v>
      </c>
      <c r="AE278" s="4">
        <v>155.4</v>
      </c>
    </row>
    <row r="279" spans="1:33" ht="13.2" hidden="1" x14ac:dyDescent="0.25">
      <c r="A279" s="1" t="s">
        <v>32</v>
      </c>
      <c r="B279" s="1">
        <v>2020</v>
      </c>
      <c r="C279" s="1" t="s">
        <v>41</v>
      </c>
      <c r="D279" s="1" t="str">
        <f t="shared" si="4"/>
        <v>2020 September Urban</v>
      </c>
      <c r="E279" s="4">
        <v>151.5</v>
      </c>
      <c r="F279" s="4">
        <v>193.1</v>
      </c>
      <c r="G279" s="4">
        <v>157.30000000000001</v>
      </c>
      <c r="H279" s="4">
        <v>153.9</v>
      </c>
      <c r="I279" s="4">
        <v>134.4</v>
      </c>
      <c r="J279" s="4">
        <v>155.4</v>
      </c>
      <c r="K279" s="4">
        <v>202</v>
      </c>
      <c r="L279" s="4">
        <v>150.80000000000001</v>
      </c>
      <c r="M279" s="4">
        <v>118.9</v>
      </c>
      <c r="N279" s="4">
        <v>160.9</v>
      </c>
      <c r="O279" s="4">
        <v>137.69999999999999</v>
      </c>
      <c r="P279" s="4">
        <v>164.4</v>
      </c>
      <c r="Q279" s="4">
        <v>161.30000000000001</v>
      </c>
      <c r="R279" s="4">
        <v>188.7</v>
      </c>
      <c r="S279" s="4">
        <v>150.19999999999999</v>
      </c>
      <c r="T279" s="4">
        <v>136.30000000000001</v>
      </c>
      <c r="U279" s="4">
        <v>148.1</v>
      </c>
      <c r="V279" s="4">
        <v>156.30000000000001</v>
      </c>
      <c r="W279" s="4">
        <v>137.19999999999999</v>
      </c>
      <c r="X279" s="4">
        <v>145.4</v>
      </c>
      <c r="Y279" s="4">
        <v>150</v>
      </c>
      <c r="Z279" s="4">
        <v>135.1</v>
      </c>
      <c r="AA279" s="4">
        <v>141.80000000000001</v>
      </c>
      <c r="AB279" s="4">
        <v>154.9</v>
      </c>
      <c r="AC279" s="4">
        <v>159.80000000000001</v>
      </c>
      <c r="AD279" s="4">
        <v>146</v>
      </c>
      <c r="AE279" s="4">
        <v>154</v>
      </c>
    </row>
    <row r="280" spans="1:33" ht="13.2" x14ac:dyDescent="0.25">
      <c r="A280" s="1" t="s">
        <v>33</v>
      </c>
      <c r="B280" s="1">
        <v>2020</v>
      </c>
      <c r="C280" s="1" t="s">
        <v>41</v>
      </c>
      <c r="D280" s="1" t="str">
        <f t="shared" si="4"/>
        <v>2020 September Rural+Urban</v>
      </c>
      <c r="E280" s="4">
        <v>148.4</v>
      </c>
      <c r="F280" s="4">
        <v>187.1</v>
      </c>
      <c r="G280" s="4">
        <v>152.5</v>
      </c>
      <c r="H280" s="4">
        <v>153.6</v>
      </c>
      <c r="I280" s="4">
        <v>138.19999999999999</v>
      </c>
      <c r="J280" s="4">
        <v>150.9</v>
      </c>
      <c r="K280" s="4">
        <v>186.7</v>
      </c>
      <c r="L280" s="4">
        <v>149.80000000000001</v>
      </c>
      <c r="M280" s="4">
        <v>116.4</v>
      </c>
      <c r="N280" s="4">
        <v>160.30000000000001</v>
      </c>
      <c r="O280" s="4">
        <v>142.19999999999999</v>
      </c>
      <c r="P280" s="4">
        <v>162.9</v>
      </c>
      <c r="Q280" s="4">
        <v>158</v>
      </c>
      <c r="R280" s="4">
        <v>184.4</v>
      </c>
      <c r="S280" s="4">
        <v>153.4</v>
      </c>
      <c r="T280" s="4">
        <v>144.30000000000001</v>
      </c>
      <c r="U280" s="4">
        <v>152</v>
      </c>
      <c r="V280" s="4">
        <v>156.30000000000001</v>
      </c>
      <c r="W280" s="4">
        <v>142.9</v>
      </c>
      <c r="X280" s="4">
        <v>148.69999999999999</v>
      </c>
      <c r="Y280" s="4">
        <v>155.6</v>
      </c>
      <c r="Z280" s="4">
        <v>139.6</v>
      </c>
      <c r="AA280" s="4">
        <v>146.6</v>
      </c>
      <c r="AB280" s="4">
        <v>157.5</v>
      </c>
      <c r="AC280" s="4">
        <v>158.4</v>
      </c>
      <c r="AD280" s="4">
        <v>150</v>
      </c>
      <c r="AE280" s="4">
        <v>154.69999999999999</v>
      </c>
      <c r="AG280" s="34">
        <f>(AE280-AE244)/AE244</f>
        <v>6.1042524005486806E-2</v>
      </c>
    </row>
    <row r="281" spans="1:33" ht="13.2" hidden="1" x14ac:dyDescent="0.25">
      <c r="A281" s="1" t="s">
        <v>30</v>
      </c>
      <c r="B281" s="1">
        <v>2020</v>
      </c>
      <c r="C281" s="1" t="s">
        <v>42</v>
      </c>
      <c r="D281" s="1" t="str">
        <f t="shared" si="4"/>
        <v>2020 October Rural</v>
      </c>
      <c r="E281" s="4">
        <v>146</v>
      </c>
      <c r="F281" s="4">
        <v>186.3</v>
      </c>
      <c r="G281" s="4">
        <v>159.19999999999999</v>
      </c>
      <c r="H281" s="4">
        <v>153.6</v>
      </c>
      <c r="I281" s="4">
        <v>142.6</v>
      </c>
      <c r="J281" s="4">
        <v>147.19999999999999</v>
      </c>
      <c r="K281" s="4">
        <v>200.6</v>
      </c>
      <c r="L281" s="4">
        <v>150.30000000000001</v>
      </c>
      <c r="M281" s="4">
        <v>115.3</v>
      </c>
      <c r="N281" s="4">
        <v>160.9</v>
      </c>
      <c r="O281" s="4">
        <v>147.4</v>
      </c>
      <c r="P281" s="4">
        <v>161.9</v>
      </c>
      <c r="Q281" s="4">
        <v>159.6</v>
      </c>
      <c r="R281" s="4">
        <v>182.7</v>
      </c>
      <c r="S281" s="4">
        <v>155.69999999999999</v>
      </c>
      <c r="T281" s="4">
        <v>150.6</v>
      </c>
      <c r="U281" s="4">
        <v>155</v>
      </c>
      <c r="V281" s="4">
        <v>155.22218956994922</v>
      </c>
      <c r="W281" s="4">
        <v>146.80000000000001</v>
      </c>
      <c r="X281" s="4">
        <v>152</v>
      </c>
      <c r="Y281" s="4">
        <v>159.5</v>
      </c>
      <c r="Z281" s="4">
        <v>146.4</v>
      </c>
      <c r="AA281" s="4">
        <v>152.4</v>
      </c>
      <c r="AB281" s="4">
        <v>162.5</v>
      </c>
      <c r="AC281" s="4">
        <v>156.19999999999999</v>
      </c>
      <c r="AD281" s="4">
        <v>154.30000000000001</v>
      </c>
      <c r="AE281" s="4">
        <v>157.5</v>
      </c>
    </row>
    <row r="282" spans="1:33" ht="13.2" hidden="1" x14ac:dyDescent="0.25">
      <c r="A282" s="1" t="s">
        <v>32</v>
      </c>
      <c r="B282" s="1">
        <v>2020</v>
      </c>
      <c r="C282" s="1" t="s">
        <v>42</v>
      </c>
      <c r="D282" s="1" t="str">
        <f t="shared" si="4"/>
        <v>2020 October Urban</v>
      </c>
      <c r="E282" s="4">
        <v>150.6</v>
      </c>
      <c r="F282" s="4">
        <v>193.7</v>
      </c>
      <c r="G282" s="4">
        <v>164.8</v>
      </c>
      <c r="H282" s="4">
        <v>153.69999999999999</v>
      </c>
      <c r="I282" s="4">
        <v>135.69999999999999</v>
      </c>
      <c r="J282" s="4">
        <v>155.69999999999999</v>
      </c>
      <c r="K282" s="4">
        <v>226</v>
      </c>
      <c r="L282" s="4">
        <v>152.19999999999999</v>
      </c>
      <c r="M282" s="4">
        <v>118.1</v>
      </c>
      <c r="N282" s="4">
        <v>161.30000000000001</v>
      </c>
      <c r="O282" s="4">
        <v>139.19999999999999</v>
      </c>
      <c r="P282" s="4">
        <v>164.8</v>
      </c>
      <c r="Q282" s="4">
        <v>164.4</v>
      </c>
      <c r="R282" s="4">
        <v>188.7</v>
      </c>
      <c r="S282" s="4">
        <v>150.5</v>
      </c>
      <c r="T282" s="4">
        <v>136.1</v>
      </c>
      <c r="U282" s="4">
        <v>148.30000000000001</v>
      </c>
      <c r="V282" s="4">
        <v>156.5</v>
      </c>
      <c r="W282" s="4">
        <v>137.1</v>
      </c>
      <c r="X282" s="4">
        <v>145.1</v>
      </c>
      <c r="Y282" s="4">
        <v>151</v>
      </c>
      <c r="Z282" s="4">
        <v>135.4</v>
      </c>
      <c r="AA282" s="4">
        <v>142</v>
      </c>
      <c r="AB282" s="4">
        <v>155.69999999999999</v>
      </c>
      <c r="AC282" s="4">
        <v>158.1</v>
      </c>
      <c r="AD282" s="4">
        <v>146.19999999999999</v>
      </c>
      <c r="AE282" s="4">
        <v>155.19999999999999</v>
      </c>
    </row>
    <row r="283" spans="1:33" ht="13.2" x14ac:dyDescent="0.25">
      <c r="A283" s="1" t="s">
        <v>33</v>
      </c>
      <c r="B283" s="1">
        <v>2020</v>
      </c>
      <c r="C283" s="1" t="s">
        <v>42</v>
      </c>
      <c r="D283" s="1" t="str">
        <f t="shared" si="4"/>
        <v>2020 October Rural+Urban</v>
      </c>
      <c r="E283" s="4">
        <v>147.5</v>
      </c>
      <c r="F283" s="4">
        <v>188.9</v>
      </c>
      <c r="G283" s="4">
        <v>161.4</v>
      </c>
      <c r="H283" s="4">
        <v>153.6</v>
      </c>
      <c r="I283" s="4">
        <v>140.1</v>
      </c>
      <c r="J283" s="4">
        <v>151.19999999999999</v>
      </c>
      <c r="K283" s="4">
        <v>209.2</v>
      </c>
      <c r="L283" s="4">
        <v>150.9</v>
      </c>
      <c r="M283" s="4">
        <v>116.2</v>
      </c>
      <c r="N283" s="4">
        <v>161</v>
      </c>
      <c r="O283" s="4">
        <v>144</v>
      </c>
      <c r="P283" s="4">
        <v>163.19999999999999</v>
      </c>
      <c r="Q283" s="4">
        <v>161.4</v>
      </c>
      <c r="R283" s="4">
        <v>184.3</v>
      </c>
      <c r="S283" s="4">
        <v>153.69999999999999</v>
      </c>
      <c r="T283" s="4">
        <v>144.6</v>
      </c>
      <c r="U283" s="4">
        <v>152.30000000000001</v>
      </c>
      <c r="V283" s="4">
        <v>156.5</v>
      </c>
      <c r="W283" s="4">
        <v>143.1</v>
      </c>
      <c r="X283" s="4">
        <v>148.69999999999999</v>
      </c>
      <c r="Y283" s="4">
        <v>156.30000000000001</v>
      </c>
      <c r="Z283" s="4">
        <v>140.6</v>
      </c>
      <c r="AA283" s="4">
        <v>146.5</v>
      </c>
      <c r="AB283" s="4">
        <v>158.5</v>
      </c>
      <c r="AC283" s="4">
        <v>157</v>
      </c>
      <c r="AD283" s="4">
        <v>150.4</v>
      </c>
      <c r="AE283" s="4">
        <v>156.4</v>
      </c>
      <c r="AG283" s="34">
        <f>(AE283-AE247)/AE247</f>
        <v>6.2500000000000125E-2</v>
      </c>
    </row>
    <row r="284" spans="1:33" ht="13.2" hidden="1" x14ac:dyDescent="0.25">
      <c r="A284" s="1" t="s">
        <v>30</v>
      </c>
      <c r="B284" s="1">
        <v>2020</v>
      </c>
      <c r="C284" s="1" t="s">
        <v>43</v>
      </c>
      <c r="D284" s="1" t="str">
        <f t="shared" si="4"/>
        <v>2020 November Rural</v>
      </c>
      <c r="E284" s="4">
        <v>145.4</v>
      </c>
      <c r="F284" s="4">
        <v>188.6</v>
      </c>
      <c r="G284" s="4">
        <v>171.6</v>
      </c>
      <c r="H284" s="4">
        <v>153.80000000000001</v>
      </c>
      <c r="I284" s="4">
        <v>145.4</v>
      </c>
      <c r="J284" s="4">
        <v>146.5</v>
      </c>
      <c r="K284" s="4">
        <v>222.2</v>
      </c>
      <c r="L284" s="4">
        <v>155.9</v>
      </c>
      <c r="M284" s="4">
        <v>114.9</v>
      </c>
      <c r="N284" s="4">
        <v>162</v>
      </c>
      <c r="O284" s="4">
        <v>150</v>
      </c>
      <c r="P284" s="4">
        <v>162.69999999999999</v>
      </c>
      <c r="Q284" s="4">
        <v>163.4</v>
      </c>
      <c r="R284" s="4">
        <v>183.4</v>
      </c>
      <c r="S284" s="4">
        <v>156.30000000000001</v>
      </c>
      <c r="T284" s="4">
        <v>151</v>
      </c>
      <c r="U284" s="4">
        <v>155.5</v>
      </c>
      <c r="V284" s="4">
        <v>155.69649342867061</v>
      </c>
      <c r="W284" s="4">
        <v>147.5</v>
      </c>
      <c r="X284" s="4">
        <v>152.80000000000001</v>
      </c>
      <c r="Y284" s="4">
        <v>160.4</v>
      </c>
      <c r="Z284" s="4">
        <v>146.1</v>
      </c>
      <c r="AA284" s="4">
        <v>153.6</v>
      </c>
      <c r="AB284" s="4">
        <v>161.6</v>
      </c>
      <c r="AC284" s="4">
        <v>156.19999999999999</v>
      </c>
      <c r="AD284" s="4">
        <v>154.5</v>
      </c>
      <c r="AE284" s="4">
        <v>159.80000000000001</v>
      </c>
    </row>
    <row r="285" spans="1:33" ht="13.2" hidden="1" x14ac:dyDescent="0.25">
      <c r="A285" s="1" t="s">
        <v>32</v>
      </c>
      <c r="B285" s="1">
        <v>2020</v>
      </c>
      <c r="C285" s="1" t="s">
        <v>43</v>
      </c>
      <c r="D285" s="1" t="str">
        <f t="shared" si="4"/>
        <v>2020 November Urban</v>
      </c>
      <c r="E285" s="4">
        <v>149.69999999999999</v>
      </c>
      <c r="F285" s="4">
        <v>195.5</v>
      </c>
      <c r="G285" s="4">
        <v>176.9</v>
      </c>
      <c r="H285" s="4">
        <v>153.9</v>
      </c>
      <c r="I285" s="4">
        <v>138</v>
      </c>
      <c r="J285" s="4">
        <v>150.5</v>
      </c>
      <c r="K285" s="4">
        <v>245.3</v>
      </c>
      <c r="L285" s="4">
        <v>158.69999999999999</v>
      </c>
      <c r="M285" s="4">
        <v>117.2</v>
      </c>
      <c r="N285" s="4">
        <v>161.4</v>
      </c>
      <c r="O285" s="4">
        <v>141.5</v>
      </c>
      <c r="P285" s="4">
        <v>165.1</v>
      </c>
      <c r="Q285" s="4">
        <v>167</v>
      </c>
      <c r="R285" s="4">
        <v>188.8</v>
      </c>
      <c r="S285" s="4">
        <v>151.1</v>
      </c>
      <c r="T285" s="4">
        <v>136.4</v>
      </c>
      <c r="U285" s="4">
        <v>148.80000000000001</v>
      </c>
      <c r="V285" s="4">
        <v>158</v>
      </c>
      <c r="W285" s="4">
        <v>137.30000000000001</v>
      </c>
      <c r="X285" s="4">
        <v>145.1</v>
      </c>
      <c r="Y285" s="4">
        <v>152</v>
      </c>
      <c r="Z285" s="4">
        <v>135.19999999999999</v>
      </c>
      <c r="AA285" s="4">
        <v>144.4</v>
      </c>
      <c r="AB285" s="4">
        <v>156.4</v>
      </c>
      <c r="AC285" s="4">
        <v>157.9</v>
      </c>
      <c r="AD285" s="4">
        <v>146.6</v>
      </c>
      <c r="AE285" s="4">
        <v>156.69999999999999</v>
      </c>
    </row>
    <row r="286" spans="1:33" ht="13.2" x14ac:dyDescent="0.25">
      <c r="A286" s="1" t="s">
        <v>33</v>
      </c>
      <c r="B286" s="1">
        <v>2020</v>
      </c>
      <c r="C286" s="1" t="s">
        <v>43</v>
      </c>
      <c r="D286" s="1" t="str">
        <f t="shared" si="4"/>
        <v>2020 November Rural+Urban</v>
      </c>
      <c r="E286" s="4">
        <v>146.80000000000001</v>
      </c>
      <c r="F286" s="4">
        <v>191</v>
      </c>
      <c r="G286" s="4">
        <v>173.6</v>
      </c>
      <c r="H286" s="4">
        <v>153.80000000000001</v>
      </c>
      <c r="I286" s="4">
        <v>142.69999999999999</v>
      </c>
      <c r="J286" s="4">
        <v>148.4</v>
      </c>
      <c r="K286" s="4">
        <v>230</v>
      </c>
      <c r="L286" s="4">
        <v>156.80000000000001</v>
      </c>
      <c r="M286" s="4">
        <v>115.7</v>
      </c>
      <c r="N286" s="4">
        <v>161.80000000000001</v>
      </c>
      <c r="O286" s="4">
        <v>146.5</v>
      </c>
      <c r="P286" s="4">
        <v>163.80000000000001</v>
      </c>
      <c r="Q286" s="4">
        <v>164.7</v>
      </c>
      <c r="R286" s="4">
        <v>184.8</v>
      </c>
      <c r="S286" s="4">
        <v>154.30000000000001</v>
      </c>
      <c r="T286" s="4">
        <v>144.9</v>
      </c>
      <c r="U286" s="4">
        <v>152.80000000000001</v>
      </c>
      <c r="V286" s="4">
        <v>158</v>
      </c>
      <c r="W286" s="4">
        <v>143.6</v>
      </c>
      <c r="X286" s="4">
        <v>149.19999999999999</v>
      </c>
      <c r="Y286" s="4">
        <v>157.19999999999999</v>
      </c>
      <c r="Z286" s="4">
        <v>140.4</v>
      </c>
      <c r="AA286" s="4">
        <v>148.4</v>
      </c>
      <c r="AB286" s="4">
        <v>158.6</v>
      </c>
      <c r="AC286" s="4">
        <v>156.9</v>
      </c>
      <c r="AD286" s="4">
        <v>150.69999999999999</v>
      </c>
      <c r="AE286" s="4">
        <v>158.4</v>
      </c>
      <c r="AG286" s="34">
        <f>(AE286-AE250)/AE250</f>
        <v>6.5948855989232918E-2</v>
      </c>
    </row>
    <row r="287" spans="1:33" ht="13.2" hidden="1" x14ac:dyDescent="0.25">
      <c r="A287" s="1" t="s">
        <v>30</v>
      </c>
      <c r="B287" s="1">
        <v>2020</v>
      </c>
      <c r="C287" s="1" t="s">
        <v>44</v>
      </c>
      <c r="D287" s="1" t="str">
        <f t="shared" si="4"/>
        <v>2020 December Rural</v>
      </c>
      <c r="E287" s="4">
        <v>144.6</v>
      </c>
      <c r="F287" s="4">
        <v>188.5</v>
      </c>
      <c r="G287" s="4">
        <v>173.4</v>
      </c>
      <c r="H287" s="4">
        <v>154</v>
      </c>
      <c r="I287" s="4">
        <v>150</v>
      </c>
      <c r="J287" s="4">
        <v>145.9</v>
      </c>
      <c r="K287" s="4">
        <v>225.2</v>
      </c>
      <c r="L287" s="4">
        <v>159.5</v>
      </c>
      <c r="M287" s="4">
        <v>114.4</v>
      </c>
      <c r="N287" s="4">
        <v>163.5</v>
      </c>
      <c r="O287" s="4">
        <v>153.4</v>
      </c>
      <c r="P287" s="4">
        <v>163.6</v>
      </c>
      <c r="Q287" s="4">
        <v>164.5</v>
      </c>
      <c r="R287" s="4">
        <v>183.6</v>
      </c>
      <c r="S287" s="4">
        <v>157</v>
      </c>
      <c r="T287" s="4">
        <v>151.6</v>
      </c>
      <c r="U287" s="4">
        <v>156.30000000000001</v>
      </c>
      <c r="V287" s="4">
        <v>156.37096311944129</v>
      </c>
      <c r="W287" s="4">
        <v>148.69999999999999</v>
      </c>
      <c r="X287" s="4">
        <v>153.4</v>
      </c>
      <c r="Y287" s="4">
        <v>161.6</v>
      </c>
      <c r="Z287" s="4">
        <v>146.4</v>
      </c>
      <c r="AA287" s="4">
        <v>153.9</v>
      </c>
      <c r="AB287" s="4">
        <v>162.9</v>
      </c>
      <c r="AC287" s="4">
        <v>156.6</v>
      </c>
      <c r="AD287" s="4">
        <v>155.19999999999999</v>
      </c>
      <c r="AE287" s="4">
        <v>160.69999999999999</v>
      </c>
    </row>
    <row r="288" spans="1:33" ht="13.2" hidden="1" x14ac:dyDescent="0.25">
      <c r="A288" s="1" t="s">
        <v>32</v>
      </c>
      <c r="B288" s="1">
        <v>2020</v>
      </c>
      <c r="C288" s="1" t="s">
        <v>44</v>
      </c>
      <c r="D288" s="1" t="str">
        <f t="shared" si="4"/>
        <v>2020 December Urban</v>
      </c>
      <c r="E288" s="4">
        <v>149</v>
      </c>
      <c r="F288" s="4">
        <v>195.7</v>
      </c>
      <c r="G288" s="4">
        <v>178.3</v>
      </c>
      <c r="H288" s="4">
        <v>154.19999999999999</v>
      </c>
      <c r="I288" s="4">
        <v>140.69999999999999</v>
      </c>
      <c r="J288" s="4">
        <v>149.69999999999999</v>
      </c>
      <c r="K288" s="4">
        <v>240.9</v>
      </c>
      <c r="L288" s="4">
        <v>161.5</v>
      </c>
      <c r="M288" s="4">
        <v>117.1</v>
      </c>
      <c r="N288" s="4">
        <v>161.9</v>
      </c>
      <c r="O288" s="4">
        <v>143.30000000000001</v>
      </c>
      <c r="P288" s="4">
        <v>166.1</v>
      </c>
      <c r="Q288" s="4">
        <v>167</v>
      </c>
      <c r="R288" s="4">
        <v>190.2</v>
      </c>
      <c r="S288" s="4">
        <v>151.9</v>
      </c>
      <c r="T288" s="4">
        <v>136.69999999999999</v>
      </c>
      <c r="U288" s="4">
        <v>149.6</v>
      </c>
      <c r="V288" s="4">
        <v>158.4</v>
      </c>
      <c r="W288" s="4">
        <v>137.9</v>
      </c>
      <c r="X288" s="4">
        <v>145.5</v>
      </c>
      <c r="Y288" s="4">
        <v>152.9</v>
      </c>
      <c r="Z288" s="4">
        <v>135.5</v>
      </c>
      <c r="AA288" s="4">
        <v>144.30000000000001</v>
      </c>
      <c r="AB288" s="4">
        <v>156.9</v>
      </c>
      <c r="AC288" s="4">
        <v>157.9</v>
      </c>
      <c r="AD288" s="4">
        <v>146.9</v>
      </c>
      <c r="AE288" s="4">
        <v>156.9</v>
      </c>
    </row>
    <row r="289" spans="1:34" ht="13.2" x14ac:dyDescent="0.25">
      <c r="A289" s="1" t="s">
        <v>33</v>
      </c>
      <c r="B289" s="1">
        <v>2020</v>
      </c>
      <c r="C289" s="1" t="s">
        <v>44</v>
      </c>
      <c r="D289" s="1" t="str">
        <f t="shared" si="4"/>
        <v>2020 December Rural+Urban</v>
      </c>
      <c r="E289" s="4">
        <v>146</v>
      </c>
      <c r="F289" s="4">
        <v>191</v>
      </c>
      <c r="G289" s="4">
        <v>175.3</v>
      </c>
      <c r="H289" s="4">
        <v>154.1</v>
      </c>
      <c r="I289" s="4">
        <v>146.6</v>
      </c>
      <c r="J289" s="4">
        <v>147.69999999999999</v>
      </c>
      <c r="K289" s="4">
        <v>230.5</v>
      </c>
      <c r="L289" s="4">
        <v>160.19999999999999</v>
      </c>
      <c r="M289" s="4">
        <v>115.3</v>
      </c>
      <c r="N289" s="4">
        <v>163</v>
      </c>
      <c r="O289" s="4">
        <v>149.19999999999999</v>
      </c>
      <c r="P289" s="4">
        <v>164.8</v>
      </c>
      <c r="Q289" s="4">
        <v>165.4</v>
      </c>
      <c r="R289" s="4">
        <v>185.4</v>
      </c>
      <c r="S289" s="4">
        <v>155</v>
      </c>
      <c r="T289" s="4">
        <v>145.4</v>
      </c>
      <c r="U289" s="4">
        <v>153.6</v>
      </c>
      <c r="V289" s="4">
        <v>158.4</v>
      </c>
      <c r="W289" s="4">
        <v>144.6</v>
      </c>
      <c r="X289" s="4">
        <v>149.69999999999999</v>
      </c>
      <c r="Y289" s="4">
        <v>158.30000000000001</v>
      </c>
      <c r="Z289" s="4">
        <v>140.69999999999999</v>
      </c>
      <c r="AA289" s="4">
        <v>148.5</v>
      </c>
      <c r="AB289" s="4">
        <v>159.4</v>
      </c>
      <c r="AC289" s="4">
        <v>157.1</v>
      </c>
      <c r="AD289" s="4">
        <v>151.19999999999999</v>
      </c>
      <c r="AE289" s="4">
        <v>158.9</v>
      </c>
      <c r="AG289" s="34">
        <f>(AE289-AE253)/AE253</f>
        <v>5.6515957446808505E-2</v>
      </c>
      <c r="AH289" s="34">
        <f>(AE289-AE256)/AE256</f>
        <v>5.7922769640479481E-2</v>
      </c>
    </row>
    <row r="290" spans="1:34" ht="13.2" hidden="1" x14ac:dyDescent="0.25">
      <c r="A290" s="1" t="s">
        <v>30</v>
      </c>
      <c r="B290" s="1">
        <v>2021</v>
      </c>
      <c r="C290" s="1" t="s">
        <v>31</v>
      </c>
      <c r="D290" s="1" t="str">
        <f t="shared" si="4"/>
        <v>2021 January Rural</v>
      </c>
      <c r="E290" s="4">
        <v>143.4</v>
      </c>
      <c r="F290" s="4">
        <v>187.5</v>
      </c>
      <c r="G290" s="4">
        <v>173.4</v>
      </c>
      <c r="H290" s="4">
        <v>154</v>
      </c>
      <c r="I290" s="4">
        <v>154.80000000000001</v>
      </c>
      <c r="J290" s="4">
        <v>147</v>
      </c>
      <c r="K290" s="4">
        <v>187.8</v>
      </c>
      <c r="L290" s="4">
        <v>159.5</v>
      </c>
      <c r="M290" s="4">
        <v>113.8</v>
      </c>
      <c r="N290" s="4">
        <v>164.5</v>
      </c>
      <c r="O290" s="4">
        <v>156.1</v>
      </c>
      <c r="P290" s="4">
        <v>164.3</v>
      </c>
      <c r="Q290" s="4">
        <v>159.6</v>
      </c>
      <c r="R290" s="4">
        <v>184.6</v>
      </c>
      <c r="S290" s="4">
        <v>157.5</v>
      </c>
      <c r="T290" s="4">
        <v>152.4</v>
      </c>
      <c r="U290" s="4">
        <v>156.80000000000001</v>
      </c>
      <c r="V290" s="4">
        <v>157.0099606797846</v>
      </c>
      <c r="W290" s="4">
        <v>150.9</v>
      </c>
      <c r="X290" s="4">
        <v>153.9</v>
      </c>
      <c r="Y290" s="4">
        <v>162.5</v>
      </c>
      <c r="Z290" s="4">
        <v>147.5</v>
      </c>
      <c r="AA290" s="4">
        <v>155.1</v>
      </c>
      <c r="AB290" s="4">
        <v>163.5</v>
      </c>
      <c r="AC290" s="4">
        <v>156.19999999999999</v>
      </c>
      <c r="AD290" s="4">
        <v>155.9</v>
      </c>
      <c r="AE290" s="4">
        <v>158.5</v>
      </c>
    </row>
    <row r="291" spans="1:34" ht="13.2" hidden="1" x14ac:dyDescent="0.25">
      <c r="A291" s="1" t="s">
        <v>32</v>
      </c>
      <c r="B291" s="1">
        <v>2021</v>
      </c>
      <c r="C291" s="1" t="s">
        <v>31</v>
      </c>
      <c r="D291" s="1" t="str">
        <f t="shared" si="4"/>
        <v>2021 January Urban</v>
      </c>
      <c r="E291" s="4">
        <v>148</v>
      </c>
      <c r="F291" s="4">
        <v>194.8</v>
      </c>
      <c r="G291" s="4">
        <v>178.4</v>
      </c>
      <c r="H291" s="4">
        <v>154.4</v>
      </c>
      <c r="I291" s="4">
        <v>144.1</v>
      </c>
      <c r="J291" s="4">
        <v>152.6</v>
      </c>
      <c r="K291" s="4">
        <v>206.8</v>
      </c>
      <c r="L291" s="4">
        <v>162.1</v>
      </c>
      <c r="M291" s="4">
        <v>116.3</v>
      </c>
      <c r="N291" s="4">
        <v>163</v>
      </c>
      <c r="O291" s="4">
        <v>145.9</v>
      </c>
      <c r="P291" s="4">
        <v>167.2</v>
      </c>
      <c r="Q291" s="4">
        <v>163.4</v>
      </c>
      <c r="R291" s="4">
        <v>191.8</v>
      </c>
      <c r="S291" s="4">
        <v>152.5</v>
      </c>
      <c r="T291" s="4">
        <v>137.30000000000001</v>
      </c>
      <c r="U291" s="4">
        <v>150.19999999999999</v>
      </c>
      <c r="V291" s="4">
        <v>157.69999999999999</v>
      </c>
      <c r="W291" s="4">
        <v>142.9</v>
      </c>
      <c r="X291" s="4">
        <v>145.69999999999999</v>
      </c>
      <c r="Y291" s="4">
        <v>154.1</v>
      </c>
      <c r="Z291" s="4">
        <v>136.9</v>
      </c>
      <c r="AA291" s="4">
        <v>145.4</v>
      </c>
      <c r="AB291" s="4">
        <v>156.1</v>
      </c>
      <c r="AC291" s="4">
        <v>157.69999999999999</v>
      </c>
      <c r="AD291" s="4">
        <v>147.6</v>
      </c>
      <c r="AE291" s="4">
        <v>156</v>
      </c>
    </row>
    <row r="292" spans="1:34" ht="13.2" x14ac:dyDescent="0.25">
      <c r="A292" s="1" t="s">
        <v>33</v>
      </c>
      <c r="B292" s="1">
        <v>2021</v>
      </c>
      <c r="C292" s="1" t="s">
        <v>31</v>
      </c>
      <c r="D292" s="1" t="str">
        <f t="shared" si="4"/>
        <v>2021 January Rural+Urban</v>
      </c>
      <c r="E292" s="4">
        <v>144.9</v>
      </c>
      <c r="F292" s="4">
        <v>190.1</v>
      </c>
      <c r="G292" s="4">
        <v>175.3</v>
      </c>
      <c r="H292" s="4">
        <v>154.1</v>
      </c>
      <c r="I292" s="4">
        <v>150.9</v>
      </c>
      <c r="J292" s="4">
        <v>149.6</v>
      </c>
      <c r="K292" s="4">
        <v>194.2</v>
      </c>
      <c r="L292" s="4">
        <v>160.4</v>
      </c>
      <c r="M292" s="4">
        <v>114.6</v>
      </c>
      <c r="N292" s="4">
        <v>164</v>
      </c>
      <c r="O292" s="4">
        <v>151.80000000000001</v>
      </c>
      <c r="P292" s="4">
        <v>165.6</v>
      </c>
      <c r="Q292" s="4">
        <v>161</v>
      </c>
      <c r="R292" s="4">
        <v>186.5</v>
      </c>
      <c r="S292" s="4">
        <v>155.5</v>
      </c>
      <c r="T292" s="4">
        <v>146.1</v>
      </c>
      <c r="U292" s="4">
        <v>154.19999999999999</v>
      </c>
      <c r="V292" s="4">
        <v>157.69999999999999</v>
      </c>
      <c r="W292" s="4">
        <v>147.9</v>
      </c>
      <c r="X292" s="4">
        <v>150</v>
      </c>
      <c r="Y292" s="4">
        <v>159.30000000000001</v>
      </c>
      <c r="Z292" s="4">
        <v>141.9</v>
      </c>
      <c r="AA292" s="4">
        <v>149.6</v>
      </c>
      <c r="AB292" s="4">
        <v>159.19999999999999</v>
      </c>
      <c r="AC292" s="4">
        <v>156.80000000000001</v>
      </c>
      <c r="AD292" s="4">
        <v>151.9</v>
      </c>
      <c r="AE292" s="4">
        <v>157.30000000000001</v>
      </c>
      <c r="AG292" s="34">
        <f>(AE292-AE256)/AE256</f>
        <v>4.7270306258322389E-2</v>
      </c>
      <c r="AH292" s="34"/>
    </row>
    <row r="293" spans="1:34" ht="13.2" hidden="1" x14ac:dyDescent="0.25">
      <c r="A293" s="1" t="s">
        <v>30</v>
      </c>
      <c r="B293" s="1">
        <v>2021</v>
      </c>
      <c r="C293" s="1" t="s">
        <v>34</v>
      </c>
      <c r="D293" s="1" t="str">
        <f t="shared" si="4"/>
        <v>2021 February Rural</v>
      </c>
      <c r="E293" s="4">
        <v>142.80000000000001</v>
      </c>
      <c r="F293" s="4">
        <v>184</v>
      </c>
      <c r="G293" s="4">
        <v>168</v>
      </c>
      <c r="H293" s="4">
        <v>154.4</v>
      </c>
      <c r="I293" s="4">
        <v>163</v>
      </c>
      <c r="J293" s="4">
        <v>147.80000000000001</v>
      </c>
      <c r="K293" s="4">
        <v>149.69999999999999</v>
      </c>
      <c r="L293" s="4">
        <v>158.30000000000001</v>
      </c>
      <c r="M293" s="4">
        <v>111.8</v>
      </c>
      <c r="N293" s="4">
        <v>165</v>
      </c>
      <c r="O293" s="4">
        <v>160</v>
      </c>
      <c r="P293" s="4">
        <v>165.8</v>
      </c>
      <c r="Q293" s="4">
        <v>154.69999999999999</v>
      </c>
      <c r="R293" s="4">
        <v>186.5</v>
      </c>
      <c r="S293" s="4">
        <v>159.1</v>
      </c>
      <c r="T293" s="4">
        <v>153.9</v>
      </c>
      <c r="U293" s="4">
        <v>158.4</v>
      </c>
      <c r="V293" s="4">
        <v>157.47526858087738</v>
      </c>
      <c r="W293" s="4">
        <v>154.4</v>
      </c>
      <c r="X293" s="4">
        <v>154.80000000000001</v>
      </c>
      <c r="Y293" s="4">
        <v>164.3</v>
      </c>
      <c r="Z293" s="4">
        <v>150.19999999999999</v>
      </c>
      <c r="AA293" s="4">
        <v>157</v>
      </c>
      <c r="AB293" s="4">
        <v>163.6</v>
      </c>
      <c r="AC293" s="4">
        <v>155.19999999999999</v>
      </c>
      <c r="AD293" s="4">
        <v>157.19999999999999</v>
      </c>
      <c r="AE293" s="4">
        <v>156.69999999999999</v>
      </c>
    </row>
    <row r="294" spans="1:34" ht="13.2" hidden="1" x14ac:dyDescent="0.25">
      <c r="A294" s="1" t="s">
        <v>32</v>
      </c>
      <c r="B294" s="1">
        <v>2021</v>
      </c>
      <c r="C294" s="1" t="s">
        <v>34</v>
      </c>
      <c r="D294" s="1" t="str">
        <f t="shared" si="4"/>
        <v>2021 February Urban</v>
      </c>
      <c r="E294" s="4">
        <v>147.6</v>
      </c>
      <c r="F294" s="4">
        <v>191.2</v>
      </c>
      <c r="G294" s="4">
        <v>169.9</v>
      </c>
      <c r="H294" s="4">
        <v>155.1</v>
      </c>
      <c r="I294" s="4">
        <v>151.4</v>
      </c>
      <c r="J294" s="4">
        <v>154</v>
      </c>
      <c r="K294" s="4">
        <v>180.2</v>
      </c>
      <c r="L294" s="4">
        <v>159.80000000000001</v>
      </c>
      <c r="M294" s="4">
        <v>114.9</v>
      </c>
      <c r="N294" s="4">
        <v>162.5</v>
      </c>
      <c r="O294" s="4">
        <v>149.19999999999999</v>
      </c>
      <c r="P294" s="4">
        <v>169.4</v>
      </c>
      <c r="Q294" s="4">
        <v>160.80000000000001</v>
      </c>
      <c r="R294" s="4">
        <v>193.3</v>
      </c>
      <c r="S294" s="4">
        <v>154.19999999999999</v>
      </c>
      <c r="T294" s="4">
        <v>138.19999999999999</v>
      </c>
      <c r="U294" s="4">
        <v>151.80000000000001</v>
      </c>
      <c r="V294" s="4">
        <v>159.80000000000001</v>
      </c>
      <c r="W294" s="4">
        <v>149.1</v>
      </c>
      <c r="X294" s="4">
        <v>146.5</v>
      </c>
      <c r="Y294" s="4">
        <v>156.30000000000001</v>
      </c>
      <c r="Z294" s="4">
        <v>140.5</v>
      </c>
      <c r="AA294" s="4">
        <v>147.30000000000001</v>
      </c>
      <c r="AB294" s="4">
        <v>156.6</v>
      </c>
      <c r="AC294" s="4">
        <v>156.69999999999999</v>
      </c>
      <c r="AD294" s="4">
        <v>149.30000000000001</v>
      </c>
      <c r="AE294" s="4">
        <v>156.5</v>
      </c>
    </row>
    <row r="295" spans="1:34" ht="13.2" x14ac:dyDescent="0.25">
      <c r="A295" s="1" t="s">
        <v>33</v>
      </c>
      <c r="B295" s="1">
        <v>2021</v>
      </c>
      <c r="C295" s="1" t="s">
        <v>34</v>
      </c>
      <c r="D295" s="1" t="str">
        <f t="shared" si="4"/>
        <v>2021 February Rural+Urban</v>
      </c>
      <c r="E295" s="4">
        <v>144.30000000000001</v>
      </c>
      <c r="F295" s="4">
        <v>186.5</v>
      </c>
      <c r="G295" s="4">
        <v>168.7</v>
      </c>
      <c r="H295" s="4">
        <v>154.69999999999999</v>
      </c>
      <c r="I295" s="4">
        <v>158.69999999999999</v>
      </c>
      <c r="J295" s="4">
        <v>150.69999999999999</v>
      </c>
      <c r="K295" s="4">
        <v>160</v>
      </c>
      <c r="L295" s="4">
        <v>158.80000000000001</v>
      </c>
      <c r="M295" s="4">
        <v>112.8</v>
      </c>
      <c r="N295" s="4">
        <v>164.2</v>
      </c>
      <c r="O295" s="4">
        <v>155.5</v>
      </c>
      <c r="P295" s="4">
        <v>167.5</v>
      </c>
      <c r="Q295" s="4">
        <v>156.9</v>
      </c>
      <c r="R295" s="4">
        <v>188.3</v>
      </c>
      <c r="S295" s="4">
        <v>157.19999999999999</v>
      </c>
      <c r="T295" s="4">
        <v>147.4</v>
      </c>
      <c r="U295" s="4">
        <v>155.80000000000001</v>
      </c>
      <c r="V295" s="4">
        <v>159.80000000000001</v>
      </c>
      <c r="W295" s="4">
        <v>152.4</v>
      </c>
      <c r="X295" s="4">
        <v>150.9</v>
      </c>
      <c r="Y295" s="4">
        <v>161.30000000000001</v>
      </c>
      <c r="Z295" s="4">
        <v>145.1</v>
      </c>
      <c r="AA295" s="4">
        <v>151.5</v>
      </c>
      <c r="AB295" s="4">
        <v>159.5</v>
      </c>
      <c r="AC295" s="4">
        <v>155.80000000000001</v>
      </c>
      <c r="AD295" s="4">
        <v>153.4</v>
      </c>
      <c r="AE295" s="4">
        <v>156.6</v>
      </c>
      <c r="AG295" s="34">
        <f>(AE295-AE259)/AE259</f>
        <v>5.030181086519115E-2</v>
      </c>
    </row>
    <row r="296" spans="1:34" ht="13.2" hidden="1" x14ac:dyDescent="0.25">
      <c r="A296" s="1" t="s">
        <v>30</v>
      </c>
      <c r="B296" s="1">
        <v>2021</v>
      </c>
      <c r="C296" s="1" t="s">
        <v>35</v>
      </c>
      <c r="D296" s="1" t="str">
        <f t="shared" si="4"/>
        <v>2021 March Rural</v>
      </c>
      <c r="E296" s="4">
        <v>142.5</v>
      </c>
      <c r="F296" s="4">
        <v>189.4</v>
      </c>
      <c r="G296" s="4">
        <v>163.19999999999999</v>
      </c>
      <c r="H296" s="4">
        <v>154.5</v>
      </c>
      <c r="I296" s="4">
        <v>168.2</v>
      </c>
      <c r="J296" s="4">
        <v>150.5</v>
      </c>
      <c r="K296" s="4">
        <v>141</v>
      </c>
      <c r="L296" s="4">
        <v>159.19999999999999</v>
      </c>
      <c r="M296" s="4">
        <v>111.7</v>
      </c>
      <c r="N296" s="4">
        <v>164</v>
      </c>
      <c r="O296" s="4">
        <v>160.6</v>
      </c>
      <c r="P296" s="4">
        <v>166.4</v>
      </c>
      <c r="Q296" s="4">
        <v>154.5</v>
      </c>
      <c r="R296" s="4">
        <v>186.1</v>
      </c>
      <c r="S296" s="4">
        <v>159.6</v>
      </c>
      <c r="T296" s="4">
        <v>154.4</v>
      </c>
      <c r="U296" s="4">
        <v>158.9</v>
      </c>
      <c r="V296" s="4">
        <v>158.07291026445591</v>
      </c>
      <c r="W296" s="4">
        <v>156</v>
      </c>
      <c r="X296" s="4">
        <v>154.80000000000001</v>
      </c>
      <c r="Y296" s="4">
        <v>164.6</v>
      </c>
      <c r="Z296" s="4">
        <v>151.30000000000001</v>
      </c>
      <c r="AA296" s="4">
        <v>157.80000000000001</v>
      </c>
      <c r="AB296" s="4">
        <v>163.80000000000001</v>
      </c>
      <c r="AC296" s="4">
        <v>153.1</v>
      </c>
      <c r="AD296" s="4">
        <v>157.30000000000001</v>
      </c>
      <c r="AE296" s="4">
        <v>156.69999999999999</v>
      </c>
    </row>
    <row r="297" spans="1:34" ht="13.2" hidden="1" x14ac:dyDescent="0.25">
      <c r="A297" s="1" t="s">
        <v>32</v>
      </c>
      <c r="B297" s="1">
        <v>2021</v>
      </c>
      <c r="C297" s="1" t="s">
        <v>35</v>
      </c>
      <c r="D297" s="1" t="str">
        <f t="shared" si="4"/>
        <v>2021 March Urban</v>
      </c>
      <c r="E297" s="4">
        <v>147.5</v>
      </c>
      <c r="F297" s="4">
        <v>197.5</v>
      </c>
      <c r="G297" s="4">
        <v>164.7</v>
      </c>
      <c r="H297" s="4">
        <v>155.6</v>
      </c>
      <c r="I297" s="4">
        <v>156.4</v>
      </c>
      <c r="J297" s="4">
        <v>157.30000000000001</v>
      </c>
      <c r="K297" s="4">
        <v>166.1</v>
      </c>
      <c r="L297" s="4">
        <v>161.1</v>
      </c>
      <c r="M297" s="4">
        <v>114.3</v>
      </c>
      <c r="N297" s="4">
        <v>162.6</v>
      </c>
      <c r="O297" s="4">
        <v>150.69999999999999</v>
      </c>
      <c r="P297" s="4">
        <v>170.3</v>
      </c>
      <c r="Q297" s="4">
        <v>160.4</v>
      </c>
      <c r="R297" s="4">
        <v>193.5</v>
      </c>
      <c r="S297" s="4">
        <v>155.1</v>
      </c>
      <c r="T297" s="4">
        <v>138.69999999999999</v>
      </c>
      <c r="U297" s="4">
        <v>152.6</v>
      </c>
      <c r="V297" s="4">
        <v>159.9</v>
      </c>
      <c r="W297" s="4">
        <v>154.80000000000001</v>
      </c>
      <c r="X297" s="4">
        <v>147.19999999999999</v>
      </c>
      <c r="Y297" s="4">
        <v>156.9</v>
      </c>
      <c r="Z297" s="4">
        <v>141.69999999999999</v>
      </c>
      <c r="AA297" s="4">
        <v>148.6</v>
      </c>
      <c r="AB297" s="4">
        <v>157.6</v>
      </c>
      <c r="AC297" s="4">
        <v>154.9</v>
      </c>
      <c r="AD297" s="4">
        <v>150</v>
      </c>
      <c r="AE297" s="4">
        <v>156.9</v>
      </c>
    </row>
    <row r="298" spans="1:34" ht="13.2" x14ac:dyDescent="0.25">
      <c r="A298" s="1" t="s">
        <v>33</v>
      </c>
      <c r="B298" s="1">
        <v>2021</v>
      </c>
      <c r="C298" s="1" t="s">
        <v>35</v>
      </c>
      <c r="D298" s="1" t="str">
        <f t="shared" si="4"/>
        <v>2021 March Rural+Urban</v>
      </c>
      <c r="E298" s="4">
        <v>144.1</v>
      </c>
      <c r="F298" s="4">
        <v>192.2</v>
      </c>
      <c r="G298" s="4">
        <v>163.80000000000001</v>
      </c>
      <c r="H298" s="4">
        <v>154.9</v>
      </c>
      <c r="I298" s="4">
        <v>163.9</v>
      </c>
      <c r="J298" s="4">
        <v>153.69999999999999</v>
      </c>
      <c r="K298" s="4">
        <v>149.5</v>
      </c>
      <c r="L298" s="4">
        <v>159.80000000000001</v>
      </c>
      <c r="M298" s="4">
        <v>112.6</v>
      </c>
      <c r="N298" s="4">
        <v>163.5</v>
      </c>
      <c r="O298" s="4">
        <v>156.5</v>
      </c>
      <c r="P298" s="4">
        <v>168.2</v>
      </c>
      <c r="Q298" s="4">
        <v>156.69999999999999</v>
      </c>
      <c r="R298" s="4">
        <v>188.1</v>
      </c>
      <c r="S298" s="4">
        <v>157.80000000000001</v>
      </c>
      <c r="T298" s="4">
        <v>147.9</v>
      </c>
      <c r="U298" s="4">
        <v>156.4</v>
      </c>
      <c r="V298" s="4">
        <v>159.9</v>
      </c>
      <c r="W298" s="4">
        <v>155.5</v>
      </c>
      <c r="X298" s="4">
        <v>151.19999999999999</v>
      </c>
      <c r="Y298" s="4">
        <v>161.69999999999999</v>
      </c>
      <c r="Z298" s="4">
        <v>146.19999999999999</v>
      </c>
      <c r="AA298" s="4">
        <v>152.6</v>
      </c>
      <c r="AB298" s="4">
        <v>160.19999999999999</v>
      </c>
      <c r="AC298" s="4">
        <v>153.80000000000001</v>
      </c>
      <c r="AD298" s="4">
        <v>153.80000000000001</v>
      </c>
      <c r="AE298" s="4">
        <v>156.80000000000001</v>
      </c>
      <c r="AG298" s="34">
        <f>(AE298-AE262)/AE262</f>
        <v>5.5181695827725558E-2</v>
      </c>
    </row>
    <row r="299" spans="1:34" ht="13.2" hidden="1" x14ac:dyDescent="0.25">
      <c r="A299" s="1" t="s">
        <v>30</v>
      </c>
      <c r="B299" s="1">
        <v>2021</v>
      </c>
      <c r="C299" s="1" t="s">
        <v>36</v>
      </c>
      <c r="D299" s="1" t="str">
        <f t="shared" si="4"/>
        <v>2021 April Rural</v>
      </c>
      <c r="E299" s="4">
        <v>142.69999999999999</v>
      </c>
      <c r="F299" s="4">
        <v>195.5</v>
      </c>
      <c r="G299" s="4">
        <v>163.4</v>
      </c>
      <c r="H299" s="4">
        <v>155</v>
      </c>
      <c r="I299" s="4">
        <v>175.2</v>
      </c>
      <c r="J299" s="4">
        <v>160.6</v>
      </c>
      <c r="K299" s="4">
        <v>135.1</v>
      </c>
      <c r="L299" s="4">
        <v>161.1</v>
      </c>
      <c r="M299" s="4">
        <v>112.2</v>
      </c>
      <c r="N299" s="4">
        <v>164.4</v>
      </c>
      <c r="O299" s="4">
        <v>161.9</v>
      </c>
      <c r="P299" s="4">
        <v>166.8</v>
      </c>
      <c r="Q299" s="4">
        <v>155.6</v>
      </c>
      <c r="R299" s="4">
        <v>186.8</v>
      </c>
      <c r="S299" s="4">
        <v>160.69999999999999</v>
      </c>
      <c r="T299" s="4">
        <v>155.1</v>
      </c>
      <c r="U299" s="4">
        <v>159.9</v>
      </c>
      <c r="V299" s="4">
        <v>158.59534883612423</v>
      </c>
      <c r="W299" s="4">
        <v>156</v>
      </c>
      <c r="X299" s="4">
        <v>155.5</v>
      </c>
      <c r="Y299" s="4">
        <v>165.3</v>
      </c>
      <c r="Z299" s="4">
        <v>151.69999999999999</v>
      </c>
      <c r="AA299" s="4">
        <v>158.6</v>
      </c>
      <c r="AB299" s="4">
        <v>164.1</v>
      </c>
      <c r="AC299" s="4">
        <v>154.6</v>
      </c>
      <c r="AD299" s="4">
        <v>158</v>
      </c>
      <c r="AE299" s="4">
        <v>157.6</v>
      </c>
    </row>
    <row r="300" spans="1:34" ht="13.2" hidden="1" x14ac:dyDescent="0.25">
      <c r="A300" s="1" t="s">
        <v>32</v>
      </c>
      <c r="B300" s="1">
        <v>2021</v>
      </c>
      <c r="C300" s="1" t="s">
        <v>36</v>
      </c>
      <c r="D300" s="1" t="str">
        <f t="shared" si="4"/>
        <v>2021 April Urban</v>
      </c>
      <c r="E300" s="4">
        <v>147.6</v>
      </c>
      <c r="F300" s="4">
        <v>202.5</v>
      </c>
      <c r="G300" s="4">
        <v>166.4</v>
      </c>
      <c r="H300" s="4">
        <v>156</v>
      </c>
      <c r="I300" s="4">
        <v>161.4</v>
      </c>
      <c r="J300" s="4">
        <v>168.8</v>
      </c>
      <c r="K300" s="4">
        <v>161.6</v>
      </c>
      <c r="L300" s="4">
        <v>162.80000000000001</v>
      </c>
      <c r="M300" s="4">
        <v>114.8</v>
      </c>
      <c r="N300" s="4">
        <v>162.80000000000001</v>
      </c>
      <c r="O300" s="4">
        <v>151.5</v>
      </c>
      <c r="P300" s="4">
        <v>171.4</v>
      </c>
      <c r="Q300" s="4">
        <v>162</v>
      </c>
      <c r="R300" s="4">
        <v>194.4</v>
      </c>
      <c r="S300" s="4">
        <v>155.9</v>
      </c>
      <c r="T300" s="4">
        <v>139.30000000000001</v>
      </c>
      <c r="U300" s="4">
        <v>153.4</v>
      </c>
      <c r="V300" s="4">
        <v>161.4</v>
      </c>
      <c r="W300" s="4">
        <v>154.9</v>
      </c>
      <c r="X300" s="4">
        <v>147.6</v>
      </c>
      <c r="Y300" s="4">
        <v>157.5</v>
      </c>
      <c r="Z300" s="4">
        <v>142.1</v>
      </c>
      <c r="AA300" s="4">
        <v>149.1</v>
      </c>
      <c r="AB300" s="4">
        <v>157.6</v>
      </c>
      <c r="AC300" s="4">
        <v>156.6</v>
      </c>
      <c r="AD300" s="4">
        <v>150.5</v>
      </c>
      <c r="AE300" s="4">
        <v>158</v>
      </c>
    </row>
    <row r="301" spans="1:34" ht="13.2" x14ac:dyDescent="0.25">
      <c r="A301" s="1" t="s">
        <v>33</v>
      </c>
      <c r="B301" s="1">
        <v>2021</v>
      </c>
      <c r="C301" s="1" t="s">
        <v>36</v>
      </c>
      <c r="D301" s="1" t="str">
        <f t="shared" si="4"/>
        <v>2021 April Rural+Urban</v>
      </c>
      <c r="E301" s="4">
        <v>144.30000000000001</v>
      </c>
      <c r="F301" s="4">
        <v>198</v>
      </c>
      <c r="G301" s="4">
        <v>164.6</v>
      </c>
      <c r="H301" s="4">
        <v>155.4</v>
      </c>
      <c r="I301" s="4">
        <v>170.1</v>
      </c>
      <c r="J301" s="4">
        <v>164.4</v>
      </c>
      <c r="K301" s="4">
        <v>144.1</v>
      </c>
      <c r="L301" s="4">
        <v>161.69999999999999</v>
      </c>
      <c r="M301" s="4">
        <v>113.1</v>
      </c>
      <c r="N301" s="4">
        <v>163.9</v>
      </c>
      <c r="O301" s="4">
        <v>157.6</v>
      </c>
      <c r="P301" s="4">
        <v>168.9</v>
      </c>
      <c r="Q301" s="4">
        <v>158</v>
      </c>
      <c r="R301" s="4">
        <v>188.8</v>
      </c>
      <c r="S301" s="4">
        <v>158.80000000000001</v>
      </c>
      <c r="T301" s="4">
        <v>148.5</v>
      </c>
      <c r="U301" s="4">
        <v>157.30000000000001</v>
      </c>
      <c r="V301" s="4">
        <v>161.4</v>
      </c>
      <c r="W301" s="4">
        <v>155.6</v>
      </c>
      <c r="X301" s="4">
        <v>151.80000000000001</v>
      </c>
      <c r="Y301" s="4">
        <v>162.30000000000001</v>
      </c>
      <c r="Z301" s="4">
        <v>146.6</v>
      </c>
      <c r="AA301" s="4">
        <v>153.19999999999999</v>
      </c>
      <c r="AB301" s="4">
        <v>160.30000000000001</v>
      </c>
      <c r="AC301" s="4">
        <v>155.4</v>
      </c>
      <c r="AD301" s="4">
        <v>154.4</v>
      </c>
      <c r="AE301" s="4">
        <v>157.80000000000001</v>
      </c>
      <c r="AG301" s="34">
        <f>(AE301-AE265)/AE265</f>
        <v>4.9085872576177622E-2</v>
      </c>
    </row>
    <row r="302" spans="1:34" ht="13.2" hidden="1" x14ac:dyDescent="0.25">
      <c r="A302" s="1" t="s">
        <v>30</v>
      </c>
      <c r="B302" s="1">
        <v>2021</v>
      </c>
      <c r="C302" s="1" t="s">
        <v>37</v>
      </c>
      <c r="D302" s="1" t="str">
        <f t="shared" si="4"/>
        <v>2021 May Rural</v>
      </c>
      <c r="E302" s="4">
        <v>145.1</v>
      </c>
      <c r="F302" s="4">
        <v>198.5</v>
      </c>
      <c r="G302" s="4">
        <v>168.6</v>
      </c>
      <c r="H302" s="4">
        <v>155.80000000000001</v>
      </c>
      <c r="I302" s="4">
        <v>184.4</v>
      </c>
      <c r="J302" s="4">
        <v>162.30000000000001</v>
      </c>
      <c r="K302" s="4">
        <v>138.4</v>
      </c>
      <c r="L302" s="4">
        <v>165.1</v>
      </c>
      <c r="M302" s="4">
        <v>114.3</v>
      </c>
      <c r="N302" s="4">
        <v>169.7</v>
      </c>
      <c r="O302" s="4">
        <v>164.6</v>
      </c>
      <c r="P302" s="4">
        <v>169.8</v>
      </c>
      <c r="Q302" s="4">
        <v>158.69999999999999</v>
      </c>
      <c r="R302" s="4">
        <v>189.6</v>
      </c>
      <c r="S302" s="4">
        <v>165.3</v>
      </c>
      <c r="T302" s="4">
        <v>160.6</v>
      </c>
      <c r="U302" s="4">
        <v>164.5</v>
      </c>
      <c r="V302" s="4">
        <v>159.59372529793976</v>
      </c>
      <c r="W302" s="4">
        <v>161.69999999999999</v>
      </c>
      <c r="X302" s="4">
        <v>158.80000000000001</v>
      </c>
      <c r="Y302" s="4">
        <v>169.1</v>
      </c>
      <c r="Z302" s="4">
        <v>153.19999999999999</v>
      </c>
      <c r="AA302" s="4">
        <v>160</v>
      </c>
      <c r="AB302" s="4">
        <v>167.6</v>
      </c>
      <c r="AC302" s="4">
        <v>159.30000000000001</v>
      </c>
      <c r="AD302" s="4">
        <v>161.1</v>
      </c>
      <c r="AE302" s="4">
        <v>161.1</v>
      </c>
    </row>
    <row r="303" spans="1:34" ht="13.2" hidden="1" x14ac:dyDescent="0.25">
      <c r="A303" s="1" t="s">
        <v>32</v>
      </c>
      <c r="B303" s="1">
        <v>2021</v>
      </c>
      <c r="C303" s="1" t="s">
        <v>37</v>
      </c>
      <c r="D303" s="1" t="str">
        <f t="shared" si="4"/>
        <v>2021 May Urban</v>
      </c>
      <c r="E303" s="4">
        <v>148.80000000000001</v>
      </c>
      <c r="F303" s="4">
        <v>204.3</v>
      </c>
      <c r="G303" s="4">
        <v>173</v>
      </c>
      <c r="H303" s="4">
        <v>156.5</v>
      </c>
      <c r="I303" s="4">
        <v>168.8</v>
      </c>
      <c r="J303" s="4">
        <v>172.5</v>
      </c>
      <c r="K303" s="4">
        <v>166.5</v>
      </c>
      <c r="L303" s="4">
        <v>165.9</v>
      </c>
      <c r="M303" s="4">
        <v>115.9</v>
      </c>
      <c r="N303" s="4">
        <v>165.2</v>
      </c>
      <c r="O303" s="4">
        <v>152</v>
      </c>
      <c r="P303" s="4">
        <v>171.1</v>
      </c>
      <c r="Q303" s="4">
        <v>164.2</v>
      </c>
      <c r="R303" s="4">
        <v>198.2</v>
      </c>
      <c r="S303" s="4">
        <v>156.5</v>
      </c>
      <c r="T303" s="4">
        <v>140.19999999999999</v>
      </c>
      <c r="U303" s="4">
        <v>154.1</v>
      </c>
      <c r="V303" s="4">
        <v>161.6</v>
      </c>
      <c r="W303" s="4">
        <v>155.5</v>
      </c>
      <c r="X303" s="4">
        <v>150.1</v>
      </c>
      <c r="Y303" s="4">
        <v>160.4</v>
      </c>
      <c r="Z303" s="4">
        <v>145</v>
      </c>
      <c r="AA303" s="4">
        <v>152.6</v>
      </c>
      <c r="AB303" s="4">
        <v>156.6</v>
      </c>
      <c r="AC303" s="4">
        <v>157.5</v>
      </c>
      <c r="AD303" s="4">
        <v>152.30000000000001</v>
      </c>
      <c r="AE303" s="4">
        <v>159.5</v>
      </c>
    </row>
    <row r="304" spans="1:34" ht="13.2" x14ac:dyDescent="0.25">
      <c r="A304" s="1" t="s">
        <v>33</v>
      </c>
      <c r="B304" s="1">
        <v>2021</v>
      </c>
      <c r="C304" s="1" t="s">
        <v>37</v>
      </c>
      <c r="D304" s="1" t="str">
        <f t="shared" si="4"/>
        <v>2021 May Rural+Urban</v>
      </c>
      <c r="E304" s="4">
        <v>146.30000000000001</v>
      </c>
      <c r="F304" s="4">
        <v>200.5</v>
      </c>
      <c r="G304" s="4">
        <v>170.3</v>
      </c>
      <c r="H304" s="4">
        <v>156.1</v>
      </c>
      <c r="I304" s="4">
        <v>178.7</v>
      </c>
      <c r="J304" s="4">
        <v>167.1</v>
      </c>
      <c r="K304" s="4">
        <v>147.9</v>
      </c>
      <c r="L304" s="4">
        <v>165.4</v>
      </c>
      <c r="M304" s="4">
        <v>114.8</v>
      </c>
      <c r="N304" s="4">
        <v>168.2</v>
      </c>
      <c r="O304" s="4">
        <v>159.30000000000001</v>
      </c>
      <c r="P304" s="4">
        <v>170.4</v>
      </c>
      <c r="Q304" s="4">
        <v>160.69999999999999</v>
      </c>
      <c r="R304" s="4">
        <v>191.9</v>
      </c>
      <c r="S304" s="4">
        <v>161.80000000000001</v>
      </c>
      <c r="T304" s="4">
        <v>152.1</v>
      </c>
      <c r="U304" s="4">
        <v>160.4</v>
      </c>
      <c r="V304" s="4">
        <v>161.6</v>
      </c>
      <c r="W304" s="4">
        <v>159.4</v>
      </c>
      <c r="X304" s="4">
        <v>154.69999999999999</v>
      </c>
      <c r="Y304" s="4">
        <v>165.8</v>
      </c>
      <c r="Z304" s="4">
        <v>148.9</v>
      </c>
      <c r="AA304" s="4">
        <v>155.80000000000001</v>
      </c>
      <c r="AB304" s="4">
        <v>161.19999999999999</v>
      </c>
      <c r="AC304" s="4">
        <v>158.6</v>
      </c>
      <c r="AD304" s="4">
        <v>156.80000000000001</v>
      </c>
      <c r="AE304" s="4">
        <v>160.4</v>
      </c>
      <c r="AG304" s="34">
        <f>(AE304-AE268)/AE268</f>
        <v>6.8217943372518519E-2</v>
      </c>
    </row>
    <row r="305" spans="1:33" ht="13.2" hidden="1" x14ac:dyDescent="0.25">
      <c r="A305" s="1" t="s">
        <v>30</v>
      </c>
      <c r="B305" s="1">
        <v>2021</v>
      </c>
      <c r="C305" s="1" t="s">
        <v>38</v>
      </c>
      <c r="D305" s="1" t="str">
        <f t="shared" si="4"/>
        <v>2021 June Rural</v>
      </c>
      <c r="E305" s="4">
        <v>145.6</v>
      </c>
      <c r="F305" s="4">
        <v>200.1</v>
      </c>
      <c r="G305" s="4">
        <v>179.3</v>
      </c>
      <c r="H305" s="4">
        <v>156.1</v>
      </c>
      <c r="I305" s="4">
        <v>190.4</v>
      </c>
      <c r="J305" s="4">
        <v>158.6</v>
      </c>
      <c r="K305" s="4">
        <v>144.69999999999999</v>
      </c>
      <c r="L305" s="4">
        <v>165.5</v>
      </c>
      <c r="M305" s="4">
        <v>114.6</v>
      </c>
      <c r="N305" s="4">
        <v>170</v>
      </c>
      <c r="O305" s="4">
        <v>165.5</v>
      </c>
      <c r="P305" s="4">
        <v>171.7</v>
      </c>
      <c r="Q305" s="4">
        <v>160.5</v>
      </c>
      <c r="R305" s="4">
        <v>189.1</v>
      </c>
      <c r="S305" s="4">
        <v>165.3</v>
      </c>
      <c r="T305" s="4">
        <v>159.9</v>
      </c>
      <c r="U305" s="4">
        <v>164.6</v>
      </c>
      <c r="V305" s="4">
        <v>160.2291093776133</v>
      </c>
      <c r="W305" s="4">
        <v>162.1</v>
      </c>
      <c r="X305" s="4">
        <v>159.19999999999999</v>
      </c>
      <c r="Y305" s="4">
        <v>169.7</v>
      </c>
      <c r="Z305" s="4">
        <v>154.19999999999999</v>
      </c>
      <c r="AA305" s="4">
        <v>160.4</v>
      </c>
      <c r="AB305" s="4">
        <v>166.8</v>
      </c>
      <c r="AC305" s="4">
        <v>159.4</v>
      </c>
      <c r="AD305" s="4">
        <v>161.5</v>
      </c>
      <c r="AE305" s="4">
        <v>162.1</v>
      </c>
    </row>
    <row r="306" spans="1:33" ht="13.2" hidden="1" x14ac:dyDescent="0.25">
      <c r="A306" s="1" t="s">
        <v>32</v>
      </c>
      <c r="B306" s="1">
        <v>2021</v>
      </c>
      <c r="C306" s="1" t="s">
        <v>38</v>
      </c>
      <c r="D306" s="1" t="str">
        <f t="shared" si="4"/>
        <v>2021 June Urban</v>
      </c>
      <c r="E306" s="4">
        <v>149.19999999999999</v>
      </c>
      <c r="F306" s="4">
        <v>205.5</v>
      </c>
      <c r="G306" s="4">
        <v>182.8</v>
      </c>
      <c r="H306" s="4">
        <v>156.5</v>
      </c>
      <c r="I306" s="4">
        <v>172.2</v>
      </c>
      <c r="J306" s="4">
        <v>171.5</v>
      </c>
      <c r="K306" s="4">
        <v>176.2</v>
      </c>
      <c r="L306" s="4">
        <v>166.9</v>
      </c>
      <c r="M306" s="4">
        <v>116.1</v>
      </c>
      <c r="N306" s="4">
        <v>165.5</v>
      </c>
      <c r="O306" s="4">
        <v>152.30000000000001</v>
      </c>
      <c r="P306" s="4">
        <v>173.3</v>
      </c>
      <c r="Q306" s="4">
        <v>166.2</v>
      </c>
      <c r="R306" s="4">
        <v>195.6</v>
      </c>
      <c r="S306" s="4">
        <v>157.30000000000001</v>
      </c>
      <c r="T306" s="4">
        <v>140.5</v>
      </c>
      <c r="U306" s="4">
        <v>154.80000000000001</v>
      </c>
      <c r="V306" s="4">
        <v>160.5</v>
      </c>
      <c r="W306" s="4">
        <v>156.1</v>
      </c>
      <c r="X306" s="4">
        <v>149.80000000000001</v>
      </c>
      <c r="Y306" s="4">
        <v>160.80000000000001</v>
      </c>
      <c r="Z306" s="4">
        <v>147.5</v>
      </c>
      <c r="AA306" s="4">
        <v>150.69999999999999</v>
      </c>
      <c r="AB306" s="4">
        <v>158.1</v>
      </c>
      <c r="AC306" s="4">
        <v>158</v>
      </c>
      <c r="AD306" s="4">
        <v>153.4</v>
      </c>
      <c r="AE306" s="4">
        <v>160.4</v>
      </c>
    </row>
    <row r="307" spans="1:33" ht="13.2" x14ac:dyDescent="0.25">
      <c r="A307" s="1" t="s">
        <v>33</v>
      </c>
      <c r="B307" s="1">
        <v>2021</v>
      </c>
      <c r="C307" s="1" t="s">
        <v>38</v>
      </c>
      <c r="D307" s="1" t="str">
        <f t="shared" si="4"/>
        <v>2021 June Rural+Urban</v>
      </c>
      <c r="E307" s="4">
        <v>146.69999999999999</v>
      </c>
      <c r="F307" s="4">
        <v>202</v>
      </c>
      <c r="G307" s="4">
        <v>180.7</v>
      </c>
      <c r="H307" s="4">
        <v>156.19999999999999</v>
      </c>
      <c r="I307" s="4">
        <v>183.7</v>
      </c>
      <c r="J307" s="4">
        <v>164.6</v>
      </c>
      <c r="K307" s="4">
        <v>155.4</v>
      </c>
      <c r="L307" s="4">
        <v>166</v>
      </c>
      <c r="M307" s="4">
        <v>115.1</v>
      </c>
      <c r="N307" s="4">
        <v>168.5</v>
      </c>
      <c r="O307" s="4">
        <v>160</v>
      </c>
      <c r="P307" s="4">
        <v>172.4</v>
      </c>
      <c r="Q307" s="4">
        <v>162.6</v>
      </c>
      <c r="R307" s="4">
        <v>190.8</v>
      </c>
      <c r="S307" s="4">
        <v>162.19999999999999</v>
      </c>
      <c r="T307" s="4">
        <v>151.80000000000001</v>
      </c>
      <c r="U307" s="4">
        <v>160.69999999999999</v>
      </c>
      <c r="V307" s="4">
        <v>160.5</v>
      </c>
      <c r="W307" s="4">
        <v>159.80000000000001</v>
      </c>
      <c r="X307" s="4">
        <v>154.80000000000001</v>
      </c>
      <c r="Y307" s="4">
        <v>166.3</v>
      </c>
      <c r="Z307" s="4">
        <v>150.69999999999999</v>
      </c>
      <c r="AA307" s="4">
        <v>154.9</v>
      </c>
      <c r="AB307" s="4">
        <v>161.69999999999999</v>
      </c>
      <c r="AC307" s="4">
        <v>158.80000000000001</v>
      </c>
      <c r="AD307" s="4">
        <v>157.6</v>
      </c>
      <c r="AE307" s="4">
        <v>161.30000000000001</v>
      </c>
      <c r="AG307" s="34">
        <f>(AE307-AE271)/AE271</f>
        <v>6.2582345191040833E-2</v>
      </c>
    </row>
    <row r="308" spans="1:33" ht="13.2" hidden="1" x14ac:dyDescent="0.25">
      <c r="A308" s="1" t="s">
        <v>30</v>
      </c>
      <c r="B308" s="1">
        <v>2021</v>
      </c>
      <c r="C308" s="1" t="s">
        <v>39</v>
      </c>
      <c r="D308" s="1" t="str">
        <f t="shared" si="4"/>
        <v>2021 July Rural</v>
      </c>
      <c r="E308" s="4">
        <v>145.1</v>
      </c>
      <c r="F308" s="4">
        <v>204.5</v>
      </c>
      <c r="G308" s="4">
        <v>180.4</v>
      </c>
      <c r="H308" s="4">
        <v>157.1</v>
      </c>
      <c r="I308" s="4">
        <v>188.7</v>
      </c>
      <c r="J308" s="4">
        <v>157.69999999999999</v>
      </c>
      <c r="K308" s="4">
        <v>152.80000000000001</v>
      </c>
      <c r="L308" s="4">
        <v>163.6</v>
      </c>
      <c r="M308" s="4">
        <v>113.9</v>
      </c>
      <c r="N308" s="4">
        <v>169.7</v>
      </c>
      <c r="O308" s="4">
        <v>166.2</v>
      </c>
      <c r="P308" s="4">
        <v>171</v>
      </c>
      <c r="Q308" s="4">
        <v>161.69999999999999</v>
      </c>
      <c r="R308" s="4">
        <v>189.7</v>
      </c>
      <c r="S308" s="4">
        <v>166</v>
      </c>
      <c r="T308" s="4">
        <v>161.1</v>
      </c>
      <c r="U308" s="4">
        <v>165.3</v>
      </c>
      <c r="V308" s="4">
        <v>160.60202039018634</v>
      </c>
      <c r="W308" s="4">
        <v>162.5</v>
      </c>
      <c r="X308" s="4">
        <v>160.30000000000001</v>
      </c>
      <c r="Y308" s="4">
        <v>170.4</v>
      </c>
      <c r="Z308" s="4">
        <v>157.1</v>
      </c>
      <c r="AA308" s="4">
        <v>160.69999999999999</v>
      </c>
      <c r="AB308" s="4">
        <v>167.2</v>
      </c>
      <c r="AC308" s="4">
        <v>160.4</v>
      </c>
      <c r="AD308" s="4">
        <v>162.80000000000001</v>
      </c>
      <c r="AE308" s="4">
        <v>163.19999999999999</v>
      </c>
    </row>
    <row r="309" spans="1:33" ht="13.2" hidden="1" x14ac:dyDescent="0.25">
      <c r="A309" s="1" t="s">
        <v>32</v>
      </c>
      <c r="B309" s="1">
        <v>2021</v>
      </c>
      <c r="C309" s="1" t="s">
        <v>39</v>
      </c>
      <c r="D309" s="1" t="str">
        <f t="shared" si="4"/>
        <v>2021 July Urban</v>
      </c>
      <c r="E309" s="4">
        <v>149.1</v>
      </c>
      <c r="F309" s="4">
        <v>210.9</v>
      </c>
      <c r="G309" s="4">
        <v>185</v>
      </c>
      <c r="H309" s="4">
        <v>158.19999999999999</v>
      </c>
      <c r="I309" s="4">
        <v>170.6</v>
      </c>
      <c r="J309" s="4">
        <v>170.9</v>
      </c>
      <c r="K309" s="4">
        <v>186.4</v>
      </c>
      <c r="L309" s="4">
        <v>164.7</v>
      </c>
      <c r="M309" s="4">
        <v>115.7</v>
      </c>
      <c r="N309" s="4">
        <v>165.5</v>
      </c>
      <c r="O309" s="4">
        <v>153.4</v>
      </c>
      <c r="P309" s="4">
        <v>173.5</v>
      </c>
      <c r="Q309" s="4">
        <v>167.9</v>
      </c>
      <c r="R309" s="4">
        <v>195.5</v>
      </c>
      <c r="S309" s="4">
        <v>157.9</v>
      </c>
      <c r="T309" s="4">
        <v>141.9</v>
      </c>
      <c r="U309" s="4">
        <v>155.5</v>
      </c>
      <c r="V309" s="4">
        <v>161.5</v>
      </c>
      <c r="W309" s="4">
        <v>157.69999999999999</v>
      </c>
      <c r="X309" s="4">
        <v>150.69999999999999</v>
      </c>
      <c r="Y309" s="4">
        <v>161.5</v>
      </c>
      <c r="Z309" s="4">
        <v>149.5</v>
      </c>
      <c r="AA309" s="4">
        <v>151.19999999999999</v>
      </c>
      <c r="AB309" s="4">
        <v>160.30000000000001</v>
      </c>
      <c r="AC309" s="4">
        <v>159.6</v>
      </c>
      <c r="AD309" s="4">
        <v>155</v>
      </c>
      <c r="AE309" s="4">
        <v>161.80000000000001</v>
      </c>
    </row>
    <row r="310" spans="1:33" ht="13.2" x14ac:dyDescent="0.25">
      <c r="A310" s="1" t="s">
        <v>33</v>
      </c>
      <c r="B310" s="1">
        <v>2021</v>
      </c>
      <c r="C310" s="1" t="s">
        <v>39</v>
      </c>
      <c r="D310" s="1" t="str">
        <f t="shared" si="4"/>
        <v>2021 July Rural+Urban</v>
      </c>
      <c r="E310" s="4">
        <v>146.4</v>
      </c>
      <c r="F310" s="4">
        <v>206.8</v>
      </c>
      <c r="G310" s="4">
        <v>182.2</v>
      </c>
      <c r="H310" s="4">
        <v>157.5</v>
      </c>
      <c r="I310" s="4">
        <v>182.1</v>
      </c>
      <c r="J310" s="4">
        <v>163.9</v>
      </c>
      <c r="K310" s="4">
        <v>164.2</v>
      </c>
      <c r="L310" s="4">
        <v>164</v>
      </c>
      <c r="M310" s="4">
        <v>114.5</v>
      </c>
      <c r="N310" s="4">
        <v>168.3</v>
      </c>
      <c r="O310" s="4">
        <v>160.9</v>
      </c>
      <c r="P310" s="4">
        <v>172.2</v>
      </c>
      <c r="Q310" s="4">
        <v>164</v>
      </c>
      <c r="R310" s="4">
        <v>191.2</v>
      </c>
      <c r="S310" s="4">
        <v>162.80000000000001</v>
      </c>
      <c r="T310" s="4">
        <v>153.1</v>
      </c>
      <c r="U310" s="4">
        <v>161.4</v>
      </c>
      <c r="V310" s="4">
        <v>161.5</v>
      </c>
      <c r="W310" s="4">
        <v>160.69999999999999</v>
      </c>
      <c r="X310" s="4">
        <v>155.80000000000001</v>
      </c>
      <c r="Y310" s="4">
        <v>167</v>
      </c>
      <c r="Z310" s="4">
        <v>153.1</v>
      </c>
      <c r="AA310" s="4">
        <v>155.30000000000001</v>
      </c>
      <c r="AB310" s="4">
        <v>163.19999999999999</v>
      </c>
      <c r="AC310" s="4">
        <v>160.1</v>
      </c>
      <c r="AD310" s="4">
        <v>159</v>
      </c>
      <c r="AE310" s="4">
        <v>162.5</v>
      </c>
      <c r="AG310" s="34">
        <f>(AE310-AE274)/AE274</f>
        <v>7.0487483530961709E-2</v>
      </c>
    </row>
    <row r="311" spans="1:33" ht="13.2" hidden="1" x14ac:dyDescent="0.25">
      <c r="A311" s="1" t="s">
        <v>30</v>
      </c>
      <c r="B311" s="1">
        <v>2021</v>
      </c>
      <c r="C311" s="1" t="s">
        <v>40</v>
      </c>
      <c r="D311" s="1" t="str">
        <f t="shared" si="4"/>
        <v>2021 August Rural</v>
      </c>
      <c r="E311" s="4">
        <v>144.9</v>
      </c>
      <c r="F311" s="4">
        <v>202.3</v>
      </c>
      <c r="G311" s="4">
        <v>176.5</v>
      </c>
      <c r="H311" s="4">
        <v>157.5</v>
      </c>
      <c r="I311" s="4">
        <v>190.9</v>
      </c>
      <c r="J311" s="4">
        <v>155.69999999999999</v>
      </c>
      <c r="K311" s="4">
        <v>153.9</v>
      </c>
      <c r="L311" s="4">
        <v>162.80000000000001</v>
      </c>
      <c r="M311" s="4">
        <v>115.2</v>
      </c>
      <c r="N311" s="4">
        <v>169.8</v>
      </c>
      <c r="O311" s="4">
        <v>167.6</v>
      </c>
      <c r="P311" s="4">
        <v>171.9</v>
      </c>
      <c r="Q311" s="4">
        <v>161.80000000000001</v>
      </c>
      <c r="R311" s="4">
        <v>190.2</v>
      </c>
      <c r="S311" s="4">
        <v>167</v>
      </c>
      <c r="T311" s="4">
        <v>162.6</v>
      </c>
      <c r="U311" s="4">
        <v>166.3</v>
      </c>
      <c r="V311" s="4">
        <v>160.8472061184155</v>
      </c>
      <c r="W311" s="4">
        <v>163.1</v>
      </c>
      <c r="X311" s="4">
        <v>160.9</v>
      </c>
      <c r="Y311" s="4">
        <v>171.1</v>
      </c>
      <c r="Z311" s="4">
        <v>157.69999999999999</v>
      </c>
      <c r="AA311" s="4">
        <v>161.1</v>
      </c>
      <c r="AB311" s="4">
        <v>167.5</v>
      </c>
      <c r="AC311" s="4">
        <v>160.30000000000001</v>
      </c>
      <c r="AD311" s="4">
        <v>163.30000000000001</v>
      </c>
      <c r="AE311" s="4">
        <v>163.6</v>
      </c>
    </row>
    <row r="312" spans="1:33" ht="13.2" hidden="1" x14ac:dyDescent="0.25">
      <c r="A312" s="1" t="s">
        <v>32</v>
      </c>
      <c r="B312" s="1">
        <v>2021</v>
      </c>
      <c r="C312" s="1" t="s">
        <v>40</v>
      </c>
      <c r="D312" s="1" t="str">
        <f t="shared" si="4"/>
        <v>2021 August Urban</v>
      </c>
      <c r="E312" s="4">
        <v>149.30000000000001</v>
      </c>
      <c r="F312" s="4">
        <v>207.4</v>
      </c>
      <c r="G312" s="4">
        <v>174.1</v>
      </c>
      <c r="H312" s="4">
        <v>159.19999999999999</v>
      </c>
      <c r="I312" s="4">
        <v>175</v>
      </c>
      <c r="J312" s="4">
        <v>161.30000000000001</v>
      </c>
      <c r="K312" s="4">
        <v>183.3</v>
      </c>
      <c r="L312" s="4">
        <v>164.5</v>
      </c>
      <c r="M312" s="4">
        <v>120.4</v>
      </c>
      <c r="N312" s="4">
        <v>166.2</v>
      </c>
      <c r="O312" s="4">
        <v>154.80000000000001</v>
      </c>
      <c r="P312" s="4">
        <v>175.1</v>
      </c>
      <c r="Q312" s="4">
        <v>167.3</v>
      </c>
      <c r="R312" s="4">
        <v>196.5</v>
      </c>
      <c r="S312" s="4">
        <v>159.80000000000001</v>
      </c>
      <c r="T312" s="4">
        <v>143.6</v>
      </c>
      <c r="U312" s="4">
        <v>157.30000000000001</v>
      </c>
      <c r="V312" s="4">
        <v>162.1</v>
      </c>
      <c r="W312" s="4">
        <v>160.69999999999999</v>
      </c>
      <c r="X312" s="4">
        <v>153.19999999999999</v>
      </c>
      <c r="Y312" s="4">
        <v>162.80000000000001</v>
      </c>
      <c r="Z312" s="4">
        <v>150.4</v>
      </c>
      <c r="AA312" s="4">
        <v>153.69999999999999</v>
      </c>
      <c r="AB312" s="4">
        <v>160.4</v>
      </c>
      <c r="AC312" s="4">
        <v>159.6</v>
      </c>
      <c r="AD312" s="4">
        <v>156</v>
      </c>
      <c r="AE312" s="4">
        <v>162.30000000000001</v>
      </c>
    </row>
    <row r="313" spans="1:33" ht="13.2" x14ac:dyDescent="0.25">
      <c r="A313" s="1" t="s">
        <v>33</v>
      </c>
      <c r="B313" s="1">
        <v>2021</v>
      </c>
      <c r="C313" s="1" t="s">
        <v>40</v>
      </c>
      <c r="D313" s="1" t="str">
        <f t="shared" si="4"/>
        <v>2021 August Rural+Urban</v>
      </c>
      <c r="E313" s="4">
        <v>146.6</v>
      </c>
      <c r="F313" s="4">
        <v>204</v>
      </c>
      <c r="G313" s="4">
        <v>172.8</v>
      </c>
      <c r="H313" s="4">
        <v>158.4</v>
      </c>
      <c r="I313" s="4">
        <v>188</v>
      </c>
      <c r="J313" s="4">
        <v>156.80000000000001</v>
      </c>
      <c r="K313" s="4">
        <v>162.19999999999999</v>
      </c>
      <c r="L313" s="4">
        <v>164.1</v>
      </c>
      <c r="M313" s="4">
        <v>119.7</v>
      </c>
      <c r="N313" s="4">
        <v>168.8</v>
      </c>
      <c r="O313" s="4">
        <v>162.69999999999999</v>
      </c>
      <c r="P313" s="4">
        <v>173.9</v>
      </c>
      <c r="Q313" s="4">
        <v>164</v>
      </c>
      <c r="R313" s="4">
        <v>192.1</v>
      </c>
      <c r="S313" s="4">
        <v>164.5</v>
      </c>
      <c r="T313" s="4">
        <v>155.30000000000001</v>
      </c>
      <c r="U313" s="4">
        <v>163.19999999999999</v>
      </c>
      <c r="V313" s="4">
        <v>162.1</v>
      </c>
      <c r="W313" s="4">
        <v>162.6</v>
      </c>
      <c r="X313" s="4">
        <v>157.5</v>
      </c>
      <c r="Y313" s="4">
        <v>168.4</v>
      </c>
      <c r="Z313" s="4">
        <v>154</v>
      </c>
      <c r="AA313" s="4">
        <v>157.6</v>
      </c>
      <c r="AB313" s="4">
        <v>163.80000000000001</v>
      </c>
      <c r="AC313" s="4">
        <v>160</v>
      </c>
      <c r="AD313" s="4">
        <v>160</v>
      </c>
      <c r="AE313" s="4">
        <v>163.19999999999999</v>
      </c>
      <c r="AG313" s="34">
        <f>(AE313-AE277)/AE277</f>
        <v>6.0428849902533999E-2</v>
      </c>
    </row>
    <row r="314" spans="1:33" ht="13.2" hidden="1" x14ac:dyDescent="0.25">
      <c r="A314" s="1" t="s">
        <v>30</v>
      </c>
      <c r="B314" s="1">
        <v>2021</v>
      </c>
      <c r="C314" s="1" t="s">
        <v>41</v>
      </c>
      <c r="D314" s="1" t="str">
        <f t="shared" si="4"/>
        <v>2021 September Rural</v>
      </c>
      <c r="E314" s="4">
        <v>145.4</v>
      </c>
      <c r="F314" s="4">
        <v>202.1</v>
      </c>
      <c r="G314" s="4">
        <v>172</v>
      </c>
      <c r="H314" s="4">
        <v>158</v>
      </c>
      <c r="I314" s="4">
        <v>195.5</v>
      </c>
      <c r="J314" s="4">
        <v>152.69999999999999</v>
      </c>
      <c r="K314" s="4">
        <v>151.4</v>
      </c>
      <c r="L314" s="4">
        <v>163.9</v>
      </c>
      <c r="M314" s="4">
        <v>119.3</v>
      </c>
      <c r="N314" s="4">
        <v>170.1</v>
      </c>
      <c r="O314" s="4">
        <v>168.3</v>
      </c>
      <c r="P314" s="4">
        <v>172.8</v>
      </c>
      <c r="Q314" s="4">
        <v>162.1</v>
      </c>
      <c r="R314" s="4">
        <v>190.5</v>
      </c>
      <c r="S314" s="4">
        <v>167.7</v>
      </c>
      <c r="T314" s="4">
        <v>163.6</v>
      </c>
      <c r="U314" s="4">
        <v>167.1</v>
      </c>
      <c r="V314" s="4">
        <v>161.0975928762461</v>
      </c>
      <c r="W314" s="4">
        <v>163.69999999999999</v>
      </c>
      <c r="X314" s="4">
        <v>161.30000000000001</v>
      </c>
      <c r="Y314" s="4">
        <v>171.9</v>
      </c>
      <c r="Z314" s="4">
        <v>157.80000000000001</v>
      </c>
      <c r="AA314" s="4">
        <v>162.69999999999999</v>
      </c>
      <c r="AB314" s="4">
        <v>168.5</v>
      </c>
      <c r="AC314" s="4">
        <v>160.19999999999999</v>
      </c>
      <c r="AD314" s="4">
        <v>163.80000000000001</v>
      </c>
      <c r="AE314" s="4">
        <v>164</v>
      </c>
    </row>
    <row r="315" spans="1:33" ht="13.2" hidden="1" x14ac:dyDescent="0.25">
      <c r="A315" s="1" t="s">
        <v>32</v>
      </c>
      <c r="B315" s="1">
        <v>2021</v>
      </c>
      <c r="C315" s="1" t="s">
        <v>41</v>
      </c>
      <c r="D315" s="1" t="str">
        <f t="shared" si="4"/>
        <v>2021 September Urban</v>
      </c>
      <c r="E315" s="4">
        <v>149.30000000000001</v>
      </c>
      <c r="F315" s="4">
        <v>207.4</v>
      </c>
      <c r="G315" s="4">
        <v>174.1</v>
      </c>
      <c r="H315" s="4">
        <v>159.1</v>
      </c>
      <c r="I315" s="4">
        <v>175</v>
      </c>
      <c r="J315" s="4">
        <v>161.19999999999999</v>
      </c>
      <c r="K315" s="4">
        <v>183.5</v>
      </c>
      <c r="L315" s="4">
        <v>164.5</v>
      </c>
      <c r="M315" s="4">
        <v>120.4</v>
      </c>
      <c r="N315" s="4">
        <v>166.2</v>
      </c>
      <c r="O315" s="4">
        <v>154.80000000000001</v>
      </c>
      <c r="P315" s="4">
        <v>175.1</v>
      </c>
      <c r="Q315" s="4">
        <v>167.3</v>
      </c>
      <c r="R315" s="4">
        <v>196.5</v>
      </c>
      <c r="S315" s="4">
        <v>159.80000000000001</v>
      </c>
      <c r="T315" s="4">
        <v>143.6</v>
      </c>
      <c r="U315" s="4">
        <v>157.4</v>
      </c>
      <c r="V315" s="4">
        <v>162.1</v>
      </c>
      <c r="W315" s="4">
        <v>160.80000000000001</v>
      </c>
      <c r="X315" s="4">
        <v>153.30000000000001</v>
      </c>
      <c r="Y315" s="4">
        <v>162.80000000000001</v>
      </c>
      <c r="Z315" s="4">
        <v>150.5</v>
      </c>
      <c r="AA315" s="4">
        <v>153.9</v>
      </c>
      <c r="AB315" s="4">
        <v>160.30000000000001</v>
      </c>
      <c r="AC315" s="4">
        <v>159.6</v>
      </c>
      <c r="AD315" s="4">
        <v>156</v>
      </c>
      <c r="AE315" s="4">
        <v>162.30000000000001</v>
      </c>
    </row>
    <row r="316" spans="1:33" ht="13.2" x14ac:dyDescent="0.25">
      <c r="A316" s="1" t="s">
        <v>33</v>
      </c>
      <c r="B316" s="1">
        <v>2021</v>
      </c>
      <c r="C316" s="1" t="s">
        <v>41</v>
      </c>
      <c r="D316" s="1" t="str">
        <f t="shared" si="4"/>
        <v>2021 September Rural+Urban</v>
      </c>
      <c r="E316" s="4">
        <v>146.6</v>
      </c>
      <c r="F316" s="4">
        <v>204</v>
      </c>
      <c r="G316" s="4">
        <v>172.8</v>
      </c>
      <c r="H316" s="4">
        <v>158.4</v>
      </c>
      <c r="I316" s="4">
        <v>188</v>
      </c>
      <c r="J316" s="4">
        <v>156.69999999999999</v>
      </c>
      <c r="K316" s="4">
        <v>162.30000000000001</v>
      </c>
      <c r="L316" s="4">
        <v>164.1</v>
      </c>
      <c r="M316" s="4">
        <v>119.7</v>
      </c>
      <c r="N316" s="4">
        <v>168.8</v>
      </c>
      <c r="O316" s="4">
        <v>162.69999999999999</v>
      </c>
      <c r="P316" s="4">
        <v>173.9</v>
      </c>
      <c r="Q316" s="4">
        <v>164</v>
      </c>
      <c r="R316" s="4">
        <v>192.1</v>
      </c>
      <c r="S316" s="4">
        <v>164.6</v>
      </c>
      <c r="T316" s="4">
        <v>155.30000000000001</v>
      </c>
      <c r="U316" s="4">
        <v>163.30000000000001</v>
      </c>
      <c r="V316" s="4">
        <v>162.1</v>
      </c>
      <c r="W316" s="4">
        <v>162.6</v>
      </c>
      <c r="X316" s="4">
        <v>157.5</v>
      </c>
      <c r="Y316" s="4">
        <v>168.4</v>
      </c>
      <c r="Z316" s="4">
        <v>154</v>
      </c>
      <c r="AA316" s="4">
        <v>157.69999999999999</v>
      </c>
      <c r="AB316" s="4">
        <v>163.69999999999999</v>
      </c>
      <c r="AC316" s="4">
        <v>160</v>
      </c>
      <c r="AD316" s="4">
        <v>160</v>
      </c>
      <c r="AE316" s="4">
        <v>163.19999999999999</v>
      </c>
      <c r="AG316" s="34">
        <f>(AE316-AE280)/AE280</f>
        <v>5.4945054945054951E-2</v>
      </c>
    </row>
    <row r="317" spans="1:33" ht="13.2" hidden="1" x14ac:dyDescent="0.25">
      <c r="A317" s="1" t="s">
        <v>30</v>
      </c>
      <c r="B317" s="1">
        <v>2021</v>
      </c>
      <c r="C317" s="1" t="s">
        <v>42</v>
      </c>
      <c r="D317" s="1" t="str">
        <f t="shared" si="4"/>
        <v>2021 October Rural</v>
      </c>
      <c r="E317" s="4">
        <v>146.1</v>
      </c>
      <c r="F317" s="4">
        <v>202.5</v>
      </c>
      <c r="G317" s="4">
        <v>170.1</v>
      </c>
      <c r="H317" s="4">
        <v>158.4</v>
      </c>
      <c r="I317" s="4">
        <v>198.8</v>
      </c>
      <c r="J317" s="4">
        <v>152.6</v>
      </c>
      <c r="K317" s="4">
        <v>170.4</v>
      </c>
      <c r="L317" s="4">
        <v>165.2</v>
      </c>
      <c r="M317" s="4">
        <v>121.6</v>
      </c>
      <c r="N317" s="4">
        <v>170.6</v>
      </c>
      <c r="O317" s="4">
        <v>168.8</v>
      </c>
      <c r="P317" s="4">
        <v>173.6</v>
      </c>
      <c r="Q317" s="4">
        <v>165.5</v>
      </c>
      <c r="R317" s="4">
        <v>191.2</v>
      </c>
      <c r="S317" s="4">
        <v>168.9</v>
      </c>
      <c r="T317" s="4">
        <v>164.8</v>
      </c>
      <c r="U317" s="4">
        <v>168.3</v>
      </c>
      <c r="V317" s="4">
        <v>161.54964659831643</v>
      </c>
      <c r="W317" s="4">
        <v>165.5</v>
      </c>
      <c r="X317" s="4">
        <v>162</v>
      </c>
      <c r="Y317" s="4">
        <v>172.5</v>
      </c>
      <c r="Z317" s="4">
        <v>159.5</v>
      </c>
      <c r="AA317" s="4">
        <v>163.19999999999999</v>
      </c>
      <c r="AB317" s="4">
        <v>169</v>
      </c>
      <c r="AC317" s="4">
        <v>161.1</v>
      </c>
      <c r="AD317" s="4">
        <v>164.7</v>
      </c>
      <c r="AE317" s="4">
        <v>166.3</v>
      </c>
    </row>
    <row r="318" spans="1:33" ht="13.2" hidden="1" x14ac:dyDescent="0.25">
      <c r="A318" s="1" t="s">
        <v>32</v>
      </c>
      <c r="B318" s="1">
        <v>2021</v>
      </c>
      <c r="C318" s="1" t="s">
        <v>42</v>
      </c>
      <c r="D318" s="1" t="str">
        <f t="shared" si="4"/>
        <v>2021 October Urban</v>
      </c>
      <c r="E318" s="4">
        <v>150.1</v>
      </c>
      <c r="F318" s="4">
        <v>208.4</v>
      </c>
      <c r="G318" s="4">
        <v>173</v>
      </c>
      <c r="H318" s="4">
        <v>159.19999999999999</v>
      </c>
      <c r="I318" s="4">
        <v>176.6</v>
      </c>
      <c r="J318" s="4">
        <v>159.30000000000001</v>
      </c>
      <c r="K318" s="4">
        <v>214.4</v>
      </c>
      <c r="L318" s="4">
        <v>165.3</v>
      </c>
      <c r="M318" s="4">
        <v>122.5</v>
      </c>
      <c r="N318" s="4">
        <v>166.8</v>
      </c>
      <c r="O318" s="4">
        <v>155.4</v>
      </c>
      <c r="P318" s="4">
        <v>175.9</v>
      </c>
      <c r="Q318" s="4">
        <v>171.5</v>
      </c>
      <c r="R318" s="4">
        <v>197</v>
      </c>
      <c r="S318" s="4">
        <v>160.80000000000001</v>
      </c>
      <c r="T318" s="4">
        <v>144.4</v>
      </c>
      <c r="U318" s="4">
        <v>158.30000000000001</v>
      </c>
      <c r="V318" s="4">
        <v>163.6</v>
      </c>
      <c r="W318" s="4">
        <v>162.19999999999999</v>
      </c>
      <c r="X318" s="4">
        <v>154.30000000000001</v>
      </c>
      <c r="Y318" s="4">
        <v>163.5</v>
      </c>
      <c r="Z318" s="4">
        <v>152.19999999999999</v>
      </c>
      <c r="AA318" s="4">
        <v>155.1</v>
      </c>
      <c r="AB318" s="4">
        <v>160.30000000000001</v>
      </c>
      <c r="AC318" s="4">
        <v>160.30000000000001</v>
      </c>
      <c r="AD318" s="4">
        <v>157</v>
      </c>
      <c r="AE318" s="4">
        <v>164.6</v>
      </c>
    </row>
    <row r="319" spans="1:33" ht="13.2" x14ac:dyDescent="0.25">
      <c r="A319" s="1" t="s">
        <v>33</v>
      </c>
      <c r="B319" s="1">
        <v>2021</v>
      </c>
      <c r="C319" s="1" t="s">
        <v>42</v>
      </c>
      <c r="D319" s="1" t="str">
        <f t="shared" si="4"/>
        <v>2021 October Rural+Urban</v>
      </c>
      <c r="E319" s="4">
        <v>147.4</v>
      </c>
      <c r="F319" s="4">
        <v>204.6</v>
      </c>
      <c r="G319" s="4">
        <v>171.2</v>
      </c>
      <c r="H319" s="4">
        <v>158.69999999999999</v>
      </c>
      <c r="I319" s="4">
        <v>190.6</v>
      </c>
      <c r="J319" s="4">
        <v>155.69999999999999</v>
      </c>
      <c r="K319" s="4">
        <v>185.3</v>
      </c>
      <c r="L319" s="4">
        <v>165.2</v>
      </c>
      <c r="M319" s="4">
        <v>121.9</v>
      </c>
      <c r="N319" s="4">
        <v>169.3</v>
      </c>
      <c r="O319" s="4">
        <v>163.19999999999999</v>
      </c>
      <c r="P319" s="4">
        <v>174.7</v>
      </c>
      <c r="Q319" s="4">
        <v>167.7</v>
      </c>
      <c r="R319" s="4">
        <v>192.7</v>
      </c>
      <c r="S319" s="4">
        <v>165.7</v>
      </c>
      <c r="T319" s="4">
        <v>156.30000000000001</v>
      </c>
      <c r="U319" s="4">
        <v>164.3</v>
      </c>
      <c r="V319" s="4">
        <v>163.6</v>
      </c>
      <c r="W319" s="4">
        <v>164.2</v>
      </c>
      <c r="X319" s="4">
        <v>158.4</v>
      </c>
      <c r="Y319" s="4">
        <v>169.1</v>
      </c>
      <c r="Z319" s="4">
        <v>155.69999999999999</v>
      </c>
      <c r="AA319" s="4">
        <v>158.6</v>
      </c>
      <c r="AB319" s="4">
        <v>163.9</v>
      </c>
      <c r="AC319" s="4">
        <v>160.80000000000001</v>
      </c>
      <c r="AD319" s="4">
        <v>161</v>
      </c>
      <c r="AE319" s="4">
        <v>165.5</v>
      </c>
      <c r="AG319" s="34">
        <f>(AE319-AE283)/AE283</f>
        <v>5.8184143222506354E-2</v>
      </c>
    </row>
    <row r="320" spans="1:33" ht="13.2" hidden="1" x14ac:dyDescent="0.25">
      <c r="A320" s="1" t="s">
        <v>30</v>
      </c>
      <c r="B320" s="1">
        <v>2021</v>
      </c>
      <c r="C320" s="1" t="s">
        <v>43</v>
      </c>
      <c r="D320" s="1" t="str">
        <f t="shared" si="4"/>
        <v>2021 November Rural</v>
      </c>
      <c r="E320" s="4">
        <v>146.9</v>
      </c>
      <c r="F320" s="4">
        <v>199.8</v>
      </c>
      <c r="G320" s="4">
        <v>171.5</v>
      </c>
      <c r="H320" s="4">
        <v>159.1</v>
      </c>
      <c r="I320" s="4">
        <v>198.4</v>
      </c>
      <c r="J320" s="4">
        <v>153.19999999999999</v>
      </c>
      <c r="K320" s="4">
        <v>183.9</v>
      </c>
      <c r="L320" s="4">
        <v>165.4</v>
      </c>
      <c r="M320" s="4">
        <v>122.1</v>
      </c>
      <c r="N320" s="4">
        <v>170.8</v>
      </c>
      <c r="O320" s="4">
        <v>169.1</v>
      </c>
      <c r="P320" s="4">
        <v>174.3</v>
      </c>
      <c r="Q320" s="4">
        <v>167.5</v>
      </c>
      <c r="R320" s="4">
        <v>191.4</v>
      </c>
      <c r="S320" s="4">
        <v>170.4</v>
      </c>
      <c r="T320" s="4">
        <v>166</v>
      </c>
      <c r="U320" s="4">
        <v>169.8</v>
      </c>
      <c r="V320" s="4">
        <v>162.12160506588646</v>
      </c>
      <c r="W320" s="4">
        <v>165.3</v>
      </c>
      <c r="X320" s="4">
        <v>162.9</v>
      </c>
      <c r="Y320" s="4">
        <v>173.4</v>
      </c>
      <c r="Z320" s="4">
        <v>158.9</v>
      </c>
      <c r="AA320" s="4">
        <v>163.80000000000001</v>
      </c>
      <c r="AB320" s="4">
        <v>169.3</v>
      </c>
      <c r="AC320" s="4">
        <v>162.4</v>
      </c>
      <c r="AD320" s="4">
        <v>165.2</v>
      </c>
      <c r="AE320" s="4">
        <v>167.6</v>
      </c>
    </row>
    <row r="321" spans="1:34" ht="13.2" hidden="1" x14ac:dyDescent="0.25">
      <c r="A321" s="1" t="s">
        <v>32</v>
      </c>
      <c r="B321" s="1">
        <v>2021</v>
      </c>
      <c r="C321" s="1" t="s">
        <v>43</v>
      </c>
      <c r="D321" s="1" t="str">
        <f t="shared" si="4"/>
        <v>2021 November Urban</v>
      </c>
      <c r="E321" s="4">
        <v>151</v>
      </c>
      <c r="F321" s="4">
        <v>204.9</v>
      </c>
      <c r="G321" s="4">
        <v>175.4</v>
      </c>
      <c r="H321" s="4">
        <v>159.6</v>
      </c>
      <c r="I321" s="4">
        <v>175.8</v>
      </c>
      <c r="J321" s="4">
        <v>160.30000000000001</v>
      </c>
      <c r="K321" s="4">
        <v>229.1</v>
      </c>
      <c r="L321" s="4">
        <v>165.1</v>
      </c>
      <c r="M321" s="4">
        <v>123.1</v>
      </c>
      <c r="N321" s="4">
        <v>167.2</v>
      </c>
      <c r="O321" s="4">
        <v>156.1</v>
      </c>
      <c r="P321" s="4">
        <v>176.8</v>
      </c>
      <c r="Q321" s="4">
        <v>173.5</v>
      </c>
      <c r="R321" s="4">
        <v>197</v>
      </c>
      <c r="S321" s="4">
        <v>162.30000000000001</v>
      </c>
      <c r="T321" s="4">
        <v>145.30000000000001</v>
      </c>
      <c r="U321" s="4">
        <v>159.69999999999999</v>
      </c>
      <c r="V321" s="4">
        <v>164.2</v>
      </c>
      <c r="W321" s="4">
        <v>161.6</v>
      </c>
      <c r="X321" s="4">
        <v>155.19999999999999</v>
      </c>
      <c r="Y321" s="4">
        <v>164.2</v>
      </c>
      <c r="Z321" s="4">
        <v>151.19999999999999</v>
      </c>
      <c r="AA321" s="4">
        <v>156.69999999999999</v>
      </c>
      <c r="AB321" s="4">
        <v>160.80000000000001</v>
      </c>
      <c r="AC321" s="4">
        <v>161.80000000000001</v>
      </c>
      <c r="AD321" s="4">
        <v>157.30000000000001</v>
      </c>
      <c r="AE321" s="4">
        <v>165.6</v>
      </c>
    </row>
    <row r="322" spans="1:34" ht="13.2" x14ac:dyDescent="0.25">
      <c r="A322" s="1" t="s">
        <v>33</v>
      </c>
      <c r="B322" s="1">
        <v>2021</v>
      </c>
      <c r="C322" s="1" t="s">
        <v>43</v>
      </c>
      <c r="D322" s="1" t="str">
        <f t="shared" si="4"/>
        <v>2021 November Rural+Urban</v>
      </c>
      <c r="E322" s="4">
        <v>148.19999999999999</v>
      </c>
      <c r="F322" s="4">
        <v>201.6</v>
      </c>
      <c r="G322" s="4">
        <v>173</v>
      </c>
      <c r="H322" s="4">
        <v>159.30000000000001</v>
      </c>
      <c r="I322" s="4">
        <v>190.1</v>
      </c>
      <c r="J322" s="4">
        <v>156.5</v>
      </c>
      <c r="K322" s="4">
        <v>199.2</v>
      </c>
      <c r="L322" s="4">
        <v>165.3</v>
      </c>
      <c r="M322" s="4">
        <v>122.4</v>
      </c>
      <c r="N322" s="4">
        <v>169.6</v>
      </c>
      <c r="O322" s="4">
        <v>163.69999999999999</v>
      </c>
      <c r="P322" s="4">
        <v>175.5</v>
      </c>
      <c r="Q322" s="4">
        <v>169.7</v>
      </c>
      <c r="R322" s="4">
        <v>192.9</v>
      </c>
      <c r="S322" s="4">
        <v>167.2</v>
      </c>
      <c r="T322" s="4">
        <v>157.4</v>
      </c>
      <c r="U322" s="4">
        <v>165.8</v>
      </c>
      <c r="V322" s="4">
        <v>164.2</v>
      </c>
      <c r="W322" s="4">
        <v>163.9</v>
      </c>
      <c r="X322" s="4">
        <v>159.30000000000001</v>
      </c>
      <c r="Y322" s="4">
        <v>169.9</v>
      </c>
      <c r="Z322" s="4">
        <v>154.80000000000001</v>
      </c>
      <c r="AA322" s="4">
        <v>159.80000000000001</v>
      </c>
      <c r="AB322" s="4">
        <v>164.3</v>
      </c>
      <c r="AC322" s="4">
        <v>162.19999999999999</v>
      </c>
      <c r="AD322" s="4">
        <v>161.4</v>
      </c>
      <c r="AE322" s="4">
        <v>166.7</v>
      </c>
      <c r="AG322" s="34">
        <f>(AE322-AE286)/AE286</f>
        <v>5.2398989898989792E-2</v>
      </c>
    </row>
    <row r="323" spans="1:34" ht="13.2" hidden="1" x14ac:dyDescent="0.25">
      <c r="A323" s="1" t="s">
        <v>30</v>
      </c>
      <c r="B323" s="1">
        <v>2021</v>
      </c>
      <c r="C323" s="1" t="s">
        <v>44</v>
      </c>
      <c r="D323" s="1" t="str">
        <f t="shared" si="4"/>
        <v>2021 December Rural</v>
      </c>
      <c r="E323" s="4">
        <v>147.4</v>
      </c>
      <c r="F323" s="4">
        <v>197</v>
      </c>
      <c r="G323" s="4">
        <v>176.5</v>
      </c>
      <c r="H323" s="4">
        <v>159.80000000000001</v>
      </c>
      <c r="I323" s="4">
        <v>195.8</v>
      </c>
      <c r="J323" s="4">
        <v>152</v>
      </c>
      <c r="K323" s="4">
        <v>172.3</v>
      </c>
      <c r="L323" s="4">
        <v>164.5</v>
      </c>
      <c r="M323" s="4">
        <v>120.6</v>
      </c>
      <c r="N323" s="4">
        <v>171.7</v>
      </c>
      <c r="O323" s="4">
        <v>169.7</v>
      </c>
      <c r="P323" s="4">
        <v>175.1</v>
      </c>
      <c r="Q323" s="4">
        <v>165.8</v>
      </c>
      <c r="R323" s="4">
        <v>190.8</v>
      </c>
      <c r="S323" s="4">
        <v>171.8</v>
      </c>
      <c r="T323" s="4">
        <v>167.3</v>
      </c>
      <c r="U323" s="4">
        <v>171.2</v>
      </c>
      <c r="V323" s="4">
        <v>162.72987161560545</v>
      </c>
      <c r="W323" s="4">
        <v>165.6</v>
      </c>
      <c r="X323" s="4">
        <v>163.9</v>
      </c>
      <c r="Y323" s="4">
        <v>174</v>
      </c>
      <c r="Z323" s="4">
        <v>160.1</v>
      </c>
      <c r="AA323" s="4">
        <v>164.5</v>
      </c>
      <c r="AB323" s="4">
        <v>169.7</v>
      </c>
      <c r="AC323" s="4">
        <v>162.80000000000001</v>
      </c>
      <c r="AD323" s="4">
        <v>166</v>
      </c>
      <c r="AE323" s="4">
        <v>167</v>
      </c>
    </row>
    <row r="324" spans="1:34" ht="13.2" hidden="1" x14ac:dyDescent="0.25">
      <c r="A324" s="1" t="s">
        <v>32</v>
      </c>
      <c r="B324" s="1">
        <v>2021</v>
      </c>
      <c r="C324" s="1" t="s">
        <v>44</v>
      </c>
      <c r="D324" s="1" t="str">
        <f t="shared" si="4"/>
        <v>2021 December Urban</v>
      </c>
      <c r="E324" s="4">
        <v>151.6</v>
      </c>
      <c r="F324" s="4">
        <v>202.2</v>
      </c>
      <c r="G324" s="4">
        <v>180</v>
      </c>
      <c r="H324" s="4">
        <v>160</v>
      </c>
      <c r="I324" s="4">
        <v>173.5</v>
      </c>
      <c r="J324" s="4">
        <v>158.30000000000001</v>
      </c>
      <c r="K324" s="4">
        <v>219.5</v>
      </c>
      <c r="L324" s="4">
        <v>164.2</v>
      </c>
      <c r="M324" s="4">
        <v>121.9</v>
      </c>
      <c r="N324" s="4">
        <v>168.2</v>
      </c>
      <c r="O324" s="4">
        <v>156.5</v>
      </c>
      <c r="P324" s="4">
        <v>178.2</v>
      </c>
      <c r="Q324" s="4">
        <v>172.2</v>
      </c>
      <c r="R324" s="4">
        <v>196.8</v>
      </c>
      <c r="S324" s="4">
        <v>163.30000000000001</v>
      </c>
      <c r="T324" s="4">
        <v>146.69999999999999</v>
      </c>
      <c r="U324" s="4">
        <v>160.69999999999999</v>
      </c>
      <c r="V324" s="4">
        <v>163.4</v>
      </c>
      <c r="W324" s="4">
        <v>161.69999999999999</v>
      </c>
      <c r="X324" s="4">
        <v>156</v>
      </c>
      <c r="Y324" s="4">
        <v>165.1</v>
      </c>
      <c r="Z324" s="4">
        <v>151.80000000000001</v>
      </c>
      <c r="AA324" s="4">
        <v>157.6</v>
      </c>
      <c r="AB324" s="4">
        <v>160.6</v>
      </c>
      <c r="AC324" s="4">
        <v>162.4</v>
      </c>
      <c r="AD324" s="4">
        <v>157.80000000000001</v>
      </c>
      <c r="AE324" s="4">
        <v>165.2</v>
      </c>
    </row>
    <row r="325" spans="1:34" ht="13.2" x14ac:dyDescent="0.25">
      <c r="A325" s="1" t="s">
        <v>33</v>
      </c>
      <c r="B325" s="1">
        <v>2021</v>
      </c>
      <c r="C325" s="1" t="s">
        <v>44</v>
      </c>
      <c r="D325" s="1" t="str">
        <f t="shared" si="4"/>
        <v>2021 December Rural+Urban</v>
      </c>
      <c r="E325" s="4">
        <v>148.69999999999999</v>
      </c>
      <c r="F325" s="4">
        <v>198.8</v>
      </c>
      <c r="G325" s="4">
        <v>177.9</v>
      </c>
      <c r="H325" s="4">
        <v>159.9</v>
      </c>
      <c r="I325" s="4">
        <v>187.6</v>
      </c>
      <c r="J325" s="4">
        <v>154.9</v>
      </c>
      <c r="K325" s="4">
        <v>188.3</v>
      </c>
      <c r="L325" s="4">
        <v>164.4</v>
      </c>
      <c r="M325" s="4">
        <v>121</v>
      </c>
      <c r="N325" s="4">
        <v>170.5</v>
      </c>
      <c r="O325" s="4">
        <v>164.2</v>
      </c>
      <c r="P325" s="4">
        <v>176.5</v>
      </c>
      <c r="Q325" s="4">
        <v>168.2</v>
      </c>
      <c r="R325" s="4">
        <v>192.4</v>
      </c>
      <c r="S325" s="4">
        <v>168.5</v>
      </c>
      <c r="T325" s="4">
        <v>158.69999999999999</v>
      </c>
      <c r="U325" s="4">
        <v>167</v>
      </c>
      <c r="V325" s="4">
        <v>163.4</v>
      </c>
      <c r="W325" s="4">
        <v>164.1</v>
      </c>
      <c r="X325" s="4">
        <v>160.19999999999999</v>
      </c>
      <c r="Y325" s="4">
        <v>170.6</v>
      </c>
      <c r="Z325" s="4">
        <v>155.69999999999999</v>
      </c>
      <c r="AA325" s="4">
        <v>160.6</v>
      </c>
      <c r="AB325" s="4">
        <v>164.4</v>
      </c>
      <c r="AC325" s="4">
        <v>162.6</v>
      </c>
      <c r="AD325" s="4">
        <v>162</v>
      </c>
      <c r="AE325" s="4">
        <v>166.2</v>
      </c>
      <c r="AG325" s="34">
        <f>(AE325-AE289)/AE289</f>
        <v>4.5940843297671383E-2</v>
      </c>
      <c r="AH325" s="34">
        <f>(AE325-AE292)/AE292</f>
        <v>5.657978385251098E-2</v>
      </c>
    </row>
    <row r="326" spans="1:34" ht="13.2" hidden="1" x14ac:dyDescent="0.25">
      <c r="A326" s="1" t="s">
        <v>30</v>
      </c>
      <c r="B326" s="1">
        <v>2022</v>
      </c>
      <c r="C326" s="1" t="s">
        <v>31</v>
      </c>
      <c r="D326" s="1" t="str">
        <f t="shared" ref="D326:D376" si="5">_xlfn.CONCAT(B326," ",C326," ",A326)</f>
        <v>2022 January Rural</v>
      </c>
      <c r="E326" s="4">
        <v>148.30000000000001</v>
      </c>
      <c r="F326" s="4">
        <v>196.9</v>
      </c>
      <c r="G326" s="4">
        <v>178</v>
      </c>
      <c r="H326" s="4">
        <v>160.5</v>
      </c>
      <c r="I326" s="4">
        <v>192.6</v>
      </c>
      <c r="J326" s="4">
        <v>151.19999999999999</v>
      </c>
      <c r="K326" s="4">
        <v>159.19999999999999</v>
      </c>
      <c r="L326" s="4">
        <v>164</v>
      </c>
      <c r="M326" s="4">
        <v>119.3</v>
      </c>
      <c r="N326" s="4">
        <v>173.3</v>
      </c>
      <c r="O326" s="4">
        <v>169.8</v>
      </c>
      <c r="P326" s="4">
        <v>175.8</v>
      </c>
      <c r="Q326" s="4">
        <v>164.1</v>
      </c>
      <c r="R326" s="4">
        <v>190.7</v>
      </c>
      <c r="S326" s="4">
        <v>173.2</v>
      </c>
      <c r="T326" s="4">
        <v>169.3</v>
      </c>
      <c r="U326" s="4">
        <v>172.7</v>
      </c>
      <c r="V326" s="4">
        <v>163.2001248088676</v>
      </c>
      <c r="W326" s="4">
        <v>165.8</v>
      </c>
      <c r="X326" s="4">
        <v>164.9</v>
      </c>
      <c r="Y326" s="4">
        <v>174.7</v>
      </c>
      <c r="Z326" s="4">
        <v>160.80000000000001</v>
      </c>
      <c r="AA326" s="4">
        <v>164.9</v>
      </c>
      <c r="AB326" s="4">
        <v>169.9</v>
      </c>
      <c r="AC326" s="4">
        <v>163.19999999999999</v>
      </c>
      <c r="AD326" s="4">
        <v>166.6</v>
      </c>
      <c r="AE326" s="4">
        <v>166.4</v>
      </c>
    </row>
    <row r="327" spans="1:34" ht="13.2" hidden="1" x14ac:dyDescent="0.25">
      <c r="A327" s="1" t="s">
        <v>32</v>
      </c>
      <c r="B327" s="1">
        <v>2022</v>
      </c>
      <c r="C327" s="1" t="s">
        <v>31</v>
      </c>
      <c r="D327" s="1" t="str">
        <f t="shared" si="5"/>
        <v>2022 January Urban</v>
      </c>
      <c r="E327" s="4">
        <v>152.19999999999999</v>
      </c>
      <c r="F327" s="4">
        <v>202.1</v>
      </c>
      <c r="G327" s="4">
        <v>180.1</v>
      </c>
      <c r="H327" s="4">
        <v>160.4</v>
      </c>
      <c r="I327" s="4">
        <v>171</v>
      </c>
      <c r="J327" s="4">
        <v>156.5</v>
      </c>
      <c r="K327" s="4">
        <v>203.6</v>
      </c>
      <c r="L327" s="4">
        <v>163.80000000000001</v>
      </c>
      <c r="M327" s="4">
        <v>121.3</v>
      </c>
      <c r="N327" s="4">
        <v>169.8</v>
      </c>
      <c r="O327" s="4">
        <v>156.6</v>
      </c>
      <c r="P327" s="4">
        <v>179</v>
      </c>
      <c r="Q327" s="4">
        <v>170.3</v>
      </c>
      <c r="R327" s="4">
        <v>196.4</v>
      </c>
      <c r="S327" s="4">
        <v>164.7</v>
      </c>
      <c r="T327" s="4">
        <v>148.5</v>
      </c>
      <c r="U327" s="4">
        <v>162.19999999999999</v>
      </c>
      <c r="V327" s="4">
        <v>164.5</v>
      </c>
      <c r="W327" s="4">
        <v>161.6</v>
      </c>
      <c r="X327" s="4">
        <v>156.80000000000001</v>
      </c>
      <c r="Y327" s="4">
        <v>166.1</v>
      </c>
      <c r="Z327" s="4">
        <v>152.69999999999999</v>
      </c>
      <c r="AA327" s="4">
        <v>158.4</v>
      </c>
      <c r="AB327" s="4">
        <v>161</v>
      </c>
      <c r="AC327" s="4">
        <v>162.80000000000001</v>
      </c>
      <c r="AD327" s="4">
        <v>158.6</v>
      </c>
      <c r="AE327" s="4">
        <v>165</v>
      </c>
    </row>
    <row r="328" spans="1:34" ht="13.2" x14ac:dyDescent="0.25">
      <c r="A328" s="1" t="s">
        <v>33</v>
      </c>
      <c r="B328" s="1">
        <v>2022</v>
      </c>
      <c r="C328" s="1" t="s">
        <v>31</v>
      </c>
      <c r="D328" s="1" t="str">
        <f t="shared" si="5"/>
        <v>2022 January Rural+Urban</v>
      </c>
      <c r="E328" s="4">
        <v>149.5</v>
      </c>
      <c r="F328" s="4">
        <v>198.7</v>
      </c>
      <c r="G328" s="4">
        <v>178.8</v>
      </c>
      <c r="H328" s="4">
        <v>160.5</v>
      </c>
      <c r="I328" s="4">
        <v>184.7</v>
      </c>
      <c r="J328" s="4">
        <v>153.69999999999999</v>
      </c>
      <c r="K328" s="4">
        <v>174.3</v>
      </c>
      <c r="L328" s="4">
        <v>163.9</v>
      </c>
      <c r="M328" s="4">
        <v>120</v>
      </c>
      <c r="N328" s="4">
        <v>172.1</v>
      </c>
      <c r="O328" s="4">
        <v>164.3</v>
      </c>
      <c r="P328" s="4">
        <v>177.3</v>
      </c>
      <c r="Q328" s="4">
        <v>166.4</v>
      </c>
      <c r="R328" s="4">
        <v>192.2</v>
      </c>
      <c r="S328" s="4">
        <v>169.9</v>
      </c>
      <c r="T328" s="4">
        <v>160.69999999999999</v>
      </c>
      <c r="U328" s="4">
        <v>168.5</v>
      </c>
      <c r="V328" s="4">
        <v>164.5</v>
      </c>
      <c r="W328" s="4">
        <v>164.2</v>
      </c>
      <c r="X328" s="4">
        <v>161.1</v>
      </c>
      <c r="Y328" s="4">
        <v>171.4</v>
      </c>
      <c r="Z328" s="4">
        <v>156.5</v>
      </c>
      <c r="AA328" s="4">
        <v>161.19999999999999</v>
      </c>
      <c r="AB328" s="4">
        <v>164.7</v>
      </c>
      <c r="AC328" s="4">
        <v>163</v>
      </c>
      <c r="AD328" s="4">
        <v>162.69999999999999</v>
      </c>
      <c r="AE328" s="4">
        <v>165.7</v>
      </c>
      <c r="AG328" s="34">
        <f>(AE328-AE292)/AE292</f>
        <v>5.3401144310235071E-2</v>
      </c>
      <c r="AH328" s="34"/>
    </row>
    <row r="329" spans="1:34" ht="13.2" hidden="1" x14ac:dyDescent="0.25">
      <c r="A329" s="1" t="s">
        <v>30</v>
      </c>
      <c r="B329" s="1">
        <v>2022</v>
      </c>
      <c r="C329" s="1" t="s">
        <v>34</v>
      </c>
      <c r="D329" s="1" t="str">
        <f t="shared" si="5"/>
        <v>2022 February Rural</v>
      </c>
      <c r="E329" s="4">
        <v>148.80000000000001</v>
      </c>
      <c r="F329" s="4">
        <v>198.1</v>
      </c>
      <c r="G329" s="4">
        <v>175.5</v>
      </c>
      <c r="H329" s="4">
        <v>160.69999999999999</v>
      </c>
      <c r="I329" s="4">
        <v>192.6</v>
      </c>
      <c r="J329" s="4">
        <v>151.4</v>
      </c>
      <c r="K329" s="4">
        <v>155.19999999999999</v>
      </c>
      <c r="L329" s="4">
        <v>163.9</v>
      </c>
      <c r="M329" s="4">
        <v>118.1</v>
      </c>
      <c r="N329" s="4">
        <v>175.4</v>
      </c>
      <c r="O329" s="4">
        <v>170.5</v>
      </c>
      <c r="P329" s="4">
        <v>176.3</v>
      </c>
      <c r="Q329" s="4">
        <v>163.9</v>
      </c>
      <c r="R329" s="4">
        <v>191.5</v>
      </c>
      <c r="S329" s="4">
        <v>174.1</v>
      </c>
      <c r="T329" s="4">
        <v>171</v>
      </c>
      <c r="U329" s="4">
        <v>173.7</v>
      </c>
      <c r="V329" s="4">
        <v>163.58351127670662</v>
      </c>
      <c r="W329" s="4">
        <v>167.4</v>
      </c>
      <c r="X329" s="4">
        <v>165.7</v>
      </c>
      <c r="Y329" s="4">
        <v>175.3</v>
      </c>
      <c r="Z329" s="4">
        <v>161.19999999999999</v>
      </c>
      <c r="AA329" s="4">
        <v>165.5</v>
      </c>
      <c r="AB329" s="4">
        <v>170.3</v>
      </c>
      <c r="AC329" s="4">
        <v>164.5</v>
      </c>
      <c r="AD329" s="4">
        <v>167.3</v>
      </c>
      <c r="AE329" s="4">
        <v>166.7</v>
      </c>
    </row>
    <row r="330" spans="1:34" ht="13.2" hidden="1" x14ac:dyDescent="0.25">
      <c r="A330" s="1" t="s">
        <v>32</v>
      </c>
      <c r="B330" s="1">
        <v>2022</v>
      </c>
      <c r="C330" s="1" t="s">
        <v>34</v>
      </c>
      <c r="D330" s="1" t="str">
        <f t="shared" si="5"/>
        <v>2022 February Urban</v>
      </c>
      <c r="E330" s="4">
        <v>152.5</v>
      </c>
      <c r="F330" s="4">
        <v>205.2</v>
      </c>
      <c r="G330" s="4">
        <v>176.4</v>
      </c>
      <c r="H330" s="4">
        <v>160.6</v>
      </c>
      <c r="I330" s="4">
        <v>171.5</v>
      </c>
      <c r="J330" s="4">
        <v>156.4</v>
      </c>
      <c r="K330" s="4">
        <v>198</v>
      </c>
      <c r="L330" s="4">
        <v>163.19999999999999</v>
      </c>
      <c r="M330" s="4">
        <v>120.6</v>
      </c>
      <c r="N330" s="4">
        <v>172.2</v>
      </c>
      <c r="O330" s="4">
        <v>156.69999999999999</v>
      </c>
      <c r="P330" s="4">
        <v>180</v>
      </c>
      <c r="Q330" s="4">
        <v>170.2</v>
      </c>
      <c r="R330" s="4">
        <v>196.5</v>
      </c>
      <c r="S330" s="4">
        <v>165.7</v>
      </c>
      <c r="T330" s="4">
        <v>150.4</v>
      </c>
      <c r="U330" s="4">
        <v>163.4</v>
      </c>
      <c r="V330" s="4">
        <v>165.5</v>
      </c>
      <c r="W330" s="4">
        <v>163</v>
      </c>
      <c r="X330" s="4">
        <v>157.4</v>
      </c>
      <c r="Y330" s="4">
        <v>167.2</v>
      </c>
      <c r="Z330" s="4">
        <v>153.1</v>
      </c>
      <c r="AA330" s="4">
        <v>159.5</v>
      </c>
      <c r="AB330" s="4">
        <v>162</v>
      </c>
      <c r="AC330" s="4">
        <v>164.2</v>
      </c>
      <c r="AD330" s="4">
        <v>159.4</v>
      </c>
      <c r="AE330" s="4">
        <v>165.5</v>
      </c>
    </row>
    <row r="331" spans="1:34" ht="13.2" x14ac:dyDescent="0.25">
      <c r="A331" s="1" t="s">
        <v>33</v>
      </c>
      <c r="B331" s="1">
        <v>2022</v>
      </c>
      <c r="C331" s="1" t="s">
        <v>34</v>
      </c>
      <c r="D331" s="1" t="str">
        <f t="shared" si="5"/>
        <v>2022 February Rural+Urban</v>
      </c>
      <c r="E331" s="4">
        <v>150</v>
      </c>
      <c r="F331" s="4">
        <v>200.6</v>
      </c>
      <c r="G331" s="4">
        <v>175.8</v>
      </c>
      <c r="H331" s="4">
        <v>160.69999999999999</v>
      </c>
      <c r="I331" s="4">
        <v>184.9</v>
      </c>
      <c r="J331" s="4">
        <v>153.69999999999999</v>
      </c>
      <c r="K331" s="4">
        <v>169.7</v>
      </c>
      <c r="L331" s="4">
        <v>163.69999999999999</v>
      </c>
      <c r="M331" s="4">
        <v>118.9</v>
      </c>
      <c r="N331" s="4">
        <v>174.3</v>
      </c>
      <c r="O331" s="4">
        <v>164.7</v>
      </c>
      <c r="P331" s="4">
        <v>178</v>
      </c>
      <c r="Q331" s="4">
        <v>166.2</v>
      </c>
      <c r="R331" s="4">
        <v>192.8</v>
      </c>
      <c r="S331" s="4">
        <v>170.8</v>
      </c>
      <c r="T331" s="4">
        <v>162.4</v>
      </c>
      <c r="U331" s="4">
        <v>169.6</v>
      </c>
      <c r="V331" s="4">
        <v>165.5</v>
      </c>
      <c r="W331" s="4">
        <v>165.7</v>
      </c>
      <c r="X331" s="4">
        <v>161.80000000000001</v>
      </c>
      <c r="Y331" s="4">
        <v>172.2</v>
      </c>
      <c r="Z331" s="4">
        <v>156.9</v>
      </c>
      <c r="AA331" s="4">
        <v>162.1</v>
      </c>
      <c r="AB331" s="4">
        <v>165.4</v>
      </c>
      <c r="AC331" s="4">
        <v>164.4</v>
      </c>
      <c r="AD331" s="4">
        <v>163.5</v>
      </c>
      <c r="AE331" s="4">
        <v>166.1</v>
      </c>
      <c r="AG331" s="34">
        <f>(AE331-AE295)/AE295</f>
        <v>6.066411238825032E-2</v>
      </c>
    </row>
    <row r="332" spans="1:34" ht="13.2" hidden="1" x14ac:dyDescent="0.25">
      <c r="A332" s="1" t="s">
        <v>30</v>
      </c>
      <c r="B332" s="1">
        <v>2022</v>
      </c>
      <c r="C332" s="1" t="s">
        <v>35</v>
      </c>
      <c r="D332" s="1" t="str">
        <f t="shared" si="5"/>
        <v>2022 March Rural</v>
      </c>
      <c r="E332" s="4">
        <v>150.19999999999999</v>
      </c>
      <c r="F332" s="4">
        <v>208</v>
      </c>
      <c r="G332" s="4">
        <v>167.9</v>
      </c>
      <c r="H332" s="4">
        <v>162</v>
      </c>
      <c r="I332" s="4">
        <v>203.1</v>
      </c>
      <c r="J332" s="4">
        <v>155.9</v>
      </c>
      <c r="K332" s="4">
        <v>155.80000000000001</v>
      </c>
      <c r="L332" s="4">
        <v>164.2</v>
      </c>
      <c r="M332" s="4">
        <v>118.1</v>
      </c>
      <c r="N332" s="4">
        <v>178.7</v>
      </c>
      <c r="O332" s="4">
        <v>171.2</v>
      </c>
      <c r="P332" s="4">
        <v>177.4</v>
      </c>
      <c r="Q332" s="4">
        <v>166.6</v>
      </c>
      <c r="R332" s="4">
        <v>192.3</v>
      </c>
      <c r="S332" s="4">
        <v>175.4</v>
      </c>
      <c r="T332" s="4">
        <v>173.2</v>
      </c>
      <c r="U332" s="4">
        <v>175.1</v>
      </c>
      <c r="V332" s="4">
        <v>164.03483418901996</v>
      </c>
      <c r="W332" s="4">
        <v>168.9</v>
      </c>
      <c r="X332" s="4">
        <v>166.5</v>
      </c>
      <c r="Y332" s="4">
        <v>176</v>
      </c>
      <c r="Z332" s="4">
        <v>162</v>
      </c>
      <c r="AA332" s="4">
        <v>166.6</v>
      </c>
      <c r="AB332" s="4">
        <v>170.6</v>
      </c>
      <c r="AC332" s="4">
        <v>167.4</v>
      </c>
      <c r="AD332" s="4">
        <v>168.3</v>
      </c>
      <c r="AE332" s="4">
        <v>168.7</v>
      </c>
    </row>
    <row r="333" spans="1:34" ht="13.2" hidden="1" x14ac:dyDescent="0.25">
      <c r="A333" s="1" t="s">
        <v>32</v>
      </c>
      <c r="B333" s="1">
        <v>2022</v>
      </c>
      <c r="C333" s="1" t="s">
        <v>35</v>
      </c>
      <c r="D333" s="1" t="str">
        <f t="shared" si="5"/>
        <v>2022 March Urban</v>
      </c>
      <c r="E333" s="4">
        <v>153.69999999999999</v>
      </c>
      <c r="F333" s="4">
        <v>215.8</v>
      </c>
      <c r="G333" s="4">
        <v>167.7</v>
      </c>
      <c r="H333" s="4">
        <v>162.6</v>
      </c>
      <c r="I333" s="4">
        <v>180</v>
      </c>
      <c r="J333" s="4">
        <v>159.6</v>
      </c>
      <c r="K333" s="4">
        <v>188.4</v>
      </c>
      <c r="L333" s="4">
        <v>163.4</v>
      </c>
      <c r="M333" s="4">
        <v>120.3</v>
      </c>
      <c r="N333" s="4">
        <v>174.7</v>
      </c>
      <c r="O333" s="4">
        <v>157.1</v>
      </c>
      <c r="P333" s="4">
        <v>181.5</v>
      </c>
      <c r="Q333" s="4">
        <v>171.5</v>
      </c>
      <c r="R333" s="4">
        <v>197.5</v>
      </c>
      <c r="S333" s="4">
        <v>167.1</v>
      </c>
      <c r="T333" s="4">
        <v>152.6</v>
      </c>
      <c r="U333" s="4">
        <v>164.9</v>
      </c>
      <c r="V333" s="4">
        <v>165.3</v>
      </c>
      <c r="W333" s="4">
        <v>164.5</v>
      </c>
      <c r="X333" s="4">
        <v>158.6</v>
      </c>
      <c r="Y333" s="4">
        <v>168.2</v>
      </c>
      <c r="Z333" s="4">
        <v>154.19999999999999</v>
      </c>
      <c r="AA333" s="4">
        <v>160.80000000000001</v>
      </c>
      <c r="AB333" s="4">
        <v>162.69999999999999</v>
      </c>
      <c r="AC333" s="4">
        <v>166.8</v>
      </c>
      <c r="AD333" s="4">
        <v>160.6</v>
      </c>
      <c r="AE333" s="4">
        <v>166.5</v>
      </c>
    </row>
    <row r="334" spans="1:34" ht="13.2" x14ac:dyDescent="0.25">
      <c r="A334" s="1" t="s">
        <v>33</v>
      </c>
      <c r="B334" s="1">
        <v>2022</v>
      </c>
      <c r="C334" s="1" t="s">
        <v>35</v>
      </c>
      <c r="D334" s="1" t="str">
        <f t="shared" si="5"/>
        <v>2022 March Rural+Urban</v>
      </c>
      <c r="E334" s="4">
        <v>151.30000000000001</v>
      </c>
      <c r="F334" s="4">
        <v>210.7</v>
      </c>
      <c r="G334" s="4">
        <v>167.8</v>
      </c>
      <c r="H334" s="4">
        <v>162.19999999999999</v>
      </c>
      <c r="I334" s="4">
        <v>194.6</v>
      </c>
      <c r="J334" s="4">
        <v>157.6</v>
      </c>
      <c r="K334" s="4">
        <v>166.9</v>
      </c>
      <c r="L334" s="4">
        <v>163.9</v>
      </c>
      <c r="M334" s="4">
        <v>118.8</v>
      </c>
      <c r="N334" s="4">
        <v>177.4</v>
      </c>
      <c r="O334" s="4">
        <v>165.3</v>
      </c>
      <c r="P334" s="4">
        <v>179.3</v>
      </c>
      <c r="Q334" s="4">
        <v>168.4</v>
      </c>
      <c r="R334" s="4">
        <v>193.7</v>
      </c>
      <c r="S334" s="4">
        <v>172.1</v>
      </c>
      <c r="T334" s="4">
        <v>164.6</v>
      </c>
      <c r="U334" s="4">
        <v>171.1</v>
      </c>
      <c r="V334" s="4">
        <v>165.3</v>
      </c>
      <c r="W334" s="4">
        <v>167.2</v>
      </c>
      <c r="X334" s="4">
        <v>162.80000000000001</v>
      </c>
      <c r="Y334" s="4">
        <v>173</v>
      </c>
      <c r="Z334" s="4">
        <v>157.9</v>
      </c>
      <c r="AA334" s="4">
        <v>163.30000000000001</v>
      </c>
      <c r="AB334" s="4">
        <v>166</v>
      </c>
      <c r="AC334" s="4">
        <v>167.2</v>
      </c>
      <c r="AD334" s="4">
        <v>164.6</v>
      </c>
      <c r="AE334" s="4">
        <v>167.7</v>
      </c>
      <c r="AG334" s="34">
        <f>(AE334-AE298)/AE298</f>
        <v>6.9515306122448828E-2</v>
      </c>
    </row>
    <row r="335" spans="1:34" ht="13.2" hidden="1" x14ac:dyDescent="0.25">
      <c r="A335" s="1" t="s">
        <v>30</v>
      </c>
      <c r="B335" s="1">
        <v>2022</v>
      </c>
      <c r="C335" s="1" t="s">
        <v>36</v>
      </c>
      <c r="D335" s="1" t="str">
        <f t="shared" si="5"/>
        <v>2022 April Rural</v>
      </c>
      <c r="E335" s="4">
        <v>151.80000000000001</v>
      </c>
      <c r="F335" s="4">
        <v>209.7</v>
      </c>
      <c r="G335" s="4">
        <v>164.5</v>
      </c>
      <c r="H335" s="4">
        <v>163.80000000000001</v>
      </c>
      <c r="I335" s="4">
        <v>207.4</v>
      </c>
      <c r="J335" s="4">
        <v>169.7</v>
      </c>
      <c r="K335" s="4">
        <v>153.6</v>
      </c>
      <c r="L335" s="4">
        <v>165.1</v>
      </c>
      <c r="M335" s="4">
        <v>118.2</v>
      </c>
      <c r="N335" s="4">
        <v>182.9</v>
      </c>
      <c r="O335" s="4">
        <v>172.4</v>
      </c>
      <c r="P335" s="4">
        <v>178.9</v>
      </c>
      <c r="Q335" s="4">
        <v>168.6</v>
      </c>
      <c r="R335" s="4">
        <v>192.8</v>
      </c>
      <c r="S335" s="4">
        <v>177.5</v>
      </c>
      <c r="T335" s="4">
        <v>175.1</v>
      </c>
      <c r="U335" s="4">
        <v>177.1</v>
      </c>
      <c r="V335" s="4">
        <v>164.60205225273268</v>
      </c>
      <c r="W335" s="4">
        <v>173.3</v>
      </c>
      <c r="X335" s="4">
        <v>167.7</v>
      </c>
      <c r="Y335" s="4">
        <v>177</v>
      </c>
      <c r="Z335" s="4">
        <v>166.2</v>
      </c>
      <c r="AA335" s="4">
        <v>167.2</v>
      </c>
      <c r="AB335" s="4">
        <v>170.9</v>
      </c>
      <c r="AC335" s="4">
        <v>169</v>
      </c>
      <c r="AD335" s="4">
        <v>170.2</v>
      </c>
      <c r="AE335" s="4">
        <v>170.8</v>
      </c>
    </row>
    <row r="336" spans="1:34" ht="13.2" hidden="1" x14ac:dyDescent="0.25">
      <c r="A336" s="1" t="s">
        <v>32</v>
      </c>
      <c r="B336" s="1">
        <v>2022</v>
      </c>
      <c r="C336" s="1" t="s">
        <v>36</v>
      </c>
      <c r="D336" s="1" t="str">
        <f t="shared" si="5"/>
        <v>2022 April Urban</v>
      </c>
      <c r="E336" s="4">
        <v>155.4</v>
      </c>
      <c r="F336" s="4">
        <v>215.8</v>
      </c>
      <c r="G336" s="4">
        <v>164.6</v>
      </c>
      <c r="H336" s="4">
        <v>164.2</v>
      </c>
      <c r="I336" s="4">
        <v>186</v>
      </c>
      <c r="J336" s="4">
        <v>175.9</v>
      </c>
      <c r="K336" s="4">
        <v>190.7</v>
      </c>
      <c r="L336" s="4">
        <v>164</v>
      </c>
      <c r="M336" s="4">
        <v>120.5</v>
      </c>
      <c r="N336" s="4">
        <v>178</v>
      </c>
      <c r="O336" s="4">
        <v>157.5</v>
      </c>
      <c r="P336" s="4">
        <v>183.3</v>
      </c>
      <c r="Q336" s="4">
        <v>174.5</v>
      </c>
      <c r="R336" s="4">
        <v>197.1</v>
      </c>
      <c r="S336" s="4">
        <v>168.4</v>
      </c>
      <c r="T336" s="4">
        <v>154.5</v>
      </c>
      <c r="U336" s="4">
        <v>166.3</v>
      </c>
      <c r="V336" s="4">
        <v>167</v>
      </c>
      <c r="W336" s="4">
        <v>170.5</v>
      </c>
      <c r="X336" s="4">
        <v>159.80000000000001</v>
      </c>
      <c r="Y336" s="4">
        <v>169</v>
      </c>
      <c r="Z336" s="4">
        <v>159.30000000000001</v>
      </c>
      <c r="AA336" s="4">
        <v>162.19999999999999</v>
      </c>
      <c r="AB336" s="4">
        <v>164</v>
      </c>
      <c r="AC336" s="4">
        <v>168.4</v>
      </c>
      <c r="AD336" s="4">
        <v>163.1</v>
      </c>
      <c r="AE336" s="4">
        <v>169.2</v>
      </c>
    </row>
    <row r="337" spans="1:33" ht="13.2" x14ac:dyDescent="0.25">
      <c r="A337" s="1" t="s">
        <v>33</v>
      </c>
      <c r="B337" s="1">
        <v>2022</v>
      </c>
      <c r="C337" s="1" t="s">
        <v>36</v>
      </c>
      <c r="D337" s="1" t="str">
        <f t="shared" si="5"/>
        <v>2022 April Rural+Urban</v>
      </c>
      <c r="E337" s="4">
        <v>152.9</v>
      </c>
      <c r="F337" s="4">
        <v>211.8</v>
      </c>
      <c r="G337" s="4">
        <v>164.5</v>
      </c>
      <c r="H337" s="4">
        <v>163.9</v>
      </c>
      <c r="I337" s="4">
        <v>199.5</v>
      </c>
      <c r="J337" s="4">
        <v>172.6</v>
      </c>
      <c r="K337" s="4">
        <v>166.2</v>
      </c>
      <c r="L337" s="4">
        <v>164.7</v>
      </c>
      <c r="M337" s="4">
        <v>119</v>
      </c>
      <c r="N337" s="4">
        <v>181.3</v>
      </c>
      <c r="O337" s="4">
        <v>166.2</v>
      </c>
      <c r="P337" s="4">
        <v>180.9</v>
      </c>
      <c r="Q337" s="4">
        <v>170.8</v>
      </c>
      <c r="R337" s="4">
        <v>193.9</v>
      </c>
      <c r="S337" s="4">
        <v>173.9</v>
      </c>
      <c r="T337" s="4">
        <v>166.5</v>
      </c>
      <c r="U337" s="4">
        <v>172.8</v>
      </c>
      <c r="V337" s="4">
        <v>167</v>
      </c>
      <c r="W337" s="4">
        <v>172.2</v>
      </c>
      <c r="X337" s="4">
        <v>164</v>
      </c>
      <c r="Y337" s="4">
        <v>174</v>
      </c>
      <c r="Z337" s="4">
        <v>162.6</v>
      </c>
      <c r="AA337" s="4">
        <v>164.4</v>
      </c>
      <c r="AB337" s="4">
        <v>166.9</v>
      </c>
      <c r="AC337" s="4">
        <v>168.8</v>
      </c>
      <c r="AD337" s="4">
        <v>166.8</v>
      </c>
      <c r="AE337" s="4">
        <v>170.1</v>
      </c>
      <c r="AG337" s="34">
        <f>(AE337-AE301)/AE301</f>
        <v>7.7946768060836391E-2</v>
      </c>
    </row>
    <row r="338" spans="1:33" ht="13.2" hidden="1" x14ac:dyDescent="0.25">
      <c r="A338" s="1" t="s">
        <v>30</v>
      </c>
      <c r="B338" s="1">
        <v>2022</v>
      </c>
      <c r="C338" s="1" t="s">
        <v>37</v>
      </c>
      <c r="D338" s="1" t="str">
        <f t="shared" si="5"/>
        <v>2022 May Rural</v>
      </c>
      <c r="E338" s="4">
        <v>152.9</v>
      </c>
      <c r="F338" s="4">
        <v>214.7</v>
      </c>
      <c r="G338" s="4">
        <v>161.4</v>
      </c>
      <c r="H338" s="4">
        <v>164.6</v>
      </c>
      <c r="I338" s="4">
        <v>209.9</v>
      </c>
      <c r="J338" s="4">
        <v>168</v>
      </c>
      <c r="K338" s="4">
        <v>160.4</v>
      </c>
      <c r="L338" s="4">
        <v>165</v>
      </c>
      <c r="M338" s="4">
        <v>118.9</v>
      </c>
      <c r="N338" s="4">
        <v>186.6</v>
      </c>
      <c r="O338" s="4">
        <v>173.2</v>
      </c>
      <c r="P338" s="4">
        <v>180.4</v>
      </c>
      <c r="Q338" s="4">
        <v>170.8</v>
      </c>
      <c r="R338" s="4">
        <v>192.9</v>
      </c>
      <c r="S338" s="4">
        <v>179.3</v>
      </c>
      <c r="T338" s="4">
        <v>177.2</v>
      </c>
      <c r="U338" s="4">
        <v>179</v>
      </c>
      <c r="V338" s="4">
        <v>165.31337752427325</v>
      </c>
      <c r="W338" s="4">
        <v>175.3</v>
      </c>
      <c r="X338" s="4">
        <v>168.9</v>
      </c>
      <c r="Y338" s="4">
        <v>177.7</v>
      </c>
      <c r="Z338" s="4">
        <v>167.1</v>
      </c>
      <c r="AA338" s="4">
        <v>167.6</v>
      </c>
      <c r="AB338" s="4">
        <v>171.8</v>
      </c>
      <c r="AC338" s="4">
        <v>168.5</v>
      </c>
      <c r="AD338" s="4">
        <v>170.9</v>
      </c>
      <c r="AE338" s="4">
        <v>172.5</v>
      </c>
    </row>
    <row r="339" spans="1:33" ht="13.2" hidden="1" x14ac:dyDescent="0.25">
      <c r="A339" s="1" t="s">
        <v>32</v>
      </c>
      <c r="B339" s="1">
        <v>2022</v>
      </c>
      <c r="C339" s="1" t="s">
        <v>37</v>
      </c>
      <c r="D339" s="1" t="str">
        <f t="shared" si="5"/>
        <v>2022 May Urban</v>
      </c>
      <c r="E339" s="4">
        <v>156.69999999999999</v>
      </c>
      <c r="F339" s="4">
        <v>221.2</v>
      </c>
      <c r="G339" s="4">
        <v>164.1</v>
      </c>
      <c r="H339" s="4">
        <v>165.4</v>
      </c>
      <c r="I339" s="4">
        <v>189.5</v>
      </c>
      <c r="J339" s="4">
        <v>174.5</v>
      </c>
      <c r="K339" s="4">
        <v>203.2</v>
      </c>
      <c r="L339" s="4">
        <v>164.1</v>
      </c>
      <c r="M339" s="4">
        <v>121.2</v>
      </c>
      <c r="N339" s="4">
        <v>181.4</v>
      </c>
      <c r="O339" s="4">
        <v>158.5</v>
      </c>
      <c r="P339" s="4">
        <v>184.9</v>
      </c>
      <c r="Q339" s="4">
        <v>177.5</v>
      </c>
      <c r="R339" s="4">
        <v>197.5</v>
      </c>
      <c r="S339" s="4">
        <v>170</v>
      </c>
      <c r="T339" s="4">
        <v>155.9</v>
      </c>
      <c r="U339" s="4">
        <v>167.8</v>
      </c>
      <c r="V339" s="4">
        <v>167.5</v>
      </c>
      <c r="W339" s="4">
        <v>173.5</v>
      </c>
      <c r="X339" s="4">
        <v>161.1</v>
      </c>
      <c r="Y339" s="4">
        <v>170.1</v>
      </c>
      <c r="Z339" s="4">
        <v>159.4</v>
      </c>
      <c r="AA339" s="4">
        <v>163.19999999999999</v>
      </c>
      <c r="AB339" s="4">
        <v>165.2</v>
      </c>
      <c r="AC339" s="4">
        <v>168.2</v>
      </c>
      <c r="AD339" s="4">
        <v>163.80000000000001</v>
      </c>
      <c r="AE339" s="4">
        <v>170.8</v>
      </c>
    </row>
    <row r="340" spans="1:33" ht="13.2" x14ac:dyDescent="0.25">
      <c r="A340" s="1" t="s">
        <v>33</v>
      </c>
      <c r="B340" s="1">
        <v>2022</v>
      </c>
      <c r="C340" s="1" t="s">
        <v>37</v>
      </c>
      <c r="D340" s="1" t="str">
        <f t="shared" si="5"/>
        <v>2022 May Rural+Urban</v>
      </c>
      <c r="E340" s="4">
        <v>154.1</v>
      </c>
      <c r="F340" s="4">
        <v>217</v>
      </c>
      <c r="G340" s="4">
        <v>162.4</v>
      </c>
      <c r="H340" s="4">
        <v>164.9</v>
      </c>
      <c r="I340" s="4">
        <v>202.4</v>
      </c>
      <c r="J340" s="4">
        <v>171</v>
      </c>
      <c r="K340" s="4">
        <v>174.9</v>
      </c>
      <c r="L340" s="4">
        <v>164.7</v>
      </c>
      <c r="M340" s="4">
        <v>119.7</v>
      </c>
      <c r="N340" s="4">
        <v>184.9</v>
      </c>
      <c r="O340" s="4">
        <v>167.1</v>
      </c>
      <c r="P340" s="4">
        <v>182.5</v>
      </c>
      <c r="Q340" s="4">
        <v>173.3</v>
      </c>
      <c r="R340" s="4">
        <v>194.1</v>
      </c>
      <c r="S340" s="4">
        <v>175.6</v>
      </c>
      <c r="T340" s="4">
        <v>168.4</v>
      </c>
      <c r="U340" s="4">
        <v>174.6</v>
      </c>
      <c r="V340" s="4">
        <v>167.5</v>
      </c>
      <c r="W340" s="4">
        <v>174.6</v>
      </c>
      <c r="X340" s="4">
        <v>165.2</v>
      </c>
      <c r="Y340" s="4">
        <v>174.8</v>
      </c>
      <c r="Z340" s="4">
        <v>163</v>
      </c>
      <c r="AA340" s="4">
        <v>165.1</v>
      </c>
      <c r="AB340" s="4">
        <v>167.9</v>
      </c>
      <c r="AC340" s="4">
        <v>168.4</v>
      </c>
      <c r="AD340" s="4">
        <v>167.5</v>
      </c>
      <c r="AE340" s="4">
        <v>171.7</v>
      </c>
      <c r="AG340" s="34">
        <f>(AE340-AE304)/AE304</f>
        <v>7.0448877805486171E-2</v>
      </c>
    </row>
    <row r="341" spans="1:33" ht="13.2" hidden="1" x14ac:dyDescent="0.25">
      <c r="A341" s="1" t="s">
        <v>30</v>
      </c>
      <c r="B341" s="1">
        <v>2022</v>
      </c>
      <c r="C341" s="1" t="s">
        <v>38</v>
      </c>
      <c r="D341" s="1" t="str">
        <f t="shared" si="5"/>
        <v>2022 June Rural</v>
      </c>
      <c r="E341" s="4">
        <v>153.80000000000001</v>
      </c>
      <c r="F341" s="4">
        <v>217.2</v>
      </c>
      <c r="G341" s="4">
        <v>169.6</v>
      </c>
      <c r="H341" s="4">
        <v>165.4</v>
      </c>
      <c r="I341" s="4">
        <v>208.1</v>
      </c>
      <c r="J341" s="4">
        <v>165.8</v>
      </c>
      <c r="K341" s="4">
        <v>167.3</v>
      </c>
      <c r="L341" s="4">
        <v>164.6</v>
      </c>
      <c r="M341" s="4">
        <v>119.1</v>
      </c>
      <c r="N341" s="4">
        <v>188.9</v>
      </c>
      <c r="O341" s="4">
        <v>174.2</v>
      </c>
      <c r="P341" s="4">
        <v>181.9</v>
      </c>
      <c r="Q341" s="4">
        <v>172.4</v>
      </c>
      <c r="R341" s="4">
        <v>192.9</v>
      </c>
      <c r="S341" s="4">
        <v>180.7</v>
      </c>
      <c r="T341" s="4">
        <v>178.7</v>
      </c>
      <c r="U341" s="4">
        <v>180.4</v>
      </c>
      <c r="V341" s="4">
        <v>165.95002932955842</v>
      </c>
      <c r="W341" s="4">
        <v>176.7</v>
      </c>
      <c r="X341" s="4">
        <v>170.3</v>
      </c>
      <c r="Y341" s="4">
        <v>178.2</v>
      </c>
      <c r="Z341" s="4">
        <v>165.5</v>
      </c>
      <c r="AA341" s="4">
        <v>168</v>
      </c>
      <c r="AB341" s="4">
        <v>172.6</v>
      </c>
      <c r="AC341" s="4">
        <v>169.5</v>
      </c>
      <c r="AD341" s="4">
        <v>171</v>
      </c>
      <c r="AE341" s="4">
        <v>173.6</v>
      </c>
    </row>
    <row r="342" spans="1:33" ht="13.2" hidden="1" x14ac:dyDescent="0.25">
      <c r="A342" s="1" t="s">
        <v>32</v>
      </c>
      <c r="B342" s="1">
        <v>2022</v>
      </c>
      <c r="C342" s="1" t="s">
        <v>38</v>
      </c>
      <c r="D342" s="1" t="str">
        <f t="shared" si="5"/>
        <v>2022 June Urban</v>
      </c>
      <c r="E342" s="4">
        <v>157.5</v>
      </c>
      <c r="F342" s="4">
        <v>223.4</v>
      </c>
      <c r="G342" s="4">
        <v>172.8</v>
      </c>
      <c r="H342" s="4">
        <v>166.4</v>
      </c>
      <c r="I342" s="4">
        <v>188.6</v>
      </c>
      <c r="J342" s="4">
        <v>174.1</v>
      </c>
      <c r="K342" s="4">
        <v>211.5</v>
      </c>
      <c r="L342" s="4">
        <v>163.6</v>
      </c>
      <c r="M342" s="4">
        <v>121.4</v>
      </c>
      <c r="N342" s="4">
        <v>183.5</v>
      </c>
      <c r="O342" s="4">
        <v>159.1</v>
      </c>
      <c r="P342" s="4">
        <v>186.3</v>
      </c>
      <c r="Q342" s="4">
        <v>179.3</v>
      </c>
      <c r="R342" s="4">
        <v>198.3</v>
      </c>
      <c r="S342" s="4">
        <v>171.6</v>
      </c>
      <c r="T342" s="4">
        <v>157.4</v>
      </c>
      <c r="U342" s="4">
        <v>169.4</v>
      </c>
      <c r="V342" s="4">
        <v>166.8</v>
      </c>
      <c r="W342" s="4">
        <v>174.9</v>
      </c>
      <c r="X342" s="4">
        <v>162.1</v>
      </c>
      <c r="Y342" s="4">
        <v>170.9</v>
      </c>
      <c r="Z342" s="4">
        <v>157.19999999999999</v>
      </c>
      <c r="AA342" s="4">
        <v>164.1</v>
      </c>
      <c r="AB342" s="4">
        <v>166.5</v>
      </c>
      <c r="AC342" s="4">
        <v>169.2</v>
      </c>
      <c r="AD342" s="4">
        <v>163.80000000000001</v>
      </c>
      <c r="AE342" s="4">
        <v>171.4</v>
      </c>
    </row>
    <row r="343" spans="1:33" ht="13.2" x14ac:dyDescent="0.25">
      <c r="A343" s="1" t="s">
        <v>33</v>
      </c>
      <c r="B343" s="1">
        <v>2022</v>
      </c>
      <c r="C343" s="1" t="s">
        <v>38</v>
      </c>
      <c r="D343" s="1" t="str">
        <f t="shared" si="5"/>
        <v>2022 June Rural+Urban</v>
      </c>
      <c r="E343" s="4">
        <v>155</v>
      </c>
      <c r="F343" s="4">
        <v>219.4</v>
      </c>
      <c r="G343" s="4">
        <v>170.8</v>
      </c>
      <c r="H343" s="4">
        <v>165.8</v>
      </c>
      <c r="I343" s="4">
        <v>200.9</v>
      </c>
      <c r="J343" s="4">
        <v>169.7</v>
      </c>
      <c r="K343" s="4">
        <v>182.3</v>
      </c>
      <c r="L343" s="4">
        <v>164.3</v>
      </c>
      <c r="M343" s="4">
        <v>119.9</v>
      </c>
      <c r="N343" s="4">
        <v>187.1</v>
      </c>
      <c r="O343" s="4">
        <v>167.9</v>
      </c>
      <c r="P343" s="4">
        <v>183.9</v>
      </c>
      <c r="Q343" s="4">
        <v>174.9</v>
      </c>
      <c r="R343" s="4">
        <v>194.3</v>
      </c>
      <c r="S343" s="4">
        <v>177.1</v>
      </c>
      <c r="T343" s="4">
        <v>169.9</v>
      </c>
      <c r="U343" s="4">
        <v>176</v>
      </c>
      <c r="V343" s="4">
        <v>166.8</v>
      </c>
      <c r="W343" s="4">
        <v>176</v>
      </c>
      <c r="X343" s="4">
        <v>166.4</v>
      </c>
      <c r="Y343" s="4">
        <v>175.4</v>
      </c>
      <c r="Z343" s="4">
        <v>161.1</v>
      </c>
      <c r="AA343" s="4">
        <v>165.8</v>
      </c>
      <c r="AB343" s="4">
        <v>169</v>
      </c>
      <c r="AC343" s="4">
        <v>169.4</v>
      </c>
      <c r="AD343" s="4">
        <v>167.5</v>
      </c>
      <c r="AE343" s="4">
        <v>172.6</v>
      </c>
      <c r="AG343" s="34">
        <f>(AE343-AE307)/AE307</f>
        <v>7.0055796652200755E-2</v>
      </c>
    </row>
    <row r="344" spans="1:33" ht="13.2" hidden="1" x14ac:dyDescent="0.25">
      <c r="A344" s="1" t="s">
        <v>30</v>
      </c>
      <c r="B344" s="1">
        <v>2022</v>
      </c>
      <c r="C344" s="1" t="s">
        <v>39</v>
      </c>
      <c r="D344" s="1" t="str">
        <f t="shared" si="5"/>
        <v>2022 July Rural</v>
      </c>
      <c r="E344" s="4">
        <v>155.19999999999999</v>
      </c>
      <c r="F344" s="4">
        <v>210.8</v>
      </c>
      <c r="G344" s="4">
        <v>174.3</v>
      </c>
      <c r="H344" s="4">
        <v>166.3</v>
      </c>
      <c r="I344" s="4">
        <v>202.2</v>
      </c>
      <c r="J344" s="4">
        <v>169.6</v>
      </c>
      <c r="K344" s="4">
        <v>168.6</v>
      </c>
      <c r="L344" s="4">
        <v>164.4</v>
      </c>
      <c r="M344" s="4">
        <v>119.2</v>
      </c>
      <c r="N344" s="4">
        <v>191.8</v>
      </c>
      <c r="O344" s="4">
        <v>174.5</v>
      </c>
      <c r="P344" s="4">
        <v>183.1</v>
      </c>
      <c r="Q344" s="4">
        <v>172.5</v>
      </c>
      <c r="R344" s="4">
        <v>193.2</v>
      </c>
      <c r="S344" s="4">
        <v>182</v>
      </c>
      <c r="T344" s="4">
        <v>180.3</v>
      </c>
      <c r="U344" s="4">
        <v>181.7</v>
      </c>
      <c r="V344" s="4">
        <v>166.49616212295157</v>
      </c>
      <c r="W344" s="4">
        <v>179.6</v>
      </c>
      <c r="X344" s="4">
        <v>171.3</v>
      </c>
      <c r="Y344" s="4">
        <v>178.8</v>
      </c>
      <c r="Z344" s="4">
        <v>166.3</v>
      </c>
      <c r="AA344" s="4">
        <v>168.6</v>
      </c>
      <c r="AB344" s="4">
        <v>174.7</v>
      </c>
      <c r="AC344" s="4">
        <v>169.7</v>
      </c>
      <c r="AD344" s="4">
        <v>171.8</v>
      </c>
      <c r="AE344" s="4">
        <v>174.3</v>
      </c>
    </row>
    <row r="345" spans="1:33" ht="13.2" hidden="1" x14ac:dyDescent="0.25">
      <c r="A345" s="1" t="s">
        <v>32</v>
      </c>
      <c r="B345" s="1">
        <v>2022</v>
      </c>
      <c r="C345" s="1" t="s">
        <v>39</v>
      </c>
      <c r="D345" s="1" t="str">
        <f t="shared" si="5"/>
        <v>2022 July Urban</v>
      </c>
      <c r="E345" s="4">
        <v>159.30000000000001</v>
      </c>
      <c r="F345" s="4">
        <v>217.1</v>
      </c>
      <c r="G345" s="4">
        <v>176.6</v>
      </c>
      <c r="H345" s="4">
        <v>167.1</v>
      </c>
      <c r="I345" s="4">
        <v>184.8</v>
      </c>
      <c r="J345" s="4">
        <v>179.5</v>
      </c>
      <c r="K345" s="4">
        <v>208.5</v>
      </c>
      <c r="L345" s="4">
        <v>164</v>
      </c>
      <c r="M345" s="4">
        <v>121.5</v>
      </c>
      <c r="N345" s="4">
        <v>186.3</v>
      </c>
      <c r="O345" s="4">
        <v>159.80000000000001</v>
      </c>
      <c r="P345" s="4">
        <v>187.7</v>
      </c>
      <c r="Q345" s="4">
        <v>179.4</v>
      </c>
      <c r="R345" s="4">
        <v>198.6</v>
      </c>
      <c r="S345" s="4">
        <v>172.7</v>
      </c>
      <c r="T345" s="4">
        <v>158.69999999999999</v>
      </c>
      <c r="U345" s="4">
        <v>170.6</v>
      </c>
      <c r="V345" s="4">
        <v>167.8</v>
      </c>
      <c r="W345" s="4">
        <v>179.5</v>
      </c>
      <c r="X345" s="4">
        <v>163.1</v>
      </c>
      <c r="Y345" s="4">
        <v>171.7</v>
      </c>
      <c r="Z345" s="4">
        <v>157.4</v>
      </c>
      <c r="AA345" s="4">
        <v>164.6</v>
      </c>
      <c r="AB345" s="4">
        <v>169.1</v>
      </c>
      <c r="AC345" s="4">
        <v>169.8</v>
      </c>
      <c r="AD345" s="4">
        <v>164.7</v>
      </c>
      <c r="AE345" s="4">
        <v>172.3</v>
      </c>
    </row>
    <row r="346" spans="1:33" ht="13.2" x14ac:dyDescent="0.25">
      <c r="A346" s="1" t="s">
        <v>33</v>
      </c>
      <c r="B346" s="1">
        <v>2022</v>
      </c>
      <c r="C346" s="1" t="s">
        <v>39</v>
      </c>
      <c r="D346" s="1" t="str">
        <f t="shared" si="5"/>
        <v>2022 July Rural+Urban</v>
      </c>
      <c r="E346" s="4">
        <v>156.5</v>
      </c>
      <c r="F346" s="4">
        <v>213</v>
      </c>
      <c r="G346" s="4">
        <v>175.2</v>
      </c>
      <c r="H346" s="4">
        <v>166.6</v>
      </c>
      <c r="I346" s="4">
        <v>195.8</v>
      </c>
      <c r="J346" s="4">
        <v>174.2</v>
      </c>
      <c r="K346" s="4">
        <v>182.1</v>
      </c>
      <c r="L346" s="4">
        <v>164.3</v>
      </c>
      <c r="M346" s="4">
        <v>120</v>
      </c>
      <c r="N346" s="4">
        <v>190</v>
      </c>
      <c r="O346" s="4">
        <v>168.4</v>
      </c>
      <c r="P346" s="4">
        <v>185.2</v>
      </c>
      <c r="Q346" s="4">
        <v>175</v>
      </c>
      <c r="R346" s="4">
        <v>194.6</v>
      </c>
      <c r="S346" s="4">
        <v>178.3</v>
      </c>
      <c r="T346" s="4">
        <v>171.3</v>
      </c>
      <c r="U346" s="4">
        <v>177.3</v>
      </c>
      <c r="V346" s="4">
        <v>167.8</v>
      </c>
      <c r="W346" s="4">
        <v>179.6</v>
      </c>
      <c r="X346" s="4">
        <v>167.4</v>
      </c>
      <c r="Y346" s="4">
        <v>176.1</v>
      </c>
      <c r="Z346" s="4">
        <v>161.6</v>
      </c>
      <c r="AA346" s="4">
        <v>166.3</v>
      </c>
      <c r="AB346" s="4">
        <v>171.4</v>
      </c>
      <c r="AC346" s="4">
        <v>169.7</v>
      </c>
      <c r="AD346" s="4">
        <v>168.4</v>
      </c>
      <c r="AE346" s="4">
        <v>173.4</v>
      </c>
      <c r="AG346" s="34">
        <f>(AE346-AE310)/AE310</f>
        <v>6.7076923076923117E-2</v>
      </c>
    </row>
    <row r="347" spans="1:33" ht="13.2" hidden="1" x14ac:dyDescent="0.25">
      <c r="A347" s="1" t="s">
        <v>30</v>
      </c>
      <c r="B347" s="1">
        <v>2022</v>
      </c>
      <c r="C347" s="1" t="s">
        <v>40</v>
      </c>
      <c r="D347" s="1" t="str">
        <f t="shared" si="5"/>
        <v>2022 August Rural</v>
      </c>
      <c r="E347" s="4">
        <v>159.5</v>
      </c>
      <c r="F347" s="4">
        <v>204.1</v>
      </c>
      <c r="G347" s="4">
        <v>168.3</v>
      </c>
      <c r="H347" s="4">
        <v>167.9</v>
      </c>
      <c r="I347" s="4">
        <v>198.1</v>
      </c>
      <c r="J347" s="4">
        <v>169.2</v>
      </c>
      <c r="K347" s="4">
        <v>173.1</v>
      </c>
      <c r="L347" s="4">
        <v>167.1</v>
      </c>
      <c r="M347" s="4">
        <v>120.2</v>
      </c>
      <c r="N347" s="4">
        <v>195.6</v>
      </c>
      <c r="O347" s="4">
        <v>174.8</v>
      </c>
      <c r="P347" s="4">
        <v>184</v>
      </c>
      <c r="Q347" s="4">
        <v>173.9</v>
      </c>
      <c r="R347" s="4">
        <v>193.7</v>
      </c>
      <c r="S347" s="4">
        <v>183.2</v>
      </c>
      <c r="T347" s="4">
        <v>181.7</v>
      </c>
      <c r="U347" s="4">
        <v>183</v>
      </c>
      <c r="V347" s="4">
        <v>166.88439655297591</v>
      </c>
      <c r="W347" s="4">
        <v>179.1</v>
      </c>
      <c r="X347" s="4">
        <v>172.3</v>
      </c>
      <c r="Y347" s="4">
        <v>179.4</v>
      </c>
      <c r="Z347" s="4">
        <v>166.6</v>
      </c>
      <c r="AA347" s="4">
        <v>169.3</v>
      </c>
      <c r="AB347" s="4">
        <v>175.7</v>
      </c>
      <c r="AC347" s="4">
        <v>171.1</v>
      </c>
      <c r="AD347" s="4">
        <v>172.6</v>
      </c>
      <c r="AE347" s="4">
        <v>175.3</v>
      </c>
    </row>
    <row r="348" spans="1:33" ht="13.2" hidden="1" x14ac:dyDescent="0.25">
      <c r="A348" s="1" t="s">
        <v>32</v>
      </c>
      <c r="B348" s="1">
        <v>2022</v>
      </c>
      <c r="C348" s="1" t="s">
        <v>40</v>
      </c>
      <c r="D348" s="1" t="str">
        <f t="shared" si="5"/>
        <v>2022 August Urban</v>
      </c>
      <c r="E348" s="4">
        <v>162.1</v>
      </c>
      <c r="F348" s="4">
        <v>210.9</v>
      </c>
      <c r="G348" s="4">
        <v>170.6</v>
      </c>
      <c r="H348" s="4">
        <v>168.4</v>
      </c>
      <c r="I348" s="4">
        <v>182.5</v>
      </c>
      <c r="J348" s="4">
        <v>177.1</v>
      </c>
      <c r="K348" s="4">
        <v>213.1</v>
      </c>
      <c r="L348" s="4">
        <v>167.3</v>
      </c>
      <c r="M348" s="4">
        <v>122.2</v>
      </c>
      <c r="N348" s="4">
        <v>189.7</v>
      </c>
      <c r="O348" s="4">
        <v>160.5</v>
      </c>
      <c r="P348" s="4">
        <v>188.9</v>
      </c>
      <c r="Q348" s="4">
        <v>180.4</v>
      </c>
      <c r="R348" s="4">
        <v>198.7</v>
      </c>
      <c r="S348" s="4">
        <v>173.7</v>
      </c>
      <c r="T348" s="4">
        <v>160</v>
      </c>
      <c r="U348" s="4">
        <v>171.6</v>
      </c>
      <c r="V348" s="4">
        <v>169</v>
      </c>
      <c r="W348" s="4">
        <v>178.4</v>
      </c>
      <c r="X348" s="4">
        <v>164.2</v>
      </c>
      <c r="Y348" s="4">
        <v>172.6</v>
      </c>
      <c r="Z348" s="4">
        <v>157.69999999999999</v>
      </c>
      <c r="AA348" s="4">
        <v>165.1</v>
      </c>
      <c r="AB348" s="4">
        <v>169.9</v>
      </c>
      <c r="AC348" s="4">
        <v>171.4</v>
      </c>
      <c r="AD348" s="4">
        <v>165.4</v>
      </c>
      <c r="AE348" s="4">
        <v>173.1</v>
      </c>
    </row>
    <row r="349" spans="1:33" ht="13.2" x14ac:dyDescent="0.25">
      <c r="A349" s="1" t="s">
        <v>33</v>
      </c>
      <c r="B349" s="1">
        <v>2022</v>
      </c>
      <c r="C349" s="1" t="s">
        <v>40</v>
      </c>
      <c r="D349" s="1" t="str">
        <f t="shared" si="5"/>
        <v>2022 August Rural+Urban</v>
      </c>
      <c r="E349" s="4">
        <v>160.30000000000001</v>
      </c>
      <c r="F349" s="4">
        <v>206.5</v>
      </c>
      <c r="G349" s="4">
        <v>169.2</v>
      </c>
      <c r="H349" s="4">
        <v>168.1</v>
      </c>
      <c r="I349" s="4">
        <v>192.4</v>
      </c>
      <c r="J349" s="4">
        <v>172.9</v>
      </c>
      <c r="K349" s="4">
        <v>186.7</v>
      </c>
      <c r="L349" s="4">
        <v>167.2</v>
      </c>
      <c r="M349" s="4">
        <v>120.9</v>
      </c>
      <c r="N349" s="4">
        <v>193.6</v>
      </c>
      <c r="O349" s="4">
        <v>168.8</v>
      </c>
      <c r="P349" s="4">
        <v>186.3</v>
      </c>
      <c r="Q349" s="4">
        <v>176.3</v>
      </c>
      <c r="R349" s="4">
        <v>195</v>
      </c>
      <c r="S349" s="4">
        <v>179.5</v>
      </c>
      <c r="T349" s="4">
        <v>172.7</v>
      </c>
      <c r="U349" s="4">
        <v>178.5</v>
      </c>
      <c r="V349" s="4">
        <v>169</v>
      </c>
      <c r="W349" s="4">
        <v>178.8</v>
      </c>
      <c r="X349" s="4">
        <v>168.5</v>
      </c>
      <c r="Y349" s="4">
        <v>176.8</v>
      </c>
      <c r="Z349" s="4">
        <v>161.9</v>
      </c>
      <c r="AA349" s="4">
        <v>166.9</v>
      </c>
      <c r="AB349" s="4">
        <v>172.3</v>
      </c>
      <c r="AC349" s="4">
        <v>171.2</v>
      </c>
      <c r="AD349" s="4">
        <v>169.1</v>
      </c>
      <c r="AE349" s="4">
        <v>174.3</v>
      </c>
      <c r="AG349" s="34">
        <f>(AE349-AE313)/AE313</f>
        <v>6.8014705882353088E-2</v>
      </c>
    </row>
    <row r="350" spans="1:33" ht="13.2" hidden="1" x14ac:dyDescent="0.25">
      <c r="A350" s="1" t="s">
        <v>30</v>
      </c>
      <c r="B350" s="1">
        <v>2022</v>
      </c>
      <c r="C350" s="1" t="s">
        <v>41</v>
      </c>
      <c r="D350" s="1" t="str">
        <f t="shared" si="5"/>
        <v>2022 September Rural</v>
      </c>
      <c r="E350" s="4">
        <v>162.9</v>
      </c>
      <c r="F350" s="4">
        <v>206.7</v>
      </c>
      <c r="G350" s="4">
        <v>169</v>
      </c>
      <c r="H350" s="4">
        <v>169.5</v>
      </c>
      <c r="I350" s="4">
        <v>194.1</v>
      </c>
      <c r="J350" s="4">
        <v>164.1</v>
      </c>
      <c r="K350" s="4">
        <v>176.9</v>
      </c>
      <c r="L350" s="4">
        <v>169</v>
      </c>
      <c r="M350" s="4">
        <v>120.8</v>
      </c>
      <c r="N350" s="4">
        <v>199.1</v>
      </c>
      <c r="O350" s="4">
        <v>175.4</v>
      </c>
      <c r="P350" s="4">
        <v>184.8</v>
      </c>
      <c r="Q350" s="4">
        <v>175.5</v>
      </c>
      <c r="R350" s="4">
        <v>194.5</v>
      </c>
      <c r="S350" s="4">
        <v>184.7</v>
      </c>
      <c r="T350" s="4">
        <v>183.3</v>
      </c>
      <c r="U350" s="4">
        <v>184.5</v>
      </c>
      <c r="V350" s="4">
        <v>167.39228755616512</v>
      </c>
      <c r="W350" s="4">
        <v>179.7</v>
      </c>
      <c r="X350" s="4">
        <v>173.6</v>
      </c>
      <c r="Y350" s="4">
        <v>180.2</v>
      </c>
      <c r="Z350" s="4">
        <v>166.9</v>
      </c>
      <c r="AA350" s="4">
        <v>170</v>
      </c>
      <c r="AB350" s="4">
        <v>176.2</v>
      </c>
      <c r="AC350" s="4">
        <v>170.8</v>
      </c>
      <c r="AD350" s="4">
        <v>173.1</v>
      </c>
      <c r="AE350" s="4">
        <v>176.4</v>
      </c>
    </row>
    <row r="351" spans="1:33" ht="13.2" hidden="1" x14ac:dyDescent="0.25">
      <c r="A351" s="1" t="s">
        <v>32</v>
      </c>
      <c r="B351" s="1">
        <v>2022</v>
      </c>
      <c r="C351" s="1" t="s">
        <v>41</v>
      </c>
      <c r="D351" s="1" t="str">
        <f t="shared" si="5"/>
        <v>2022 September Urban</v>
      </c>
      <c r="E351" s="4">
        <v>164.9</v>
      </c>
      <c r="F351" s="4">
        <v>213.7</v>
      </c>
      <c r="G351" s="4">
        <v>170.9</v>
      </c>
      <c r="H351" s="4">
        <v>170.1</v>
      </c>
      <c r="I351" s="4">
        <v>179.3</v>
      </c>
      <c r="J351" s="4">
        <v>167.5</v>
      </c>
      <c r="K351" s="4">
        <v>220.8</v>
      </c>
      <c r="L351" s="4">
        <v>169.2</v>
      </c>
      <c r="M351" s="4">
        <v>123.1</v>
      </c>
      <c r="N351" s="4">
        <v>193.6</v>
      </c>
      <c r="O351" s="4">
        <v>161.1</v>
      </c>
      <c r="P351" s="4">
        <v>190.4</v>
      </c>
      <c r="Q351" s="4">
        <v>181.8</v>
      </c>
      <c r="R351" s="4">
        <v>199.7</v>
      </c>
      <c r="S351" s="4">
        <v>175</v>
      </c>
      <c r="T351" s="4">
        <v>161.69999999999999</v>
      </c>
      <c r="U351" s="4">
        <v>173</v>
      </c>
      <c r="V351" s="4">
        <v>169.5</v>
      </c>
      <c r="W351" s="4">
        <v>179.2</v>
      </c>
      <c r="X351" s="4">
        <v>165</v>
      </c>
      <c r="Y351" s="4">
        <v>173.8</v>
      </c>
      <c r="Z351" s="4">
        <v>158.19999999999999</v>
      </c>
      <c r="AA351" s="4">
        <v>165.8</v>
      </c>
      <c r="AB351" s="4">
        <v>170.9</v>
      </c>
      <c r="AC351" s="4">
        <v>171.1</v>
      </c>
      <c r="AD351" s="4">
        <v>166.1</v>
      </c>
      <c r="AE351" s="4">
        <v>174.1</v>
      </c>
    </row>
    <row r="352" spans="1:33" ht="13.2" x14ac:dyDescent="0.25">
      <c r="A352" s="1" t="s">
        <v>33</v>
      </c>
      <c r="B352" s="1">
        <v>2022</v>
      </c>
      <c r="C352" s="1" t="s">
        <v>41</v>
      </c>
      <c r="D352" s="1" t="str">
        <f t="shared" si="5"/>
        <v>2022 September Rural+Urban</v>
      </c>
      <c r="E352" s="4">
        <v>163.5</v>
      </c>
      <c r="F352" s="4">
        <v>209.2</v>
      </c>
      <c r="G352" s="4">
        <v>169.7</v>
      </c>
      <c r="H352" s="4">
        <v>169.7</v>
      </c>
      <c r="I352" s="4">
        <v>188.7</v>
      </c>
      <c r="J352" s="4">
        <v>165.7</v>
      </c>
      <c r="K352" s="4">
        <v>191.8</v>
      </c>
      <c r="L352" s="4">
        <v>169.1</v>
      </c>
      <c r="M352" s="4">
        <v>121.6</v>
      </c>
      <c r="N352" s="4">
        <v>197.3</v>
      </c>
      <c r="O352" s="4">
        <v>169.4</v>
      </c>
      <c r="P352" s="4">
        <v>187.4</v>
      </c>
      <c r="Q352" s="4">
        <v>177.8</v>
      </c>
      <c r="R352" s="4">
        <v>195.9</v>
      </c>
      <c r="S352" s="4">
        <v>180.9</v>
      </c>
      <c r="T352" s="4">
        <v>174.3</v>
      </c>
      <c r="U352" s="4">
        <v>179.9</v>
      </c>
      <c r="V352" s="4">
        <v>169.5</v>
      </c>
      <c r="W352" s="4">
        <v>179.5</v>
      </c>
      <c r="X352" s="4">
        <v>169.5</v>
      </c>
      <c r="Y352" s="4">
        <v>177.8</v>
      </c>
      <c r="Z352" s="4">
        <v>162.30000000000001</v>
      </c>
      <c r="AA352" s="4">
        <v>167.6</v>
      </c>
      <c r="AB352" s="4">
        <v>173.1</v>
      </c>
      <c r="AC352" s="4">
        <v>170.9</v>
      </c>
      <c r="AD352" s="4">
        <v>169.7</v>
      </c>
      <c r="AE352" s="4">
        <v>175.3</v>
      </c>
      <c r="AG352" s="34">
        <f>(AE352-AE316)/AE316</f>
        <v>7.4142156862745237E-2</v>
      </c>
    </row>
    <row r="353" spans="1:34" ht="13.2" hidden="1" x14ac:dyDescent="0.25">
      <c r="A353" s="1" t="s">
        <v>30</v>
      </c>
      <c r="B353" s="1">
        <v>2022</v>
      </c>
      <c r="C353" s="1" t="s">
        <v>42</v>
      </c>
      <c r="D353" s="1" t="str">
        <f t="shared" si="5"/>
        <v>2022 October Rural</v>
      </c>
      <c r="E353" s="4">
        <v>164.7</v>
      </c>
      <c r="F353" s="4">
        <v>208.8</v>
      </c>
      <c r="G353" s="4">
        <v>170.3</v>
      </c>
      <c r="H353" s="4">
        <v>170.9</v>
      </c>
      <c r="I353" s="4">
        <v>191.6</v>
      </c>
      <c r="J353" s="4">
        <v>162.19999999999999</v>
      </c>
      <c r="K353" s="4">
        <v>184.8</v>
      </c>
      <c r="L353" s="4">
        <v>169.7</v>
      </c>
      <c r="M353" s="4">
        <v>121.1</v>
      </c>
      <c r="N353" s="4">
        <v>201.6</v>
      </c>
      <c r="O353" s="4">
        <v>175.8</v>
      </c>
      <c r="P353" s="4">
        <v>185.6</v>
      </c>
      <c r="Q353" s="4">
        <v>177.4</v>
      </c>
      <c r="R353" s="4">
        <v>194.9</v>
      </c>
      <c r="S353" s="4">
        <v>186.1</v>
      </c>
      <c r="T353" s="4">
        <v>184.4</v>
      </c>
      <c r="U353" s="4">
        <v>185.9</v>
      </c>
      <c r="V353" s="4">
        <v>168.15253847023254</v>
      </c>
      <c r="W353" s="4">
        <v>180.8</v>
      </c>
      <c r="X353" s="4">
        <v>174.4</v>
      </c>
      <c r="Y353" s="4">
        <v>181.2</v>
      </c>
      <c r="Z353" s="4">
        <v>167.4</v>
      </c>
      <c r="AA353" s="4">
        <v>170.6</v>
      </c>
      <c r="AB353" s="4">
        <v>176.5</v>
      </c>
      <c r="AC353" s="4">
        <v>172</v>
      </c>
      <c r="AD353" s="4">
        <v>173.9</v>
      </c>
      <c r="AE353" s="4">
        <v>177.9</v>
      </c>
    </row>
    <row r="354" spans="1:34" ht="13.2" hidden="1" x14ac:dyDescent="0.25">
      <c r="A354" s="1" t="s">
        <v>32</v>
      </c>
      <c r="B354" s="1">
        <v>2022</v>
      </c>
      <c r="C354" s="1" t="s">
        <v>42</v>
      </c>
      <c r="D354" s="1" t="str">
        <f t="shared" si="5"/>
        <v>2022 October Urban</v>
      </c>
      <c r="E354" s="4">
        <v>166.4</v>
      </c>
      <c r="F354" s="4">
        <v>214.9</v>
      </c>
      <c r="G354" s="4">
        <v>171.9</v>
      </c>
      <c r="H354" s="4">
        <v>171</v>
      </c>
      <c r="I354" s="4">
        <v>177.7</v>
      </c>
      <c r="J354" s="4">
        <v>165.7</v>
      </c>
      <c r="K354" s="4">
        <v>228.6</v>
      </c>
      <c r="L354" s="4">
        <v>169.9</v>
      </c>
      <c r="M354" s="4">
        <v>123.4</v>
      </c>
      <c r="N354" s="4">
        <v>196.4</v>
      </c>
      <c r="O354" s="4">
        <v>161.6</v>
      </c>
      <c r="P354" s="4">
        <v>191.5</v>
      </c>
      <c r="Q354" s="4">
        <v>183.3</v>
      </c>
      <c r="R354" s="4">
        <v>200.1</v>
      </c>
      <c r="S354" s="4">
        <v>175.5</v>
      </c>
      <c r="T354" s="4">
        <v>162.6</v>
      </c>
      <c r="U354" s="4">
        <v>173.6</v>
      </c>
      <c r="V354" s="4">
        <v>171.2</v>
      </c>
      <c r="W354" s="4">
        <v>180</v>
      </c>
      <c r="X354" s="4">
        <v>166</v>
      </c>
      <c r="Y354" s="4">
        <v>174.7</v>
      </c>
      <c r="Z354" s="4">
        <v>158.80000000000001</v>
      </c>
      <c r="AA354" s="4">
        <v>166.3</v>
      </c>
      <c r="AB354" s="4">
        <v>171.2</v>
      </c>
      <c r="AC354" s="4">
        <v>172.3</v>
      </c>
      <c r="AD354" s="4">
        <v>166.8</v>
      </c>
      <c r="AE354" s="4">
        <v>175.3</v>
      </c>
    </row>
    <row r="355" spans="1:34" ht="13.2" x14ac:dyDescent="0.25">
      <c r="A355" s="1" t="s">
        <v>33</v>
      </c>
      <c r="B355" s="1">
        <v>2022</v>
      </c>
      <c r="C355" s="1" t="s">
        <v>42</v>
      </c>
      <c r="D355" s="1" t="str">
        <f t="shared" si="5"/>
        <v>2022 October Rural+Urban</v>
      </c>
      <c r="E355" s="4">
        <v>165.2</v>
      </c>
      <c r="F355" s="4">
        <v>210.9</v>
      </c>
      <c r="G355" s="4">
        <v>170.9</v>
      </c>
      <c r="H355" s="4">
        <v>170.9</v>
      </c>
      <c r="I355" s="4">
        <v>186.5</v>
      </c>
      <c r="J355" s="4">
        <v>163.80000000000001</v>
      </c>
      <c r="K355" s="4">
        <v>199.7</v>
      </c>
      <c r="L355" s="4">
        <v>169.8</v>
      </c>
      <c r="M355" s="4">
        <v>121.9</v>
      </c>
      <c r="N355" s="4">
        <v>199.9</v>
      </c>
      <c r="O355" s="4">
        <v>169.9</v>
      </c>
      <c r="P355" s="4">
        <v>188.3</v>
      </c>
      <c r="Q355" s="4">
        <v>179.6</v>
      </c>
      <c r="R355" s="4">
        <v>196.3</v>
      </c>
      <c r="S355" s="4">
        <v>181.9</v>
      </c>
      <c r="T355" s="4">
        <v>175.3</v>
      </c>
      <c r="U355" s="4">
        <v>181</v>
      </c>
      <c r="V355" s="4">
        <v>171.2</v>
      </c>
      <c r="W355" s="4">
        <v>180.5</v>
      </c>
      <c r="X355" s="4">
        <v>170.4</v>
      </c>
      <c r="Y355" s="4">
        <v>178.7</v>
      </c>
      <c r="Z355" s="4">
        <v>162.9</v>
      </c>
      <c r="AA355" s="4">
        <v>168.2</v>
      </c>
      <c r="AB355" s="4">
        <v>173.4</v>
      </c>
      <c r="AC355" s="4">
        <v>172.1</v>
      </c>
      <c r="AD355" s="4">
        <v>170.5</v>
      </c>
      <c r="AE355" s="4">
        <v>176.7</v>
      </c>
      <c r="AG355" s="34">
        <f>(AE355-AE319)/AE319</f>
        <v>6.7673716012084523E-2</v>
      </c>
    </row>
    <row r="356" spans="1:34" ht="13.2" hidden="1" x14ac:dyDescent="0.25">
      <c r="A356" s="1" t="s">
        <v>30</v>
      </c>
      <c r="B356" s="1">
        <v>2022</v>
      </c>
      <c r="C356" s="1" t="s">
        <v>43</v>
      </c>
      <c r="D356" s="1" t="str">
        <f t="shared" si="5"/>
        <v>2022 November Rural</v>
      </c>
      <c r="E356" s="4">
        <v>166.9</v>
      </c>
      <c r="F356" s="4">
        <v>207.2</v>
      </c>
      <c r="G356" s="4">
        <v>180.2</v>
      </c>
      <c r="H356" s="4">
        <v>172.3</v>
      </c>
      <c r="I356" s="4">
        <v>194</v>
      </c>
      <c r="J356" s="4">
        <v>159.1</v>
      </c>
      <c r="K356" s="4">
        <v>171.6</v>
      </c>
      <c r="L356" s="4">
        <v>170.2</v>
      </c>
      <c r="M356" s="4">
        <v>121.5</v>
      </c>
      <c r="N356" s="4">
        <v>204.8</v>
      </c>
      <c r="O356" s="4">
        <v>176.4</v>
      </c>
      <c r="P356" s="4">
        <v>186.9</v>
      </c>
      <c r="Q356" s="4">
        <v>176.6</v>
      </c>
      <c r="R356" s="4">
        <v>195.5</v>
      </c>
      <c r="S356" s="4">
        <v>187.2</v>
      </c>
      <c r="T356" s="4">
        <v>185.2</v>
      </c>
      <c r="U356" s="4">
        <v>186.9</v>
      </c>
      <c r="V356" s="4">
        <v>169.09213584215263</v>
      </c>
      <c r="W356" s="4">
        <v>181.9</v>
      </c>
      <c r="X356" s="4">
        <v>175.5</v>
      </c>
      <c r="Y356" s="4">
        <v>182.3</v>
      </c>
      <c r="Z356" s="4">
        <v>167.5</v>
      </c>
      <c r="AA356" s="4">
        <v>170.8</v>
      </c>
      <c r="AB356" s="4">
        <v>176.9</v>
      </c>
      <c r="AC356" s="4">
        <v>173.4</v>
      </c>
      <c r="AD356" s="4">
        <v>174.6</v>
      </c>
      <c r="AE356" s="4">
        <v>177.8</v>
      </c>
    </row>
    <row r="357" spans="1:34" ht="13.2" hidden="1" x14ac:dyDescent="0.25">
      <c r="A357" s="1" t="s">
        <v>32</v>
      </c>
      <c r="B357" s="1">
        <v>2022</v>
      </c>
      <c r="C357" s="1" t="s">
        <v>43</v>
      </c>
      <c r="D357" s="1" t="str">
        <f t="shared" si="5"/>
        <v>2022 November Urban</v>
      </c>
      <c r="E357" s="4">
        <v>168.4</v>
      </c>
      <c r="F357" s="4">
        <v>213.4</v>
      </c>
      <c r="G357" s="4">
        <v>183.2</v>
      </c>
      <c r="H357" s="4">
        <v>172.3</v>
      </c>
      <c r="I357" s="4">
        <v>180</v>
      </c>
      <c r="J357" s="4">
        <v>162.6</v>
      </c>
      <c r="K357" s="4">
        <v>205.5</v>
      </c>
      <c r="L357" s="4">
        <v>171</v>
      </c>
      <c r="M357" s="4">
        <v>123.4</v>
      </c>
      <c r="N357" s="4">
        <v>198.8</v>
      </c>
      <c r="O357" s="4">
        <v>162.1</v>
      </c>
      <c r="P357" s="4">
        <v>192.4</v>
      </c>
      <c r="Q357" s="4">
        <v>181.3</v>
      </c>
      <c r="R357" s="4">
        <v>200.6</v>
      </c>
      <c r="S357" s="4">
        <v>176.7</v>
      </c>
      <c r="T357" s="4">
        <v>163.5</v>
      </c>
      <c r="U357" s="4">
        <v>174.7</v>
      </c>
      <c r="V357" s="4">
        <v>171.8</v>
      </c>
      <c r="W357" s="4">
        <v>180.3</v>
      </c>
      <c r="X357" s="4">
        <v>166.9</v>
      </c>
      <c r="Y357" s="4">
        <v>175.8</v>
      </c>
      <c r="Z357" s="4">
        <v>158.9</v>
      </c>
      <c r="AA357" s="4">
        <v>166.7</v>
      </c>
      <c r="AB357" s="4">
        <v>171.5</v>
      </c>
      <c r="AC357" s="4">
        <v>173.8</v>
      </c>
      <c r="AD357" s="4">
        <v>167.4</v>
      </c>
      <c r="AE357" s="4">
        <v>174.1</v>
      </c>
    </row>
    <row r="358" spans="1:34" ht="13.2" x14ac:dyDescent="0.25">
      <c r="A358" s="1" t="s">
        <v>33</v>
      </c>
      <c r="B358" s="1">
        <v>2022</v>
      </c>
      <c r="C358" s="1" t="s">
        <v>43</v>
      </c>
      <c r="D358" s="1" t="str">
        <f t="shared" si="5"/>
        <v>2022 November Rural+Urban</v>
      </c>
      <c r="E358" s="4">
        <v>167.4</v>
      </c>
      <c r="F358" s="4">
        <v>209.4</v>
      </c>
      <c r="G358" s="4">
        <v>181.4</v>
      </c>
      <c r="H358" s="4">
        <v>172.3</v>
      </c>
      <c r="I358" s="4">
        <v>188.9</v>
      </c>
      <c r="J358" s="4">
        <v>160.69999999999999</v>
      </c>
      <c r="K358" s="4">
        <v>183.1</v>
      </c>
      <c r="L358" s="4">
        <v>170.5</v>
      </c>
      <c r="M358" s="4">
        <v>122.1</v>
      </c>
      <c r="N358" s="4">
        <v>202.8</v>
      </c>
      <c r="O358" s="4">
        <v>170.4</v>
      </c>
      <c r="P358" s="4">
        <v>189.5</v>
      </c>
      <c r="Q358" s="4">
        <v>178.3</v>
      </c>
      <c r="R358" s="4">
        <v>196.9</v>
      </c>
      <c r="S358" s="4">
        <v>183.1</v>
      </c>
      <c r="T358" s="4">
        <v>176.2</v>
      </c>
      <c r="U358" s="4">
        <v>182.1</v>
      </c>
      <c r="V358" s="4">
        <v>171.8</v>
      </c>
      <c r="W358" s="4">
        <v>181.3</v>
      </c>
      <c r="X358" s="4">
        <v>171.4</v>
      </c>
      <c r="Y358" s="4">
        <v>179.8</v>
      </c>
      <c r="Z358" s="4">
        <v>163</v>
      </c>
      <c r="AA358" s="4">
        <v>168.5</v>
      </c>
      <c r="AB358" s="4">
        <v>173.7</v>
      </c>
      <c r="AC358" s="4">
        <v>173.6</v>
      </c>
      <c r="AD358" s="4">
        <v>171.1</v>
      </c>
      <c r="AE358" s="4">
        <v>176.5</v>
      </c>
      <c r="AG358" s="34">
        <f>(AE358-AE322)/AE322</f>
        <v>5.8788242351529768E-2</v>
      </c>
    </row>
    <row r="359" spans="1:34" ht="13.2" hidden="1" x14ac:dyDescent="0.25">
      <c r="A359" s="1" t="s">
        <v>30</v>
      </c>
      <c r="B359" s="1">
        <v>2022</v>
      </c>
      <c r="C359" s="1" t="s">
        <v>44</v>
      </c>
      <c r="D359" s="1" t="str">
        <f t="shared" si="5"/>
        <v>2022 December Rural</v>
      </c>
      <c r="E359" s="4">
        <v>168.8</v>
      </c>
      <c r="F359" s="4">
        <v>206.9</v>
      </c>
      <c r="G359" s="4">
        <v>189.1</v>
      </c>
      <c r="H359" s="4">
        <v>173.4</v>
      </c>
      <c r="I359" s="4">
        <v>193.9</v>
      </c>
      <c r="J359" s="4">
        <v>156.69999999999999</v>
      </c>
      <c r="K359" s="4">
        <v>150.19999999999999</v>
      </c>
      <c r="L359" s="4">
        <v>170.5</v>
      </c>
      <c r="M359" s="4">
        <v>121.2</v>
      </c>
      <c r="N359" s="4">
        <v>207.5</v>
      </c>
      <c r="O359" s="4">
        <v>176.8</v>
      </c>
      <c r="P359" s="4">
        <v>187.7</v>
      </c>
      <c r="Q359" s="4">
        <v>174.4</v>
      </c>
      <c r="R359" s="4">
        <v>195.9</v>
      </c>
      <c r="S359" s="4">
        <v>188.1</v>
      </c>
      <c r="T359" s="4">
        <v>185.9</v>
      </c>
      <c r="U359" s="4">
        <v>187.8</v>
      </c>
      <c r="V359" s="4">
        <v>169.95966242983891</v>
      </c>
      <c r="W359" s="4">
        <v>182.8</v>
      </c>
      <c r="X359" s="4">
        <v>176.4</v>
      </c>
      <c r="Y359" s="4">
        <v>183.5</v>
      </c>
      <c r="Z359" s="4">
        <v>167.8</v>
      </c>
      <c r="AA359" s="4">
        <v>171.2</v>
      </c>
      <c r="AB359" s="4">
        <v>177.3</v>
      </c>
      <c r="AC359" s="4">
        <v>175.7</v>
      </c>
      <c r="AD359" s="4">
        <v>175.5</v>
      </c>
      <c r="AE359" s="4">
        <v>177.1</v>
      </c>
    </row>
    <row r="360" spans="1:34" ht="13.2" hidden="1" x14ac:dyDescent="0.25">
      <c r="A360" s="1" t="s">
        <v>32</v>
      </c>
      <c r="B360" s="1">
        <v>2022</v>
      </c>
      <c r="C360" s="1" t="s">
        <v>44</v>
      </c>
      <c r="D360" s="1" t="str">
        <f t="shared" si="5"/>
        <v>2022 December Urban</v>
      </c>
      <c r="E360" s="4">
        <v>170.2</v>
      </c>
      <c r="F360" s="4">
        <v>212.9</v>
      </c>
      <c r="G360" s="4">
        <v>191.9</v>
      </c>
      <c r="H360" s="4">
        <v>173.9</v>
      </c>
      <c r="I360" s="4">
        <v>179.1</v>
      </c>
      <c r="J360" s="4">
        <v>159.5</v>
      </c>
      <c r="K360" s="4">
        <v>178.7</v>
      </c>
      <c r="L360" s="4">
        <v>171.3</v>
      </c>
      <c r="M360" s="4">
        <v>123.1</v>
      </c>
      <c r="N360" s="4">
        <v>200.5</v>
      </c>
      <c r="O360" s="4">
        <v>162.80000000000001</v>
      </c>
      <c r="P360" s="4">
        <v>193.3</v>
      </c>
      <c r="Q360" s="4">
        <v>178.6</v>
      </c>
      <c r="R360" s="4">
        <v>201.1</v>
      </c>
      <c r="S360" s="4">
        <v>177.7</v>
      </c>
      <c r="T360" s="4">
        <v>164.5</v>
      </c>
      <c r="U360" s="4">
        <v>175.7</v>
      </c>
      <c r="V360" s="4">
        <v>170.7</v>
      </c>
      <c r="W360" s="4">
        <v>180.6</v>
      </c>
      <c r="X360" s="4">
        <v>167.3</v>
      </c>
      <c r="Y360" s="4">
        <v>177.2</v>
      </c>
      <c r="Z360" s="4">
        <v>159.4</v>
      </c>
      <c r="AA360" s="4">
        <v>167.1</v>
      </c>
      <c r="AB360" s="4">
        <v>171.8</v>
      </c>
      <c r="AC360" s="4">
        <v>176</v>
      </c>
      <c r="AD360" s="4">
        <v>168.2</v>
      </c>
      <c r="AE360" s="4">
        <v>174.1</v>
      </c>
    </row>
    <row r="361" spans="1:34" ht="13.2" x14ac:dyDescent="0.25">
      <c r="A361" s="1" t="s">
        <v>33</v>
      </c>
      <c r="B361" s="1">
        <v>2022</v>
      </c>
      <c r="C361" s="1" t="s">
        <v>44</v>
      </c>
      <c r="D361" s="1" t="str">
        <f t="shared" si="5"/>
        <v>2022 December Rural+Urban</v>
      </c>
      <c r="E361" s="4">
        <v>169.2</v>
      </c>
      <c r="F361" s="4">
        <v>209</v>
      </c>
      <c r="G361" s="4">
        <v>190.2</v>
      </c>
      <c r="H361" s="4">
        <v>173.6</v>
      </c>
      <c r="I361" s="4">
        <v>188.5</v>
      </c>
      <c r="J361" s="4">
        <v>158</v>
      </c>
      <c r="K361" s="4">
        <v>159.9</v>
      </c>
      <c r="L361" s="4">
        <v>170.8</v>
      </c>
      <c r="M361" s="4">
        <v>121.8</v>
      </c>
      <c r="N361" s="4">
        <v>205.2</v>
      </c>
      <c r="O361" s="4">
        <v>171</v>
      </c>
      <c r="P361" s="4">
        <v>190.3</v>
      </c>
      <c r="Q361" s="4">
        <v>175.9</v>
      </c>
      <c r="R361" s="4">
        <v>197.3</v>
      </c>
      <c r="S361" s="4">
        <v>184</v>
      </c>
      <c r="T361" s="4">
        <v>177</v>
      </c>
      <c r="U361" s="4">
        <v>183</v>
      </c>
      <c r="V361" s="4">
        <v>170.7</v>
      </c>
      <c r="W361" s="4">
        <v>182</v>
      </c>
      <c r="X361" s="4">
        <v>172.1</v>
      </c>
      <c r="Y361" s="4">
        <v>181.1</v>
      </c>
      <c r="Z361" s="4">
        <v>163.4</v>
      </c>
      <c r="AA361" s="4">
        <v>168.9</v>
      </c>
      <c r="AB361" s="4">
        <v>174.1</v>
      </c>
      <c r="AC361" s="4">
        <v>175.8</v>
      </c>
      <c r="AD361" s="4">
        <v>172</v>
      </c>
      <c r="AE361" s="4">
        <v>175.7</v>
      </c>
      <c r="AG361" s="34">
        <f>(AE361-AE325)/AE325</f>
        <v>5.7160048134777382E-2</v>
      </c>
      <c r="AH361" s="34">
        <f>(AE361-AE328)/AE328</f>
        <v>6.0350030175015092E-2</v>
      </c>
    </row>
    <row r="362" spans="1:34" ht="13.2" hidden="1" x14ac:dyDescent="0.25">
      <c r="A362" s="1" t="s">
        <v>30</v>
      </c>
      <c r="B362" s="1">
        <v>2023</v>
      </c>
      <c r="C362" s="1" t="s">
        <v>31</v>
      </c>
      <c r="D362" s="1" t="str">
        <f t="shared" si="5"/>
        <v>2023 January Rural</v>
      </c>
      <c r="E362" s="4">
        <v>174</v>
      </c>
      <c r="F362" s="4">
        <v>208.3</v>
      </c>
      <c r="G362" s="4">
        <v>192.9</v>
      </c>
      <c r="H362" s="4">
        <v>174.3</v>
      </c>
      <c r="I362" s="4">
        <v>192.6</v>
      </c>
      <c r="J362" s="4">
        <v>156.30000000000001</v>
      </c>
      <c r="K362" s="4">
        <v>142.9</v>
      </c>
      <c r="L362" s="4">
        <v>170.7</v>
      </c>
      <c r="M362" s="4">
        <v>120.3</v>
      </c>
      <c r="N362" s="4">
        <v>210.5</v>
      </c>
      <c r="O362" s="4">
        <v>176.9</v>
      </c>
      <c r="P362" s="4">
        <v>188.5</v>
      </c>
      <c r="Q362" s="4">
        <v>175</v>
      </c>
      <c r="R362" s="4">
        <v>196.9</v>
      </c>
      <c r="S362" s="4">
        <v>189</v>
      </c>
      <c r="T362" s="4">
        <v>186.3</v>
      </c>
      <c r="U362" s="4">
        <v>188.6</v>
      </c>
      <c r="V362" s="4">
        <v>170.51159297135825</v>
      </c>
      <c r="W362" s="4">
        <v>183.2</v>
      </c>
      <c r="X362" s="4">
        <v>177.2</v>
      </c>
      <c r="Y362" s="4">
        <v>184.7</v>
      </c>
      <c r="Z362" s="4">
        <v>168.2</v>
      </c>
      <c r="AA362" s="4">
        <v>171.8</v>
      </c>
      <c r="AB362" s="4">
        <v>177.8</v>
      </c>
      <c r="AC362" s="4">
        <v>178.4</v>
      </c>
      <c r="AD362" s="4">
        <v>176.5</v>
      </c>
      <c r="AE362" s="4">
        <v>177.8</v>
      </c>
    </row>
    <row r="363" spans="1:34" ht="13.2" hidden="1" x14ac:dyDescent="0.25">
      <c r="A363" s="1" t="s">
        <v>32</v>
      </c>
      <c r="B363" s="1">
        <v>2023</v>
      </c>
      <c r="C363" s="1" t="s">
        <v>31</v>
      </c>
      <c r="D363" s="1" t="str">
        <f t="shared" si="5"/>
        <v>2023 January Urban</v>
      </c>
      <c r="E363" s="4">
        <v>173.3</v>
      </c>
      <c r="F363" s="4">
        <v>215.2</v>
      </c>
      <c r="G363" s="4">
        <v>197</v>
      </c>
      <c r="H363" s="4">
        <v>175.2</v>
      </c>
      <c r="I363" s="4">
        <v>178</v>
      </c>
      <c r="J363" s="4">
        <v>160.5</v>
      </c>
      <c r="K363" s="4">
        <v>175.3</v>
      </c>
      <c r="L363" s="4">
        <v>171.2</v>
      </c>
      <c r="M363" s="4">
        <v>122.7</v>
      </c>
      <c r="N363" s="4">
        <v>204.3</v>
      </c>
      <c r="O363" s="4">
        <v>163.69999999999999</v>
      </c>
      <c r="P363" s="4">
        <v>194.3</v>
      </c>
      <c r="Q363" s="4">
        <v>179.5</v>
      </c>
      <c r="R363" s="4">
        <v>201.6</v>
      </c>
      <c r="S363" s="4">
        <v>178.7</v>
      </c>
      <c r="T363" s="4">
        <v>165.3</v>
      </c>
      <c r="U363" s="4">
        <v>176.6</v>
      </c>
      <c r="V363" s="4">
        <v>172.1</v>
      </c>
      <c r="W363" s="4">
        <v>180.1</v>
      </c>
      <c r="X363" s="4">
        <v>168</v>
      </c>
      <c r="Y363" s="4">
        <v>178.5</v>
      </c>
      <c r="Z363" s="4">
        <v>159.5</v>
      </c>
      <c r="AA363" s="4">
        <v>167.8</v>
      </c>
      <c r="AB363" s="4">
        <v>171.8</v>
      </c>
      <c r="AC363" s="4">
        <v>178.8</v>
      </c>
      <c r="AD363" s="4">
        <v>168.9</v>
      </c>
      <c r="AE363" s="4">
        <v>174.9</v>
      </c>
    </row>
    <row r="364" spans="1:34" ht="13.2" x14ac:dyDescent="0.25">
      <c r="A364" s="1" t="s">
        <v>33</v>
      </c>
      <c r="B364" s="1">
        <v>2023</v>
      </c>
      <c r="C364" s="1" t="s">
        <v>31</v>
      </c>
      <c r="D364" s="1" t="str">
        <f t="shared" si="5"/>
        <v>2023 January Rural+Urban</v>
      </c>
      <c r="E364" s="4">
        <v>173.8</v>
      </c>
      <c r="F364" s="4">
        <v>210.7</v>
      </c>
      <c r="G364" s="4">
        <v>194.5</v>
      </c>
      <c r="H364" s="4">
        <v>174.6</v>
      </c>
      <c r="I364" s="4">
        <v>187.2</v>
      </c>
      <c r="J364" s="4">
        <v>158.30000000000001</v>
      </c>
      <c r="K364" s="4">
        <v>153.9</v>
      </c>
      <c r="L364" s="4">
        <v>170.9</v>
      </c>
      <c r="M364" s="4">
        <v>121.1</v>
      </c>
      <c r="N364" s="4">
        <v>208.4</v>
      </c>
      <c r="O364" s="4">
        <v>171.4</v>
      </c>
      <c r="P364" s="4">
        <v>191.2</v>
      </c>
      <c r="Q364" s="4">
        <v>176.7</v>
      </c>
      <c r="R364" s="4">
        <v>198.2</v>
      </c>
      <c r="S364" s="4">
        <v>184.9</v>
      </c>
      <c r="T364" s="4">
        <v>177.6</v>
      </c>
      <c r="U364" s="4">
        <v>183.8</v>
      </c>
      <c r="V364" s="4">
        <v>172.1</v>
      </c>
      <c r="W364" s="4">
        <v>182</v>
      </c>
      <c r="X364" s="4">
        <v>172.9</v>
      </c>
      <c r="Y364" s="4">
        <v>182.3</v>
      </c>
      <c r="Z364" s="4">
        <v>163.6</v>
      </c>
      <c r="AA364" s="4">
        <v>169.5</v>
      </c>
      <c r="AB364" s="4">
        <v>174.3</v>
      </c>
      <c r="AC364" s="4">
        <v>178.6</v>
      </c>
      <c r="AD364" s="4">
        <v>172.8</v>
      </c>
      <c r="AE364" s="4">
        <v>176.5</v>
      </c>
      <c r="AG364" s="34">
        <f>(AE364-AE328)/AE328</f>
        <v>6.5178032589016374E-2</v>
      </c>
    </row>
    <row r="365" spans="1:34" ht="13.2" hidden="1" x14ac:dyDescent="0.25">
      <c r="A365" s="1" t="s">
        <v>30</v>
      </c>
      <c r="B365" s="1">
        <v>2023</v>
      </c>
      <c r="C365" s="1" t="s">
        <v>34</v>
      </c>
      <c r="D365" s="1" t="str">
        <f t="shared" si="5"/>
        <v>2023 February Rural</v>
      </c>
      <c r="E365" s="4">
        <v>174.2</v>
      </c>
      <c r="F365" s="4">
        <v>205.2</v>
      </c>
      <c r="G365" s="4">
        <v>173.9</v>
      </c>
      <c r="H365" s="4">
        <v>177</v>
      </c>
      <c r="I365" s="4">
        <v>183.4</v>
      </c>
      <c r="J365" s="4">
        <v>167.2</v>
      </c>
      <c r="K365" s="4">
        <v>140.9</v>
      </c>
      <c r="L365" s="4">
        <v>170.4</v>
      </c>
      <c r="M365" s="4">
        <v>119.1</v>
      </c>
      <c r="N365" s="4">
        <v>212.1</v>
      </c>
      <c r="O365" s="4">
        <v>177.6</v>
      </c>
      <c r="P365" s="4">
        <v>189.9</v>
      </c>
      <c r="Q365" s="4">
        <v>174.8</v>
      </c>
      <c r="R365" s="4">
        <v>198.3</v>
      </c>
      <c r="S365" s="4">
        <v>190</v>
      </c>
      <c r="T365" s="4">
        <v>187</v>
      </c>
      <c r="U365" s="4">
        <v>189.6</v>
      </c>
      <c r="V365" s="4">
        <v>170.97371013814998</v>
      </c>
      <c r="W365" s="4">
        <v>181.6</v>
      </c>
      <c r="X365" s="4">
        <v>178.6</v>
      </c>
      <c r="Y365" s="4">
        <v>186.6</v>
      </c>
      <c r="Z365" s="4">
        <v>169</v>
      </c>
      <c r="AA365" s="4">
        <v>172.8</v>
      </c>
      <c r="AB365" s="4">
        <v>178.5</v>
      </c>
      <c r="AC365" s="4">
        <v>180.7</v>
      </c>
      <c r="AD365" s="4">
        <v>177.9</v>
      </c>
      <c r="AE365" s="4">
        <v>178</v>
      </c>
    </row>
    <row r="366" spans="1:34" ht="13.2" hidden="1" x14ac:dyDescent="0.25">
      <c r="A366" s="1" t="s">
        <v>32</v>
      </c>
      <c r="B366" s="1">
        <v>2023</v>
      </c>
      <c r="C366" s="1" t="s">
        <v>34</v>
      </c>
      <c r="D366" s="1" t="str">
        <f t="shared" si="5"/>
        <v>2023 February Urban</v>
      </c>
      <c r="E366" s="4">
        <v>174.7</v>
      </c>
      <c r="F366" s="4">
        <v>212.2</v>
      </c>
      <c r="G366" s="4">
        <v>177.2</v>
      </c>
      <c r="H366" s="4">
        <v>177.9</v>
      </c>
      <c r="I366" s="4">
        <v>172.2</v>
      </c>
      <c r="J366" s="4">
        <v>172.1</v>
      </c>
      <c r="K366" s="4">
        <v>175.8</v>
      </c>
      <c r="L366" s="4">
        <v>172.2</v>
      </c>
      <c r="M366" s="4">
        <v>121.9</v>
      </c>
      <c r="N366" s="4">
        <v>204.8</v>
      </c>
      <c r="O366" s="4">
        <v>164.9</v>
      </c>
      <c r="P366" s="4">
        <v>196.6</v>
      </c>
      <c r="Q366" s="4">
        <v>180.7</v>
      </c>
      <c r="R366" s="4">
        <v>202.7</v>
      </c>
      <c r="S366" s="4">
        <v>180.3</v>
      </c>
      <c r="T366" s="4">
        <v>167</v>
      </c>
      <c r="U366" s="4">
        <v>178.2</v>
      </c>
      <c r="V366" s="4">
        <v>173.5</v>
      </c>
      <c r="W366" s="4">
        <v>182.8</v>
      </c>
      <c r="X366" s="4">
        <v>169.2</v>
      </c>
      <c r="Y366" s="4">
        <v>180.8</v>
      </c>
      <c r="Z366" s="4">
        <v>159.80000000000001</v>
      </c>
      <c r="AA366" s="4">
        <v>168.4</v>
      </c>
      <c r="AB366" s="4">
        <v>172.5</v>
      </c>
      <c r="AC366" s="4">
        <v>181.4</v>
      </c>
      <c r="AD366" s="4">
        <v>170</v>
      </c>
      <c r="AE366" s="4">
        <v>176.3</v>
      </c>
    </row>
    <row r="367" spans="1:34" ht="13.2" x14ac:dyDescent="0.25">
      <c r="A367" s="1" t="s">
        <v>33</v>
      </c>
      <c r="B367" s="1">
        <v>2023</v>
      </c>
      <c r="C367" s="1" t="s">
        <v>34</v>
      </c>
      <c r="D367" s="1" t="str">
        <f t="shared" si="5"/>
        <v>2023 February Rural+Urban</v>
      </c>
      <c r="E367" s="4">
        <v>174.4</v>
      </c>
      <c r="F367" s="4">
        <v>207.7</v>
      </c>
      <c r="G367" s="4">
        <v>175.2</v>
      </c>
      <c r="H367" s="4">
        <v>177.3</v>
      </c>
      <c r="I367" s="4">
        <v>179.3</v>
      </c>
      <c r="J367" s="4">
        <v>169.5</v>
      </c>
      <c r="K367" s="4">
        <v>152.69999999999999</v>
      </c>
      <c r="L367" s="4">
        <v>171</v>
      </c>
      <c r="M367" s="4">
        <v>120</v>
      </c>
      <c r="N367" s="4">
        <v>209.7</v>
      </c>
      <c r="O367" s="4">
        <v>172.3</v>
      </c>
      <c r="P367" s="4">
        <v>193</v>
      </c>
      <c r="Q367" s="4">
        <v>177</v>
      </c>
      <c r="R367" s="4">
        <v>199.5</v>
      </c>
      <c r="S367" s="4">
        <v>186.2</v>
      </c>
      <c r="T367" s="4">
        <v>178.7</v>
      </c>
      <c r="U367" s="4">
        <v>185.1</v>
      </c>
      <c r="V367" s="4">
        <v>173.5</v>
      </c>
      <c r="W367" s="4">
        <v>182.1</v>
      </c>
      <c r="X367" s="4">
        <v>174.2</v>
      </c>
      <c r="Y367" s="4">
        <v>184.4</v>
      </c>
      <c r="Z367" s="4">
        <v>164.2</v>
      </c>
      <c r="AA367" s="4">
        <v>170.3</v>
      </c>
      <c r="AB367" s="4">
        <v>175</v>
      </c>
      <c r="AC367" s="4">
        <v>181</v>
      </c>
      <c r="AD367" s="4">
        <v>174.1</v>
      </c>
      <c r="AE367" s="4">
        <v>177.2</v>
      </c>
      <c r="AG367" s="34">
        <f>(AE367-AE331)/AE331</f>
        <v>6.6827212522576729E-2</v>
      </c>
    </row>
    <row r="368" spans="1:34" ht="13.2" hidden="1" x14ac:dyDescent="0.25">
      <c r="A368" s="1" t="s">
        <v>30</v>
      </c>
      <c r="B368" s="1">
        <v>2023</v>
      </c>
      <c r="C368" s="1" t="s">
        <v>35</v>
      </c>
      <c r="D368" s="1" t="str">
        <f t="shared" si="5"/>
        <v>2023 March Rural</v>
      </c>
      <c r="E368" s="4">
        <v>174.3</v>
      </c>
      <c r="F368" s="4">
        <v>205.2</v>
      </c>
      <c r="G368" s="4">
        <v>173.9</v>
      </c>
      <c r="H368" s="4">
        <v>177</v>
      </c>
      <c r="I368" s="4">
        <v>183.3</v>
      </c>
      <c r="J368" s="4">
        <v>167.2</v>
      </c>
      <c r="K368" s="4">
        <v>140.9</v>
      </c>
      <c r="L368" s="4">
        <v>170.5</v>
      </c>
      <c r="M368" s="4">
        <v>119.1</v>
      </c>
      <c r="N368" s="4">
        <v>212.1</v>
      </c>
      <c r="O368" s="4">
        <v>177.6</v>
      </c>
      <c r="P368" s="4">
        <v>189.9</v>
      </c>
      <c r="Q368" s="4">
        <v>174.8</v>
      </c>
      <c r="R368" s="4">
        <v>198.4</v>
      </c>
      <c r="S368" s="4">
        <v>190</v>
      </c>
      <c r="T368" s="4">
        <v>187</v>
      </c>
      <c r="U368" s="4">
        <v>189.6</v>
      </c>
      <c r="V368" s="4">
        <v>171.56055172659413</v>
      </c>
      <c r="W368" s="4">
        <v>181.4</v>
      </c>
      <c r="X368" s="4">
        <v>178.6</v>
      </c>
      <c r="Y368" s="4">
        <v>186.6</v>
      </c>
      <c r="Z368" s="4">
        <v>169</v>
      </c>
      <c r="AA368" s="4">
        <v>172.8</v>
      </c>
      <c r="AB368" s="4">
        <v>178.5</v>
      </c>
      <c r="AC368" s="4">
        <v>180.7</v>
      </c>
      <c r="AD368" s="4">
        <v>177.9</v>
      </c>
      <c r="AE368" s="4">
        <v>178</v>
      </c>
    </row>
    <row r="369" spans="1:33" ht="13.2" hidden="1" x14ac:dyDescent="0.25">
      <c r="A369" s="1" t="s">
        <v>32</v>
      </c>
      <c r="B369" s="1">
        <v>2023</v>
      </c>
      <c r="C369" s="1" t="s">
        <v>35</v>
      </c>
      <c r="D369" s="1" t="str">
        <f t="shared" si="5"/>
        <v>2023 March Urban</v>
      </c>
      <c r="E369" s="4">
        <v>174.7</v>
      </c>
      <c r="F369" s="4">
        <v>212.2</v>
      </c>
      <c r="G369" s="4">
        <v>177.2</v>
      </c>
      <c r="H369" s="4">
        <v>177.9</v>
      </c>
      <c r="I369" s="4">
        <v>172.2</v>
      </c>
      <c r="J369" s="4">
        <v>172.1</v>
      </c>
      <c r="K369" s="4">
        <v>175.9</v>
      </c>
      <c r="L369" s="4">
        <v>172.2</v>
      </c>
      <c r="M369" s="4">
        <v>121.9</v>
      </c>
      <c r="N369" s="4">
        <v>204.8</v>
      </c>
      <c r="O369" s="4">
        <v>164.9</v>
      </c>
      <c r="P369" s="4">
        <v>196.6</v>
      </c>
      <c r="Q369" s="4">
        <v>180.8</v>
      </c>
      <c r="R369" s="4">
        <v>202.7</v>
      </c>
      <c r="S369" s="4">
        <v>180.2</v>
      </c>
      <c r="T369" s="4">
        <v>167</v>
      </c>
      <c r="U369" s="4">
        <v>178.2</v>
      </c>
      <c r="V369" s="4">
        <v>173.5</v>
      </c>
      <c r="W369" s="4">
        <v>182.6</v>
      </c>
      <c r="X369" s="4">
        <v>169.2</v>
      </c>
      <c r="Y369" s="4">
        <v>180.8</v>
      </c>
      <c r="Z369" s="4">
        <v>159.80000000000001</v>
      </c>
      <c r="AA369" s="4">
        <v>168.4</v>
      </c>
      <c r="AB369" s="4">
        <v>172.5</v>
      </c>
      <c r="AC369" s="4">
        <v>181.5</v>
      </c>
      <c r="AD369" s="4">
        <v>170</v>
      </c>
      <c r="AE369" s="4">
        <v>176.3</v>
      </c>
    </row>
    <row r="370" spans="1:33" ht="13.2" x14ac:dyDescent="0.25">
      <c r="A370" s="1" t="s">
        <v>33</v>
      </c>
      <c r="B370" s="1">
        <v>2023</v>
      </c>
      <c r="C370" s="1" t="s">
        <v>35</v>
      </c>
      <c r="D370" s="1" t="str">
        <f t="shared" si="5"/>
        <v>2023 March Rural+Urban</v>
      </c>
      <c r="E370" s="4">
        <v>174.4</v>
      </c>
      <c r="F370" s="4">
        <v>207.7</v>
      </c>
      <c r="G370" s="4">
        <v>175.2</v>
      </c>
      <c r="H370" s="4">
        <v>177.3</v>
      </c>
      <c r="I370" s="4">
        <v>179.2</v>
      </c>
      <c r="J370" s="4">
        <v>169.5</v>
      </c>
      <c r="K370" s="4">
        <v>152.80000000000001</v>
      </c>
      <c r="L370" s="4">
        <v>171.1</v>
      </c>
      <c r="M370" s="4">
        <v>120</v>
      </c>
      <c r="N370" s="4">
        <v>209.7</v>
      </c>
      <c r="O370" s="4">
        <v>172.3</v>
      </c>
      <c r="P370" s="4">
        <v>193</v>
      </c>
      <c r="Q370" s="4">
        <v>177</v>
      </c>
      <c r="R370" s="4">
        <v>199.5</v>
      </c>
      <c r="S370" s="4">
        <v>186.1</v>
      </c>
      <c r="T370" s="4">
        <v>178.7</v>
      </c>
      <c r="U370" s="4">
        <v>185.1</v>
      </c>
      <c r="V370" s="4">
        <v>173.5</v>
      </c>
      <c r="W370" s="4">
        <v>181.9</v>
      </c>
      <c r="X370" s="4">
        <v>174.2</v>
      </c>
      <c r="Y370" s="4">
        <v>184.4</v>
      </c>
      <c r="Z370" s="4">
        <v>164.2</v>
      </c>
      <c r="AA370" s="4">
        <v>170.3</v>
      </c>
      <c r="AB370" s="4">
        <v>175</v>
      </c>
      <c r="AC370" s="4">
        <v>181</v>
      </c>
      <c r="AD370" s="4">
        <v>174.1</v>
      </c>
      <c r="AE370" s="4">
        <v>177.2</v>
      </c>
      <c r="AG370" s="34">
        <f>(AE370-AE334)/AE334</f>
        <v>5.6648777579010143E-2</v>
      </c>
    </row>
    <row r="371" spans="1:33" ht="13.2" hidden="1" x14ac:dyDescent="0.25">
      <c r="A371" s="1" t="s">
        <v>30</v>
      </c>
      <c r="B371" s="1">
        <v>2023</v>
      </c>
      <c r="C371" s="1" t="s">
        <v>36</v>
      </c>
      <c r="D371" s="1" t="str">
        <f t="shared" si="5"/>
        <v>2023 April Rural</v>
      </c>
      <c r="E371" s="4">
        <v>173.3</v>
      </c>
      <c r="F371" s="4">
        <v>206.9</v>
      </c>
      <c r="G371" s="4">
        <v>167.9</v>
      </c>
      <c r="H371" s="4">
        <v>178.2</v>
      </c>
      <c r="I371" s="4">
        <v>178.5</v>
      </c>
      <c r="J371" s="4">
        <v>173.7</v>
      </c>
      <c r="K371" s="4">
        <v>142.80000000000001</v>
      </c>
      <c r="L371" s="4">
        <v>172.8</v>
      </c>
      <c r="M371" s="4">
        <v>120.4</v>
      </c>
      <c r="N371" s="4">
        <v>215.5</v>
      </c>
      <c r="O371" s="4">
        <v>178.2</v>
      </c>
      <c r="P371" s="4">
        <v>190.5</v>
      </c>
      <c r="Q371" s="4">
        <v>175.5</v>
      </c>
      <c r="R371" s="4">
        <v>199.5</v>
      </c>
      <c r="S371" s="4">
        <v>190.7</v>
      </c>
      <c r="T371" s="4">
        <v>187.3</v>
      </c>
      <c r="U371" s="4">
        <v>190.2</v>
      </c>
      <c r="V371" s="4">
        <v>172.36065053734472</v>
      </c>
      <c r="W371" s="4">
        <v>181.5</v>
      </c>
      <c r="X371" s="4">
        <v>179.1</v>
      </c>
      <c r="Y371" s="4">
        <v>187.2</v>
      </c>
      <c r="Z371" s="4">
        <v>169.4</v>
      </c>
      <c r="AA371" s="4">
        <v>173.2</v>
      </c>
      <c r="AB371" s="4">
        <v>179.4</v>
      </c>
      <c r="AC371" s="4">
        <v>183.8</v>
      </c>
      <c r="AD371" s="4">
        <v>178.9</v>
      </c>
      <c r="AE371" s="4">
        <v>178.8</v>
      </c>
    </row>
    <row r="372" spans="1:33" ht="13.2" hidden="1" x14ac:dyDescent="0.25">
      <c r="A372" s="1" t="s">
        <v>32</v>
      </c>
      <c r="B372" s="1">
        <v>2023</v>
      </c>
      <c r="C372" s="1" t="s">
        <v>36</v>
      </c>
      <c r="D372" s="1" t="str">
        <f t="shared" si="5"/>
        <v>2023 April Urban</v>
      </c>
      <c r="E372" s="4">
        <v>174.8</v>
      </c>
      <c r="F372" s="4">
        <v>213.7</v>
      </c>
      <c r="G372" s="4">
        <v>172.4</v>
      </c>
      <c r="H372" s="4">
        <v>178.8</v>
      </c>
      <c r="I372" s="4">
        <v>168.7</v>
      </c>
      <c r="J372" s="4">
        <v>179.2</v>
      </c>
      <c r="K372" s="4">
        <v>179.9</v>
      </c>
      <c r="L372" s="4">
        <v>174.7</v>
      </c>
      <c r="M372" s="4">
        <v>123.1</v>
      </c>
      <c r="N372" s="4">
        <v>207.8</v>
      </c>
      <c r="O372" s="4">
        <v>165.5</v>
      </c>
      <c r="P372" s="4">
        <v>197</v>
      </c>
      <c r="Q372" s="4">
        <v>182.1</v>
      </c>
      <c r="R372" s="4">
        <v>203.5</v>
      </c>
      <c r="S372" s="4">
        <v>181</v>
      </c>
      <c r="T372" s="4">
        <v>167.7</v>
      </c>
      <c r="U372" s="4">
        <v>178.9</v>
      </c>
      <c r="V372" s="4">
        <v>175.2</v>
      </c>
      <c r="W372" s="4">
        <v>182.1</v>
      </c>
      <c r="X372" s="4">
        <v>169.6</v>
      </c>
      <c r="Y372" s="4">
        <v>181.5</v>
      </c>
      <c r="Z372" s="4">
        <v>160.1</v>
      </c>
      <c r="AA372" s="4">
        <v>168.8</v>
      </c>
      <c r="AB372" s="4">
        <v>174.2</v>
      </c>
      <c r="AC372" s="4">
        <v>184.4</v>
      </c>
      <c r="AD372" s="4">
        <v>170.9</v>
      </c>
      <c r="AE372" s="4">
        <v>177.4</v>
      </c>
    </row>
    <row r="373" spans="1:33" ht="13.2" x14ac:dyDescent="0.25">
      <c r="A373" s="1" t="s">
        <v>33</v>
      </c>
      <c r="B373" s="1">
        <v>2023</v>
      </c>
      <c r="C373" s="1" t="s">
        <v>36</v>
      </c>
      <c r="D373" s="1" t="str">
        <f t="shared" si="5"/>
        <v>2023 April Rural+Urban</v>
      </c>
      <c r="E373" s="4">
        <v>173.8</v>
      </c>
      <c r="F373" s="4">
        <v>209.3</v>
      </c>
      <c r="G373" s="4">
        <v>169.6</v>
      </c>
      <c r="H373" s="4">
        <v>178.4</v>
      </c>
      <c r="I373" s="4">
        <v>174.9</v>
      </c>
      <c r="J373" s="4">
        <v>176.3</v>
      </c>
      <c r="K373" s="4">
        <v>155.4</v>
      </c>
      <c r="L373" s="4">
        <v>173.4</v>
      </c>
      <c r="M373" s="4">
        <v>121.3</v>
      </c>
      <c r="N373" s="4">
        <v>212.9</v>
      </c>
      <c r="O373" s="4">
        <v>172.9</v>
      </c>
      <c r="P373" s="4">
        <v>193.5</v>
      </c>
      <c r="Q373" s="4">
        <v>177.9</v>
      </c>
      <c r="R373" s="4">
        <v>200.6</v>
      </c>
      <c r="S373" s="4">
        <v>186.9</v>
      </c>
      <c r="T373" s="4">
        <v>179.2</v>
      </c>
      <c r="U373" s="4">
        <v>185.7</v>
      </c>
      <c r="V373" s="4">
        <v>175.2</v>
      </c>
      <c r="W373" s="4">
        <v>181.7</v>
      </c>
      <c r="X373" s="4">
        <v>174.6</v>
      </c>
      <c r="Y373" s="4">
        <v>185</v>
      </c>
      <c r="Z373" s="4">
        <v>164.5</v>
      </c>
      <c r="AA373" s="4">
        <v>170.7</v>
      </c>
      <c r="AB373" s="4">
        <v>176.4</v>
      </c>
      <c r="AC373" s="4">
        <v>184</v>
      </c>
      <c r="AD373" s="4">
        <v>175</v>
      </c>
      <c r="AE373" s="4">
        <v>178.1</v>
      </c>
      <c r="AG373" s="34">
        <f>(AE373-AE337)/AE337</f>
        <v>4.7031158142269255E-2</v>
      </c>
    </row>
    <row r="374" spans="1:33" ht="13.2" hidden="1" x14ac:dyDescent="0.25">
      <c r="A374" s="1" t="s">
        <v>30</v>
      </c>
      <c r="B374" s="1">
        <v>2023</v>
      </c>
      <c r="C374" s="1" t="s">
        <v>37</v>
      </c>
      <c r="D374" s="1" t="str">
        <f t="shared" si="5"/>
        <v>2023 May Rural</v>
      </c>
      <c r="E374" s="4">
        <v>173.2</v>
      </c>
      <c r="F374" s="4">
        <v>211.5</v>
      </c>
      <c r="G374" s="4">
        <v>171</v>
      </c>
      <c r="H374" s="4">
        <v>179.6</v>
      </c>
      <c r="I374" s="4">
        <v>173.3</v>
      </c>
      <c r="J374" s="4">
        <v>169</v>
      </c>
      <c r="K374" s="4">
        <v>148.69999999999999</v>
      </c>
      <c r="L374" s="4">
        <v>174.9</v>
      </c>
      <c r="M374" s="4">
        <v>121.9</v>
      </c>
      <c r="N374" s="4">
        <v>221</v>
      </c>
      <c r="O374" s="4">
        <v>178.7</v>
      </c>
      <c r="P374" s="4">
        <v>191.1</v>
      </c>
      <c r="Q374" s="4">
        <v>176.8</v>
      </c>
      <c r="R374" s="4">
        <v>199.9</v>
      </c>
      <c r="S374" s="4">
        <v>191.2</v>
      </c>
      <c r="T374" s="4">
        <v>187.9</v>
      </c>
      <c r="U374" s="4">
        <v>190.8</v>
      </c>
      <c r="V374" s="4">
        <v>173.25499026689877</v>
      </c>
      <c r="W374" s="4">
        <v>182.5</v>
      </c>
      <c r="X374" s="4">
        <v>179.8</v>
      </c>
      <c r="Y374" s="4">
        <v>187.8</v>
      </c>
      <c r="Z374" s="4">
        <v>169.7</v>
      </c>
      <c r="AA374" s="4">
        <v>173.8</v>
      </c>
      <c r="AB374" s="4">
        <v>180.3</v>
      </c>
      <c r="AC374" s="4">
        <v>184.9</v>
      </c>
      <c r="AD374" s="4">
        <v>179.5</v>
      </c>
      <c r="AE374" s="4">
        <v>179.8</v>
      </c>
    </row>
    <row r="375" spans="1:33" ht="13.2" hidden="1" x14ac:dyDescent="0.25">
      <c r="A375" s="1" t="s">
        <v>32</v>
      </c>
      <c r="B375" s="1">
        <v>2023</v>
      </c>
      <c r="C375" s="1" t="s">
        <v>37</v>
      </c>
      <c r="D375" s="1" t="str">
        <f t="shared" si="5"/>
        <v>2023 May Urban</v>
      </c>
      <c r="E375" s="4">
        <v>174.7</v>
      </c>
      <c r="F375" s="4">
        <v>219.4</v>
      </c>
      <c r="G375" s="4">
        <v>176.7</v>
      </c>
      <c r="H375" s="4">
        <v>179.4</v>
      </c>
      <c r="I375" s="4">
        <v>164.4</v>
      </c>
      <c r="J375" s="4">
        <v>175.8</v>
      </c>
      <c r="K375" s="4">
        <v>185</v>
      </c>
      <c r="L375" s="4">
        <v>176.9</v>
      </c>
      <c r="M375" s="4">
        <v>124.2</v>
      </c>
      <c r="N375" s="4">
        <v>211.9</v>
      </c>
      <c r="O375" s="4">
        <v>165.9</v>
      </c>
      <c r="P375" s="4">
        <v>197.7</v>
      </c>
      <c r="Q375" s="4">
        <v>183.1</v>
      </c>
      <c r="R375" s="4">
        <v>204.2</v>
      </c>
      <c r="S375" s="4">
        <v>181.3</v>
      </c>
      <c r="T375" s="4">
        <v>168.1</v>
      </c>
      <c r="U375" s="4">
        <v>179.3</v>
      </c>
      <c r="V375" s="4">
        <v>175.6</v>
      </c>
      <c r="W375" s="4">
        <v>183.4</v>
      </c>
      <c r="X375" s="4">
        <v>170.1</v>
      </c>
      <c r="Y375" s="4">
        <v>182.2</v>
      </c>
      <c r="Z375" s="4">
        <v>160.4</v>
      </c>
      <c r="AA375" s="4">
        <v>169.2</v>
      </c>
      <c r="AB375" s="4">
        <v>174.8</v>
      </c>
      <c r="AC375" s="4">
        <v>185.6</v>
      </c>
      <c r="AD375" s="4">
        <v>171.6</v>
      </c>
      <c r="AE375" s="4">
        <v>178.2</v>
      </c>
    </row>
    <row r="376" spans="1:33" ht="13.2" x14ac:dyDescent="0.25">
      <c r="A376" s="1" t="s">
        <v>33</v>
      </c>
      <c r="B376" s="1">
        <v>2023</v>
      </c>
      <c r="C376" s="1" t="s">
        <v>37</v>
      </c>
      <c r="D376" s="1" t="str">
        <f t="shared" si="5"/>
        <v>2023 May Rural+Urban</v>
      </c>
      <c r="E376" s="4">
        <v>173.7</v>
      </c>
      <c r="F376" s="4">
        <v>214.3</v>
      </c>
      <c r="G376" s="4">
        <v>173.2</v>
      </c>
      <c r="H376" s="4">
        <v>179.5</v>
      </c>
      <c r="I376" s="4">
        <v>170</v>
      </c>
      <c r="J376" s="4">
        <v>172.2</v>
      </c>
      <c r="K376" s="4">
        <v>161</v>
      </c>
      <c r="L376" s="4">
        <v>175.6</v>
      </c>
      <c r="M376" s="4">
        <v>122.7</v>
      </c>
      <c r="N376" s="4">
        <v>218</v>
      </c>
      <c r="O376" s="4">
        <v>173.4</v>
      </c>
      <c r="P376" s="4">
        <v>194.2</v>
      </c>
      <c r="Q376" s="4">
        <v>179.1</v>
      </c>
      <c r="R376" s="4">
        <v>201</v>
      </c>
      <c r="S376" s="4">
        <v>187.3</v>
      </c>
      <c r="T376" s="4">
        <v>179.7</v>
      </c>
      <c r="U376" s="4">
        <v>186.2</v>
      </c>
      <c r="V376" s="4">
        <v>175.6</v>
      </c>
      <c r="W376" s="4">
        <v>182.8</v>
      </c>
      <c r="X376" s="4">
        <v>175.2</v>
      </c>
      <c r="Y376" s="4">
        <v>185.7</v>
      </c>
      <c r="Z376" s="4">
        <v>164.8</v>
      </c>
      <c r="AA376" s="4">
        <v>171.2</v>
      </c>
      <c r="AB376" s="4">
        <v>177.1</v>
      </c>
      <c r="AC376" s="4">
        <v>185.2</v>
      </c>
      <c r="AD376" s="4">
        <v>175.7</v>
      </c>
      <c r="AE376" s="4">
        <v>179.1</v>
      </c>
      <c r="AG376" s="34">
        <f>(AE376-AE340)/AE340</f>
        <v>4.3098427489807842E-2</v>
      </c>
    </row>
  </sheetData>
  <autoFilter ref="A1:AE376" xr:uid="{00000000-0001-0000-0000-000000000000}">
    <filterColumn colId="0">
      <filters>
        <filter val="Rural+Urban"/>
      </filters>
    </filterColumn>
    <filterColumn colId="1">
      <filters>
        <filter val="2018"/>
        <filter val="2019"/>
        <filter val="2020"/>
        <filter val="2021"/>
        <filter val="2022"/>
        <filter val="2023"/>
      </filters>
    </filterColumn>
  </autoFilter>
  <conditionalFormatting sqref="AG148:AG3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5:AH3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3657F947-0DB3-460D-B952-7D339073DB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'Main Data'!E2:AD2</xm:f>
              <xm:sqref>AF2</xm:sqref>
            </x14:sparkline>
            <x14:sparkline>
              <xm:f>'Main Data'!E3:AD3</xm:f>
              <xm:sqref>AF3</xm:sqref>
            </x14:sparkline>
            <x14:sparkline>
              <xm:f>'Main Data'!E4:AD4</xm:f>
              <xm:sqref>AF4</xm:sqref>
            </x14:sparkline>
            <x14:sparkline>
              <xm:f>'Main Data'!E5:AD5</xm:f>
              <xm:sqref>AF5</xm:sqref>
            </x14:sparkline>
            <x14:sparkline>
              <xm:f>'Main Data'!E6:AD6</xm:f>
              <xm:sqref>AF6</xm:sqref>
            </x14:sparkline>
            <x14:sparkline>
              <xm:f>'Main Data'!E7:AD7</xm:f>
              <xm:sqref>AF7</xm:sqref>
            </x14:sparkline>
            <x14:sparkline>
              <xm:f>'Main Data'!E8:AD8</xm:f>
              <xm:sqref>AF8</xm:sqref>
            </x14:sparkline>
            <x14:sparkline>
              <xm:f>'Main Data'!E9:AD9</xm:f>
              <xm:sqref>AF9</xm:sqref>
            </x14:sparkline>
            <x14:sparkline>
              <xm:f>'Main Data'!E10:AD10</xm:f>
              <xm:sqref>AF10</xm:sqref>
            </x14:sparkline>
            <x14:sparkline>
              <xm:f>'Main Data'!E11:AD11</xm:f>
              <xm:sqref>AF11</xm:sqref>
            </x14:sparkline>
            <x14:sparkline>
              <xm:f>'Main Data'!E12:AD12</xm:f>
              <xm:sqref>AF12</xm:sqref>
            </x14:sparkline>
            <x14:sparkline>
              <xm:f>'Main Data'!E13:AD13</xm:f>
              <xm:sqref>AF13</xm:sqref>
            </x14:sparkline>
            <x14:sparkline>
              <xm:f>'Main Data'!E14:AD14</xm:f>
              <xm:sqref>AF14</xm:sqref>
            </x14:sparkline>
            <x14:sparkline>
              <xm:f>'Main Data'!E15:AD15</xm:f>
              <xm:sqref>AF15</xm:sqref>
            </x14:sparkline>
            <x14:sparkline>
              <xm:f>'Main Data'!E16:AD16</xm:f>
              <xm:sqref>AF16</xm:sqref>
            </x14:sparkline>
            <x14:sparkline>
              <xm:f>'Main Data'!E17:AD17</xm:f>
              <xm:sqref>AF17</xm:sqref>
            </x14:sparkline>
            <x14:sparkline>
              <xm:f>'Main Data'!E18:AD18</xm:f>
              <xm:sqref>AF18</xm:sqref>
            </x14:sparkline>
            <x14:sparkline>
              <xm:f>'Main Data'!E19:AD19</xm:f>
              <xm:sqref>AF19</xm:sqref>
            </x14:sparkline>
            <x14:sparkline>
              <xm:f>'Main Data'!E20:AD20</xm:f>
              <xm:sqref>AF20</xm:sqref>
            </x14:sparkline>
            <x14:sparkline>
              <xm:f>'Main Data'!E21:AD21</xm:f>
              <xm:sqref>AF21</xm:sqref>
            </x14:sparkline>
            <x14:sparkline>
              <xm:f>'Main Data'!E22:AD22</xm:f>
              <xm:sqref>AF22</xm:sqref>
            </x14:sparkline>
            <x14:sparkline>
              <xm:f>'Main Data'!E23:AD23</xm:f>
              <xm:sqref>AF23</xm:sqref>
            </x14:sparkline>
            <x14:sparkline>
              <xm:f>'Main Data'!E24:AD24</xm:f>
              <xm:sqref>AF24</xm:sqref>
            </x14:sparkline>
            <x14:sparkline>
              <xm:f>'Main Data'!E25:AD25</xm:f>
              <xm:sqref>AF25</xm:sqref>
            </x14:sparkline>
            <x14:sparkline>
              <xm:f>'Main Data'!E26:AD26</xm:f>
              <xm:sqref>AF26</xm:sqref>
            </x14:sparkline>
            <x14:sparkline>
              <xm:f>'Main Data'!E27:AD27</xm:f>
              <xm:sqref>AF27</xm:sqref>
            </x14:sparkline>
            <x14:sparkline>
              <xm:f>'Main Data'!E28:AD28</xm:f>
              <xm:sqref>AF28</xm:sqref>
            </x14:sparkline>
            <x14:sparkline>
              <xm:f>'Main Data'!E29:AD29</xm:f>
              <xm:sqref>AF29</xm:sqref>
            </x14:sparkline>
            <x14:sparkline>
              <xm:f>'Main Data'!E30:AD30</xm:f>
              <xm:sqref>AF30</xm:sqref>
            </x14:sparkline>
            <x14:sparkline>
              <xm:f>'Main Data'!E31:AD31</xm:f>
              <xm:sqref>AF31</xm:sqref>
            </x14:sparkline>
            <x14:sparkline>
              <xm:f>'Main Data'!E32:AD32</xm:f>
              <xm:sqref>AF32</xm:sqref>
            </x14:sparkline>
            <x14:sparkline>
              <xm:f>'Main Data'!E33:AD33</xm:f>
              <xm:sqref>AF33</xm:sqref>
            </x14:sparkline>
            <x14:sparkline>
              <xm:f>'Main Data'!E34:AD34</xm:f>
              <xm:sqref>AF34</xm:sqref>
            </x14:sparkline>
            <x14:sparkline>
              <xm:f>'Main Data'!E35:AD35</xm:f>
              <xm:sqref>AF35</xm:sqref>
            </x14:sparkline>
            <x14:sparkline>
              <xm:f>'Main Data'!E36:AD36</xm:f>
              <xm:sqref>AF36</xm:sqref>
            </x14:sparkline>
            <x14:sparkline>
              <xm:f>'Main Data'!E37:AD37</xm:f>
              <xm:sqref>AF37</xm:sqref>
            </x14:sparkline>
            <x14:sparkline>
              <xm:f>'Main Data'!E38:AD38</xm:f>
              <xm:sqref>AF38</xm:sqref>
            </x14:sparkline>
            <x14:sparkline>
              <xm:f>'Main Data'!E39:AD39</xm:f>
              <xm:sqref>AF39</xm:sqref>
            </x14:sparkline>
            <x14:sparkline>
              <xm:f>'Main Data'!E40:AD40</xm:f>
              <xm:sqref>AF40</xm:sqref>
            </x14:sparkline>
            <x14:sparkline>
              <xm:f>'Main Data'!E41:AD41</xm:f>
              <xm:sqref>AF41</xm:sqref>
            </x14:sparkline>
            <x14:sparkline>
              <xm:f>'Main Data'!E42:AD42</xm:f>
              <xm:sqref>AF42</xm:sqref>
            </x14:sparkline>
            <x14:sparkline>
              <xm:f>'Main Data'!E43:AD43</xm:f>
              <xm:sqref>AF43</xm:sqref>
            </x14:sparkline>
            <x14:sparkline>
              <xm:f>'Main Data'!E44:AD44</xm:f>
              <xm:sqref>AF44</xm:sqref>
            </x14:sparkline>
            <x14:sparkline>
              <xm:f>'Main Data'!E45:AD45</xm:f>
              <xm:sqref>AF45</xm:sqref>
            </x14:sparkline>
            <x14:sparkline>
              <xm:f>'Main Data'!E46:AD46</xm:f>
              <xm:sqref>AF46</xm:sqref>
            </x14:sparkline>
            <x14:sparkline>
              <xm:f>'Main Data'!E47:AD47</xm:f>
              <xm:sqref>AF47</xm:sqref>
            </x14:sparkline>
            <x14:sparkline>
              <xm:f>'Main Data'!E48:AD48</xm:f>
              <xm:sqref>AF48</xm:sqref>
            </x14:sparkline>
            <x14:sparkline>
              <xm:f>'Main Data'!E49:AD49</xm:f>
              <xm:sqref>AF49</xm:sqref>
            </x14:sparkline>
            <x14:sparkline>
              <xm:f>'Main Data'!E50:AD50</xm:f>
              <xm:sqref>AF50</xm:sqref>
            </x14:sparkline>
            <x14:sparkline>
              <xm:f>'Main Data'!E51:AD51</xm:f>
              <xm:sqref>AF51</xm:sqref>
            </x14:sparkline>
            <x14:sparkline>
              <xm:f>'Main Data'!E52:AD52</xm:f>
              <xm:sqref>AF52</xm:sqref>
            </x14:sparkline>
            <x14:sparkline>
              <xm:f>'Main Data'!E53:AD53</xm:f>
              <xm:sqref>AF53</xm:sqref>
            </x14:sparkline>
            <x14:sparkline>
              <xm:f>'Main Data'!E54:AD54</xm:f>
              <xm:sqref>AF54</xm:sqref>
            </x14:sparkline>
            <x14:sparkline>
              <xm:f>'Main Data'!E55:AD55</xm:f>
              <xm:sqref>AF55</xm:sqref>
            </x14:sparkline>
            <x14:sparkline>
              <xm:f>'Main Data'!E56:AD56</xm:f>
              <xm:sqref>AF56</xm:sqref>
            </x14:sparkline>
            <x14:sparkline>
              <xm:f>'Main Data'!E57:AD57</xm:f>
              <xm:sqref>AF57</xm:sqref>
            </x14:sparkline>
            <x14:sparkline>
              <xm:f>'Main Data'!E58:AD58</xm:f>
              <xm:sqref>AF58</xm:sqref>
            </x14:sparkline>
            <x14:sparkline>
              <xm:f>'Main Data'!E59:AD59</xm:f>
              <xm:sqref>AF59</xm:sqref>
            </x14:sparkline>
            <x14:sparkline>
              <xm:f>'Main Data'!E60:AD60</xm:f>
              <xm:sqref>AF60</xm:sqref>
            </x14:sparkline>
            <x14:sparkline>
              <xm:f>'Main Data'!E61:AD61</xm:f>
              <xm:sqref>AF61</xm:sqref>
            </x14:sparkline>
            <x14:sparkline>
              <xm:f>'Main Data'!E62:AD62</xm:f>
              <xm:sqref>AF62</xm:sqref>
            </x14:sparkline>
            <x14:sparkline>
              <xm:f>'Main Data'!E63:AD63</xm:f>
              <xm:sqref>AF63</xm:sqref>
            </x14:sparkline>
            <x14:sparkline>
              <xm:f>'Main Data'!E64:AD64</xm:f>
              <xm:sqref>AF64</xm:sqref>
            </x14:sparkline>
            <x14:sparkline>
              <xm:f>'Main Data'!E65:AD65</xm:f>
              <xm:sqref>AF65</xm:sqref>
            </x14:sparkline>
            <x14:sparkline>
              <xm:f>'Main Data'!E66:AD66</xm:f>
              <xm:sqref>AF66</xm:sqref>
            </x14:sparkline>
            <x14:sparkline>
              <xm:f>'Main Data'!E67:AD67</xm:f>
              <xm:sqref>AF67</xm:sqref>
            </x14:sparkline>
            <x14:sparkline>
              <xm:f>'Main Data'!E68:AD68</xm:f>
              <xm:sqref>AF68</xm:sqref>
            </x14:sparkline>
            <x14:sparkline>
              <xm:f>'Main Data'!E69:AD69</xm:f>
              <xm:sqref>AF69</xm:sqref>
            </x14:sparkline>
            <x14:sparkline>
              <xm:f>'Main Data'!E70:AD70</xm:f>
              <xm:sqref>AF70</xm:sqref>
            </x14:sparkline>
            <x14:sparkline>
              <xm:f>'Main Data'!E71:AD71</xm:f>
              <xm:sqref>AF71</xm:sqref>
            </x14:sparkline>
            <x14:sparkline>
              <xm:f>'Main Data'!E72:AD72</xm:f>
              <xm:sqref>AF72</xm:sqref>
            </x14:sparkline>
            <x14:sparkline>
              <xm:f>'Main Data'!E73:AD73</xm:f>
              <xm:sqref>AF73</xm:sqref>
            </x14:sparkline>
            <x14:sparkline>
              <xm:f>'Main Data'!E74:AD74</xm:f>
              <xm:sqref>AF74</xm:sqref>
            </x14:sparkline>
            <x14:sparkline>
              <xm:f>'Main Data'!E75:AD75</xm:f>
              <xm:sqref>AF75</xm:sqref>
            </x14:sparkline>
            <x14:sparkline>
              <xm:f>'Main Data'!E76:AD76</xm:f>
              <xm:sqref>AF76</xm:sqref>
            </x14:sparkline>
            <x14:sparkline>
              <xm:f>'Main Data'!E77:AD77</xm:f>
              <xm:sqref>AF77</xm:sqref>
            </x14:sparkline>
            <x14:sparkline>
              <xm:f>'Main Data'!E78:AD78</xm:f>
              <xm:sqref>AF78</xm:sqref>
            </x14:sparkline>
            <x14:sparkline>
              <xm:f>'Main Data'!E79:AD79</xm:f>
              <xm:sqref>AF79</xm:sqref>
            </x14:sparkline>
            <x14:sparkline>
              <xm:f>'Main Data'!E80:AD80</xm:f>
              <xm:sqref>AF80</xm:sqref>
            </x14:sparkline>
            <x14:sparkline>
              <xm:f>'Main Data'!E81:AD81</xm:f>
              <xm:sqref>AF81</xm:sqref>
            </x14:sparkline>
            <x14:sparkline>
              <xm:f>'Main Data'!E82:AD82</xm:f>
              <xm:sqref>AF82</xm:sqref>
            </x14:sparkline>
            <x14:sparkline>
              <xm:f>'Main Data'!E83:AD83</xm:f>
              <xm:sqref>AF83</xm:sqref>
            </x14:sparkline>
            <x14:sparkline>
              <xm:f>'Main Data'!E84:AD84</xm:f>
              <xm:sqref>AF84</xm:sqref>
            </x14:sparkline>
            <x14:sparkline>
              <xm:f>'Main Data'!E85:AD85</xm:f>
              <xm:sqref>AF85</xm:sqref>
            </x14:sparkline>
            <x14:sparkline>
              <xm:f>'Main Data'!E86:AD86</xm:f>
              <xm:sqref>AF86</xm:sqref>
            </x14:sparkline>
            <x14:sparkline>
              <xm:f>'Main Data'!E87:AD87</xm:f>
              <xm:sqref>AF87</xm:sqref>
            </x14:sparkline>
            <x14:sparkline>
              <xm:f>'Main Data'!E88:AD88</xm:f>
              <xm:sqref>AF88</xm:sqref>
            </x14:sparkline>
            <x14:sparkline>
              <xm:f>'Main Data'!E89:AD89</xm:f>
              <xm:sqref>AF89</xm:sqref>
            </x14:sparkline>
            <x14:sparkline>
              <xm:f>'Main Data'!E90:AD90</xm:f>
              <xm:sqref>AF90</xm:sqref>
            </x14:sparkline>
            <x14:sparkline>
              <xm:f>'Main Data'!E91:AD91</xm:f>
              <xm:sqref>AF91</xm:sqref>
            </x14:sparkline>
            <x14:sparkline>
              <xm:f>'Main Data'!E92:AD92</xm:f>
              <xm:sqref>AF92</xm:sqref>
            </x14:sparkline>
            <x14:sparkline>
              <xm:f>'Main Data'!E93:AD93</xm:f>
              <xm:sqref>AF93</xm:sqref>
            </x14:sparkline>
            <x14:sparkline>
              <xm:f>'Main Data'!E94:AD94</xm:f>
              <xm:sqref>AF94</xm:sqref>
            </x14:sparkline>
            <x14:sparkline>
              <xm:f>'Main Data'!E95:AD95</xm:f>
              <xm:sqref>AF95</xm:sqref>
            </x14:sparkline>
            <x14:sparkline>
              <xm:f>'Main Data'!E96:AD96</xm:f>
              <xm:sqref>AF96</xm:sqref>
            </x14:sparkline>
            <x14:sparkline>
              <xm:f>'Main Data'!E97:AD97</xm:f>
              <xm:sqref>AF97</xm:sqref>
            </x14:sparkline>
            <x14:sparkline>
              <xm:f>'Main Data'!E98:AD98</xm:f>
              <xm:sqref>AF98</xm:sqref>
            </x14:sparkline>
            <x14:sparkline>
              <xm:f>'Main Data'!E99:AD99</xm:f>
              <xm:sqref>AF99</xm:sqref>
            </x14:sparkline>
            <x14:sparkline>
              <xm:f>'Main Data'!E100:AD100</xm:f>
              <xm:sqref>AF100</xm:sqref>
            </x14:sparkline>
            <x14:sparkline>
              <xm:f>'Main Data'!E101:AD101</xm:f>
              <xm:sqref>AF101</xm:sqref>
            </x14:sparkline>
            <x14:sparkline>
              <xm:f>'Main Data'!E102:AD102</xm:f>
              <xm:sqref>AF102</xm:sqref>
            </x14:sparkline>
            <x14:sparkline>
              <xm:f>'Main Data'!E103:AD103</xm:f>
              <xm:sqref>AF103</xm:sqref>
            </x14:sparkline>
            <x14:sparkline>
              <xm:f>'Main Data'!E104:AD104</xm:f>
              <xm:sqref>AF104</xm:sqref>
            </x14:sparkline>
            <x14:sparkline>
              <xm:f>'Main Data'!E105:AD105</xm:f>
              <xm:sqref>AF105</xm:sqref>
            </x14:sparkline>
            <x14:sparkline>
              <xm:f>'Main Data'!E106:AD106</xm:f>
              <xm:sqref>AF106</xm:sqref>
            </x14:sparkline>
            <x14:sparkline>
              <xm:f>'Main Data'!E107:AD107</xm:f>
              <xm:sqref>AF107</xm:sqref>
            </x14:sparkline>
            <x14:sparkline>
              <xm:f>'Main Data'!E108:AD108</xm:f>
              <xm:sqref>AF108</xm:sqref>
            </x14:sparkline>
            <x14:sparkline>
              <xm:f>'Main Data'!E109:AD109</xm:f>
              <xm:sqref>AF109</xm:sqref>
            </x14:sparkline>
            <x14:sparkline>
              <xm:f>'Main Data'!E110:AD110</xm:f>
              <xm:sqref>AF110</xm:sqref>
            </x14:sparkline>
            <x14:sparkline>
              <xm:f>'Main Data'!E111:AD111</xm:f>
              <xm:sqref>AF111</xm:sqref>
            </x14:sparkline>
            <x14:sparkline>
              <xm:f>'Main Data'!E112:AD112</xm:f>
              <xm:sqref>AF112</xm:sqref>
            </x14:sparkline>
            <x14:sparkline>
              <xm:f>'Main Data'!E113:AD113</xm:f>
              <xm:sqref>AF113</xm:sqref>
            </x14:sparkline>
            <x14:sparkline>
              <xm:f>'Main Data'!E114:AD114</xm:f>
              <xm:sqref>AF114</xm:sqref>
            </x14:sparkline>
            <x14:sparkline>
              <xm:f>'Main Data'!E115:AD115</xm:f>
              <xm:sqref>AF115</xm:sqref>
            </x14:sparkline>
            <x14:sparkline>
              <xm:f>'Main Data'!E116:AD116</xm:f>
              <xm:sqref>AF116</xm:sqref>
            </x14:sparkline>
            <x14:sparkline>
              <xm:f>'Main Data'!E117:AD117</xm:f>
              <xm:sqref>AF117</xm:sqref>
            </x14:sparkline>
            <x14:sparkline>
              <xm:f>'Main Data'!E118:AD118</xm:f>
              <xm:sqref>AF118</xm:sqref>
            </x14:sparkline>
            <x14:sparkline>
              <xm:f>'Main Data'!E119:AD119</xm:f>
              <xm:sqref>AF119</xm:sqref>
            </x14:sparkline>
            <x14:sparkline>
              <xm:f>'Main Data'!E120:AD120</xm:f>
              <xm:sqref>AF120</xm:sqref>
            </x14:sparkline>
            <x14:sparkline>
              <xm:f>'Main Data'!E121:AD121</xm:f>
              <xm:sqref>AF121</xm:sqref>
            </x14:sparkline>
            <x14:sparkline>
              <xm:f>'Main Data'!E122:AD122</xm:f>
              <xm:sqref>AF122</xm:sqref>
            </x14:sparkline>
            <x14:sparkline>
              <xm:f>'Main Data'!E123:AD123</xm:f>
              <xm:sqref>AF123</xm:sqref>
            </x14:sparkline>
            <x14:sparkline>
              <xm:f>'Main Data'!E124:AD124</xm:f>
              <xm:sqref>AF124</xm:sqref>
            </x14:sparkline>
            <x14:sparkline>
              <xm:f>'Main Data'!E125:AD125</xm:f>
              <xm:sqref>AF125</xm:sqref>
            </x14:sparkline>
            <x14:sparkline>
              <xm:f>'Main Data'!E126:AD126</xm:f>
              <xm:sqref>AF126</xm:sqref>
            </x14:sparkline>
            <x14:sparkline>
              <xm:f>'Main Data'!E127:AD127</xm:f>
              <xm:sqref>AF127</xm:sqref>
            </x14:sparkline>
            <x14:sparkline>
              <xm:f>'Main Data'!E128:AD128</xm:f>
              <xm:sqref>AF128</xm:sqref>
            </x14:sparkline>
            <x14:sparkline>
              <xm:f>'Main Data'!E129:AD129</xm:f>
              <xm:sqref>AF129</xm:sqref>
            </x14:sparkline>
            <x14:sparkline>
              <xm:f>'Main Data'!E130:AD130</xm:f>
              <xm:sqref>AF130</xm:sqref>
            </x14:sparkline>
            <x14:sparkline>
              <xm:f>'Main Data'!E131:AD131</xm:f>
              <xm:sqref>AF131</xm:sqref>
            </x14:sparkline>
            <x14:sparkline>
              <xm:f>'Main Data'!E132:AD132</xm:f>
              <xm:sqref>AF132</xm:sqref>
            </x14:sparkline>
            <x14:sparkline>
              <xm:f>'Main Data'!E133:AD133</xm:f>
              <xm:sqref>AF133</xm:sqref>
            </x14:sparkline>
            <x14:sparkline>
              <xm:f>'Main Data'!E134:AD134</xm:f>
              <xm:sqref>AF134</xm:sqref>
            </x14:sparkline>
            <x14:sparkline>
              <xm:f>'Main Data'!E135:AD135</xm:f>
              <xm:sqref>AF135</xm:sqref>
            </x14:sparkline>
            <x14:sparkline>
              <xm:f>'Main Data'!E136:AD136</xm:f>
              <xm:sqref>AF136</xm:sqref>
            </x14:sparkline>
            <x14:sparkline>
              <xm:f>'Main Data'!E137:AD137</xm:f>
              <xm:sqref>AF137</xm:sqref>
            </x14:sparkline>
            <x14:sparkline>
              <xm:f>'Main Data'!E138:AD138</xm:f>
              <xm:sqref>AF138</xm:sqref>
            </x14:sparkline>
            <x14:sparkline>
              <xm:f>'Main Data'!E139:AD139</xm:f>
              <xm:sqref>AF139</xm:sqref>
            </x14:sparkline>
            <x14:sparkline>
              <xm:f>'Main Data'!E140:AD140</xm:f>
              <xm:sqref>AF140</xm:sqref>
            </x14:sparkline>
            <x14:sparkline>
              <xm:f>'Main Data'!E141:AD141</xm:f>
              <xm:sqref>AF141</xm:sqref>
            </x14:sparkline>
            <x14:sparkline>
              <xm:f>'Main Data'!E142:AD142</xm:f>
              <xm:sqref>AF142</xm:sqref>
            </x14:sparkline>
            <x14:sparkline>
              <xm:f>'Main Data'!E143:AD143</xm:f>
              <xm:sqref>AF143</xm:sqref>
            </x14:sparkline>
            <x14:sparkline>
              <xm:f>'Main Data'!E144:AD144</xm:f>
              <xm:sqref>AF144</xm:sqref>
            </x14:sparkline>
            <x14:sparkline>
              <xm:f>'Main Data'!E145:AD145</xm:f>
              <xm:sqref>AF145</xm:sqref>
            </x14:sparkline>
            <x14:sparkline>
              <xm:f>'Main Data'!E146:AD146</xm:f>
              <xm:sqref>AF146</xm:sqref>
            </x14:sparkline>
            <x14:sparkline>
              <xm:f>'Main Data'!E147:AD147</xm:f>
              <xm:sqref>AF147</xm:sqref>
            </x14:sparkline>
            <x14:sparkline>
              <xm:f>'Main Data'!E148:AD148</xm:f>
              <xm:sqref>AF148</xm:sqref>
            </x14:sparkline>
            <x14:sparkline>
              <xm:f>'Main Data'!E149:AD149</xm:f>
              <xm:sqref>AF149</xm:sqref>
            </x14:sparkline>
            <x14:sparkline>
              <xm:f>'Main Data'!E150:AD150</xm:f>
              <xm:sqref>AF150</xm:sqref>
            </x14:sparkline>
            <x14:sparkline>
              <xm:f>'Main Data'!E151:AD151</xm:f>
              <xm:sqref>AF151</xm:sqref>
            </x14:sparkline>
            <x14:sparkline>
              <xm:f>'Main Data'!E152:AD152</xm:f>
              <xm:sqref>AF152</xm:sqref>
            </x14:sparkline>
            <x14:sparkline>
              <xm:f>'Main Data'!E153:AD153</xm:f>
              <xm:sqref>AF153</xm:sqref>
            </x14:sparkline>
            <x14:sparkline>
              <xm:f>'Main Data'!E154:AD154</xm:f>
              <xm:sqref>AF154</xm:sqref>
            </x14:sparkline>
            <x14:sparkline>
              <xm:f>'Main Data'!E155:AD155</xm:f>
              <xm:sqref>AF155</xm:sqref>
            </x14:sparkline>
            <x14:sparkline>
              <xm:f>'Main Data'!E156:AD156</xm:f>
              <xm:sqref>AF156</xm:sqref>
            </x14:sparkline>
            <x14:sparkline>
              <xm:f>'Main Data'!E157:AD157</xm:f>
              <xm:sqref>AF157</xm:sqref>
            </x14:sparkline>
            <x14:sparkline>
              <xm:f>'Main Data'!E158:AD158</xm:f>
              <xm:sqref>AF158</xm:sqref>
            </x14:sparkline>
            <x14:sparkline>
              <xm:f>'Main Data'!E159:AD159</xm:f>
              <xm:sqref>AF159</xm:sqref>
            </x14:sparkline>
            <x14:sparkline>
              <xm:f>'Main Data'!E160:AD160</xm:f>
              <xm:sqref>AF160</xm:sqref>
            </x14:sparkline>
            <x14:sparkline>
              <xm:f>'Main Data'!E161:AD161</xm:f>
              <xm:sqref>AF161</xm:sqref>
            </x14:sparkline>
            <x14:sparkline>
              <xm:f>'Main Data'!E162:AD162</xm:f>
              <xm:sqref>AF162</xm:sqref>
            </x14:sparkline>
            <x14:sparkline>
              <xm:f>'Main Data'!E163:AD163</xm:f>
              <xm:sqref>AF163</xm:sqref>
            </x14:sparkline>
            <x14:sparkline>
              <xm:f>'Main Data'!E164:AD164</xm:f>
              <xm:sqref>AF164</xm:sqref>
            </x14:sparkline>
            <x14:sparkline>
              <xm:f>'Main Data'!E165:AD165</xm:f>
              <xm:sqref>AF165</xm:sqref>
            </x14:sparkline>
            <x14:sparkline>
              <xm:f>'Main Data'!E166:AD166</xm:f>
              <xm:sqref>AF166</xm:sqref>
            </x14:sparkline>
            <x14:sparkline>
              <xm:f>'Main Data'!E167:AD167</xm:f>
              <xm:sqref>AF167</xm:sqref>
            </x14:sparkline>
            <x14:sparkline>
              <xm:f>'Main Data'!E168:AD168</xm:f>
              <xm:sqref>AF168</xm:sqref>
            </x14:sparkline>
            <x14:sparkline>
              <xm:f>'Main Data'!E169:AD169</xm:f>
              <xm:sqref>AF169</xm:sqref>
            </x14:sparkline>
            <x14:sparkline>
              <xm:f>'Main Data'!E170:AD170</xm:f>
              <xm:sqref>AF170</xm:sqref>
            </x14:sparkline>
            <x14:sparkline>
              <xm:f>'Main Data'!E171:AD171</xm:f>
              <xm:sqref>AF171</xm:sqref>
            </x14:sparkline>
            <x14:sparkline>
              <xm:f>'Main Data'!E172:AD172</xm:f>
              <xm:sqref>AF172</xm:sqref>
            </x14:sparkline>
            <x14:sparkline>
              <xm:f>'Main Data'!E173:AD173</xm:f>
              <xm:sqref>AF173</xm:sqref>
            </x14:sparkline>
            <x14:sparkline>
              <xm:f>'Main Data'!E174:AD174</xm:f>
              <xm:sqref>AF174</xm:sqref>
            </x14:sparkline>
            <x14:sparkline>
              <xm:f>'Main Data'!E175:AD175</xm:f>
              <xm:sqref>AF175</xm:sqref>
            </x14:sparkline>
            <x14:sparkline>
              <xm:f>'Main Data'!E176:AD176</xm:f>
              <xm:sqref>AF176</xm:sqref>
            </x14:sparkline>
            <x14:sparkline>
              <xm:f>'Main Data'!E177:AD177</xm:f>
              <xm:sqref>AF177</xm:sqref>
            </x14:sparkline>
            <x14:sparkline>
              <xm:f>'Main Data'!E178:AD178</xm:f>
              <xm:sqref>AF178</xm:sqref>
            </x14:sparkline>
            <x14:sparkline>
              <xm:f>'Main Data'!E179:AD179</xm:f>
              <xm:sqref>AF179</xm:sqref>
            </x14:sparkline>
            <x14:sparkline>
              <xm:f>'Main Data'!E180:AD180</xm:f>
              <xm:sqref>AF180</xm:sqref>
            </x14:sparkline>
            <x14:sparkline>
              <xm:f>'Main Data'!E181:AD181</xm:f>
              <xm:sqref>AF181</xm:sqref>
            </x14:sparkline>
            <x14:sparkline>
              <xm:f>'Main Data'!E182:AD182</xm:f>
              <xm:sqref>AF182</xm:sqref>
            </x14:sparkline>
            <x14:sparkline>
              <xm:f>'Main Data'!E183:AD183</xm:f>
              <xm:sqref>AF183</xm:sqref>
            </x14:sparkline>
            <x14:sparkline>
              <xm:f>'Main Data'!E184:AD184</xm:f>
              <xm:sqref>AF184</xm:sqref>
            </x14:sparkline>
            <x14:sparkline>
              <xm:f>'Main Data'!E185:AD185</xm:f>
              <xm:sqref>AF185</xm:sqref>
            </x14:sparkline>
            <x14:sparkline>
              <xm:f>'Main Data'!E186:AD186</xm:f>
              <xm:sqref>AF186</xm:sqref>
            </x14:sparkline>
            <x14:sparkline>
              <xm:f>'Main Data'!E187:AD187</xm:f>
              <xm:sqref>AF187</xm:sqref>
            </x14:sparkline>
            <x14:sparkline>
              <xm:f>'Main Data'!E188:AD188</xm:f>
              <xm:sqref>AF188</xm:sqref>
            </x14:sparkline>
            <x14:sparkline>
              <xm:f>'Main Data'!E189:AD189</xm:f>
              <xm:sqref>AF189</xm:sqref>
            </x14:sparkline>
            <x14:sparkline>
              <xm:f>'Main Data'!E190:AD190</xm:f>
              <xm:sqref>AF190</xm:sqref>
            </x14:sparkline>
            <x14:sparkline>
              <xm:f>'Main Data'!E191:AD191</xm:f>
              <xm:sqref>AF191</xm:sqref>
            </x14:sparkline>
            <x14:sparkline>
              <xm:f>'Main Data'!E192:AD192</xm:f>
              <xm:sqref>AF192</xm:sqref>
            </x14:sparkline>
            <x14:sparkline>
              <xm:f>'Main Data'!E193:AD193</xm:f>
              <xm:sqref>AF193</xm:sqref>
            </x14:sparkline>
            <x14:sparkline>
              <xm:f>'Main Data'!E194:AD194</xm:f>
              <xm:sqref>AF194</xm:sqref>
            </x14:sparkline>
            <x14:sparkline>
              <xm:f>'Main Data'!E195:AD195</xm:f>
              <xm:sqref>AF195</xm:sqref>
            </x14:sparkline>
            <x14:sparkline>
              <xm:f>'Main Data'!E196:AD196</xm:f>
              <xm:sqref>AF196</xm:sqref>
            </x14:sparkline>
            <x14:sparkline>
              <xm:f>'Main Data'!E197:AD197</xm:f>
              <xm:sqref>AF197</xm:sqref>
            </x14:sparkline>
            <x14:sparkline>
              <xm:f>'Main Data'!E198:AD198</xm:f>
              <xm:sqref>AF198</xm:sqref>
            </x14:sparkline>
            <x14:sparkline>
              <xm:f>'Main Data'!E199:AD199</xm:f>
              <xm:sqref>AF199</xm:sqref>
            </x14:sparkline>
            <x14:sparkline>
              <xm:f>'Main Data'!E200:AD200</xm:f>
              <xm:sqref>AF200</xm:sqref>
            </x14:sparkline>
            <x14:sparkline>
              <xm:f>'Main Data'!E201:AD201</xm:f>
              <xm:sqref>AF201</xm:sqref>
            </x14:sparkline>
            <x14:sparkline>
              <xm:f>'Main Data'!E202:AD202</xm:f>
              <xm:sqref>AF202</xm:sqref>
            </x14:sparkline>
            <x14:sparkline>
              <xm:f>'Main Data'!E203:AD203</xm:f>
              <xm:sqref>AF203</xm:sqref>
            </x14:sparkline>
            <x14:sparkline>
              <xm:f>'Main Data'!E204:AD204</xm:f>
              <xm:sqref>AF204</xm:sqref>
            </x14:sparkline>
            <x14:sparkline>
              <xm:f>'Main Data'!E205:AD205</xm:f>
              <xm:sqref>AF205</xm:sqref>
            </x14:sparkline>
            <x14:sparkline>
              <xm:f>'Main Data'!E206:AD206</xm:f>
              <xm:sqref>AF206</xm:sqref>
            </x14:sparkline>
            <x14:sparkline>
              <xm:f>'Main Data'!E207:AD207</xm:f>
              <xm:sqref>AF207</xm:sqref>
            </x14:sparkline>
            <x14:sparkline>
              <xm:f>'Main Data'!E208:AD208</xm:f>
              <xm:sqref>AF208</xm:sqref>
            </x14:sparkline>
            <x14:sparkline>
              <xm:f>'Main Data'!E209:AD209</xm:f>
              <xm:sqref>AF209</xm:sqref>
            </x14:sparkline>
            <x14:sparkline>
              <xm:f>'Main Data'!E210:AD210</xm:f>
              <xm:sqref>AF210</xm:sqref>
            </x14:sparkline>
            <x14:sparkline>
              <xm:f>'Main Data'!E211:AD211</xm:f>
              <xm:sqref>AF211</xm:sqref>
            </x14:sparkline>
            <x14:sparkline>
              <xm:f>'Main Data'!E212:AD212</xm:f>
              <xm:sqref>AF212</xm:sqref>
            </x14:sparkline>
            <x14:sparkline>
              <xm:f>'Main Data'!E213:AD213</xm:f>
              <xm:sqref>AF213</xm:sqref>
            </x14:sparkline>
            <x14:sparkline>
              <xm:f>'Main Data'!E214:AD214</xm:f>
              <xm:sqref>AF214</xm:sqref>
            </x14:sparkline>
            <x14:sparkline>
              <xm:f>'Main Data'!E215:AD215</xm:f>
              <xm:sqref>AF215</xm:sqref>
            </x14:sparkline>
            <x14:sparkline>
              <xm:f>'Main Data'!E216:AD216</xm:f>
              <xm:sqref>AF216</xm:sqref>
            </x14:sparkline>
            <x14:sparkline>
              <xm:f>'Main Data'!E217:AD217</xm:f>
              <xm:sqref>AF217</xm:sqref>
            </x14:sparkline>
            <x14:sparkline>
              <xm:f>'Main Data'!E218:AD218</xm:f>
              <xm:sqref>AF218</xm:sqref>
            </x14:sparkline>
            <x14:sparkline>
              <xm:f>'Main Data'!E219:AD219</xm:f>
              <xm:sqref>AF219</xm:sqref>
            </x14:sparkline>
            <x14:sparkline>
              <xm:f>'Main Data'!E220:AD220</xm:f>
              <xm:sqref>AF220</xm:sqref>
            </x14:sparkline>
            <x14:sparkline>
              <xm:f>'Main Data'!E221:AD221</xm:f>
              <xm:sqref>AF221</xm:sqref>
            </x14:sparkline>
            <x14:sparkline>
              <xm:f>'Main Data'!E222:AD222</xm:f>
              <xm:sqref>AF222</xm:sqref>
            </x14:sparkline>
            <x14:sparkline>
              <xm:f>'Main Data'!E223:AD223</xm:f>
              <xm:sqref>AF223</xm:sqref>
            </x14:sparkline>
            <x14:sparkline>
              <xm:f>'Main Data'!E224:AD224</xm:f>
              <xm:sqref>AF224</xm:sqref>
            </x14:sparkline>
            <x14:sparkline>
              <xm:f>'Main Data'!E225:AD225</xm:f>
              <xm:sqref>AF225</xm:sqref>
            </x14:sparkline>
            <x14:sparkline>
              <xm:f>'Main Data'!E226:AD226</xm:f>
              <xm:sqref>AF226</xm:sqref>
            </x14:sparkline>
            <x14:sparkline>
              <xm:f>'Main Data'!E227:AD227</xm:f>
              <xm:sqref>AF227</xm:sqref>
            </x14:sparkline>
            <x14:sparkline>
              <xm:f>'Main Data'!E228:AD228</xm:f>
              <xm:sqref>AF228</xm:sqref>
            </x14:sparkline>
            <x14:sparkline>
              <xm:f>'Main Data'!E229:AD229</xm:f>
              <xm:sqref>AF229</xm:sqref>
            </x14:sparkline>
            <x14:sparkline>
              <xm:f>'Main Data'!E230:AD230</xm:f>
              <xm:sqref>AF230</xm:sqref>
            </x14:sparkline>
            <x14:sparkline>
              <xm:f>'Main Data'!E231:AD231</xm:f>
              <xm:sqref>AF231</xm:sqref>
            </x14:sparkline>
            <x14:sparkline>
              <xm:f>'Main Data'!E232:AD232</xm:f>
              <xm:sqref>AF232</xm:sqref>
            </x14:sparkline>
            <x14:sparkline>
              <xm:f>'Main Data'!E233:AD233</xm:f>
              <xm:sqref>AF233</xm:sqref>
            </x14:sparkline>
            <x14:sparkline>
              <xm:f>'Main Data'!E234:AD234</xm:f>
              <xm:sqref>AF234</xm:sqref>
            </x14:sparkline>
            <x14:sparkline>
              <xm:f>'Main Data'!E235:AD235</xm:f>
              <xm:sqref>AF235</xm:sqref>
            </x14:sparkline>
            <x14:sparkline>
              <xm:f>'Main Data'!E236:AD236</xm:f>
              <xm:sqref>AF236</xm:sqref>
            </x14:sparkline>
            <x14:sparkline>
              <xm:f>'Main Data'!E237:AD237</xm:f>
              <xm:sqref>AF237</xm:sqref>
            </x14:sparkline>
            <x14:sparkline>
              <xm:f>'Main Data'!E238:AD238</xm:f>
              <xm:sqref>AF238</xm:sqref>
            </x14:sparkline>
            <x14:sparkline>
              <xm:f>'Main Data'!E239:AD239</xm:f>
              <xm:sqref>AF239</xm:sqref>
            </x14:sparkline>
            <x14:sparkline>
              <xm:f>'Main Data'!E240:AD240</xm:f>
              <xm:sqref>AF240</xm:sqref>
            </x14:sparkline>
            <x14:sparkline>
              <xm:f>'Main Data'!E241:AD241</xm:f>
              <xm:sqref>AF241</xm:sqref>
            </x14:sparkline>
            <x14:sparkline>
              <xm:f>'Main Data'!E242:AD242</xm:f>
              <xm:sqref>AF242</xm:sqref>
            </x14:sparkline>
            <x14:sparkline>
              <xm:f>'Main Data'!E243:AD243</xm:f>
              <xm:sqref>AF243</xm:sqref>
            </x14:sparkline>
            <x14:sparkline>
              <xm:f>'Main Data'!E244:AD244</xm:f>
              <xm:sqref>AF244</xm:sqref>
            </x14:sparkline>
            <x14:sparkline>
              <xm:f>'Main Data'!E245:AD245</xm:f>
              <xm:sqref>AF245</xm:sqref>
            </x14:sparkline>
            <x14:sparkline>
              <xm:f>'Main Data'!E246:AD246</xm:f>
              <xm:sqref>AF246</xm:sqref>
            </x14:sparkline>
            <x14:sparkline>
              <xm:f>'Main Data'!E247:AD247</xm:f>
              <xm:sqref>AF247</xm:sqref>
            </x14:sparkline>
            <x14:sparkline>
              <xm:f>'Main Data'!E248:AD248</xm:f>
              <xm:sqref>AF248</xm:sqref>
            </x14:sparkline>
            <x14:sparkline>
              <xm:f>'Main Data'!E249:AD249</xm:f>
              <xm:sqref>AF249</xm:sqref>
            </x14:sparkline>
            <x14:sparkline>
              <xm:f>'Main Data'!E250:AD250</xm:f>
              <xm:sqref>AF250</xm:sqref>
            </x14:sparkline>
            <x14:sparkline>
              <xm:f>'Main Data'!E251:AD251</xm:f>
              <xm:sqref>AF251</xm:sqref>
            </x14:sparkline>
            <x14:sparkline>
              <xm:f>'Main Data'!E252:AD252</xm:f>
              <xm:sqref>AF252</xm:sqref>
            </x14:sparkline>
            <x14:sparkline>
              <xm:f>'Main Data'!E253:AD253</xm:f>
              <xm:sqref>AF253</xm:sqref>
            </x14:sparkline>
            <x14:sparkline>
              <xm:f>'Main Data'!E254:AD254</xm:f>
              <xm:sqref>AF254</xm:sqref>
            </x14:sparkline>
            <x14:sparkline>
              <xm:f>'Main Data'!E255:AD255</xm:f>
              <xm:sqref>AF255</xm:sqref>
            </x14:sparkline>
            <x14:sparkline>
              <xm:f>'Main Data'!E256:AD256</xm:f>
              <xm:sqref>AF256</xm:sqref>
            </x14:sparkline>
            <x14:sparkline>
              <xm:f>'Main Data'!E257:AD257</xm:f>
              <xm:sqref>AF257</xm:sqref>
            </x14:sparkline>
            <x14:sparkline>
              <xm:f>'Main Data'!E258:AD258</xm:f>
              <xm:sqref>AF258</xm:sqref>
            </x14:sparkline>
            <x14:sparkline>
              <xm:f>'Main Data'!E259:AD259</xm:f>
              <xm:sqref>AF259</xm:sqref>
            </x14:sparkline>
            <x14:sparkline>
              <xm:f>'Main Data'!E260:AD260</xm:f>
              <xm:sqref>AF260</xm:sqref>
            </x14:sparkline>
            <x14:sparkline>
              <xm:f>'Main Data'!E261:AD261</xm:f>
              <xm:sqref>AF261</xm:sqref>
            </x14:sparkline>
            <x14:sparkline>
              <xm:f>'Main Data'!E262:AD262</xm:f>
              <xm:sqref>AF262</xm:sqref>
            </x14:sparkline>
            <x14:sparkline>
              <xm:f>'Main Data'!E263:AD263</xm:f>
              <xm:sqref>AF263</xm:sqref>
            </x14:sparkline>
            <x14:sparkline>
              <xm:f>'Main Data'!E264:AD264</xm:f>
              <xm:sqref>AF264</xm:sqref>
            </x14:sparkline>
            <x14:sparkline>
              <xm:f>'Main Data'!E265:AD265</xm:f>
              <xm:sqref>AF265</xm:sqref>
            </x14:sparkline>
            <x14:sparkline>
              <xm:f>'Main Data'!E266:AD266</xm:f>
              <xm:sqref>AF266</xm:sqref>
            </x14:sparkline>
            <x14:sparkline>
              <xm:f>'Main Data'!E267:AD267</xm:f>
              <xm:sqref>AF267</xm:sqref>
            </x14:sparkline>
            <x14:sparkline>
              <xm:f>'Main Data'!E268:AD268</xm:f>
              <xm:sqref>AF268</xm:sqref>
            </x14:sparkline>
            <x14:sparkline>
              <xm:f>'Main Data'!E269:AD269</xm:f>
              <xm:sqref>AF269</xm:sqref>
            </x14:sparkline>
            <x14:sparkline>
              <xm:f>'Main Data'!E270:AD270</xm:f>
              <xm:sqref>AF270</xm:sqref>
            </x14:sparkline>
            <x14:sparkline>
              <xm:f>'Main Data'!E271:AD271</xm:f>
              <xm:sqref>AF271</xm:sqref>
            </x14:sparkline>
            <x14:sparkline>
              <xm:f>'Main Data'!E272:AD272</xm:f>
              <xm:sqref>AF272</xm:sqref>
            </x14:sparkline>
            <x14:sparkline>
              <xm:f>'Main Data'!E273:AD273</xm:f>
              <xm:sqref>AF273</xm:sqref>
            </x14:sparkline>
            <x14:sparkline>
              <xm:f>'Main Data'!E274:AD274</xm:f>
              <xm:sqref>AF274</xm:sqref>
            </x14:sparkline>
            <x14:sparkline>
              <xm:f>'Main Data'!E275:AD275</xm:f>
              <xm:sqref>AF275</xm:sqref>
            </x14:sparkline>
            <x14:sparkline>
              <xm:f>'Main Data'!E276:AD276</xm:f>
              <xm:sqref>AF276</xm:sqref>
            </x14:sparkline>
            <x14:sparkline>
              <xm:f>'Main Data'!E277:AD277</xm:f>
              <xm:sqref>AF277</xm:sqref>
            </x14:sparkline>
            <x14:sparkline>
              <xm:f>'Main Data'!E278:AD278</xm:f>
              <xm:sqref>AF278</xm:sqref>
            </x14:sparkline>
            <x14:sparkline>
              <xm:f>'Main Data'!E279:AD279</xm:f>
              <xm:sqref>AF279</xm:sqref>
            </x14:sparkline>
            <x14:sparkline>
              <xm:f>'Main Data'!E280:AD280</xm:f>
              <xm:sqref>AF280</xm:sqref>
            </x14:sparkline>
            <x14:sparkline>
              <xm:f>'Main Data'!E281:AD281</xm:f>
              <xm:sqref>AF281</xm:sqref>
            </x14:sparkline>
            <x14:sparkline>
              <xm:f>'Main Data'!E282:AD282</xm:f>
              <xm:sqref>AF282</xm:sqref>
            </x14:sparkline>
            <x14:sparkline>
              <xm:f>'Main Data'!E283:AD283</xm:f>
              <xm:sqref>AF283</xm:sqref>
            </x14:sparkline>
            <x14:sparkline>
              <xm:f>'Main Data'!E284:AD284</xm:f>
              <xm:sqref>AF284</xm:sqref>
            </x14:sparkline>
            <x14:sparkline>
              <xm:f>'Main Data'!E285:AD285</xm:f>
              <xm:sqref>AF285</xm:sqref>
            </x14:sparkline>
            <x14:sparkline>
              <xm:f>'Main Data'!E286:AD286</xm:f>
              <xm:sqref>AF286</xm:sqref>
            </x14:sparkline>
            <x14:sparkline>
              <xm:f>'Main Data'!E287:AD287</xm:f>
              <xm:sqref>AF287</xm:sqref>
            </x14:sparkline>
            <x14:sparkline>
              <xm:f>'Main Data'!E288:AD288</xm:f>
              <xm:sqref>AF288</xm:sqref>
            </x14:sparkline>
            <x14:sparkline>
              <xm:f>'Main Data'!E289:AD289</xm:f>
              <xm:sqref>AF289</xm:sqref>
            </x14:sparkline>
            <x14:sparkline>
              <xm:f>'Main Data'!E290:AD290</xm:f>
              <xm:sqref>AF290</xm:sqref>
            </x14:sparkline>
            <x14:sparkline>
              <xm:f>'Main Data'!E291:AD291</xm:f>
              <xm:sqref>AF291</xm:sqref>
            </x14:sparkline>
            <x14:sparkline>
              <xm:f>'Main Data'!E292:AD292</xm:f>
              <xm:sqref>AF292</xm:sqref>
            </x14:sparkline>
            <x14:sparkline>
              <xm:f>'Main Data'!E293:AD293</xm:f>
              <xm:sqref>AF293</xm:sqref>
            </x14:sparkline>
            <x14:sparkline>
              <xm:f>'Main Data'!E294:AD294</xm:f>
              <xm:sqref>AF294</xm:sqref>
            </x14:sparkline>
            <x14:sparkline>
              <xm:f>'Main Data'!E295:AD295</xm:f>
              <xm:sqref>AF295</xm:sqref>
            </x14:sparkline>
            <x14:sparkline>
              <xm:f>'Main Data'!E296:AD296</xm:f>
              <xm:sqref>AF296</xm:sqref>
            </x14:sparkline>
            <x14:sparkline>
              <xm:f>'Main Data'!E297:AD297</xm:f>
              <xm:sqref>AF297</xm:sqref>
            </x14:sparkline>
            <x14:sparkline>
              <xm:f>'Main Data'!E298:AD298</xm:f>
              <xm:sqref>AF298</xm:sqref>
            </x14:sparkline>
            <x14:sparkline>
              <xm:f>'Main Data'!E299:AD299</xm:f>
              <xm:sqref>AF299</xm:sqref>
            </x14:sparkline>
            <x14:sparkline>
              <xm:f>'Main Data'!E300:AD300</xm:f>
              <xm:sqref>AF300</xm:sqref>
            </x14:sparkline>
            <x14:sparkline>
              <xm:f>'Main Data'!E301:AD301</xm:f>
              <xm:sqref>AF301</xm:sqref>
            </x14:sparkline>
            <x14:sparkline>
              <xm:f>'Main Data'!E302:AD302</xm:f>
              <xm:sqref>AF302</xm:sqref>
            </x14:sparkline>
            <x14:sparkline>
              <xm:f>'Main Data'!E303:AD303</xm:f>
              <xm:sqref>AF303</xm:sqref>
            </x14:sparkline>
            <x14:sparkline>
              <xm:f>'Main Data'!E304:AD304</xm:f>
              <xm:sqref>AF304</xm:sqref>
            </x14:sparkline>
            <x14:sparkline>
              <xm:f>'Main Data'!E305:AD305</xm:f>
              <xm:sqref>AF305</xm:sqref>
            </x14:sparkline>
            <x14:sparkline>
              <xm:f>'Main Data'!E306:AD306</xm:f>
              <xm:sqref>AF306</xm:sqref>
            </x14:sparkline>
            <x14:sparkline>
              <xm:f>'Main Data'!E307:AD307</xm:f>
              <xm:sqref>AF307</xm:sqref>
            </x14:sparkline>
            <x14:sparkline>
              <xm:f>'Main Data'!E308:AD308</xm:f>
              <xm:sqref>AF308</xm:sqref>
            </x14:sparkline>
            <x14:sparkline>
              <xm:f>'Main Data'!E309:AD309</xm:f>
              <xm:sqref>AF309</xm:sqref>
            </x14:sparkline>
            <x14:sparkline>
              <xm:f>'Main Data'!E310:AD310</xm:f>
              <xm:sqref>AF310</xm:sqref>
            </x14:sparkline>
            <x14:sparkline>
              <xm:f>'Main Data'!E311:AD311</xm:f>
              <xm:sqref>AF311</xm:sqref>
            </x14:sparkline>
            <x14:sparkline>
              <xm:f>'Main Data'!E312:AD312</xm:f>
              <xm:sqref>AF312</xm:sqref>
            </x14:sparkline>
            <x14:sparkline>
              <xm:f>'Main Data'!E313:AD313</xm:f>
              <xm:sqref>AF313</xm:sqref>
            </x14:sparkline>
            <x14:sparkline>
              <xm:f>'Main Data'!E314:AD314</xm:f>
              <xm:sqref>AF314</xm:sqref>
            </x14:sparkline>
            <x14:sparkline>
              <xm:f>'Main Data'!E315:AD315</xm:f>
              <xm:sqref>AF315</xm:sqref>
            </x14:sparkline>
            <x14:sparkline>
              <xm:f>'Main Data'!E316:AD316</xm:f>
              <xm:sqref>AF316</xm:sqref>
            </x14:sparkline>
            <x14:sparkline>
              <xm:f>'Main Data'!E317:AD317</xm:f>
              <xm:sqref>AF317</xm:sqref>
            </x14:sparkline>
            <x14:sparkline>
              <xm:f>'Main Data'!E318:AD318</xm:f>
              <xm:sqref>AF318</xm:sqref>
            </x14:sparkline>
            <x14:sparkline>
              <xm:f>'Main Data'!E319:AD319</xm:f>
              <xm:sqref>AF319</xm:sqref>
            </x14:sparkline>
            <x14:sparkline>
              <xm:f>'Main Data'!E320:AD320</xm:f>
              <xm:sqref>AF320</xm:sqref>
            </x14:sparkline>
            <x14:sparkline>
              <xm:f>'Main Data'!E321:AD321</xm:f>
              <xm:sqref>AF321</xm:sqref>
            </x14:sparkline>
            <x14:sparkline>
              <xm:f>'Main Data'!E322:AD322</xm:f>
              <xm:sqref>AF322</xm:sqref>
            </x14:sparkline>
            <x14:sparkline>
              <xm:f>'Main Data'!E323:AD323</xm:f>
              <xm:sqref>AF323</xm:sqref>
            </x14:sparkline>
            <x14:sparkline>
              <xm:f>'Main Data'!E324:AD324</xm:f>
              <xm:sqref>AF324</xm:sqref>
            </x14:sparkline>
            <x14:sparkline>
              <xm:f>'Main Data'!E325:AD325</xm:f>
              <xm:sqref>AF325</xm:sqref>
            </x14:sparkline>
            <x14:sparkline>
              <xm:f>'Main Data'!E326:AD326</xm:f>
              <xm:sqref>AF326</xm:sqref>
            </x14:sparkline>
            <x14:sparkline>
              <xm:f>'Main Data'!E327:AD327</xm:f>
              <xm:sqref>AF327</xm:sqref>
            </x14:sparkline>
            <x14:sparkline>
              <xm:f>'Main Data'!E328:AD328</xm:f>
              <xm:sqref>AF328</xm:sqref>
            </x14:sparkline>
            <x14:sparkline>
              <xm:f>'Main Data'!E329:AD329</xm:f>
              <xm:sqref>AF329</xm:sqref>
            </x14:sparkline>
            <x14:sparkline>
              <xm:f>'Main Data'!E330:AD330</xm:f>
              <xm:sqref>AF330</xm:sqref>
            </x14:sparkline>
            <x14:sparkline>
              <xm:f>'Main Data'!E331:AD331</xm:f>
              <xm:sqref>AF331</xm:sqref>
            </x14:sparkline>
            <x14:sparkline>
              <xm:f>'Main Data'!E332:AD332</xm:f>
              <xm:sqref>AF332</xm:sqref>
            </x14:sparkline>
            <x14:sparkline>
              <xm:f>'Main Data'!E333:AD333</xm:f>
              <xm:sqref>AF333</xm:sqref>
            </x14:sparkline>
            <x14:sparkline>
              <xm:f>'Main Data'!E334:AD334</xm:f>
              <xm:sqref>AF334</xm:sqref>
            </x14:sparkline>
            <x14:sparkline>
              <xm:f>'Main Data'!E335:AD335</xm:f>
              <xm:sqref>AF335</xm:sqref>
            </x14:sparkline>
            <x14:sparkline>
              <xm:f>'Main Data'!E336:AD336</xm:f>
              <xm:sqref>AF336</xm:sqref>
            </x14:sparkline>
            <x14:sparkline>
              <xm:f>'Main Data'!E337:AD337</xm:f>
              <xm:sqref>AF337</xm:sqref>
            </x14:sparkline>
            <x14:sparkline>
              <xm:f>'Main Data'!E338:AD338</xm:f>
              <xm:sqref>AF338</xm:sqref>
            </x14:sparkline>
            <x14:sparkline>
              <xm:f>'Main Data'!E339:AD339</xm:f>
              <xm:sqref>AF339</xm:sqref>
            </x14:sparkline>
            <x14:sparkline>
              <xm:f>'Main Data'!E340:AD340</xm:f>
              <xm:sqref>AF340</xm:sqref>
            </x14:sparkline>
            <x14:sparkline>
              <xm:f>'Main Data'!E341:AD341</xm:f>
              <xm:sqref>AF341</xm:sqref>
            </x14:sparkline>
            <x14:sparkline>
              <xm:f>'Main Data'!E342:AD342</xm:f>
              <xm:sqref>AF342</xm:sqref>
            </x14:sparkline>
            <x14:sparkline>
              <xm:f>'Main Data'!E343:AD343</xm:f>
              <xm:sqref>AF343</xm:sqref>
            </x14:sparkline>
            <x14:sparkline>
              <xm:f>'Main Data'!E344:AD344</xm:f>
              <xm:sqref>AF344</xm:sqref>
            </x14:sparkline>
            <x14:sparkline>
              <xm:f>'Main Data'!E345:AD345</xm:f>
              <xm:sqref>AF345</xm:sqref>
            </x14:sparkline>
            <x14:sparkline>
              <xm:f>'Main Data'!E346:AD346</xm:f>
              <xm:sqref>AF346</xm:sqref>
            </x14:sparkline>
            <x14:sparkline>
              <xm:f>'Main Data'!E347:AD347</xm:f>
              <xm:sqref>AF347</xm:sqref>
            </x14:sparkline>
            <x14:sparkline>
              <xm:f>'Main Data'!E348:AD348</xm:f>
              <xm:sqref>AF348</xm:sqref>
            </x14:sparkline>
            <x14:sparkline>
              <xm:f>'Main Data'!E349:AD349</xm:f>
              <xm:sqref>AF349</xm:sqref>
            </x14:sparkline>
            <x14:sparkline>
              <xm:f>'Main Data'!E350:AD350</xm:f>
              <xm:sqref>AF350</xm:sqref>
            </x14:sparkline>
            <x14:sparkline>
              <xm:f>'Main Data'!E351:AD351</xm:f>
              <xm:sqref>AF351</xm:sqref>
            </x14:sparkline>
            <x14:sparkline>
              <xm:f>'Main Data'!E352:AD352</xm:f>
              <xm:sqref>AF352</xm:sqref>
            </x14:sparkline>
            <x14:sparkline>
              <xm:f>'Main Data'!E353:AD353</xm:f>
              <xm:sqref>AF353</xm:sqref>
            </x14:sparkline>
            <x14:sparkline>
              <xm:f>'Main Data'!E354:AD354</xm:f>
              <xm:sqref>AF354</xm:sqref>
            </x14:sparkline>
            <x14:sparkline>
              <xm:f>'Main Data'!E355:AD355</xm:f>
              <xm:sqref>AF355</xm:sqref>
            </x14:sparkline>
            <x14:sparkline>
              <xm:f>'Main Data'!E356:AD356</xm:f>
              <xm:sqref>AF356</xm:sqref>
            </x14:sparkline>
            <x14:sparkline>
              <xm:f>'Main Data'!E357:AD357</xm:f>
              <xm:sqref>AF357</xm:sqref>
            </x14:sparkline>
            <x14:sparkline>
              <xm:f>'Main Data'!E358:AD358</xm:f>
              <xm:sqref>AF358</xm:sqref>
            </x14:sparkline>
            <x14:sparkline>
              <xm:f>'Main Data'!E359:AD359</xm:f>
              <xm:sqref>AF359</xm:sqref>
            </x14:sparkline>
            <x14:sparkline>
              <xm:f>'Main Data'!E360:AD360</xm:f>
              <xm:sqref>AF360</xm:sqref>
            </x14:sparkline>
            <x14:sparkline>
              <xm:f>'Main Data'!E361:AD361</xm:f>
              <xm:sqref>AF361</xm:sqref>
            </x14:sparkline>
            <x14:sparkline>
              <xm:f>'Main Data'!E362:AD362</xm:f>
              <xm:sqref>AF362</xm:sqref>
            </x14:sparkline>
            <x14:sparkline>
              <xm:f>'Main Data'!E363:AD363</xm:f>
              <xm:sqref>AF363</xm:sqref>
            </x14:sparkline>
            <x14:sparkline>
              <xm:f>'Main Data'!E364:AD364</xm:f>
              <xm:sqref>AF364</xm:sqref>
            </x14:sparkline>
            <x14:sparkline>
              <xm:f>'Main Data'!E365:AD365</xm:f>
              <xm:sqref>AF365</xm:sqref>
            </x14:sparkline>
            <x14:sparkline>
              <xm:f>'Main Data'!E366:AD366</xm:f>
              <xm:sqref>AF366</xm:sqref>
            </x14:sparkline>
            <x14:sparkline>
              <xm:f>'Main Data'!E367:AD367</xm:f>
              <xm:sqref>AF367</xm:sqref>
            </x14:sparkline>
            <x14:sparkline>
              <xm:f>'Main Data'!E368:AD368</xm:f>
              <xm:sqref>AF368</xm:sqref>
            </x14:sparkline>
            <x14:sparkline>
              <xm:f>'Main Data'!E369:AD369</xm:f>
              <xm:sqref>AF369</xm:sqref>
            </x14:sparkline>
            <x14:sparkline>
              <xm:f>'Main Data'!E370:AD370</xm:f>
              <xm:sqref>AF370</xm:sqref>
            </x14:sparkline>
            <x14:sparkline>
              <xm:f>'Main Data'!E371:AD371</xm:f>
              <xm:sqref>AF371</xm:sqref>
            </x14:sparkline>
            <x14:sparkline>
              <xm:f>'Main Data'!E372:AD372</xm:f>
              <xm:sqref>AF372</xm:sqref>
            </x14:sparkline>
            <x14:sparkline>
              <xm:f>'Main Data'!E373:AD373</xm:f>
              <xm:sqref>AF373</xm:sqref>
            </x14:sparkline>
            <x14:sparkline>
              <xm:f>'Main Data'!E374:AD374</xm:f>
              <xm:sqref>AF374</xm:sqref>
            </x14:sparkline>
            <x14:sparkline>
              <xm:f>'Main Data'!E375:AD375</xm:f>
              <xm:sqref>AF375</xm:sqref>
            </x14:sparkline>
            <x14:sparkline>
              <xm:f>'Main Data'!E376:AD376</xm:f>
              <xm:sqref>AF376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3E02-3BBE-419E-93C3-38117513C1F6}">
  <dimension ref="A1:F66"/>
  <sheetViews>
    <sheetView topLeftCell="A42" workbookViewId="0">
      <selection activeCell="D29" sqref="D29:E66"/>
    </sheetView>
  </sheetViews>
  <sheetFormatPr defaultRowHeight="13.2" x14ac:dyDescent="0.25"/>
  <cols>
    <col min="2" max="2" width="14.88671875" customWidth="1"/>
    <col min="3" max="3" width="23.88671875" customWidth="1"/>
    <col min="4" max="4" width="38.33203125" customWidth="1"/>
    <col min="5" max="5" width="38.21875" customWidth="1"/>
  </cols>
  <sheetData>
    <row r="1" spans="1:5" x14ac:dyDescent="0.25">
      <c r="A1" t="s">
        <v>271</v>
      </c>
      <c r="B1" t="s">
        <v>29</v>
      </c>
      <c r="C1" t="s">
        <v>284</v>
      </c>
      <c r="D1" t="s">
        <v>285</v>
      </c>
      <c r="E1" t="s">
        <v>286</v>
      </c>
    </row>
    <row r="2" spans="1:5" x14ac:dyDescent="0.25">
      <c r="A2" s="59">
        <v>43101</v>
      </c>
      <c r="B2" s="32">
        <v>136.9</v>
      </c>
    </row>
    <row r="3" spans="1:5" x14ac:dyDescent="0.25">
      <c r="A3" s="59">
        <v>43132</v>
      </c>
      <c r="B3" s="32">
        <v>136.4</v>
      </c>
    </row>
    <row r="4" spans="1:5" x14ac:dyDescent="0.25">
      <c r="A4" s="59">
        <v>43160</v>
      </c>
      <c r="B4" s="32">
        <v>136.5</v>
      </c>
    </row>
    <row r="5" spans="1:5" x14ac:dyDescent="0.25">
      <c r="A5" s="59">
        <v>43191</v>
      </c>
      <c r="B5" s="32">
        <v>137.1</v>
      </c>
    </row>
    <row r="6" spans="1:5" x14ac:dyDescent="0.25">
      <c r="A6" s="59">
        <v>43221</v>
      </c>
      <c r="B6" s="32">
        <v>137.80000000000001</v>
      </c>
    </row>
    <row r="7" spans="1:5" x14ac:dyDescent="0.25">
      <c r="A7" s="59">
        <v>43252</v>
      </c>
      <c r="B7" s="32">
        <v>138.5</v>
      </c>
    </row>
    <row r="8" spans="1:5" x14ac:dyDescent="0.25">
      <c r="A8" s="59">
        <v>43282</v>
      </c>
      <c r="B8" s="32">
        <v>139.80000000000001</v>
      </c>
    </row>
    <row r="9" spans="1:5" x14ac:dyDescent="0.25">
      <c r="A9" s="59">
        <v>43313</v>
      </c>
      <c r="B9" s="32">
        <v>140.4</v>
      </c>
    </row>
    <row r="10" spans="1:5" x14ac:dyDescent="0.25">
      <c r="A10" s="59">
        <v>43344</v>
      </c>
      <c r="B10" s="32">
        <v>140.19999999999999</v>
      </c>
    </row>
    <row r="11" spans="1:5" x14ac:dyDescent="0.25">
      <c r="A11" s="59">
        <v>43374</v>
      </c>
      <c r="B11" s="32">
        <v>140.80000000000001</v>
      </c>
    </row>
    <row r="12" spans="1:5" x14ac:dyDescent="0.25">
      <c r="A12" s="59">
        <v>43405</v>
      </c>
      <c r="B12" s="32">
        <v>140.80000000000001</v>
      </c>
    </row>
    <row r="13" spans="1:5" x14ac:dyDescent="0.25">
      <c r="A13" s="59">
        <v>43435</v>
      </c>
      <c r="B13" s="32">
        <v>140.1</v>
      </c>
    </row>
    <row r="14" spans="1:5" x14ac:dyDescent="0.25">
      <c r="A14" s="59">
        <v>43466</v>
      </c>
      <c r="B14" s="32">
        <v>139.6</v>
      </c>
    </row>
    <row r="15" spans="1:5" x14ac:dyDescent="0.25">
      <c r="A15" s="59">
        <v>43497</v>
      </c>
      <c r="B15" s="32">
        <v>139.9</v>
      </c>
    </row>
    <row r="16" spans="1:5" x14ac:dyDescent="0.25">
      <c r="A16" s="59">
        <v>43525</v>
      </c>
      <c r="B16" s="32">
        <v>140.4</v>
      </c>
    </row>
    <row r="17" spans="1:6" x14ac:dyDescent="0.25">
      <c r="A17" s="59">
        <v>43556</v>
      </c>
      <c r="B17" s="32">
        <v>141.19999999999999</v>
      </c>
    </row>
    <row r="18" spans="1:6" x14ac:dyDescent="0.25">
      <c r="A18" s="59">
        <v>43586</v>
      </c>
      <c r="B18" s="32">
        <v>142</v>
      </c>
    </row>
    <row r="19" spans="1:6" x14ac:dyDescent="0.25">
      <c r="A19" s="59">
        <v>43617</v>
      </c>
      <c r="B19" s="32">
        <v>142.9</v>
      </c>
    </row>
    <row r="20" spans="1:6" x14ac:dyDescent="0.25">
      <c r="A20" s="59">
        <v>43647</v>
      </c>
      <c r="B20" s="32">
        <v>144.19999999999999</v>
      </c>
    </row>
    <row r="21" spans="1:6" x14ac:dyDescent="0.25">
      <c r="A21" s="59">
        <v>43678</v>
      </c>
      <c r="B21" s="32">
        <v>145</v>
      </c>
    </row>
    <row r="22" spans="1:6" x14ac:dyDescent="0.25">
      <c r="A22" s="59">
        <v>43709</v>
      </c>
      <c r="B22" s="32">
        <v>145.80000000000001</v>
      </c>
    </row>
    <row r="23" spans="1:6" x14ac:dyDescent="0.25">
      <c r="A23" s="59">
        <v>43739</v>
      </c>
      <c r="B23" s="32">
        <v>147.19999999999999</v>
      </c>
    </row>
    <row r="24" spans="1:6" x14ac:dyDescent="0.25">
      <c r="A24" s="59">
        <v>43770</v>
      </c>
      <c r="B24" s="32">
        <v>148.6</v>
      </c>
    </row>
    <row r="25" spans="1:6" x14ac:dyDescent="0.25">
      <c r="A25" s="59">
        <v>43800</v>
      </c>
      <c r="B25" s="32">
        <v>150.4</v>
      </c>
    </row>
    <row r="26" spans="1:6" x14ac:dyDescent="0.25">
      <c r="A26" s="59">
        <v>43831</v>
      </c>
      <c r="B26" s="32">
        <v>150.19999999999999</v>
      </c>
    </row>
    <row r="27" spans="1:6" x14ac:dyDescent="0.25">
      <c r="A27" s="59">
        <v>43862</v>
      </c>
      <c r="B27" s="32">
        <v>149.1</v>
      </c>
    </row>
    <row r="28" spans="1:6" x14ac:dyDescent="0.25">
      <c r="A28" s="59">
        <v>43891</v>
      </c>
      <c r="B28" s="32">
        <v>148.6</v>
      </c>
      <c r="C28" s="32">
        <v>148.6</v>
      </c>
      <c r="D28" s="32">
        <v>148.6</v>
      </c>
      <c r="E28" s="32">
        <v>148.6</v>
      </c>
    </row>
    <row r="29" spans="1:6" x14ac:dyDescent="0.25">
      <c r="A29" s="59">
        <v>43922</v>
      </c>
      <c r="C29" s="32">
        <f>_xlfn.FORECAST.ETS(A29,$B$2:$B$28,$A$2:$A$28,1,1)</f>
        <v>149.12478632478633</v>
      </c>
      <c r="D29" s="32">
        <f>C29-_xlfn.FORECAST.ETS.CONFINT(A29,$B$2:$B$28,$A$2:$A$28,0.95,1,1)</f>
        <v>147.69613832137458</v>
      </c>
      <c r="E29" s="32">
        <f>C29+_xlfn.FORECAST.ETS.CONFINT(A29,$B$2:$B$28,$A$2:$A$28,0.95,1,1)</f>
        <v>150.55343432819808</v>
      </c>
      <c r="F29" s="4">
        <v>150.41666666666663</v>
      </c>
    </row>
    <row r="30" spans="1:6" x14ac:dyDescent="0.25">
      <c r="A30" s="59">
        <v>43952</v>
      </c>
      <c r="C30" s="32">
        <f>_xlfn.FORECAST.ETS(A30,$B$2:$B$28,$A$2:$A$28,1,1)</f>
        <v>149.64957264957266</v>
      </c>
      <c r="D30" s="32">
        <f>C30-_xlfn.FORECAST.ETS.CONFINT(A30,$B$2:$B$28,$A$2:$A$28,0.95,1,1)</f>
        <v>147.86290509094755</v>
      </c>
      <c r="E30" s="32">
        <f>C30+_xlfn.FORECAST.ETS.CONFINT(A30,$B$2:$B$28,$A$2:$A$28,0.95,1,1)</f>
        <v>151.43624020819777</v>
      </c>
      <c r="F30" s="4">
        <v>150.15662393162393</v>
      </c>
    </row>
    <row r="31" spans="1:6" x14ac:dyDescent="0.25">
      <c r="A31" s="59">
        <v>43983</v>
      </c>
      <c r="C31" s="32">
        <f>_xlfn.FORECAST.ETS(A31,$B$2:$B$28,$A$2:$A$28,1,1)</f>
        <v>150.174358974359</v>
      </c>
      <c r="D31" s="32">
        <f>C31-_xlfn.FORECAST.ETS.CONFINT(A31,$B$2:$B$28,$A$2:$A$28,0.95,1,1)</f>
        <v>148.08955814736944</v>
      </c>
      <c r="E31" s="32">
        <f>C31+_xlfn.FORECAST.ETS.CONFINT(A31,$B$2:$B$28,$A$2:$A$28,0.95,1,1)</f>
        <v>152.25915980134855</v>
      </c>
      <c r="F31" s="4">
        <v>151.80000000000001</v>
      </c>
    </row>
    <row r="32" spans="1:6" x14ac:dyDescent="0.25">
      <c r="A32" s="59">
        <v>44013</v>
      </c>
      <c r="C32" s="32">
        <f>_xlfn.FORECAST.ETS(A32,$B$2:$B$28,$A$2:$A$28,1,1)</f>
        <v>150.6991452991453</v>
      </c>
      <c r="D32" s="32">
        <f>C32-_xlfn.FORECAST.ETS.CONFINT(A32,$B$2:$B$28,$A$2:$A$28,0.95,1,1)</f>
        <v>148.35315302097359</v>
      </c>
      <c r="E32" s="32">
        <f>C32+_xlfn.FORECAST.ETS.CONFINT(A32,$B$2:$B$28,$A$2:$A$28,0.95,1,1)</f>
        <v>153.04513757731701</v>
      </c>
      <c r="F32" s="4">
        <v>151.80000000000001</v>
      </c>
    </row>
    <row r="33" spans="1:6" x14ac:dyDescent="0.25">
      <c r="A33" s="59">
        <v>44044</v>
      </c>
      <c r="C33" s="32">
        <f>_xlfn.FORECAST.ETS(A33,$B$2:$B$28,$A$2:$A$28,1,1)</f>
        <v>151.22393162393163</v>
      </c>
      <c r="D33" s="32">
        <f>C33-_xlfn.FORECAST.ETS.CONFINT(A33,$B$2:$B$28,$A$2:$A$28,0.95,1,1)</f>
        <v>148.64245125596668</v>
      </c>
      <c r="E33" s="32">
        <f>C33+_xlfn.FORECAST.ETS.CONFINT(A33,$B$2:$B$28,$A$2:$A$28,0.95,1,1)</f>
        <v>153.80541199189659</v>
      </c>
      <c r="F33" s="4">
        <v>153.9</v>
      </c>
    </row>
    <row r="34" spans="1:6" x14ac:dyDescent="0.25">
      <c r="A34" s="59">
        <v>44075</v>
      </c>
      <c r="C34" s="32">
        <f>_xlfn.FORECAST.ETS(A34,$B$2:$B$28,$A$2:$A$28,1,1)</f>
        <v>151.74871794871797</v>
      </c>
      <c r="D34" s="32">
        <f>C34-_xlfn.FORECAST.ETS.CONFINT(A34,$B$2:$B$28,$A$2:$A$28,0.95,1,1)</f>
        <v>148.95095421081436</v>
      </c>
      <c r="E34" s="32">
        <f>C34+_xlfn.FORECAST.ETS.CONFINT(A34,$B$2:$B$28,$A$2:$A$28,0.95,1,1)</f>
        <v>154.54648168662158</v>
      </c>
      <c r="F34" s="4">
        <v>154.69999999999999</v>
      </c>
    </row>
    <row r="35" spans="1:6" x14ac:dyDescent="0.25">
      <c r="A35" s="59">
        <v>44105</v>
      </c>
      <c r="C35" s="32">
        <f>_xlfn.FORECAST.ETS(A35,$B$2:$B$28,$A$2:$A$28,1,1)</f>
        <v>152.2735042735043</v>
      </c>
      <c r="D35" s="32">
        <f>C35-_xlfn.FORECAST.ETS.CONFINT(A35,$B$2:$B$28,$A$2:$A$28,0.95,1,1)</f>
        <v>149.27450327648364</v>
      </c>
      <c r="E35" s="32">
        <f>C35+_xlfn.FORECAST.ETS.CONFINT(A35,$B$2:$B$28,$A$2:$A$28,0.95,1,1)</f>
        <v>155.27250527052496</v>
      </c>
      <c r="F35" s="4">
        <v>156.4</v>
      </c>
    </row>
    <row r="36" spans="1:6" x14ac:dyDescent="0.25">
      <c r="A36" s="59">
        <v>44136</v>
      </c>
      <c r="C36" s="32">
        <f>_xlfn.FORECAST.ETS(A36,$B$2:$B$28,$A$2:$A$28,1,1)</f>
        <v>152.79829059829063</v>
      </c>
      <c r="D36" s="32">
        <f>C36-_xlfn.FORECAST.ETS.CONFINT(A36,$B$2:$B$28,$A$2:$A$28,0.95,1,1)</f>
        <v>149.61024729349276</v>
      </c>
      <c r="E36" s="32">
        <f>C36+_xlfn.FORECAST.ETS.CONFINT(A36,$B$2:$B$28,$A$2:$A$28,0.95,1,1)</f>
        <v>155.98633390308851</v>
      </c>
      <c r="F36" s="4">
        <v>158.4</v>
      </c>
    </row>
    <row r="37" spans="1:6" x14ac:dyDescent="0.25">
      <c r="A37" s="59">
        <v>44166</v>
      </c>
      <c r="C37" s="32">
        <f>_xlfn.FORECAST.ETS(A37,$B$2:$B$28,$A$2:$A$28,1,1)</f>
        <v>153.32307692307697</v>
      </c>
      <c r="D37" s="32">
        <f>C37-_xlfn.FORECAST.ETS.CONFINT(A37,$B$2:$B$28,$A$2:$A$28,0.95,1,1)</f>
        <v>149.95613091599498</v>
      </c>
      <c r="E37" s="32">
        <f>C37+_xlfn.FORECAST.ETS.CONFINT(A37,$B$2:$B$28,$A$2:$A$28,0.95,1,1)</f>
        <v>156.69002293015896</v>
      </c>
      <c r="F37" s="4">
        <v>158.9</v>
      </c>
    </row>
    <row r="38" spans="1:6" x14ac:dyDescent="0.25">
      <c r="A38" s="59">
        <v>44197</v>
      </c>
      <c r="C38" s="32">
        <f>_xlfn.FORECAST.ETS(A38,$B$2:$B$28,$A$2:$A$28,1,1)</f>
        <v>153.84786324786327</v>
      </c>
      <c r="D38" s="32">
        <f>C38-_xlfn.FORECAST.ETS.CONFINT(A38,$B$2:$B$28,$A$2:$A$28,0.95,1,1)</f>
        <v>150.31061474567721</v>
      </c>
      <c r="E38" s="32">
        <f>C38+_xlfn.FORECAST.ETS.CONFINT(A38,$B$2:$B$28,$A$2:$A$28,0.95,1,1)</f>
        <v>157.38511175004933</v>
      </c>
      <c r="F38" s="4">
        <v>157.30000000000001</v>
      </c>
    </row>
    <row r="39" spans="1:6" x14ac:dyDescent="0.25">
      <c r="A39" s="59">
        <v>44228</v>
      </c>
      <c r="C39" s="32">
        <f>_xlfn.FORECAST.ETS(A39,$B$2:$B$28,$A$2:$A$28,1,1)</f>
        <v>154.37264957264961</v>
      </c>
      <c r="D39" s="32">
        <f>C39-_xlfn.FORECAST.ETS.CONFINT(A39,$B$2:$B$28,$A$2:$A$28,0.95,1,1)</f>
        <v>150.67251054145447</v>
      </c>
      <c r="E39" s="32">
        <f>C39+_xlfn.FORECAST.ETS.CONFINT(A39,$B$2:$B$28,$A$2:$A$28,0.95,1,1)</f>
        <v>158.07278860384474</v>
      </c>
      <c r="F39" s="4">
        <v>156.6</v>
      </c>
    </row>
    <row r="40" spans="1:6" x14ac:dyDescent="0.25">
      <c r="A40" s="59">
        <v>44256</v>
      </c>
      <c r="C40" s="32">
        <f>_xlfn.FORECAST.ETS(A40,$B$2:$B$28,$A$2:$A$28,1,1)</f>
        <v>154.89743589743594</v>
      </c>
      <c r="D40" s="32">
        <f>C40-_xlfn.FORECAST.ETS.CONFINT(A40,$B$2:$B$28,$A$2:$A$28,0.95,1,1)</f>
        <v>151.04087847551887</v>
      </c>
      <c r="E40" s="32">
        <f>C40+_xlfn.FORECAST.ETS.CONFINT(A40,$B$2:$B$28,$A$2:$A$28,0.95,1,1)</f>
        <v>158.75399331935301</v>
      </c>
      <c r="F40" s="4">
        <v>156.80000000000001</v>
      </c>
    </row>
    <row r="41" spans="1:6" x14ac:dyDescent="0.25">
      <c r="A41" s="59">
        <v>44287</v>
      </c>
      <c r="C41" s="32">
        <f>_xlfn.FORECAST.ETS(A41,$B$2:$B$28,$A$2:$A$28,1,1)</f>
        <v>155.42222222222227</v>
      </c>
      <c r="D41" s="32">
        <f>C41-_xlfn.FORECAST.ETS.CONFINT(A41,$B$2:$B$28,$A$2:$A$28,0.95,1,1)</f>
        <v>151.41496007165142</v>
      </c>
      <c r="E41" s="32">
        <f>C41+_xlfn.FORECAST.ETS.CONFINT(A41,$B$2:$B$28,$A$2:$A$28,0.95,1,1)</f>
        <v>159.42948437279313</v>
      </c>
      <c r="F41" s="4">
        <v>157.80000000000001</v>
      </c>
    </row>
    <row r="42" spans="1:6" x14ac:dyDescent="0.25">
      <c r="A42" s="59">
        <v>44317</v>
      </c>
      <c r="C42" s="32">
        <f>_xlfn.FORECAST.ETS(A42,$B$2:$B$28,$A$2:$A$28,1,1)</f>
        <v>155.94700854700861</v>
      </c>
      <c r="D42" s="32">
        <f>C42-_xlfn.FORECAST.ETS.CONFINT(A42,$B$2:$B$28,$A$2:$A$28,0.95,1,1)</f>
        <v>151.79413275825615</v>
      </c>
      <c r="E42" s="32">
        <f>C42+_xlfn.FORECAST.ETS.CONFINT(A42,$B$2:$B$28,$A$2:$A$28,0.95,1,1)</f>
        <v>160.09988433576106</v>
      </c>
      <c r="F42" s="4">
        <v>160.4</v>
      </c>
    </row>
    <row r="43" spans="1:6" x14ac:dyDescent="0.25">
      <c r="A43" s="59">
        <v>44348</v>
      </c>
      <c r="C43" s="32">
        <f>_xlfn.FORECAST.ETS(A43,$B$2:$B$28,$A$2:$A$28,1,1)</f>
        <v>156.47179487179494</v>
      </c>
      <c r="D43" s="32">
        <f>C43-_xlfn.FORECAST.ETS.CONFINT(A43,$B$2:$B$28,$A$2:$A$28,0.95,1,1)</f>
        <v>152.17787808745462</v>
      </c>
      <c r="E43" s="32">
        <f>C43+_xlfn.FORECAST.ETS.CONFINT(A43,$B$2:$B$28,$A$2:$A$28,0.95,1,1)</f>
        <v>160.76571165613527</v>
      </c>
      <c r="F43" s="4">
        <v>161.30000000000001</v>
      </c>
    </row>
    <row r="44" spans="1:6" x14ac:dyDescent="0.25">
      <c r="A44" s="59">
        <v>44378</v>
      </c>
      <c r="C44" s="32">
        <f>_xlfn.FORECAST.ETS(A44,$B$2:$B$28,$A$2:$A$28,1,1)</f>
        <v>156.99658119658125</v>
      </c>
      <c r="D44" s="32">
        <f>C44-_xlfn.FORECAST.ETS.CONFINT(A44,$B$2:$B$28,$A$2:$A$28,0.95,1,1)</f>
        <v>152.56575891086862</v>
      </c>
      <c r="E44" s="32">
        <f>C44+_xlfn.FORECAST.ETS.CONFINT(A44,$B$2:$B$28,$A$2:$A$28,0.95,1,1)</f>
        <v>161.42740348229387</v>
      </c>
      <c r="F44" s="4">
        <v>162.5</v>
      </c>
    </row>
    <row r="45" spans="1:6" x14ac:dyDescent="0.25">
      <c r="A45" s="59">
        <v>44409</v>
      </c>
      <c r="C45" s="32">
        <f>_xlfn.FORECAST.ETS(A45,$B$2:$B$28,$A$2:$A$28,1,1)</f>
        <v>157.52136752136758</v>
      </c>
      <c r="D45" s="32">
        <f>C45-_xlfn.FORECAST.ETS.CONFINT(A45,$B$2:$B$28,$A$2:$A$28,0.95,1,1)</f>
        <v>152.95740260815222</v>
      </c>
      <c r="E45" s="32">
        <f>C45+_xlfn.FORECAST.ETS.CONFINT(A45,$B$2:$B$28,$A$2:$A$28,0.95,1,1)</f>
        <v>162.08533243458294</v>
      </c>
      <c r="F45" s="4">
        <v>163.19999999999999</v>
      </c>
    </row>
    <row r="46" spans="1:6" x14ac:dyDescent="0.25">
      <c r="A46" s="59">
        <v>44440</v>
      </c>
      <c r="C46" s="32">
        <f>_xlfn.FORECAST.ETS(A46,$B$2:$B$28,$A$2:$A$28,1,1)</f>
        <v>158.04615384615391</v>
      </c>
      <c r="D46" s="32">
        <f>C46-_xlfn.FORECAST.ETS.CONFINT(A46,$B$2:$B$28,$A$2:$A$28,0.95,1,1)</f>
        <v>153.35248851537142</v>
      </c>
      <c r="E46" s="32">
        <f>C46+_xlfn.FORECAST.ETS.CONFINT(A46,$B$2:$B$28,$A$2:$A$28,0.95,1,1)</f>
        <v>162.73981917693641</v>
      </c>
      <c r="F46" s="4">
        <v>163.19999999999999</v>
      </c>
    </row>
    <row r="47" spans="1:6" x14ac:dyDescent="0.25">
      <c r="A47" s="59">
        <v>44470</v>
      </c>
      <c r="C47" s="32">
        <f>_xlfn.FORECAST.ETS(A47,$B$2:$B$28,$A$2:$A$28,1,1)</f>
        <v>158.57094017094025</v>
      </c>
      <c r="D47" s="32">
        <f>C47-_xlfn.FORECAST.ETS.CONFINT(A47,$B$2:$B$28,$A$2:$A$28,0.95,1,1)</f>
        <v>153.75073833547489</v>
      </c>
      <c r="E47" s="32">
        <f>C47+_xlfn.FORECAST.ETS.CONFINT(A47,$B$2:$B$28,$A$2:$A$28,0.95,1,1)</f>
        <v>163.3911420064056</v>
      </c>
      <c r="F47" s="4">
        <v>165.5</v>
      </c>
    </row>
    <row r="48" spans="1:6" x14ac:dyDescent="0.25">
      <c r="A48" s="59">
        <v>44501</v>
      </c>
      <c r="C48" s="32">
        <f t="shared" ref="C48:C66" si="0">_xlfn.FORECAST.ETS(A48,$B$2:$B$28,$A$2:$A$28,1,1)</f>
        <v>159.09572649572658</v>
      </c>
      <c r="D48" s="32">
        <f t="shared" ref="D48:D66" si="1">C48-_xlfn.FORECAST.ETS.CONFINT(A48,$B$2:$B$28,$A$2:$A$28,0.95,1,1)</f>
        <v>154.15190870955831</v>
      </c>
      <c r="E48" s="32">
        <f t="shared" ref="E48:E66" si="2">C48+_xlfn.FORECAST.ETS.CONFINT(A48,$B$2:$B$28,$A$2:$A$28,0.95,1,1)</f>
        <v>164.03954428189485</v>
      </c>
      <c r="F48" s="4">
        <v>166.7</v>
      </c>
    </row>
    <row r="49" spans="1:6" x14ac:dyDescent="0.25">
      <c r="A49" s="59">
        <v>44531</v>
      </c>
      <c r="C49" s="32">
        <f t="shared" si="0"/>
        <v>159.62051282051291</v>
      </c>
      <c r="D49" s="32">
        <f t="shared" si="1"/>
        <v>154.5557853822306</v>
      </c>
      <c r="E49" s="32">
        <f t="shared" si="2"/>
        <v>164.68524025879523</v>
      </c>
      <c r="F49" s="4">
        <v>166.2</v>
      </c>
    </row>
    <row r="50" spans="1:6" x14ac:dyDescent="0.25">
      <c r="A50" s="59">
        <v>44562</v>
      </c>
      <c r="C50" s="32">
        <f t="shared" si="0"/>
        <v>160.14529914529925</v>
      </c>
      <c r="D50" s="32">
        <f t="shared" si="1"/>
        <v>154.96217856205385</v>
      </c>
      <c r="E50" s="32">
        <f t="shared" si="2"/>
        <v>165.32841972854465</v>
      </c>
      <c r="F50" s="4">
        <v>165.7</v>
      </c>
    </row>
    <row r="51" spans="1:6" x14ac:dyDescent="0.25">
      <c r="A51" s="59">
        <v>44593</v>
      </c>
      <c r="C51" s="32">
        <f t="shared" si="0"/>
        <v>160.67008547008555</v>
      </c>
      <c r="D51" s="32">
        <f t="shared" si="1"/>
        <v>155.37091919094115</v>
      </c>
      <c r="E51" s="32">
        <f t="shared" si="2"/>
        <v>165.96925174922995</v>
      </c>
      <c r="F51" s="4">
        <v>166.1</v>
      </c>
    </row>
    <row r="52" spans="1:6" x14ac:dyDescent="0.25">
      <c r="A52" s="59">
        <v>44621</v>
      </c>
      <c r="C52" s="32">
        <f t="shared" si="0"/>
        <v>161.19487179487189</v>
      </c>
      <c r="D52" s="32">
        <f t="shared" si="1"/>
        <v>155.78185591397548</v>
      </c>
      <c r="E52" s="32">
        <f t="shared" si="2"/>
        <v>166.6078876757683</v>
      </c>
      <c r="F52" s="4">
        <v>167.7</v>
      </c>
    </row>
    <row r="53" spans="1:6" x14ac:dyDescent="0.25">
      <c r="A53" s="59">
        <v>44652</v>
      </c>
      <c r="C53" s="32">
        <f t="shared" si="0"/>
        <v>161.71965811965822</v>
      </c>
      <c r="D53" s="32">
        <f t="shared" si="1"/>
        <v>156.19485259539047</v>
      </c>
      <c r="E53" s="32">
        <f t="shared" si="2"/>
        <v>167.24446364392597</v>
      </c>
      <c r="F53" s="4">
        <v>170.1</v>
      </c>
    </row>
    <row r="54" spans="1:6" x14ac:dyDescent="0.25">
      <c r="A54" s="59">
        <v>44682</v>
      </c>
      <c r="C54" s="32">
        <f t="shared" si="0"/>
        <v>162.24444444444455</v>
      </c>
      <c r="D54" s="32">
        <f t="shared" si="1"/>
        <v>156.60978626505874</v>
      </c>
      <c r="E54" s="32">
        <f t="shared" si="2"/>
        <v>167.87910262383036</v>
      </c>
      <c r="F54" s="4">
        <v>171.7</v>
      </c>
    </row>
    <row r="55" spans="1:6" x14ac:dyDescent="0.25">
      <c r="A55" s="59">
        <v>44713</v>
      </c>
      <c r="C55" s="32">
        <f t="shared" si="0"/>
        <v>162.76923076923089</v>
      </c>
      <c r="D55" s="32">
        <f t="shared" si="1"/>
        <v>157.02654540770124</v>
      </c>
      <c r="E55" s="32">
        <f t="shared" si="2"/>
        <v>168.51191613076054</v>
      </c>
      <c r="F55" s="4">
        <v>172.6</v>
      </c>
    </row>
    <row r="56" spans="1:6" x14ac:dyDescent="0.25">
      <c r="A56" s="59">
        <v>44743</v>
      </c>
      <c r="C56" s="32">
        <f t="shared" si="0"/>
        <v>163.29401709401719</v>
      </c>
      <c r="D56" s="32">
        <f t="shared" si="1"/>
        <v>157.44502852742963</v>
      </c>
      <c r="E56" s="32">
        <f t="shared" si="2"/>
        <v>169.14300566060476</v>
      </c>
      <c r="F56" s="4">
        <v>173.4</v>
      </c>
    </row>
    <row r="57" spans="1:6" x14ac:dyDescent="0.25">
      <c r="A57" s="59">
        <v>44774</v>
      </c>
      <c r="C57" s="32">
        <f t="shared" si="0"/>
        <v>163.81880341880353</v>
      </c>
      <c r="D57" s="32">
        <f t="shared" si="1"/>
        <v>157.86514293535092</v>
      </c>
      <c r="E57" s="32">
        <f t="shared" si="2"/>
        <v>169.77246390225613</v>
      </c>
      <c r="F57" s="4">
        <v>174.3</v>
      </c>
    </row>
    <row r="58" spans="1:6" x14ac:dyDescent="0.25">
      <c r="A58" s="59">
        <v>44805</v>
      </c>
      <c r="C58" s="32">
        <f t="shared" si="0"/>
        <v>164.34358974358986</v>
      </c>
      <c r="D58" s="32">
        <f t="shared" si="1"/>
        <v>158.28680371929806</v>
      </c>
      <c r="E58" s="32">
        <f t="shared" si="2"/>
        <v>170.40037576788166</v>
      </c>
      <c r="F58" s="4">
        <v>175.3</v>
      </c>
    </row>
    <row r="59" spans="1:6" x14ac:dyDescent="0.25">
      <c r="A59" s="59">
        <v>44835</v>
      </c>
      <c r="C59" s="32">
        <f t="shared" si="0"/>
        <v>164.86837606837619</v>
      </c>
      <c r="D59" s="32">
        <f t="shared" si="1"/>
        <v>158.70993286334163</v>
      </c>
      <c r="E59" s="32">
        <f t="shared" si="2"/>
        <v>171.02681927341075</v>
      </c>
      <c r="F59" s="4">
        <v>176.7</v>
      </c>
    </row>
    <row r="60" spans="1:6" x14ac:dyDescent="0.25">
      <c r="A60" s="59">
        <v>44866</v>
      </c>
      <c r="C60" s="32">
        <f t="shared" si="0"/>
        <v>165.39316239316253</v>
      </c>
      <c r="D60" s="32">
        <f t="shared" si="1"/>
        <v>159.13445849131236</v>
      </c>
      <c r="E60" s="32">
        <f t="shared" si="2"/>
        <v>171.6518662950127</v>
      </c>
      <c r="F60" s="4">
        <v>176.5</v>
      </c>
    </row>
    <row r="61" spans="1:6" x14ac:dyDescent="0.25">
      <c r="A61" s="59">
        <v>44896</v>
      </c>
      <c r="C61" s="32">
        <f t="shared" si="0"/>
        <v>165.91794871794886</v>
      </c>
      <c r="D61" s="32">
        <f t="shared" si="1"/>
        <v>159.56031421364446</v>
      </c>
      <c r="E61" s="32">
        <f t="shared" si="2"/>
        <v>172.27558322225326</v>
      </c>
      <c r="F61" s="4">
        <v>175.7</v>
      </c>
    </row>
    <row r="62" spans="1:6" x14ac:dyDescent="0.25">
      <c r="A62" s="59">
        <v>44927</v>
      </c>
      <c r="C62" s="32">
        <f t="shared" si="0"/>
        <v>166.44273504273519</v>
      </c>
      <c r="D62" s="32">
        <f t="shared" si="1"/>
        <v>159.98743856080904</v>
      </c>
      <c r="E62" s="32">
        <f t="shared" si="2"/>
        <v>172.89803152466135</v>
      </c>
      <c r="F62" s="4">
        <v>176.5</v>
      </c>
    </row>
    <row r="63" spans="1:6" x14ac:dyDescent="0.25">
      <c r="A63" s="59">
        <v>44958</v>
      </c>
      <c r="C63" s="32">
        <f t="shared" si="0"/>
        <v>166.9675213675215</v>
      </c>
      <c r="D63" s="32">
        <f t="shared" si="1"/>
        <v>160.41577448971526</v>
      </c>
      <c r="E63" s="32">
        <f t="shared" si="2"/>
        <v>173.51926824532774</v>
      </c>
      <c r="F63" s="4">
        <v>177.2</v>
      </c>
    </row>
    <row r="64" spans="1:6" x14ac:dyDescent="0.25">
      <c r="A64" s="59">
        <v>44986</v>
      </c>
      <c r="C64" s="32">
        <f t="shared" si="0"/>
        <v>167.49230769230783</v>
      </c>
      <c r="D64" s="32">
        <f t="shared" si="1"/>
        <v>160.84526895191979</v>
      </c>
      <c r="E64" s="32">
        <f t="shared" si="2"/>
        <v>174.13934643269587</v>
      </c>
      <c r="F64" s="4">
        <v>177.2</v>
      </c>
    </row>
    <row r="65" spans="1:6" x14ac:dyDescent="0.25">
      <c r="A65" s="59">
        <v>45017</v>
      </c>
      <c r="C65" s="32">
        <f t="shared" si="0"/>
        <v>168.01709401709417</v>
      </c>
      <c r="D65" s="32">
        <f t="shared" si="1"/>
        <v>161.27587251444612</v>
      </c>
      <c r="E65" s="32">
        <f t="shared" si="2"/>
        <v>174.75831551974221</v>
      </c>
      <c r="F65" s="4">
        <v>178.1</v>
      </c>
    </row>
    <row r="66" spans="1:6" x14ac:dyDescent="0.25">
      <c r="A66" s="59">
        <v>45047</v>
      </c>
      <c r="C66" s="32">
        <f t="shared" si="0"/>
        <v>168.5418803418805</v>
      </c>
      <c r="D66" s="32">
        <f t="shared" si="1"/>
        <v>161.70753902559042</v>
      </c>
      <c r="E66" s="32">
        <f t="shared" si="2"/>
        <v>175.37622165817058</v>
      </c>
      <c r="F66" s="4">
        <v>179.1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CB6C-3B1B-492D-B187-5237F5C32D8E}">
  <dimension ref="A1:G66"/>
  <sheetViews>
    <sheetView tabSelected="1" topLeftCell="E1" workbookViewId="0">
      <selection activeCell="V19" sqref="V19"/>
    </sheetView>
  </sheetViews>
  <sheetFormatPr defaultRowHeight="13.2" x14ac:dyDescent="0.25"/>
  <sheetData>
    <row r="1" spans="1:7" x14ac:dyDescent="0.25">
      <c r="A1" s="2" t="s">
        <v>1</v>
      </c>
      <c r="B1" s="2" t="s">
        <v>2</v>
      </c>
      <c r="C1" s="25" t="s">
        <v>271</v>
      </c>
      <c r="D1" s="2" t="s">
        <v>29</v>
      </c>
      <c r="E1" s="25" t="s">
        <v>287</v>
      </c>
      <c r="F1" s="25" t="s">
        <v>288</v>
      </c>
      <c r="G1" s="25" t="s">
        <v>289</v>
      </c>
    </row>
    <row r="2" spans="1:7" x14ac:dyDescent="0.25">
      <c r="A2" s="1">
        <v>2018</v>
      </c>
      <c r="B2" s="1" t="s">
        <v>31</v>
      </c>
      <c r="C2" s="55">
        <v>43101</v>
      </c>
      <c r="D2" s="4">
        <v>136.9</v>
      </c>
      <c r="E2" s="4"/>
    </row>
    <row r="3" spans="1:7" x14ac:dyDescent="0.25">
      <c r="A3" s="1">
        <v>2018</v>
      </c>
      <c r="B3" s="1" t="s">
        <v>34</v>
      </c>
      <c r="C3" s="55">
        <v>43132</v>
      </c>
      <c r="D3" s="4">
        <v>136.4</v>
      </c>
      <c r="E3" s="4"/>
    </row>
    <row r="4" spans="1:7" x14ac:dyDescent="0.25">
      <c r="A4" s="1">
        <v>2018</v>
      </c>
      <c r="B4" s="1" t="s">
        <v>35</v>
      </c>
      <c r="C4" s="55">
        <v>43160</v>
      </c>
      <c r="D4" s="4">
        <v>136.5</v>
      </c>
      <c r="E4" s="4"/>
    </row>
    <row r="5" spans="1:7" x14ac:dyDescent="0.25">
      <c r="A5" s="1">
        <v>2018</v>
      </c>
      <c r="B5" s="1" t="s">
        <v>36</v>
      </c>
      <c r="C5" s="55">
        <v>43191</v>
      </c>
      <c r="D5" s="4">
        <v>137.1</v>
      </c>
      <c r="E5" s="4"/>
    </row>
    <row r="6" spans="1:7" x14ac:dyDescent="0.25">
      <c r="A6" s="1">
        <v>2018</v>
      </c>
      <c r="B6" s="1" t="s">
        <v>37</v>
      </c>
      <c r="C6" s="55">
        <v>43221</v>
      </c>
      <c r="D6" s="4">
        <v>137.80000000000001</v>
      </c>
      <c r="E6" s="4"/>
    </row>
    <row r="7" spans="1:7" x14ac:dyDescent="0.25">
      <c r="A7" s="1">
        <v>2018</v>
      </c>
      <c r="B7" s="1" t="s">
        <v>38</v>
      </c>
      <c r="C7" s="55">
        <v>43252</v>
      </c>
      <c r="D7" s="4">
        <v>138.5</v>
      </c>
      <c r="E7" s="4"/>
    </row>
    <row r="8" spans="1:7" x14ac:dyDescent="0.25">
      <c r="A8" s="1">
        <v>2018</v>
      </c>
      <c r="B8" s="1" t="s">
        <v>39</v>
      </c>
      <c r="C8" s="55">
        <v>43282</v>
      </c>
      <c r="D8" s="4">
        <v>139.80000000000001</v>
      </c>
      <c r="E8" s="4"/>
    </row>
    <row r="9" spans="1:7" x14ac:dyDescent="0.25">
      <c r="A9" s="1">
        <v>2018</v>
      </c>
      <c r="B9" s="1" t="s">
        <v>40</v>
      </c>
      <c r="C9" s="55">
        <v>43313</v>
      </c>
      <c r="D9" s="4">
        <v>140.4</v>
      </c>
      <c r="E9" s="4"/>
    </row>
    <row r="10" spans="1:7" x14ac:dyDescent="0.25">
      <c r="A10" s="1">
        <v>2018</v>
      </c>
      <c r="B10" s="1" t="s">
        <v>41</v>
      </c>
      <c r="C10" s="55">
        <v>43344</v>
      </c>
      <c r="D10" s="4">
        <v>140.19999999999999</v>
      </c>
      <c r="E10" s="4"/>
    </row>
    <row r="11" spans="1:7" x14ac:dyDescent="0.25">
      <c r="A11" s="1">
        <v>2018</v>
      </c>
      <c r="B11" s="1" t="s">
        <v>42</v>
      </c>
      <c r="C11" s="55">
        <v>43374</v>
      </c>
      <c r="D11" s="4">
        <v>140.80000000000001</v>
      </c>
      <c r="E11" s="4"/>
    </row>
    <row r="12" spans="1:7" x14ac:dyDescent="0.25">
      <c r="A12" s="1">
        <v>2018</v>
      </c>
      <c r="B12" s="1" t="s">
        <v>43</v>
      </c>
      <c r="C12" s="55">
        <v>43405</v>
      </c>
      <c r="D12" s="4">
        <v>140.80000000000001</v>
      </c>
      <c r="E12" s="4"/>
    </row>
    <row r="13" spans="1:7" x14ac:dyDescent="0.25">
      <c r="A13" s="1">
        <v>2018</v>
      </c>
      <c r="B13" s="1" t="s">
        <v>44</v>
      </c>
      <c r="C13" s="55">
        <v>43435</v>
      </c>
      <c r="D13" s="4">
        <v>140.1</v>
      </c>
      <c r="E13" s="4"/>
    </row>
    <row r="14" spans="1:7" x14ac:dyDescent="0.25">
      <c r="A14" s="1">
        <v>2019</v>
      </c>
      <c r="B14" s="1" t="s">
        <v>31</v>
      </c>
      <c r="C14" s="55">
        <v>43466</v>
      </c>
      <c r="D14" s="4">
        <v>139.6</v>
      </c>
      <c r="E14" s="4"/>
    </row>
    <row r="15" spans="1:7" x14ac:dyDescent="0.25">
      <c r="A15" s="1">
        <v>2019</v>
      </c>
      <c r="B15" s="1" t="s">
        <v>34</v>
      </c>
      <c r="C15" s="55">
        <v>43497</v>
      </c>
      <c r="D15" s="4">
        <v>139.9</v>
      </c>
      <c r="E15" s="4"/>
    </row>
    <row r="16" spans="1:7" x14ac:dyDescent="0.25">
      <c r="A16" s="1">
        <v>2019</v>
      </c>
      <c r="B16" s="1" t="s">
        <v>35</v>
      </c>
      <c r="C16" s="55">
        <v>43525</v>
      </c>
      <c r="D16" s="4">
        <v>140.4</v>
      </c>
      <c r="E16" s="4"/>
    </row>
    <row r="17" spans="1:7" x14ac:dyDescent="0.25">
      <c r="A17" s="1">
        <v>2019</v>
      </c>
      <c r="B17" s="1" t="s">
        <v>36</v>
      </c>
      <c r="C17" s="55">
        <v>43556</v>
      </c>
      <c r="D17" s="4">
        <v>141.19999999999999</v>
      </c>
      <c r="E17" s="4"/>
    </row>
    <row r="18" spans="1:7" x14ac:dyDescent="0.25">
      <c r="A18" s="1">
        <v>2019</v>
      </c>
      <c r="B18" s="1" t="s">
        <v>37</v>
      </c>
      <c r="C18" s="55">
        <v>43586</v>
      </c>
      <c r="D18" s="4">
        <v>142</v>
      </c>
      <c r="E18" s="4"/>
    </row>
    <row r="19" spans="1:7" x14ac:dyDescent="0.25">
      <c r="A19" s="1">
        <v>2019</v>
      </c>
      <c r="B19" s="1" t="s">
        <v>38</v>
      </c>
      <c r="C19" s="55">
        <v>43617</v>
      </c>
      <c r="D19" s="4">
        <v>142.9</v>
      </c>
      <c r="E19" s="4"/>
    </row>
    <row r="20" spans="1:7" x14ac:dyDescent="0.25">
      <c r="A20" s="1">
        <v>2019</v>
      </c>
      <c r="B20" s="1" t="s">
        <v>39</v>
      </c>
      <c r="C20" s="55">
        <v>43647</v>
      </c>
      <c r="D20" s="4">
        <v>144.19999999999999</v>
      </c>
      <c r="E20" s="4"/>
    </row>
    <row r="21" spans="1:7" x14ac:dyDescent="0.25">
      <c r="A21" s="1">
        <v>2019</v>
      </c>
      <c r="B21" s="1" t="s">
        <v>40</v>
      </c>
      <c r="C21" s="55">
        <v>43678</v>
      </c>
      <c r="D21" s="4">
        <v>145</v>
      </c>
      <c r="E21" s="4"/>
    </row>
    <row r="22" spans="1:7" x14ac:dyDescent="0.25">
      <c r="A22" s="1">
        <v>2019</v>
      </c>
      <c r="B22" s="1" t="s">
        <v>41</v>
      </c>
      <c r="C22" s="55">
        <v>43709</v>
      </c>
      <c r="D22" s="4">
        <v>145.80000000000001</v>
      </c>
      <c r="E22" s="4"/>
    </row>
    <row r="23" spans="1:7" x14ac:dyDescent="0.25">
      <c r="A23" s="1">
        <v>2019</v>
      </c>
      <c r="B23" s="1" t="s">
        <v>42</v>
      </c>
      <c r="C23" s="55">
        <v>43739</v>
      </c>
      <c r="D23" s="4">
        <v>147.19999999999999</v>
      </c>
      <c r="E23" s="4"/>
    </row>
    <row r="24" spans="1:7" x14ac:dyDescent="0.25">
      <c r="A24" s="1">
        <v>2019</v>
      </c>
      <c r="B24" s="1" t="s">
        <v>43</v>
      </c>
      <c r="C24" s="55">
        <v>43770</v>
      </c>
      <c r="D24" s="4">
        <v>148.6</v>
      </c>
      <c r="E24" s="4"/>
    </row>
    <row r="25" spans="1:7" x14ac:dyDescent="0.25">
      <c r="A25" s="1">
        <v>2019</v>
      </c>
      <c r="B25" s="1" t="s">
        <v>44</v>
      </c>
      <c r="C25" s="55">
        <v>43800</v>
      </c>
      <c r="D25" s="4">
        <v>150.4</v>
      </c>
      <c r="E25" s="4"/>
    </row>
    <row r="26" spans="1:7" x14ac:dyDescent="0.25">
      <c r="A26" s="1">
        <v>2020</v>
      </c>
      <c r="B26" s="1" t="s">
        <v>31</v>
      </c>
      <c r="C26" s="55">
        <v>43831</v>
      </c>
      <c r="D26" s="4">
        <v>150.19999999999999</v>
      </c>
      <c r="E26" s="4"/>
    </row>
    <row r="27" spans="1:7" x14ac:dyDescent="0.25">
      <c r="A27" s="1">
        <v>2020</v>
      </c>
      <c r="B27" s="1" t="s">
        <v>34</v>
      </c>
      <c r="C27" s="55">
        <v>43862</v>
      </c>
      <c r="D27" s="4">
        <v>149.1</v>
      </c>
      <c r="E27" s="4"/>
    </row>
    <row r="28" spans="1:7" x14ac:dyDescent="0.25">
      <c r="A28" s="1">
        <v>2020</v>
      </c>
      <c r="B28" s="1" t="s">
        <v>35</v>
      </c>
      <c r="C28" s="55">
        <v>43891</v>
      </c>
      <c r="D28" s="4">
        <v>148.6</v>
      </c>
      <c r="E28" s="4"/>
    </row>
    <row r="29" spans="1:7" x14ac:dyDescent="0.25">
      <c r="A29" s="1">
        <v>2020</v>
      </c>
      <c r="B29" s="1" t="s">
        <v>36</v>
      </c>
      <c r="C29" s="55">
        <v>43922</v>
      </c>
      <c r="D29" s="4">
        <v>150.41666666666663</v>
      </c>
      <c r="E29">
        <v>149.12478632478633</v>
      </c>
      <c r="F29">
        <v>147.69613832137458</v>
      </c>
      <c r="G29">
        <v>150.55343432819808</v>
      </c>
    </row>
    <row r="30" spans="1:7" x14ac:dyDescent="0.25">
      <c r="A30" s="1">
        <v>2020</v>
      </c>
      <c r="B30" s="1" t="s">
        <v>37</v>
      </c>
      <c r="C30" s="55">
        <v>43952</v>
      </c>
      <c r="D30" s="4">
        <v>150.15662393162393</v>
      </c>
      <c r="E30">
        <v>149.64957264957266</v>
      </c>
      <c r="F30">
        <v>147.86290509094755</v>
      </c>
      <c r="G30">
        <v>151.43624020819777</v>
      </c>
    </row>
    <row r="31" spans="1:7" x14ac:dyDescent="0.25">
      <c r="A31" s="1">
        <v>2020</v>
      </c>
      <c r="B31" s="1" t="s">
        <v>38</v>
      </c>
      <c r="C31" s="55">
        <v>43983</v>
      </c>
      <c r="D31" s="4">
        <v>151.80000000000001</v>
      </c>
      <c r="E31">
        <v>150.174358974359</v>
      </c>
      <c r="F31">
        <v>148.08955814736944</v>
      </c>
      <c r="G31">
        <v>152.25915980134855</v>
      </c>
    </row>
    <row r="32" spans="1:7" x14ac:dyDescent="0.25">
      <c r="A32" s="1">
        <v>2020</v>
      </c>
      <c r="B32" s="1" t="s">
        <v>39</v>
      </c>
      <c r="C32" s="55">
        <v>44013</v>
      </c>
      <c r="D32" s="4">
        <v>151.80000000000001</v>
      </c>
      <c r="E32">
        <v>150.6991452991453</v>
      </c>
      <c r="F32">
        <v>148.35315302097359</v>
      </c>
      <c r="G32">
        <v>153.04513757731701</v>
      </c>
    </row>
    <row r="33" spans="1:7" x14ac:dyDescent="0.25">
      <c r="A33" s="1">
        <v>2020</v>
      </c>
      <c r="B33" s="1" t="s">
        <v>40</v>
      </c>
      <c r="C33" s="55">
        <v>44044</v>
      </c>
      <c r="D33" s="4">
        <v>153.9</v>
      </c>
      <c r="E33">
        <v>151.22393162393163</v>
      </c>
      <c r="F33">
        <v>148.64245125596668</v>
      </c>
      <c r="G33">
        <v>153.80541199189659</v>
      </c>
    </row>
    <row r="34" spans="1:7" x14ac:dyDescent="0.25">
      <c r="A34" s="1">
        <v>2020</v>
      </c>
      <c r="B34" s="1" t="s">
        <v>41</v>
      </c>
      <c r="C34" s="55">
        <v>44075</v>
      </c>
      <c r="D34" s="4">
        <v>154.69999999999999</v>
      </c>
      <c r="E34">
        <v>151.74871794871797</v>
      </c>
      <c r="F34">
        <v>148.95095421081436</v>
      </c>
      <c r="G34">
        <v>154.54648168662158</v>
      </c>
    </row>
    <row r="35" spans="1:7" x14ac:dyDescent="0.25">
      <c r="A35" s="1">
        <v>2020</v>
      </c>
      <c r="B35" s="1" t="s">
        <v>42</v>
      </c>
      <c r="C35" s="55">
        <v>44105</v>
      </c>
      <c r="D35" s="4">
        <v>156.4</v>
      </c>
      <c r="E35">
        <v>152.2735042735043</v>
      </c>
      <c r="F35">
        <v>149.27450327648364</v>
      </c>
      <c r="G35">
        <v>155.27250527052496</v>
      </c>
    </row>
    <row r="36" spans="1:7" x14ac:dyDescent="0.25">
      <c r="A36" s="1">
        <v>2020</v>
      </c>
      <c r="B36" s="1" t="s">
        <v>43</v>
      </c>
      <c r="C36" s="55">
        <v>44136</v>
      </c>
      <c r="D36" s="4">
        <v>158.4</v>
      </c>
      <c r="E36">
        <v>152.79829059829063</v>
      </c>
      <c r="F36">
        <v>149.61024729349276</v>
      </c>
      <c r="G36">
        <v>155.98633390308851</v>
      </c>
    </row>
    <row r="37" spans="1:7" x14ac:dyDescent="0.25">
      <c r="A37" s="1">
        <v>2020</v>
      </c>
      <c r="B37" s="1" t="s">
        <v>44</v>
      </c>
      <c r="C37" s="55">
        <v>44166</v>
      </c>
      <c r="D37" s="4">
        <v>158.9</v>
      </c>
      <c r="E37">
        <v>153.32307692307697</v>
      </c>
      <c r="F37">
        <v>149.95613091599498</v>
      </c>
      <c r="G37">
        <v>156.69002293015896</v>
      </c>
    </row>
    <row r="38" spans="1:7" x14ac:dyDescent="0.25">
      <c r="A38" s="1">
        <v>2021</v>
      </c>
      <c r="B38" s="1" t="s">
        <v>31</v>
      </c>
      <c r="C38" s="55">
        <v>44197</v>
      </c>
      <c r="D38" s="4">
        <v>157.30000000000001</v>
      </c>
      <c r="E38">
        <v>153.84786324786327</v>
      </c>
      <c r="F38">
        <v>150.31061474567721</v>
      </c>
      <c r="G38">
        <v>157.38511175004933</v>
      </c>
    </row>
    <row r="39" spans="1:7" x14ac:dyDescent="0.25">
      <c r="A39" s="1">
        <v>2021</v>
      </c>
      <c r="B39" s="1" t="s">
        <v>34</v>
      </c>
      <c r="C39" s="55">
        <v>44228</v>
      </c>
      <c r="D39" s="4">
        <v>156.6</v>
      </c>
      <c r="E39">
        <v>154.37264957264961</v>
      </c>
      <c r="F39">
        <v>150.67251054145447</v>
      </c>
      <c r="G39">
        <v>158.07278860384474</v>
      </c>
    </row>
    <row r="40" spans="1:7" x14ac:dyDescent="0.25">
      <c r="A40" s="1">
        <v>2021</v>
      </c>
      <c r="B40" s="1" t="s">
        <v>35</v>
      </c>
      <c r="C40" s="55">
        <v>44256</v>
      </c>
      <c r="D40" s="4">
        <v>156.80000000000001</v>
      </c>
      <c r="E40">
        <v>154.89743589743594</v>
      </c>
      <c r="F40">
        <v>151.04087847551887</v>
      </c>
      <c r="G40">
        <v>158.75399331935301</v>
      </c>
    </row>
    <row r="41" spans="1:7" x14ac:dyDescent="0.25">
      <c r="A41" s="1">
        <v>2021</v>
      </c>
      <c r="B41" s="1" t="s">
        <v>36</v>
      </c>
      <c r="C41" s="55">
        <v>44287</v>
      </c>
      <c r="D41" s="4">
        <v>157.80000000000001</v>
      </c>
      <c r="E41">
        <v>155.42222222222227</v>
      </c>
      <c r="F41">
        <v>151.41496007165142</v>
      </c>
      <c r="G41">
        <v>159.42948437279313</v>
      </c>
    </row>
    <row r="42" spans="1:7" x14ac:dyDescent="0.25">
      <c r="A42" s="1">
        <v>2021</v>
      </c>
      <c r="B42" s="1" t="s">
        <v>37</v>
      </c>
      <c r="C42" s="55">
        <v>44317</v>
      </c>
      <c r="D42" s="4">
        <v>160.4</v>
      </c>
      <c r="E42">
        <v>155.94700854700861</v>
      </c>
      <c r="F42">
        <v>151.79413275825615</v>
      </c>
      <c r="G42">
        <v>160.09988433576106</v>
      </c>
    </row>
    <row r="43" spans="1:7" x14ac:dyDescent="0.25">
      <c r="A43" s="1">
        <v>2021</v>
      </c>
      <c r="B43" s="1" t="s">
        <v>38</v>
      </c>
      <c r="C43" s="55">
        <v>44348</v>
      </c>
      <c r="D43" s="4">
        <v>161.30000000000001</v>
      </c>
      <c r="E43">
        <v>156.47179487179494</v>
      </c>
      <c r="F43">
        <v>152.17787808745462</v>
      </c>
      <c r="G43">
        <v>160.76571165613527</v>
      </c>
    </row>
    <row r="44" spans="1:7" x14ac:dyDescent="0.25">
      <c r="A44" s="1">
        <v>2021</v>
      </c>
      <c r="B44" s="1" t="s">
        <v>39</v>
      </c>
      <c r="C44" s="55">
        <v>44378</v>
      </c>
      <c r="D44" s="4">
        <v>162.5</v>
      </c>
      <c r="E44">
        <v>156.99658119658125</v>
      </c>
      <c r="F44">
        <v>152.56575891086862</v>
      </c>
      <c r="G44">
        <v>161.42740348229387</v>
      </c>
    </row>
    <row r="45" spans="1:7" x14ac:dyDescent="0.25">
      <c r="A45" s="1">
        <v>2021</v>
      </c>
      <c r="B45" s="1" t="s">
        <v>40</v>
      </c>
      <c r="C45" s="55">
        <v>44409</v>
      </c>
      <c r="D45" s="4">
        <v>163.19999999999999</v>
      </c>
      <c r="E45">
        <v>157.52136752136758</v>
      </c>
      <c r="F45">
        <v>152.95740260815222</v>
      </c>
      <c r="G45">
        <v>162.08533243458294</v>
      </c>
    </row>
    <row r="46" spans="1:7" x14ac:dyDescent="0.25">
      <c r="A46" s="1">
        <v>2021</v>
      </c>
      <c r="B46" s="1" t="s">
        <v>41</v>
      </c>
      <c r="C46" s="55">
        <v>44440</v>
      </c>
      <c r="D46" s="4">
        <v>163.19999999999999</v>
      </c>
      <c r="E46">
        <v>158.04615384615391</v>
      </c>
      <c r="F46">
        <v>153.35248851537142</v>
      </c>
      <c r="G46">
        <v>162.73981917693641</v>
      </c>
    </row>
    <row r="47" spans="1:7" x14ac:dyDescent="0.25">
      <c r="A47" s="1">
        <v>2021</v>
      </c>
      <c r="B47" s="1" t="s">
        <v>42</v>
      </c>
      <c r="C47" s="55">
        <v>44470</v>
      </c>
      <c r="D47" s="4">
        <v>165.5</v>
      </c>
      <c r="E47">
        <v>158.57094017094025</v>
      </c>
      <c r="F47">
        <v>153.75073833547489</v>
      </c>
      <c r="G47">
        <v>163.3911420064056</v>
      </c>
    </row>
    <row r="48" spans="1:7" x14ac:dyDescent="0.25">
      <c r="A48" s="1">
        <v>2021</v>
      </c>
      <c r="B48" s="1" t="s">
        <v>43</v>
      </c>
      <c r="C48" s="55">
        <v>44501</v>
      </c>
      <c r="D48" s="4">
        <v>166.7</v>
      </c>
      <c r="E48">
        <v>159.09572649572658</v>
      </c>
      <c r="F48">
        <v>154.15190870955831</v>
      </c>
      <c r="G48">
        <v>164.03954428189485</v>
      </c>
    </row>
    <row r="49" spans="1:7" x14ac:dyDescent="0.25">
      <c r="A49" s="1">
        <v>2021</v>
      </c>
      <c r="B49" s="1" t="s">
        <v>44</v>
      </c>
      <c r="C49" s="55">
        <v>44531</v>
      </c>
      <c r="D49" s="4">
        <v>166.2</v>
      </c>
      <c r="E49">
        <v>159.62051282051291</v>
      </c>
      <c r="F49">
        <v>154.5557853822306</v>
      </c>
      <c r="G49">
        <v>164.68524025879523</v>
      </c>
    </row>
    <row r="50" spans="1:7" x14ac:dyDescent="0.25">
      <c r="A50" s="1">
        <v>2022</v>
      </c>
      <c r="B50" s="1" t="s">
        <v>31</v>
      </c>
      <c r="C50" s="55">
        <v>44562</v>
      </c>
      <c r="D50" s="4">
        <v>165.7</v>
      </c>
      <c r="E50">
        <v>160.14529914529925</v>
      </c>
      <c r="F50">
        <v>154.96217856205385</v>
      </c>
      <c r="G50">
        <v>165.32841972854465</v>
      </c>
    </row>
    <row r="51" spans="1:7" x14ac:dyDescent="0.25">
      <c r="A51" s="1">
        <v>2022</v>
      </c>
      <c r="B51" s="1" t="s">
        <v>34</v>
      </c>
      <c r="C51" s="55">
        <v>44593</v>
      </c>
      <c r="D51" s="4">
        <v>166.1</v>
      </c>
      <c r="E51">
        <v>160.67008547008555</v>
      </c>
      <c r="F51">
        <v>155.37091919094115</v>
      </c>
      <c r="G51">
        <v>165.96925174922995</v>
      </c>
    </row>
    <row r="52" spans="1:7" x14ac:dyDescent="0.25">
      <c r="A52" s="1">
        <v>2022</v>
      </c>
      <c r="B52" s="1" t="s">
        <v>35</v>
      </c>
      <c r="C52" s="55">
        <v>44621</v>
      </c>
      <c r="D52" s="4">
        <v>167.7</v>
      </c>
      <c r="E52">
        <v>161.19487179487189</v>
      </c>
      <c r="F52">
        <v>155.78185591397548</v>
      </c>
      <c r="G52">
        <v>166.6078876757683</v>
      </c>
    </row>
    <row r="53" spans="1:7" x14ac:dyDescent="0.25">
      <c r="A53" s="1">
        <v>2022</v>
      </c>
      <c r="B53" s="1" t="s">
        <v>36</v>
      </c>
      <c r="C53" s="55">
        <v>44652</v>
      </c>
      <c r="D53" s="4">
        <v>170.1</v>
      </c>
      <c r="E53">
        <v>161.71965811965822</v>
      </c>
      <c r="F53">
        <v>156.19485259539047</v>
      </c>
      <c r="G53">
        <v>167.24446364392597</v>
      </c>
    </row>
    <row r="54" spans="1:7" x14ac:dyDescent="0.25">
      <c r="A54" s="1">
        <v>2022</v>
      </c>
      <c r="B54" s="1" t="s">
        <v>37</v>
      </c>
      <c r="C54" s="55">
        <v>44682</v>
      </c>
      <c r="D54" s="4">
        <v>171.7</v>
      </c>
      <c r="E54">
        <v>162.24444444444455</v>
      </c>
      <c r="F54">
        <v>156.60978626505874</v>
      </c>
      <c r="G54">
        <v>167.87910262383036</v>
      </c>
    </row>
    <row r="55" spans="1:7" x14ac:dyDescent="0.25">
      <c r="A55" s="1">
        <v>2022</v>
      </c>
      <c r="B55" s="1" t="s">
        <v>38</v>
      </c>
      <c r="C55" s="55">
        <v>44713</v>
      </c>
      <c r="D55" s="4">
        <v>172.6</v>
      </c>
      <c r="E55">
        <v>162.76923076923089</v>
      </c>
      <c r="F55">
        <v>157.02654540770124</v>
      </c>
      <c r="G55">
        <v>168.51191613076054</v>
      </c>
    </row>
    <row r="56" spans="1:7" x14ac:dyDescent="0.25">
      <c r="A56" s="1">
        <v>2022</v>
      </c>
      <c r="B56" s="1" t="s">
        <v>39</v>
      </c>
      <c r="C56" s="55">
        <v>44743</v>
      </c>
      <c r="D56" s="4">
        <v>173.4</v>
      </c>
      <c r="E56">
        <v>163.29401709401719</v>
      </c>
      <c r="F56">
        <v>157.44502852742963</v>
      </c>
      <c r="G56">
        <v>169.14300566060476</v>
      </c>
    </row>
    <row r="57" spans="1:7" x14ac:dyDescent="0.25">
      <c r="A57" s="1">
        <v>2022</v>
      </c>
      <c r="B57" s="1" t="s">
        <v>40</v>
      </c>
      <c r="C57" s="55">
        <v>44774</v>
      </c>
      <c r="D57" s="4">
        <v>174.3</v>
      </c>
      <c r="E57">
        <v>163.81880341880353</v>
      </c>
      <c r="F57">
        <v>157.86514293535092</v>
      </c>
      <c r="G57">
        <v>169.77246390225613</v>
      </c>
    </row>
    <row r="58" spans="1:7" x14ac:dyDescent="0.25">
      <c r="A58" s="1">
        <v>2022</v>
      </c>
      <c r="B58" s="1" t="s">
        <v>41</v>
      </c>
      <c r="C58" s="55">
        <v>44805</v>
      </c>
      <c r="D58" s="4">
        <v>175.3</v>
      </c>
      <c r="E58">
        <v>164.34358974358986</v>
      </c>
      <c r="F58">
        <v>158.28680371929806</v>
      </c>
      <c r="G58">
        <v>170.40037576788166</v>
      </c>
    </row>
    <row r="59" spans="1:7" x14ac:dyDescent="0.25">
      <c r="A59" s="1">
        <v>2022</v>
      </c>
      <c r="B59" s="1" t="s">
        <v>42</v>
      </c>
      <c r="C59" s="55">
        <v>44835</v>
      </c>
      <c r="D59" s="4">
        <v>176.7</v>
      </c>
      <c r="E59">
        <v>164.86837606837619</v>
      </c>
      <c r="F59">
        <v>158.70993286334163</v>
      </c>
      <c r="G59">
        <v>171.02681927341075</v>
      </c>
    </row>
    <row r="60" spans="1:7" x14ac:dyDescent="0.25">
      <c r="A60" s="1">
        <v>2022</v>
      </c>
      <c r="B60" s="1" t="s">
        <v>43</v>
      </c>
      <c r="C60" s="55">
        <v>44866</v>
      </c>
      <c r="D60" s="4">
        <v>176.5</v>
      </c>
      <c r="E60">
        <v>165.39316239316253</v>
      </c>
      <c r="F60">
        <v>159.13445849131236</v>
      </c>
      <c r="G60">
        <v>171.6518662950127</v>
      </c>
    </row>
    <row r="61" spans="1:7" x14ac:dyDescent="0.25">
      <c r="A61" s="1">
        <v>2022</v>
      </c>
      <c r="B61" s="1" t="s">
        <v>44</v>
      </c>
      <c r="C61" s="55">
        <v>44896</v>
      </c>
      <c r="D61" s="4">
        <v>175.7</v>
      </c>
      <c r="E61">
        <v>165.91794871794886</v>
      </c>
      <c r="F61">
        <v>159.56031421364446</v>
      </c>
      <c r="G61">
        <v>172.27558322225326</v>
      </c>
    </row>
    <row r="62" spans="1:7" x14ac:dyDescent="0.25">
      <c r="A62" s="1">
        <v>2023</v>
      </c>
      <c r="B62" s="1" t="s">
        <v>31</v>
      </c>
      <c r="C62" s="55">
        <v>44927</v>
      </c>
      <c r="D62" s="4">
        <v>176.5</v>
      </c>
      <c r="E62">
        <v>166.44273504273519</v>
      </c>
      <c r="F62">
        <v>159.98743856080904</v>
      </c>
      <c r="G62">
        <v>172.89803152466135</v>
      </c>
    </row>
    <row r="63" spans="1:7" x14ac:dyDescent="0.25">
      <c r="A63" s="1">
        <v>2023</v>
      </c>
      <c r="B63" s="1" t="s">
        <v>34</v>
      </c>
      <c r="C63" s="55">
        <v>44958</v>
      </c>
      <c r="D63" s="4">
        <v>177.2</v>
      </c>
      <c r="E63">
        <v>166.9675213675215</v>
      </c>
      <c r="F63">
        <v>160.41577448971526</v>
      </c>
      <c r="G63">
        <v>173.51926824532774</v>
      </c>
    </row>
    <row r="64" spans="1:7" x14ac:dyDescent="0.25">
      <c r="A64" s="1">
        <v>2023</v>
      </c>
      <c r="B64" s="1" t="s">
        <v>35</v>
      </c>
      <c r="C64" s="55">
        <v>44986</v>
      </c>
      <c r="D64" s="4">
        <v>177.2</v>
      </c>
      <c r="E64">
        <v>167.49230769230783</v>
      </c>
      <c r="F64">
        <v>160.84526895191979</v>
      </c>
      <c r="G64">
        <v>174.13934643269587</v>
      </c>
    </row>
    <row r="65" spans="1:7" x14ac:dyDescent="0.25">
      <c r="A65" s="1">
        <v>2023</v>
      </c>
      <c r="B65" s="1" t="s">
        <v>36</v>
      </c>
      <c r="C65" s="55">
        <v>45017</v>
      </c>
      <c r="D65" s="4">
        <v>178.1</v>
      </c>
      <c r="E65">
        <v>168.01709401709417</v>
      </c>
      <c r="F65">
        <v>161.27587251444612</v>
      </c>
      <c r="G65">
        <v>174.75831551974221</v>
      </c>
    </row>
    <row r="66" spans="1:7" x14ac:dyDescent="0.25">
      <c r="A66" s="1">
        <v>2023</v>
      </c>
      <c r="B66" s="1" t="s">
        <v>37</v>
      </c>
      <c r="C66" s="55">
        <v>45047</v>
      </c>
      <c r="D66" s="4">
        <v>179.1</v>
      </c>
      <c r="E66">
        <v>168.5418803418805</v>
      </c>
      <c r="F66">
        <v>161.70753902559042</v>
      </c>
      <c r="G66">
        <v>175.37622165817058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BA61-8AAE-4FEA-A82B-169974612356}">
  <dimension ref="A1:J27"/>
  <sheetViews>
    <sheetView topLeftCell="E1" workbookViewId="0">
      <selection activeCell="H6" sqref="H6:I6"/>
    </sheetView>
  </sheetViews>
  <sheetFormatPr defaultRowHeight="13.2" x14ac:dyDescent="0.25"/>
  <cols>
    <col min="1" max="1" width="50.77734375" hidden="1" customWidth="1"/>
    <col min="2" max="2" width="37.21875" hidden="1" customWidth="1"/>
    <col min="3" max="4" width="0" hidden="1" customWidth="1"/>
    <col min="5" max="5" width="31.6640625" bestFit="1" customWidth="1"/>
    <col min="6" max="6" width="37.109375" bestFit="1" customWidth="1"/>
  </cols>
  <sheetData>
    <row r="1" spans="1:10" x14ac:dyDescent="0.25">
      <c r="A1" s="23" t="s">
        <v>149</v>
      </c>
      <c r="B1" s="23" t="s">
        <v>150</v>
      </c>
      <c r="E1" s="23" t="s">
        <v>149</v>
      </c>
      <c r="F1" s="23" t="s">
        <v>150</v>
      </c>
      <c r="J1" s="118"/>
    </row>
    <row r="2" spans="1:10" ht="15" x14ac:dyDescent="0.25">
      <c r="A2" s="24" t="s">
        <v>3</v>
      </c>
      <c r="B2" s="66" t="s">
        <v>171</v>
      </c>
      <c r="E2" s="49" t="s">
        <v>3</v>
      </c>
      <c r="F2" s="63" t="s">
        <v>183</v>
      </c>
      <c r="H2" s="117" t="str">
        <f>HYPERLINK("#'P1 - Communication'!D3","P1- Communication")</f>
        <v>P1- Communication</v>
      </c>
      <c r="I2" s="117"/>
    </row>
    <row r="3" spans="1:10" ht="15" x14ac:dyDescent="0.25">
      <c r="A3" s="24" t="s">
        <v>4</v>
      </c>
      <c r="B3" s="66"/>
      <c r="E3" s="49" t="s">
        <v>4</v>
      </c>
      <c r="F3" s="63"/>
    </row>
    <row r="4" spans="1:10" ht="15" x14ac:dyDescent="0.25">
      <c r="A4" s="24" t="s">
        <v>5</v>
      </c>
      <c r="B4" s="66"/>
      <c r="E4" s="49" t="s">
        <v>5</v>
      </c>
      <c r="F4" s="63"/>
      <c r="H4" s="119" t="str">
        <f>HYPERLINK("#'P2 - Communication'!D3","P2- Communication")</f>
        <v>P2- Communication</v>
      </c>
      <c r="I4" s="119"/>
    </row>
    <row r="5" spans="1:10" ht="15" x14ac:dyDescent="0.25">
      <c r="A5" s="24" t="s">
        <v>6</v>
      </c>
      <c r="B5" s="66"/>
      <c r="E5" s="49" t="s">
        <v>6</v>
      </c>
      <c r="F5" s="63"/>
    </row>
    <row r="6" spans="1:10" ht="15" x14ac:dyDescent="0.25">
      <c r="A6" s="24" t="s">
        <v>7</v>
      </c>
      <c r="B6" s="66"/>
      <c r="E6" s="49" t="s">
        <v>7</v>
      </c>
      <c r="F6" s="63"/>
      <c r="H6" s="132" t="str">
        <f>HYPERLINK("#'P3 - Communication'!D3","P3- Communication")</f>
        <v>P3- Communication</v>
      </c>
      <c r="I6" s="132"/>
    </row>
    <row r="7" spans="1:10" ht="15" x14ac:dyDescent="0.25">
      <c r="A7" s="24" t="s">
        <v>8</v>
      </c>
      <c r="B7" s="66"/>
      <c r="E7" s="49" t="s">
        <v>8</v>
      </c>
      <c r="F7" s="63"/>
    </row>
    <row r="8" spans="1:10" ht="15" x14ac:dyDescent="0.25">
      <c r="A8" s="24" t="s">
        <v>9</v>
      </c>
      <c r="B8" s="66"/>
      <c r="E8" s="49" t="s">
        <v>9</v>
      </c>
      <c r="F8" s="63"/>
    </row>
    <row r="9" spans="1:10" ht="15" x14ac:dyDescent="0.25">
      <c r="A9" s="24" t="s">
        <v>10</v>
      </c>
      <c r="B9" s="66"/>
      <c r="E9" s="49" t="s">
        <v>10</v>
      </c>
      <c r="F9" s="63"/>
    </row>
    <row r="10" spans="1:10" ht="15" x14ac:dyDescent="0.25">
      <c r="A10" s="24" t="s">
        <v>11</v>
      </c>
      <c r="B10" s="66"/>
      <c r="E10" s="49" t="s">
        <v>11</v>
      </c>
      <c r="F10" s="63"/>
    </row>
    <row r="11" spans="1:10" ht="15" x14ac:dyDescent="0.25">
      <c r="A11" s="24" t="s">
        <v>12</v>
      </c>
      <c r="B11" s="66"/>
      <c r="E11" s="49" t="s">
        <v>12</v>
      </c>
      <c r="F11" s="63"/>
    </row>
    <row r="12" spans="1:10" ht="15" x14ac:dyDescent="0.25">
      <c r="A12" s="24" t="s">
        <v>13</v>
      </c>
      <c r="B12" s="66"/>
      <c r="E12" s="49" t="s">
        <v>13</v>
      </c>
      <c r="F12" s="63"/>
    </row>
    <row r="13" spans="1:10" ht="15" x14ac:dyDescent="0.25">
      <c r="A13" s="24" t="s">
        <v>14</v>
      </c>
      <c r="B13" s="66"/>
      <c r="E13" s="49" t="s">
        <v>176</v>
      </c>
      <c r="F13" s="63"/>
    </row>
    <row r="14" spans="1:10" ht="15" x14ac:dyDescent="0.25">
      <c r="A14" s="24" t="s">
        <v>15</v>
      </c>
      <c r="B14" s="66"/>
      <c r="E14" s="49" t="s">
        <v>20</v>
      </c>
      <c r="F14" s="63" t="s">
        <v>182</v>
      </c>
    </row>
    <row r="15" spans="1:10" ht="15" x14ac:dyDescent="0.25">
      <c r="A15" s="24" t="s">
        <v>17</v>
      </c>
      <c r="B15" s="67" t="s">
        <v>172</v>
      </c>
      <c r="E15" s="49" t="s">
        <v>21</v>
      </c>
      <c r="F15" s="63"/>
    </row>
    <row r="16" spans="1:10" ht="15" x14ac:dyDescent="0.25">
      <c r="A16" s="24" t="s">
        <v>18</v>
      </c>
      <c r="B16" s="67"/>
      <c r="E16" s="49" t="s">
        <v>24</v>
      </c>
      <c r="F16" s="63"/>
    </row>
    <row r="17" spans="1:6" ht="15" x14ac:dyDescent="0.25">
      <c r="A17" s="24" t="s">
        <v>19</v>
      </c>
      <c r="B17" s="67"/>
      <c r="E17" s="49" t="s">
        <v>23</v>
      </c>
      <c r="F17" s="63"/>
    </row>
    <row r="18" spans="1:6" ht="15" x14ac:dyDescent="0.25">
      <c r="A18" s="24" t="s">
        <v>20</v>
      </c>
      <c r="B18" s="68" t="s">
        <v>22</v>
      </c>
      <c r="E18" s="49" t="s">
        <v>26</v>
      </c>
      <c r="F18" s="63"/>
    </row>
    <row r="19" spans="1:6" ht="15" x14ac:dyDescent="0.25">
      <c r="A19" s="24" t="s">
        <v>21</v>
      </c>
      <c r="B19" s="69"/>
      <c r="E19" s="49" t="s">
        <v>178</v>
      </c>
      <c r="F19" s="63" t="s">
        <v>181</v>
      </c>
    </row>
    <row r="20" spans="1:6" ht="15" x14ac:dyDescent="0.25">
      <c r="A20" s="24" t="s">
        <v>24</v>
      </c>
      <c r="B20" s="69"/>
      <c r="E20" s="49" t="s">
        <v>22</v>
      </c>
      <c r="F20" s="63"/>
    </row>
    <row r="21" spans="1:6" ht="15" x14ac:dyDescent="0.25">
      <c r="A21" s="24" t="s">
        <v>22</v>
      </c>
      <c r="B21" s="70"/>
      <c r="E21" s="49" t="s">
        <v>17</v>
      </c>
      <c r="F21" s="63" t="s">
        <v>180</v>
      </c>
    </row>
    <row r="22" spans="1:6" ht="15" x14ac:dyDescent="0.25">
      <c r="A22" s="24" t="s">
        <v>26</v>
      </c>
      <c r="B22" s="68" t="s">
        <v>173</v>
      </c>
      <c r="E22" s="49" t="s">
        <v>18</v>
      </c>
      <c r="F22" s="63"/>
    </row>
    <row r="23" spans="1:6" ht="15" x14ac:dyDescent="0.25">
      <c r="A23" s="24" t="s">
        <v>23</v>
      </c>
      <c r="B23" s="70"/>
      <c r="E23" s="49" t="s">
        <v>25</v>
      </c>
      <c r="F23" s="63" t="s">
        <v>28</v>
      </c>
    </row>
    <row r="24" spans="1:6" ht="15" x14ac:dyDescent="0.25">
      <c r="A24" s="24" t="s">
        <v>25</v>
      </c>
      <c r="B24" s="68" t="s">
        <v>174</v>
      </c>
      <c r="E24" s="49" t="s">
        <v>28</v>
      </c>
      <c r="F24" s="63"/>
    </row>
    <row r="25" spans="1:6" ht="15" x14ac:dyDescent="0.25">
      <c r="A25" s="24" t="s">
        <v>27</v>
      </c>
      <c r="B25" s="70"/>
      <c r="E25" s="49" t="s">
        <v>177</v>
      </c>
      <c r="F25" s="48" t="s">
        <v>179</v>
      </c>
    </row>
    <row r="26" spans="1:6" x14ac:dyDescent="0.25">
      <c r="A26" s="24" t="s">
        <v>28</v>
      </c>
      <c r="B26" s="64" t="s">
        <v>28</v>
      </c>
    </row>
    <row r="27" spans="1:6" x14ac:dyDescent="0.25">
      <c r="A27" s="24" t="s">
        <v>16</v>
      </c>
      <c r="B27" s="65"/>
    </row>
  </sheetData>
  <mergeCells count="14">
    <mergeCell ref="H2:I2"/>
    <mergeCell ref="H4:I4"/>
    <mergeCell ref="H6:I6"/>
    <mergeCell ref="F23:F24"/>
    <mergeCell ref="B26:B27"/>
    <mergeCell ref="F2:F13"/>
    <mergeCell ref="F14:F18"/>
    <mergeCell ref="F19:F20"/>
    <mergeCell ref="F21:F22"/>
    <mergeCell ref="B2:B14"/>
    <mergeCell ref="B15:B17"/>
    <mergeCell ref="B18:B21"/>
    <mergeCell ref="B22:B23"/>
    <mergeCell ref="B24:B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0B6A-E0D3-472F-BED5-1C3C2827B112}">
  <dimension ref="A1:C7"/>
  <sheetViews>
    <sheetView workbookViewId="0">
      <selection activeCell="D12" sqref="D12"/>
    </sheetView>
  </sheetViews>
  <sheetFormatPr defaultRowHeight="13.2" x14ac:dyDescent="0.25"/>
  <cols>
    <col min="1" max="1" width="16.21875" bestFit="1" customWidth="1"/>
    <col min="2" max="2" width="24" customWidth="1"/>
    <col min="3" max="4" width="40.5546875" bestFit="1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ht="39.6" x14ac:dyDescent="0.25">
      <c r="A2" s="3" t="s">
        <v>57</v>
      </c>
      <c r="B2" s="3" t="s">
        <v>45</v>
      </c>
      <c r="C2" t="s">
        <v>50</v>
      </c>
    </row>
    <row r="3" spans="1:3" ht="39.6" x14ac:dyDescent="0.25">
      <c r="A3" s="3" t="s">
        <v>58</v>
      </c>
      <c r="B3" s="3" t="s">
        <v>45</v>
      </c>
      <c r="C3" t="s">
        <v>49</v>
      </c>
    </row>
    <row r="4" spans="1:3" ht="66" x14ac:dyDescent="0.25">
      <c r="A4" s="3" t="s">
        <v>46</v>
      </c>
      <c r="B4" s="3" t="s">
        <v>47</v>
      </c>
      <c r="C4" s="3" t="s">
        <v>48</v>
      </c>
    </row>
    <row r="5" spans="1:3" ht="39.6" x14ac:dyDescent="0.25">
      <c r="A5" s="3" t="s">
        <v>52</v>
      </c>
      <c r="B5" s="3" t="s">
        <v>53</v>
      </c>
      <c r="C5" t="s">
        <v>51</v>
      </c>
    </row>
    <row r="6" spans="1:3" ht="39.6" x14ac:dyDescent="0.25">
      <c r="A6" s="3" t="s">
        <v>167</v>
      </c>
      <c r="B6" s="3" t="s">
        <v>168</v>
      </c>
    </row>
    <row r="7" spans="1:3" ht="26.4" x14ac:dyDescent="0.25">
      <c r="A7" s="3" t="s">
        <v>169</v>
      </c>
      <c r="B7" s="3" t="s">
        <v>170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4C43-861D-405C-A410-C6F04F44C09A}">
  <dimension ref="A1:AO58"/>
  <sheetViews>
    <sheetView workbookViewId="0">
      <selection activeCell="A2" sqref="A2:G58"/>
    </sheetView>
  </sheetViews>
  <sheetFormatPr defaultRowHeight="13.2" x14ac:dyDescent="0.25"/>
  <cols>
    <col min="1" max="1" width="8.6640625" bestFit="1" customWidth="1"/>
    <col min="2" max="2" width="7.109375" bestFit="1" customWidth="1"/>
    <col min="3" max="3" width="8.77734375" bestFit="1" customWidth="1"/>
    <col min="4" max="4" width="31.21875" bestFit="1" customWidth="1"/>
    <col min="5" max="5" width="9.5546875" bestFit="1" customWidth="1"/>
    <col min="6" max="6" width="9.77734375" bestFit="1" customWidth="1"/>
    <col min="7" max="7" width="21" bestFit="1" customWidth="1"/>
    <col min="11" max="11" width="12.109375" bestFit="1" customWidth="1"/>
    <col min="12" max="13" width="12.109375" customWidth="1"/>
  </cols>
  <sheetData>
    <row r="1" spans="1:41" x14ac:dyDescent="0.25">
      <c r="A1" s="22"/>
    </row>
    <row r="2" spans="1:41" x14ac:dyDescent="0.25">
      <c r="A2" t="s">
        <v>2</v>
      </c>
      <c r="B2" t="s">
        <v>1</v>
      </c>
      <c r="C2" t="s">
        <v>140</v>
      </c>
      <c r="D2" t="s">
        <v>141</v>
      </c>
      <c r="E2" s="12" t="s">
        <v>30</v>
      </c>
      <c r="F2" s="12" t="s">
        <v>32</v>
      </c>
      <c r="G2" s="12" t="s">
        <v>33</v>
      </c>
      <c r="K2" s="15" t="s">
        <v>141</v>
      </c>
      <c r="L2" s="18" t="s">
        <v>1</v>
      </c>
      <c r="M2" s="18" t="s">
        <v>2</v>
      </c>
      <c r="N2" s="16" t="s">
        <v>3</v>
      </c>
      <c r="O2" s="17" t="s">
        <v>4</v>
      </c>
      <c r="P2" s="16" t="s">
        <v>5</v>
      </c>
      <c r="Q2" s="17" t="s">
        <v>6</v>
      </c>
      <c r="R2" s="16" t="s">
        <v>7</v>
      </c>
      <c r="S2" s="17" t="s">
        <v>8</v>
      </c>
      <c r="T2" s="16" t="s">
        <v>9</v>
      </c>
      <c r="U2" s="17" t="s">
        <v>10</v>
      </c>
      <c r="V2" s="16" t="s">
        <v>143</v>
      </c>
      <c r="W2" s="17" t="s">
        <v>12</v>
      </c>
      <c r="X2" s="16" t="s">
        <v>13</v>
      </c>
      <c r="Y2" s="17" t="s">
        <v>144</v>
      </c>
      <c r="Z2" s="16" t="s">
        <v>15</v>
      </c>
      <c r="AA2" s="17" t="s">
        <v>145</v>
      </c>
      <c r="AB2" s="16" t="s">
        <v>17</v>
      </c>
      <c r="AC2" s="17" t="s">
        <v>18</v>
      </c>
      <c r="AD2" s="16" t="s">
        <v>19</v>
      </c>
      <c r="AE2" s="17" t="s">
        <v>20</v>
      </c>
      <c r="AF2" s="16" t="s">
        <v>21</v>
      </c>
      <c r="AG2" s="17" t="s">
        <v>22</v>
      </c>
      <c r="AH2" s="16" t="s">
        <v>23</v>
      </c>
      <c r="AI2" s="17" t="s">
        <v>24</v>
      </c>
      <c r="AJ2" s="16" t="s">
        <v>25</v>
      </c>
      <c r="AK2" s="17" t="s">
        <v>26</v>
      </c>
      <c r="AL2" s="16" t="s">
        <v>27</v>
      </c>
      <c r="AM2" s="17" t="s">
        <v>28</v>
      </c>
      <c r="AN2" s="16" t="s">
        <v>146</v>
      </c>
      <c r="AO2" s="17" t="s">
        <v>147</v>
      </c>
    </row>
    <row r="3" spans="1:41" x14ac:dyDescent="0.25">
      <c r="A3" t="s">
        <v>36</v>
      </c>
      <c r="B3">
        <v>2020</v>
      </c>
      <c r="C3" t="s">
        <v>142</v>
      </c>
      <c r="D3" t="s">
        <v>3</v>
      </c>
      <c r="E3">
        <v>147.19999999999999</v>
      </c>
      <c r="F3">
        <v>151.80000000000001</v>
      </c>
      <c r="G3">
        <v>148.69999999999999</v>
      </c>
      <c r="K3" s="13" t="s">
        <v>30</v>
      </c>
      <c r="L3" s="13">
        <v>2020</v>
      </c>
      <c r="M3" s="13" t="s">
        <v>36</v>
      </c>
      <c r="N3" s="19">
        <v>147.19999999999999</v>
      </c>
      <c r="O3" s="19">
        <v>168.9</v>
      </c>
      <c r="P3" s="19">
        <v>146.9</v>
      </c>
      <c r="Q3" s="19">
        <v>155.6</v>
      </c>
      <c r="R3" s="19">
        <v>137.1</v>
      </c>
      <c r="S3" s="19">
        <v>147.30000000000001</v>
      </c>
      <c r="T3" s="19">
        <v>162.69999999999999</v>
      </c>
      <c r="U3" s="19">
        <v>150.19999999999999</v>
      </c>
      <c r="V3" s="19">
        <v>119.8</v>
      </c>
      <c r="W3" s="19">
        <v>158.69999999999999</v>
      </c>
      <c r="X3" s="19">
        <v>139.19999999999999</v>
      </c>
      <c r="Y3" s="19">
        <v>162.1</v>
      </c>
      <c r="Z3" s="19">
        <v>152.80000000000001</v>
      </c>
      <c r="AA3" s="19">
        <v>171.1</v>
      </c>
      <c r="AB3" s="19">
        <v>153.9</v>
      </c>
      <c r="AC3" s="19">
        <v>148.1</v>
      </c>
      <c r="AD3" s="19">
        <v>153.1</v>
      </c>
      <c r="AE3" s="19"/>
      <c r="AF3" s="19">
        <v>148.4</v>
      </c>
      <c r="AG3" s="19">
        <v>152</v>
      </c>
      <c r="AH3" s="19">
        <v>154.30000000000001</v>
      </c>
      <c r="AI3" s="19">
        <v>136.30000000000001</v>
      </c>
      <c r="AJ3" s="19">
        <v>151.69999999999999</v>
      </c>
      <c r="AK3" s="19">
        <v>161.69999999999999</v>
      </c>
      <c r="AL3" s="19">
        <v>145.6</v>
      </c>
      <c r="AM3" s="19">
        <v>148.4</v>
      </c>
      <c r="AN3" s="19">
        <v>151.9</v>
      </c>
      <c r="AO3" s="19">
        <v>152.1</v>
      </c>
    </row>
    <row r="4" spans="1:41" x14ac:dyDescent="0.25">
      <c r="A4" t="s">
        <v>36</v>
      </c>
      <c r="B4">
        <v>2020</v>
      </c>
      <c r="C4" t="s">
        <v>142</v>
      </c>
      <c r="D4" t="s">
        <v>4</v>
      </c>
      <c r="E4">
        <v>168.9</v>
      </c>
      <c r="F4">
        <v>171.3</v>
      </c>
      <c r="G4">
        <v>169.7</v>
      </c>
      <c r="K4" s="13" t="s">
        <v>32</v>
      </c>
      <c r="L4" s="13">
        <v>2020</v>
      </c>
      <c r="M4" s="13" t="s">
        <v>36</v>
      </c>
      <c r="N4" s="19">
        <v>151.80000000000001</v>
      </c>
      <c r="O4" s="19">
        <v>171.3</v>
      </c>
      <c r="P4" s="19">
        <v>151.9</v>
      </c>
      <c r="Q4" s="19">
        <v>155.5</v>
      </c>
      <c r="R4" s="19">
        <v>131.6</v>
      </c>
      <c r="S4" s="19">
        <v>152.9</v>
      </c>
      <c r="T4" s="19">
        <v>180</v>
      </c>
      <c r="U4" s="19">
        <v>150.80000000000001</v>
      </c>
      <c r="V4" s="19">
        <v>121.2</v>
      </c>
      <c r="W4" s="19">
        <v>154</v>
      </c>
      <c r="X4" s="19">
        <v>133.5</v>
      </c>
      <c r="Y4" s="19">
        <v>162.69999999999999</v>
      </c>
      <c r="Z4" s="19">
        <v>156.1</v>
      </c>
      <c r="AA4" s="19">
        <v>179.1</v>
      </c>
      <c r="AB4" s="19">
        <v>152.6</v>
      </c>
      <c r="AC4" s="19">
        <v>138.30000000000001</v>
      </c>
      <c r="AD4" s="19">
        <v>150.4</v>
      </c>
      <c r="AE4" s="19">
        <v>155.6</v>
      </c>
      <c r="AF4" s="19">
        <v>137.1</v>
      </c>
      <c r="AG4" s="19">
        <v>145.5</v>
      </c>
      <c r="AH4" s="19">
        <v>144.80000000000001</v>
      </c>
      <c r="AI4" s="19">
        <v>128.69999999999999</v>
      </c>
      <c r="AJ4" s="19">
        <v>142.5</v>
      </c>
      <c r="AK4" s="19">
        <v>157.6</v>
      </c>
      <c r="AL4" s="19">
        <v>150.1</v>
      </c>
      <c r="AM4" s="19">
        <v>142.5</v>
      </c>
      <c r="AN4" s="19">
        <v>150.9</v>
      </c>
      <c r="AO4" s="19">
        <v>155.69999999999999</v>
      </c>
    </row>
    <row r="5" spans="1:41" x14ac:dyDescent="0.25">
      <c r="A5" t="s">
        <v>36</v>
      </c>
      <c r="B5">
        <v>2020</v>
      </c>
      <c r="C5" t="s">
        <v>142</v>
      </c>
      <c r="D5" t="s">
        <v>5</v>
      </c>
      <c r="E5">
        <v>146.9</v>
      </c>
      <c r="F5">
        <v>151.9</v>
      </c>
      <c r="G5">
        <v>148.80000000000001</v>
      </c>
      <c r="K5" s="14" t="s">
        <v>33</v>
      </c>
      <c r="L5" s="13">
        <v>2020</v>
      </c>
      <c r="M5" s="13" t="s">
        <v>36</v>
      </c>
      <c r="N5" s="20">
        <v>148.69999999999999</v>
      </c>
      <c r="O5" s="20">
        <v>169.7</v>
      </c>
      <c r="P5" s="20">
        <v>148.80000000000001</v>
      </c>
      <c r="Q5" s="20">
        <v>155.6</v>
      </c>
      <c r="R5" s="20">
        <v>135.1</v>
      </c>
      <c r="S5" s="20">
        <v>149.9</v>
      </c>
      <c r="T5" s="20">
        <v>168.6</v>
      </c>
      <c r="U5" s="20">
        <v>150.4</v>
      </c>
      <c r="V5" s="20">
        <v>120.3</v>
      </c>
      <c r="W5" s="20">
        <v>157.1</v>
      </c>
      <c r="X5" s="20">
        <v>136.80000000000001</v>
      </c>
      <c r="Y5" s="20">
        <v>162.4</v>
      </c>
      <c r="Z5" s="20">
        <v>154</v>
      </c>
      <c r="AA5" s="20">
        <v>173.2</v>
      </c>
      <c r="AB5" s="20">
        <v>153.4</v>
      </c>
      <c r="AC5" s="20">
        <v>144</v>
      </c>
      <c r="AD5" s="20">
        <v>152</v>
      </c>
      <c r="AE5" s="20">
        <v>155.6</v>
      </c>
      <c r="AF5" s="20">
        <v>144.1</v>
      </c>
      <c r="AG5" s="20">
        <v>148.9</v>
      </c>
      <c r="AH5" s="20">
        <v>150.69999999999999</v>
      </c>
      <c r="AI5" s="20">
        <v>132.30000000000001</v>
      </c>
      <c r="AJ5" s="20">
        <v>146.5</v>
      </c>
      <c r="AK5" s="20">
        <v>159.30000000000001</v>
      </c>
      <c r="AL5" s="20">
        <v>147.5</v>
      </c>
      <c r="AM5" s="20">
        <v>145.5</v>
      </c>
      <c r="AN5" s="20">
        <v>151.4</v>
      </c>
      <c r="AO5" s="20">
        <v>153.4</v>
      </c>
    </row>
    <row r="6" spans="1:41" x14ac:dyDescent="0.25">
      <c r="A6" t="s">
        <v>36</v>
      </c>
      <c r="B6">
        <v>2020</v>
      </c>
      <c r="C6" t="s">
        <v>142</v>
      </c>
      <c r="D6" t="s">
        <v>6</v>
      </c>
      <c r="E6">
        <v>155.6</v>
      </c>
      <c r="F6">
        <v>155.5</v>
      </c>
      <c r="G6">
        <v>155.6</v>
      </c>
      <c r="K6" s="13" t="s">
        <v>30</v>
      </c>
      <c r="L6" s="13">
        <v>2020</v>
      </c>
      <c r="M6" s="13" t="s">
        <v>37</v>
      </c>
      <c r="N6" s="19">
        <v>147.5</v>
      </c>
      <c r="O6" s="19">
        <v>181.5</v>
      </c>
      <c r="P6" s="19">
        <v>146.4</v>
      </c>
      <c r="Q6" s="19">
        <v>154.9</v>
      </c>
      <c r="R6" s="19">
        <v>139.19999999999999</v>
      </c>
      <c r="S6" s="19">
        <v>146.19999999999999</v>
      </c>
      <c r="T6" s="19">
        <v>145.1</v>
      </c>
      <c r="U6" s="19">
        <v>151.1</v>
      </c>
      <c r="V6" s="19">
        <v>116.2</v>
      </c>
      <c r="W6" s="19">
        <v>158.69999999999999</v>
      </c>
      <c r="X6" s="19">
        <v>141.4</v>
      </c>
      <c r="Y6" s="19">
        <v>161.9</v>
      </c>
      <c r="Z6" s="19">
        <v>151.4</v>
      </c>
      <c r="AA6" s="19">
        <v>171.2</v>
      </c>
      <c r="AB6" s="19">
        <v>154</v>
      </c>
      <c r="AC6" s="19">
        <v>148.19999999999999</v>
      </c>
      <c r="AD6" s="19">
        <v>153.19999999999999</v>
      </c>
      <c r="AE6" s="19"/>
      <c r="AF6" s="19">
        <v>146.4</v>
      </c>
      <c r="AG6" s="19">
        <v>152.1</v>
      </c>
      <c r="AH6" s="19">
        <v>157</v>
      </c>
      <c r="AI6" s="19">
        <v>136.30000000000001</v>
      </c>
      <c r="AJ6" s="19">
        <v>151.80000000000001</v>
      </c>
      <c r="AK6" s="19">
        <v>161.80000000000001</v>
      </c>
      <c r="AL6" s="19">
        <v>145.69999999999999</v>
      </c>
      <c r="AM6" s="19">
        <v>149.19999999999999</v>
      </c>
      <c r="AN6" s="19">
        <v>151.19999999999999</v>
      </c>
      <c r="AO6" s="19">
        <v>150.5</v>
      </c>
    </row>
    <row r="7" spans="1:41" x14ac:dyDescent="0.25">
      <c r="A7" t="s">
        <v>36</v>
      </c>
      <c r="B7">
        <v>2020</v>
      </c>
      <c r="C7" t="s">
        <v>142</v>
      </c>
      <c r="D7" t="s">
        <v>7</v>
      </c>
      <c r="E7">
        <v>137.1</v>
      </c>
      <c r="F7">
        <v>131.6</v>
      </c>
      <c r="G7">
        <v>135.1</v>
      </c>
      <c r="K7" s="13" t="s">
        <v>32</v>
      </c>
      <c r="L7" s="13">
        <v>2020</v>
      </c>
      <c r="M7" s="13" t="s">
        <v>37</v>
      </c>
      <c r="N7" s="19">
        <v>150.4</v>
      </c>
      <c r="O7" s="19">
        <v>188.1</v>
      </c>
      <c r="P7" s="19">
        <v>150</v>
      </c>
      <c r="Q7" s="19">
        <v>155.4</v>
      </c>
      <c r="R7" s="19">
        <v>131.9</v>
      </c>
      <c r="S7" s="19">
        <v>153</v>
      </c>
      <c r="T7" s="19">
        <v>161.80000000000001</v>
      </c>
      <c r="U7" s="19">
        <v>151.4</v>
      </c>
      <c r="V7" s="19">
        <v>117.2</v>
      </c>
      <c r="W7" s="19">
        <v>154.69999999999999</v>
      </c>
      <c r="X7" s="19">
        <v>134.1</v>
      </c>
      <c r="Y7" s="19">
        <v>162.4</v>
      </c>
      <c r="Z7" s="19">
        <v>154.80000000000001</v>
      </c>
      <c r="AA7" s="19">
        <v>183.4</v>
      </c>
      <c r="AB7" s="19">
        <v>153</v>
      </c>
      <c r="AC7" s="19">
        <v>138.6</v>
      </c>
      <c r="AD7" s="19">
        <v>150.80000000000001</v>
      </c>
      <c r="AE7" s="19">
        <v>155.6</v>
      </c>
      <c r="AF7" s="19">
        <v>136.19999999999999</v>
      </c>
      <c r="AG7" s="19">
        <v>145.9</v>
      </c>
      <c r="AH7" s="19">
        <v>146.1</v>
      </c>
      <c r="AI7" s="19">
        <v>129.1</v>
      </c>
      <c r="AJ7" s="19">
        <v>142.9</v>
      </c>
      <c r="AK7" s="19">
        <v>158</v>
      </c>
      <c r="AL7" s="19">
        <v>150.5</v>
      </c>
      <c r="AM7" s="19">
        <v>143</v>
      </c>
      <c r="AN7" s="19">
        <v>150.6</v>
      </c>
      <c r="AO7" s="19">
        <v>154.19999999999999</v>
      </c>
    </row>
    <row r="8" spans="1:41" x14ac:dyDescent="0.25">
      <c r="A8" t="s">
        <v>36</v>
      </c>
      <c r="B8">
        <v>2020</v>
      </c>
      <c r="C8" t="s">
        <v>142</v>
      </c>
      <c r="D8" t="s">
        <v>8</v>
      </c>
      <c r="E8">
        <v>147.30000000000001</v>
      </c>
      <c r="F8">
        <v>152.9</v>
      </c>
      <c r="G8">
        <v>149.9</v>
      </c>
      <c r="K8" s="14" t="s">
        <v>33</v>
      </c>
      <c r="L8" s="13">
        <v>2020</v>
      </c>
      <c r="M8" s="13" t="s">
        <v>37</v>
      </c>
      <c r="N8" s="20">
        <v>148.4</v>
      </c>
      <c r="O8" s="20">
        <v>183.8</v>
      </c>
      <c r="P8" s="20">
        <v>147.80000000000001</v>
      </c>
      <c r="Q8" s="20">
        <v>155.1</v>
      </c>
      <c r="R8" s="20">
        <v>136.5</v>
      </c>
      <c r="S8" s="20">
        <v>149.4</v>
      </c>
      <c r="T8" s="20">
        <v>150.80000000000001</v>
      </c>
      <c r="U8" s="20">
        <v>151.19999999999999</v>
      </c>
      <c r="V8" s="20">
        <v>116.5</v>
      </c>
      <c r="W8" s="20">
        <v>157.4</v>
      </c>
      <c r="X8" s="20">
        <v>138.4</v>
      </c>
      <c r="Y8" s="20">
        <v>162.1</v>
      </c>
      <c r="Z8" s="20">
        <v>152.69999999999999</v>
      </c>
      <c r="AA8" s="20">
        <v>174.4</v>
      </c>
      <c r="AB8" s="20">
        <v>153.6</v>
      </c>
      <c r="AC8" s="20">
        <v>144.19999999999999</v>
      </c>
      <c r="AD8" s="20">
        <v>152.30000000000001</v>
      </c>
      <c r="AE8" s="20">
        <v>155.6</v>
      </c>
      <c r="AF8" s="20">
        <v>142.5</v>
      </c>
      <c r="AG8" s="20">
        <v>149.19999999999999</v>
      </c>
      <c r="AH8" s="20">
        <v>152.9</v>
      </c>
      <c r="AI8" s="20">
        <v>132.5</v>
      </c>
      <c r="AJ8" s="20">
        <v>146.80000000000001</v>
      </c>
      <c r="AK8" s="20">
        <v>159.6</v>
      </c>
      <c r="AL8" s="20">
        <v>147.69999999999999</v>
      </c>
      <c r="AM8" s="20">
        <v>146.19999999999999</v>
      </c>
      <c r="AN8" s="20">
        <v>150.9</v>
      </c>
      <c r="AO8" s="20">
        <v>151.80000000000001</v>
      </c>
    </row>
    <row r="9" spans="1:41" x14ac:dyDescent="0.25">
      <c r="A9" t="s">
        <v>36</v>
      </c>
      <c r="B9">
        <v>2020</v>
      </c>
      <c r="C9" t="s">
        <v>142</v>
      </c>
      <c r="D9" t="s">
        <v>9</v>
      </c>
      <c r="E9">
        <v>162.69999999999999</v>
      </c>
      <c r="F9">
        <v>180</v>
      </c>
      <c r="G9">
        <v>168.6</v>
      </c>
    </row>
    <row r="10" spans="1:41" x14ac:dyDescent="0.25">
      <c r="A10" t="s">
        <v>36</v>
      </c>
      <c r="B10">
        <v>2020</v>
      </c>
      <c r="C10" t="s">
        <v>142</v>
      </c>
      <c r="D10" t="s">
        <v>10</v>
      </c>
      <c r="E10">
        <v>150.19999999999999</v>
      </c>
      <c r="F10">
        <v>150.80000000000001</v>
      </c>
      <c r="G10">
        <v>150.4</v>
      </c>
      <c r="K10" s="2" t="s">
        <v>0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  <c r="S10" s="2" t="s">
        <v>8</v>
      </c>
      <c r="T10" s="2" t="s">
        <v>9</v>
      </c>
      <c r="U10" s="2" t="s">
        <v>10</v>
      </c>
      <c r="V10" s="2" t="s">
        <v>11</v>
      </c>
      <c r="W10" s="2" t="s">
        <v>12</v>
      </c>
      <c r="X10" s="2" t="s">
        <v>13</v>
      </c>
      <c r="Y10" s="2" t="s">
        <v>14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19</v>
      </c>
      <c r="AE10" s="2" t="s">
        <v>20</v>
      </c>
      <c r="AF10" s="2" t="s">
        <v>21</v>
      </c>
      <c r="AG10" s="2" t="s">
        <v>22</v>
      </c>
      <c r="AH10" s="2" t="s">
        <v>23</v>
      </c>
      <c r="AI10" s="2" t="s">
        <v>24</v>
      </c>
      <c r="AJ10" s="2" t="s">
        <v>25</v>
      </c>
      <c r="AK10" s="2" t="s">
        <v>26</v>
      </c>
      <c r="AL10" s="2" t="s">
        <v>27</v>
      </c>
      <c r="AM10" s="2" t="s">
        <v>28</v>
      </c>
      <c r="AN10" s="2" t="s">
        <v>29</v>
      </c>
    </row>
    <row r="11" spans="1:41" x14ac:dyDescent="0.25">
      <c r="A11" t="s">
        <v>36</v>
      </c>
      <c r="B11">
        <v>2020</v>
      </c>
      <c r="C11" t="s">
        <v>142</v>
      </c>
      <c r="D11" t="s">
        <v>143</v>
      </c>
      <c r="E11">
        <v>119.8</v>
      </c>
      <c r="F11">
        <v>121.2</v>
      </c>
      <c r="G11">
        <v>120.3</v>
      </c>
      <c r="K11" s="1" t="s">
        <v>30</v>
      </c>
      <c r="L11" s="1">
        <v>2020</v>
      </c>
      <c r="M11" s="1" t="s">
        <v>36</v>
      </c>
      <c r="N11" s="4">
        <v>147.19999999999999</v>
      </c>
      <c r="O11" s="4">
        <v>178.23333333333335</v>
      </c>
      <c r="P11" s="4">
        <v>146.9</v>
      </c>
      <c r="Q11" s="4">
        <v>155.6</v>
      </c>
      <c r="R11" s="4">
        <v>137.1</v>
      </c>
      <c r="S11" s="4">
        <v>147.30000000000001</v>
      </c>
      <c r="T11" s="4">
        <v>162.69999999999999</v>
      </c>
      <c r="U11" s="4">
        <v>150.19999999999999</v>
      </c>
      <c r="V11" s="4">
        <v>119.8</v>
      </c>
      <c r="W11" s="4">
        <v>158.69999999999999</v>
      </c>
      <c r="X11" s="4">
        <v>139.19999999999999</v>
      </c>
      <c r="Y11" s="4">
        <v>160.5</v>
      </c>
      <c r="Z11" s="4">
        <v>150.1</v>
      </c>
      <c r="AA11" s="4">
        <v>175.70000000000002</v>
      </c>
      <c r="AB11" s="4">
        <v>153.95000000000002</v>
      </c>
      <c r="AC11" s="4">
        <v>148.63333333333333</v>
      </c>
      <c r="AD11" s="4">
        <v>153.23333333333335</v>
      </c>
      <c r="AE11" s="4">
        <v>153.92827569876715</v>
      </c>
      <c r="AF11" s="4">
        <v>148.4</v>
      </c>
      <c r="AG11" s="4">
        <v>151.71666666666667</v>
      </c>
      <c r="AH11" s="4">
        <v>154.30000000000001</v>
      </c>
      <c r="AI11" s="4">
        <v>139.08333333333334</v>
      </c>
      <c r="AJ11" s="4">
        <v>151.71666666666667</v>
      </c>
      <c r="AK11" s="4">
        <v>161.85000000000002</v>
      </c>
      <c r="AL11" s="4">
        <v>147.83333333333334</v>
      </c>
      <c r="AM11" s="4">
        <v>150.25</v>
      </c>
      <c r="AN11" s="4">
        <v>151.69724137302953</v>
      </c>
    </row>
    <row r="12" spans="1:41" x14ac:dyDescent="0.25">
      <c r="A12" t="s">
        <v>36</v>
      </c>
      <c r="B12">
        <v>2020</v>
      </c>
      <c r="C12" t="s">
        <v>142</v>
      </c>
      <c r="D12" t="s">
        <v>12</v>
      </c>
      <c r="E12">
        <v>158.69999999999999</v>
      </c>
      <c r="F12">
        <v>154</v>
      </c>
      <c r="G12">
        <v>157.1</v>
      </c>
      <c r="K12" s="1" t="s">
        <v>32</v>
      </c>
      <c r="L12" s="1">
        <v>2020</v>
      </c>
      <c r="M12" s="1" t="s">
        <v>36</v>
      </c>
      <c r="N12" s="4">
        <v>151.80000000000001</v>
      </c>
      <c r="O12" s="4">
        <v>182.41666666666666</v>
      </c>
      <c r="P12" s="4">
        <v>151.9</v>
      </c>
      <c r="Q12" s="4">
        <v>155.5</v>
      </c>
      <c r="R12" s="4">
        <v>131.6</v>
      </c>
      <c r="S12" s="4">
        <v>152.9</v>
      </c>
      <c r="T12" s="4">
        <v>180</v>
      </c>
      <c r="U12" s="4">
        <v>150.80000000000001</v>
      </c>
      <c r="V12" s="4">
        <v>121.2</v>
      </c>
      <c r="W12" s="4">
        <v>154</v>
      </c>
      <c r="X12" s="4">
        <v>133.5</v>
      </c>
      <c r="Y12" s="4">
        <v>160.54999999999998</v>
      </c>
      <c r="Z12" s="4">
        <v>153.5</v>
      </c>
      <c r="AA12" s="4">
        <v>179.45000000000002</v>
      </c>
      <c r="AB12" s="4">
        <v>148.36666666666667</v>
      </c>
      <c r="AC12" s="4">
        <v>134.81666666666669</v>
      </c>
      <c r="AD12" s="4">
        <v>146.31666666666669</v>
      </c>
      <c r="AE12" s="4">
        <v>155.6</v>
      </c>
      <c r="AF12" s="4">
        <v>137.1</v>
      </c>
      <c r="AG12" s="4">
        <v>141.1</v>
      </c>
      <c r="AH12" s="4">
        <v>144.80000000000001</v>
      </c>
      <c r="AI12" s="4">
        <v>128.06666666666666</v>
      </c>
      <c r="AJ12" s="4">
        <v>140.5</v>
      </c>
      <c r="AK12" s="4">
        <v>152.88333333333333</v>
      </c>
      <c r="AL12" s="4">
        <v>148.41666666666666</v>
      </c>
      <c r="AM12" s="4">
        <v>140.71666666666667</v>
      </c>
      <c r="AN12" s="4">
        <v>149.14615384615382</v>
      </c>
    </row>
    <row r="13" spans="1:41" x14ac:dyDescent="0.25">
      <c r="A13" t="s">
        <v>36</v>
      </c>
      <c r="B13">
        <v>2020</v>
      </c>
      <c r="C13" t="s">
        <v>142</v>
      </c>
      <c r="D13" t="s">
        <v>13</v>
      </c>
      <c r="E13">
        <v>139.19999999999999</v>
      </c>
      <c r="F13">
        <v>133.5</v>
      </c>
      <c r="G13">
        <v>136.80000000000001</v>
      </c>
      <c r="K13" s="1" t="s">
        <v>33</v>
      </c>
      <c r="L13" s="1">
        <v>2020</v>
      </c>
      <c r="M13" s="1" t="s">
        <v>36</v>
      </c>
      <c r="N13" s="4">
        <v>148.69999999999999</v>
      </c>
      <c r="O13" s="4">
        <v>179.70000000000002</v>
      </c>
      <c r="P13" s="4">
        <v>148.80000000000001</v>
      </c>
      <c r="Q13" s="4">
        <v>155.6</v>
      </c>
      <c r="R13" s="4">
        <v>135.1</v>
      </c>
      <c r="S13" s="4">
        <v>149.9</v>
      </c>
      <c r="T13" s="4">
        <v>168.6</v>
      </c>
      <c r="U13" s="4">
        <v>150.4</v>
      </c>
      <c r="V13" s="4">
        <v>120.3</v>
      </c>
      <c r="W13" s="4">
        <v>157.1</v>
      </c>
      <c r="X13" s="4">
        <v>136.80000000000001</v>
      </c>
      <c r="Y13" s="4">
        <v>160.5333333333333</v>
      </c>
      <c r="Z13" s="4">
        <v>151.4</v>
      </c>
      <c r="AA13" s="4">
        <v>176.68333333333331</v>
      </c>
      <c r="AB13" s="4">
        <v>151.76666666666668</v>
      </c>
      <c r="AC13" s="4">
        <v>142.88333333333333</v>
      </c>
      <c r="AD13" s="4">
        <v>150.5</v>
      </c>
      <c r="AE13" s="4">
        <v>155.6</v>
      </c>
      <c r="AF13" s="4">
        <v>144.1</v>
      </c>
      <c r="AG13" s="4">
        <v>146.69999999999999</v>
      </c>
      <c r="AH13" s="4">
        <v>150.69999999999999</v>
      </c>
      <c r="AI13" s="4">
        <v>133.26666666666668</v>
      </c>
      <c r="AJ13" s="4">
        <v>145.38333333333333</v>
      </c>
      <c r="AK13" s="4">
        <v>156.61666666666665</v>
      </c>
      <c r="AL13" s="4">
        <v>148.06666666666669</v>
      </c>
      <c r="AM13" s="4">
        <v>145.63333333333333</v>
      </c>
      <c r="AN13" s="4">
        <v>150.41666666666663</v>
      </c>
    </row>
    <row r="14" spans="1:41" x14ac:dyDescent="0.25">
      <c r="A14" t="s">
        <v>36</v>
      </c>
      <c r="B14">
        <v>2020</v>
      </c>
      <c r="C14" t="s">
        <v>142</v>
      </c>
      <c r="D14" t="s">
        <v>144</v>
      </c>
      <c r="E14">
        <v>162.1</v>
      </c>
      <c r="F14">
        <v>162.69999999999999</v>
      </c>
      <c r="G14">
        <v>162.4</v>
      </c>
      <c r="K14" s="1" t="s">
        <v>30</v>
      </c>
      <c r="L14" s="1">
        <v>2020</v>
      </c>
      <c r="M14" s="1" t="s">
        <v>37</v>
      </c>
      <c r="N14" s="4">
        <v>146.63333333333335</v>
      </c>
      <c r="O14" s="4">
        <v>180.05555555555554</v>
      </c>
      <c r="P14" s="4">
        <v>148.76666666666665</v>
      </c>
      <c r="Q14" s="4">
        <v>153.01666666666665</v>
      </c>
      <c r="R14" s="4">
        <v>136.71666666666667</v>
      </c>
      <c r="S14" s="4">
        <v>143.85</v>
      </c>
      <c r="T14" s="4">
        <v>158.15</v>
      </c>
      <c r="U14" s="4">
        <v>147.38333333333335</v>
      </c>
      <c r="V14" s="4">
        <v>114.35000000000001</v>
      </c>
      <c r="W14" s="4">
        <v>157.51666666666665</v>
      </c>
      <c r="X14" s="4">
        <v>141.18333333333334</v>
      </c>
      <c r="Y14" s="4">
        <v>160.79999999999998</v>
      </c>
      <c r="Z14" s="4">
        <v>151.33333333333334</v>
      </c>
      <c r="AA14" s="4">
        <v>176.88333333333333</v>
      </c>
      <c r="AB14" s="4">
        <v>154.14166666666668</v>
      </c>
      <c r="AC14" s="4">
        <v>148.83888888888887</v>
      </c>
      <c r="AD14" s="4">
        <v>153.42222222222222</v>
      </c>
      <c r="AE14" s="4">
        <v>154.45680880240874</v>
      </c>
      <c r="AF14" s="4">
        <v>148.28333333333333</v>
      </c>
      <c r="AG14" s="4">
        <v>151.71944444444446</v>
      </c>
      <c r="AH14" s="4">
        <v>157.06666666666663</v>
      </c>
      <c r="AI14" s="4">
        <v>139.54722222222222</v>
      </c>
      <c r="AJ14" s="4">
        <v>151.98611111111111</v>
      </c>
      <c r="AK14" s="4">
        <v>161.875</v>
      </c>
      <c r="AL14" s="4">
        <v>148.72222222222223</v>
      </c>
      <c r="AM14" s="4">
        <v>150.60833333333335</v>
      </c>
      <c r="AN14" s="4">
        <v>151.43487726163113</v>
      </c>
    </row>
    <row r="15" spans="1:41" x14ac:dyDescent="0.25">
      <c r="A15" t="s">
        <v>36</v>
      </c>
      <c r="B15">
        <v>2020</v>
      </c>
      <c r="C15" t="s">
        <v>142</v>
      </c>
      <c r="D15" t="s">
        <v>15</v>
      </c>
      <c r="E15">
        <v>152.80000000000001</v>
      </c>
      <c r="F15">
        <v>156.1</v>
      </c>
      <c r="G15">
        <v>154</v>
      </c>
      <c r="I15" s="22" t="s">
        <v>148</v>
      </c>
      <c r="K15" s="1" t="s">
        <v>32</v>
      </c>
      <c r="L15" s="1">
        <v>2020</v>
      </c>
      <c r="M15" s="1" t="s">
        <v>37</v>
      </c>
      <c r="N15" s="4">
        <v>150.25000000000003</v>
      </c>
      <c r="O15" s="4">
        <v>184.88611111111109</v>
      </c>
      <c r="P15" s="4">
        <v>152.93333333333334</v>
      </c>
      <c r="Q15" s="4">
        <v>152.91666666666666</v>
      </c>
      <c r="R15" s="4">
        <v>130.94999999999999</v>
      </c>
      <c r="S15" s="4">
        <v>149.56666666666663</v>
      </c>
      <c r="T15" s="4">
        <v>177.16666666666671</v>
      </c>
      <c r="U15" s="4">
        <v>147.56666666666663</v>
      </c>
      <c r="V15" s="4">
        <v>116.59999999999998</v>
      </c>
      <c r="W15" s="4">
        <v>155.58333333333334</v>
      </c>
      <c r="X15" s="4">
        <v>134.1</v>
      </c>
      <c r="Y15" s="4">
        <v>160.89166666666665</v>
      </c>
      <c r="Z15" s="4">
        <v>154.86666666666665</v>
      </c>
      <c r="AA15" s="4">
        <v>180.89166666666668</v>
      </c>
      <c r="AB15" s="4">
        <v>148.59444444444446</v>
      </c>
      <c r="AC15" s="4">
        <v>135.08611111111111</v>
      </c>
      <c r="AD15" s="4">
        <v>146.55277777777778</v>
      </c>
      <c r="AE15" s="4">
        <v>154.96666666666667</v>
      </c>
      <c r="AF15" s="4">
        <v>138.31666666666669</v>
      </c>
      <c r="AG15" s="4">
        <v>141.26666666666668</v>
      </c>
      <c r="AH15" s="4">
        <v>146.51666666666665</v>
      </c>
      <c r="AI15" s="4">
        <v>128.39444444444445</v>
      </c>
      <c r="AJ15" s="4">
        <v>141.04999999999998</v>
      </c>
      <c r="AK15" s="4">
        <v>153.01388888888889</v>
      </c>
      <c r="AL15" s="4">
        <v>149.46944444444446</v>
      </c>
      <c r="AM15" s="4">
        <v>141.10277777777779</v>
      </c>
      <c r="AN15" s="4">
        <v>148.98076923076925</v>
      </c>
    </row>
    <row r="16" spans="1:41" x14ac:dyDescent="0.25">
      <c r="A16" t="s">
        <v>36</v>
      </c>
      <c r="B16">
        <v>2020</v>
      </c>
      <c r="C16" t="s">
        <v>142</v>
      </c>
      <c r="D16" t="s">
        <v>145</v>
      </c>
      <c r="E16">
        <v>171.1</v>
      </c>
      <c r="F16">
        <v>179.1</v>
      </c>
      <c r="G16">
        <v>173.2</v>
      </c>
      <c r="K16" s="1" t="s">
        <v>33</v>
      </c>
      <c r="L16" s="1">
        <v>2020</v>
      </c>
      <c r="M16" s="1" t="s">
        <v>37</v>
      </c>
      <c r="N16" s="4">
        <v>147.78333333333333</v>
      </c>
      <c r="O16" s="4">
        <v>181.75000000000003</v>
      </c>
      <c r="P16" s="4">
        <v>150.38333333333333</v>
      </c>
      <c r="Q16" s="4">
        <v>152.96666666666667</v>
      </c>
      <c r="R16" s="4">
        <v>134.61666666666665</v>
      </c>
      <c r="S16" s="4">
        <v>146.50000000000003</v>
      </c>
      <c r="T16" s="4">
        <v>164.61666666666667</v>
      </c>
      <c r="U16" s="4">
        <v>147.46666666666667</v>
      </c>
      <c r="V16" s="4">
        <v>115.10000000000001</v>
      </c>
      <c r="W16" s="4">
        <v>156.88333333333333</v>
      </c>
      <c r="X16" s="4">
        <v>138.23333333333332</v>
      </c>
      <c r="Y16" s="4">
        <v>160.85555555555553</v>
      </c>
      <c r="Z16" s="4">
        <v>152.63333333333333</v>
      </c>
      <c r="AA16" s="4">
        <v>177.93055555555554</v>
      </c>
      <c r="AB16" s="4">
        <v>151.97777777777779</v>
      </c>
      <c r="AC16" s="4">
        <v>143.11388888888888</v>
      </c>
      <c r="AD16" s="4">
        <v>150.71666666666667</v>
      </c>
      <c r="AE16" s="4">
        <v>154.96666666666667</v>
      </c>
      <c r="AF16" s="4">
        <v>144.5</v>
      </c>
      <c r="AG16" s="4">
        <v>146.78333333333333</v>
      </c>
      <c r="AH16" s="4">
        <v>153.08333333333334</v>
      </c>
      <c r="AI16" s="4">
        <v>133.66111111111113</v>
      </c>
      <c r="AJ16" s="4">
        <v>145.81388888888887</v>
      </c>
      <c r="AK16" s="4">
        <v>156.70277777777775</v>
      </c>
      <c r="AL16" s="4">
        <v>149.0277777777778</v>
      </c>
      <c r="AM16" s="4">
        <v>146.00555555555556</v>
      </c>
      <c r="AN16" s="4">
        <v>150.15662393162393</v>
      </c>
    </row>
    <row r="17" spans="1:7" x14ac:dyDescent="0.25">
      <c r="A17" t="s">
        <v>36</v>
      </c>
      <c r="B17">
        <v>2020</v>
      </c>
      <c r="C17" t="s">
        <v>142</v>
      </c>
      <c r="D17" t="s">
        <v>17</v>
      </c>
      <c r="E17">
        <v>153.9</v>
      </c>
      <c r="F17">
        <v>152.6</v>
      </c>
      <c r="G17">
        <v>153.4</v>
      </c>
    </row>
    <row r="18" spans="1:7" x14ac:dyDescent="0.25">
      <c r="A18" t="s">
        <v>36</v>
      </c>
      <c r="B18">
        <v>2020</v>
      </c>
      <c r="C18" t="s">
        <v>142</v>
      </c>
      <c r="D18" t="s">
        <v>18</v>
      </c>
      <c r="E18">
        <v>148.1</v>
      </c>
      <c r="F18">
        <v>138.30000000000001</v>
      </c>
      <c r="G18">
        <v>144</v>
      </c>
    </row>
    <row r="19" spans="1:7" x14ac:dyDescent="0.25">
      <c r="A19" t="s">
        <v>36</v>
      </c>
      <c r="B19">
        <v>2020</v>
      </c>
      <c r="C19" t="s">
        <v>142</v>
      </c>
      <c r="D19" t="s">
        <v>19</v>
      </c>
      <c r="E19">
        <v>153.1</v>
      </c>
      <c r="F19">
        <v>150.4</v>
      </c>
      <c r="G19">
        <v>152</v>
      </c>
    </row>
    <row r="20" spans="1:7" x14ac:dyDescent="0.25">
      <c r="A20" t="s">
        <v>36</v>
      </c>
      <c r="B20">
        <v>2020</v>
      </c>
      <c r="C20" t="s">
        <v>142</v>
      </c>
      <c r="D20" t="s">
        <v>20</v>
      </c>
      <c r="F20">
        <v>155.6</v>
      </c>
      <c r="G20">
        <v>155.6</v>
      </c>
    </row>
    <row r="21" spans="1:7" x14ac:dyDescent="0.25">
      <c r="A21" t="s">
        <v>36</v>
      </c>
      <c r="B21">
        <v>2020</v>
      </c>
      <c r="C21" t="s">
        <v>142</v>
      </c>
      <c r="D21" t="s">
        <v>21</v>
      </c>
      <c r="E21">
        <v>148.4</v>
      </c>
      <c r="F21">
        <v>137.1</v>
      </c>
      <c r="G21">
        <v>144.1</v>
      </c>
    </row>
    <row r="22" spans="1:7" x14ac:dyDescent="0.25">
      <c r="A22" t="s">
        <v>36</v>
      </c>
      <c r="B22">
        <v>2020</v>
      </c>
      <c r="C22" t="s">
        <v>142</v>
      </c>
      <c r="D22" t="s">
        <v>22</v>
      </c>
      <c r="E22">
        <v>152</v>
      </c>
      <c r="F22">
        <v>145.5</v>
      </c>
      <c r="G22">
        <v>148.9</v>
      </c>
    </row>
    <row r="23" spans="1:7" x14ac:dyDescent="0.25">
      <c r="A23" t="s">
        <v>36</v>
      </c>
      <c r="B23">
        <v>2020</v>
      </c>
      <c r="C23" t="s">
        <v>142</v>
      </c>
      <c r="D23" t="s">
        <v>23</v>
      </c>
      <c r="E23">
        <v>154.30000000000001</v>
      </c>
      <c r="F23">
        <v>144.80000000000001</v>
      </c>
      <c r="G23">
        <v>150.69999999999999</v>
      </c>
    </row>
    <row r="24" spans="1:7" x14ac:dyDescent="0.25">
      <c r="A24" t="s">
        <v>36</v>
      </c>
      <c r="B24">
        <v>2020</v>
      </c>
      <c r="C24" t="s">
        <v>142</v>
      </c>
      <c r="D24" t="s">
        <v>24</v>
      </c>
      <c r="E24">
        <v>136.30000000000001</v>
      </c>
      <c r="F24">
        <v>128.69999999999999</v>
      </c>
      <c r="G24">
        <v>132.30000000000001</v>
      </c>
    </row>
    <row r="25" spans="1:7" x14ac:dyDescent="0.25">
      <c r="A25" t="s">
        <v>36</v>
      </c>
      <c r="B25">
        <v>2020</v>
      </c>
      <c r="C25" t="s">
        <v>142</v>
      </c>
      <c r="D25" t="s">
        <v>25</v>
      </c>
      <c r="E25">
        <v>151.69999999999999</v>
      </c>
      <c r="F25">
        <v>142.5</v>
      </c>
      <c r="G25">
        <v>146.5</v>
      </c>
    </row>
    <row r="26" spans="1:7" x14ac:dyDescent="0.25">
      <c r="A26" t="s">
        <v>36</v>
      </c>
      <c r="B26">
        <v>2020</v>
      </c>
      <c r="C26" t="s">
        <v>142</v>
      </c>
      <c r="D26" t="s">
        <v>26</v>
      </c>
      <c r="E26">
        <v>161.69999999999999</v>
      </c>
      <c r="F26">
        <v>157.6</v>
      </c>
      <c r="G26">
        <v>159.30000000000001</v>
      </c>
    </row>
    <row r="27" spans="1:7" x14ac:dyDescent="0.25">
      <c r="A27" t="s">
        <v>36</v>
      </c>
      <c r="B27">
        <v>2020</v>
      </c>
      <c r="C27" t="s">
        <v>142</v>
      </c>
      <c r="D27" t="s">
        <v>27</v>
      </c>
      <c r="E27">
        <v>145.6</v>
      </c>
      <c r="F27">
        <v>150.1</v>
      </c>
      <c r="G27">
        <v>147.5</v>
      </c>
    </row>
    <row r="28" spans="1:7" x14ac:dyDescent="0.25">
      <c r="A28" t="s">
        <v>36</v>
      </c>
      <c r="B28">
        <v>2020</v>
      </c>
      <c r="C28" t="s">
        <v>142</v>
      </c>
      <c r="D28" t="s">
        <v>28</v>
      </c>
      <c r="E28">
        <v>148.4</v>
      </c>
      <c r="F28">
        <v>142.5</v>
      </c>
      <c r="G28">
        <v>145.5</v>
      </c>
    </row>
    <row r="29" spans="1:7" x14ac:dyDescent="0.25">
      <c r="A29" t="s">
        <v>36</v>
      </c>
      <c r="B29">
        <v>2020</v>
      </c>
      <c r="C29" t="s">
        <v>142</v>
      </c>
      <c r="D29" t="s">
        <v>146</v>
      </c>
      <c r="E29">
        <v>151.9</v>
      </c>
      <c r="F29">
        <v>150.9</v>
      </c>
      <c r="G29">
        <v>151.4</v>
      </c>
    </row>
    <row r="30" spans="1:7" x14ac:dyDescent="0.25">
      <c r="A30" t="s">
        <v>36</v>
      </c>
      <c r="B30">
        <v>2020</v>
      </c>
      <c r="C30" t="s">
        <v>142</v>
      </c>
      <c r="D30" t="s">
        <v>147</v>
      </c>
      <c r="E30">
        <v>152.1</v>
      </c>
      <c r="F30">
        <v>155.69999999999999</v>
      </c>
      <c r="G30">
        <v>153.4</v>
      </c>
    </row>
    <row r="31" spans="1:7" x14ac:dyDescent="0.25">
      <c r="A31" t="s">
        <v>37</v>
      </c>
      <c r="B31">
        <v>2020</v>
      </c>
      <c r="C31" t="s">
        <v>142</v>
      </c>
      <c r="D31" t="s">
        <v>3</v>
      </c>
      <c r="E31">
        <v>147.5</v>
      </c>
      <c r="F31">
        <v>150.4</v>
      </c>
      <c r="G31">
        <v>148.4</v>
      </c>
    </row>
    <row r="32" spans="1:7" x14ac:dyDescent="0.25">
      <c r="A32" t="s">
        <v>37</v>
      </c>
      <c r="B32">
        <v>2020</v>
      </c>
      <c r="C32" t="s">
        <v>142</v>
      </c>
      <c r="D32" t="s">
        <v>4</v>
      </c>
      <c r="E32">
        <v>181.5</v>
      </c>
      <c r="F32">
        <v>188.1</v>
      </c>
      <c r="G32">
        <v>183.8</v>
      </c>
    </row>
    <row r="33" spans="1:7" x14ac:dyDescent="0.25">
      <c r="A33" t="s">
        <v>37</v>
      </c>
      <c r="B33">
        <v>2020</v>
      </c>
      <c r="C33" t="s">
        <v>142</v>
      </c>
      <c r="D33" t="s">
        <v>5</v>
      </c>
      <c r="E33">
        <v>146.4</v>
      </c>
      <c r="F33">
        <v>150</v>
      </c>
      <c r="G33">
        <v>147.80000000000001</v>
      </c>
    </row>
    <row r="34" spans="1:7" x14ac:dyDescent="0.25">
      <c r="A34" t="s">
        <v>37</v>
      </c>
      <c r="B34">
        <v>2020</v>
      </c>
      <c r="C34" t="s">
        <v>142</v>
      </c>
      <c r="D34" t="s">
        <v>6</v>
      </c>
      <c r="E34">
        <v>154.9</v>
      </c>
      <c r="F34">
        <v>155.4</v>
      </c>
      <c r="G34">
        <v>155.1</v>
      </c>
    </row>
    <row r="35" spans="1:7" x14ac:dyDescent="0.25">
      <c r="A35" t="s">
        <v>37</v>
      </c>
      <c r="B35">
        <v>2020</v>
      </c>
      <c r="C35" t="s">
        <v>142</v>
      </c>
      <c r="D35" t="s">
        <v>7</v>
      </c>
      <c r="E35">
        <v>139.19999999999999</v>
      </c>
      <c r="F35">
        <v>131.9</v>
      </c>
      <c r="G35">
        <v>136.5</v>
      </c>
    </row>
    <row r="36" spans="1:7" x14ac:dyDescent="0.25">
      <c r="A36" t="s">
        <v>37</v>
      </c>
      <c r="B36">
        <v>2020</v>
      </c>
      <c r="C36" t="s">
        <v>142</v>
      </c>
      <c r="D36" t="s">
        <v>8</v>
      </c>
      <c r="E36">
        <v>146.19999999999999</v>
      </c>
      <c r="F36">
        <v>153</v>
      </c>
      <c r="G36">
        <v>149.4</v>
      </c>
    </row>
    <row r="37" spans="1:7" x14ac:dyDescent="0.25">
      <c r="A37" t="s">
        <v>37</v>
      </c>
      <c r="B37">
        <v>2020</v>
      </c>
      <c r="C37" t="s">
        <v>142</v>
      </c>
      <c r="D37" t="s">
        <v>9</v>
      </c>
      <c r="E37">
        <v>145.1</v>
      </c>
      <c r="F37">
        <v>161.80000000000001</v>
      </c>
      <c r="G37">
        <v>150.80000000000001</v>
      </c>
    </row>
    <row r="38" spans="1:7" x14ac:dyDescent="0.25">
      <c r="A38" t="s">
        <v>37</v>
      </c>
      <c r="B38">
        <v>2020</v>
      </c>
      <c r="C38" t="s">
        <v>142</v>
      </c>
      <c r="D38" t="s">
        <v>10</v>
      </c>
      <c r="E38">
        <v>151.1</v>
      </c>
      <c r="F38">
        <v>151.4</v>
      </c>
      <c r="G38">
        <v>151.19999999999999</v>
      </c>
    </row>
    <row r="39" spans="1:7" x14ac:dyDescent="0.25">
      <c r="A39" t="s">
        <v>37</v>
      </c>
      <c r="B39">
        <v>2020</v>
      </c>
      <c r="C39" t="s">
        <v>142</v>
      </c>
      <c r="D39" t="s">
        <v>143</v>
      </c>
      <c r="E39">
        <v>116.2</v>
      </c>
      <c r="F39">
        <v>117.2</v>
      </c>
      <c r="G39">
        <v>116.5</v>
      </c>
    </row>
    <row r="40" spans="1:7" x14ac:dyDescent="0.25">
      <c r="A40" t="s">
        <v>37</v>
      </c>
      <c r="B40">
        <v>2020</v>
      </c>
      <c r="C40" t="s">
        <v>142</v>
      </c>
      <c r="D40" t="s">
        <v>12</v>
      </c>
      <c r="E40">
        <v>158.69999999999999</v>
      </c>
      <c r="F40">
        <v>154.69999999999999</v>
      </c>
      <c r="G40">
        <v>157.4</v>
      </c>
    </row>
    <row r="41" spans="1:7" x14ac:dyDescent="0.25">
      <c r="A41" t="s">
        <v>37</v>
      </c>
      <c r="B41">
        <v>2020</v>
      </c>
      <c r="C41" t="s">
        <v>142</v>
      </c>
      <c r="D41" t="s">
        <v>13</v>
      </c>
      <c r="E41">
        <v>141.4</v>
      </c>
      <c r="F41">
        <v>134.1</v>
      </c>
      <c r="G41">
        <v>138.4</v>
      </c>
    </row>
    <row r="42" spans="1:7" x14ac:dyDescent="0.25">
      <c r="A42" t="s">
        <v>37</v>
      </c>
      <c r="B42">
        <v>2020</v>
      </c>
      <c r="C42" t="s">
        <v>142</v>
      </c>
      <c r="D42" t="s">
        <v>144</v>
      </c>
      <c r="E42">
        <v>161.9</v>
      </c>
      <c r="F42">
        <v>162.4</v>
      </c>
      <c r="G42">
        <v>162.1</v>
      </c>
    </row>
    <row r="43" spans="1:7" x14ac:dyDescent="0.25">
      <c r="A43" t="s">
        <v>37</v>
      </c>
      <c r="B43">
        <v>2020</v>
      </c>
      <c r="C43" t="s">
        <v>142</v>
      </c>
      <c r="D43" t="s">
        <v>15</v>
      </c>
      <c r="E43">
        <v>151.4</v>
      </c>
      <c r="F43">
        <v>154.80000000000001</v>
      </c>
      <c r="G43">
        <v>152.69999999999999</v>
      </c>
    </row>
    <row r="44" spans="1:7" x14ac:dyDescent="0.25">
      <c r="A44" t="s">
        <v>37</v>
      </c>
      <c r="B44">
        <v>2020</v>
      </c>
      <c r="C44" t="s">
        <v>142</v>
      </c>
      <c r="D44" t="s">
        <v>145</v>
      </c>
      <c r="E44">
        <v>171.2</v>
      </c>
      <c r="F44">
        <v>183.4</v>
      </c>
      <c r="G44">
        <v>174.4</v>
      </c>
    </row>
    <row r="45" spans="1:7" x14ac:dyDescent="0.25">
      <c r="A45" t="s">
        <v>37</v>
      </c>
      <c r="B45">
        <v>2020</v>
      </c>
      <c r="C45" t="s">
        <v>142</v>
      </c>
      <c r="D45" t="s">
        <v>17</v>
      </c>
      <c r="E45">
        <v>154</v>
      </c>
      <c r="F45">
        <v>153</v>
      </c>
      <c r="G45">
        <v>153.6</v>
      </c>
    </row>
    <row r="46" spans="1:7" x14ac:dyDescent="0.25">
      <c r="A46" t="s">
        <v>37</v>
      </c>
      <c r="B46">
        <v>2020</v>
      </c>
      <c r="C46" t="s">
        <v>142</v>
      </c>
      <c r="D46" t="s">
        <v>18</v>
      </c>
      <c r="E46">
        <v>148.19999999999999</v>
      </c>
      <c r="F46">
        <v>138.6</v>
      </c>
      <c r="G46">
        <v>144.19999999999999</v>
      </c>
    </row>
    <row r="47" spans="1:7" x14ac:dyDescent="0.25">
      <c r="A47" t="s">
        <v>37</v>
      </c>
      <c r="B47">
        <v>2020</v>
      </c>
      <c r="C47" t="s">
        <v>142</v>
      </c>
      <c r="D47" t="s">
        <v>19</v>
      </c>
      <c r="E47">
        <v>153.19999999999999</v>
      </c>
      <c r="F47">
        <v>150.80000000000001</v>
      </c>
      <c r="G47">
        <v>152.30000000000001</v>
      </c>
    </row>
    <row r="48" spans="1:7" x14ac:dyDescent="0.25">
      <c r="A48" t="s">
        <v>37</v>
      </c>
      <c r="B48">
        <v>2020</v>
      </c>
      <c r="C48" t="s">
        <v>142</v>
      </c>
      <c r="D48" t="s">
        <v>20</v>
      </c>
      <c r="F48">
        <v>155.6</v>
      </c>
      <c r="G48">
        <v>155.6</v>
      </c>
    </row>
    <row r="49" spans="1:7" x14ac:dyDescent="0.25">
      <c r="A49" t="s">
        <v>37</v>
      </c>
      <c r="B49">
        <v>2020</v>
      </c>
      <c r="C49" t="s">
        <v>142</v>
      </c>
      <c r="D49" t="s">
        <v>21</v>
      </c>
      <c r="E49">
        <v>146.4</v>
      </c>
      <c r="F49">
        <v>136.19999999999999</v>
      </c>
      <c r="G49">
        <v>142.5</v>
      </c>
    </row>
    <row r="50" spans="1:7" x14ac:dyDescent="0.25">
      <c r="A50" t="s">
        <v>37</v>
      </c>
      <c r="B50">
        <v>2020</v>
      </c>
      <c r="C50" t="s">
        <v>142</v>
      </c>
      <c r="D50" t="s">
        <v>22</v>
      </c>
      <c r="E50">
        <v>152.1</v>
      </c>
      <c r="F50">
        <v>145.9</v>
      </c>
      <c r="G50">
        <v>149.19999999999999</v>
      </c>
    </row>
    <row r="51" spans="1:7" x14ac:dyDescent="0.25">
      <c r="A51" t="s">
        <v>37</v>
      </c>
      <c r="B51">
        <v>2020</v>
      </c>
      <c r="C51" t="s">
        <v>142</v>
      </c>
      <c r="D51" t="s">
        <v>23</v>
      </c>
      <c r="E51">
        <v>157</v>
      </c>
      <c r="F51">
        <v>146.1</v>
      </c>
      <c r="G51">
        <v>152.9</v>
      </c>
    </row>
    <row r="52" spans="1:7" x14ac:dyDescent="0.25">
      <c r="A52" t="s">
        <v>37</v>
      </c>
      <c r="B52">
        <v>2020</v>
      </c>
      <c r="C52" t="s">
        <v>142</v>
      </c>
      <c r="D52" t="s">
        <v>24</v>
      </c>
      <c r="E52">
        <v>136.30000000000001</v>
      </c>
      <c r="F52">
        <v>129.1</v>
      </c>
      <c r="G52">
        <v>132.5</v>
      </c>
    </row>
    <row r="53" spans="1:7" x14ac:dyDescent="0.25">
      <c r="A53" t="s">
        <v>37</v>
      </c>
      <c r="B53">
        <v>2020</v>
      </c>
      <c r="C53" t="s">
        <v>142</v>
      </c>
      <c r="D53" t="s">
        <v>25</v>
      </c>
      <c r="E53">
        <v>151.80000000000001</v>
      </c>
      <c r="F53">
        <v>142.9</v>
      </c>
      <c r="G53">
        <v>146.80000000000001</v>
      </c>
    </row>
    <row r="54" spans="1:7" x14ac:dyDescent="0.25">
      <c r="A54" t="s">
        <v>37</v>
      </c>
      <c r="B54">
        <v>2020</v>
      </c>
      <c r="C54" t="s">
        <v>142</v>
      </c>
      <c r="D54" t="s">
        <v>26</v>
      </c>
      <c r="E54">
        <v>161.80000000000001</v>
      </c>
      <c r="F54">
        <v>158</v>
      </c>
      <c r="G54">
        <v>159.6</v>
      </c>
    </row>
    <row r="55" spans="1:7" x14ac:dyDescent="0.25">
      <c r="A55" t="s">
        <v>37</v>
      </c>
      <c r="B55">
        <v>2020</v>
      </c>
      <c r="C55" t="s">
        <v>142</v>
      </c>
      <c r="D55" t="s">
        <v>27</v>
      </c>
      <c r="E55">
        <v>145.69999999999999</v>
      </c>
      <c r="F55">
        <v>150.5</v>
      </c>
      <c r="G55">
        <v>147.69999999999999</v>
      </c>
    </row>
    <row r="56" spans="1:7" x14ac:dyDescent="0.25">
      <c r="A56" t="s">
        <v>37</v>
      </c>
      <c r="B56">
        <v>2020</v>
      </c>
      <c r="C56" t="s">
        <v>142</v>
      </c>
      <c r="D56" t="s">
        <v>28</v>
      </c>
      <c r="E56">
        <v>149.19999999999999</v>
      </c>
      <c r="F56">
        <v>143</v>
      </c>
      <c r="G56">
        <v>146.19999999999999</v>
      </c>
    </row>
    <row r="57" spans="1:7" x14ac:dyDescent="0.25">
      <c r="A57" t="s">
        <v>37</v>
      </c>
      <c r="B57">
        <v>2020</v>
      </c>
      <c r="C57" t="s">
        <v>142</v>
      </c>
      <c r="D57" t="s">
        <v>146</v>
      </c>
      <c r="E57">
        <v>151.19999999999999</v>
      </c>
      <c r="F57">
        <v>150.6</v>
      </c>
      <c r="G57">
        <v>150.9</v>
      </c>
    </row>
    <row r="58" spans="1:7" x14ac:dyDescent="0.25">
      <c r="A58" t="s">
        <v>37</v>
      </c>
      <c r="B58">
        <v>2020</v>
      </c>
      <c r="C58" t="s">
        <v>142</v>
      </c>
      <c r="D58" t="s">
        <v>147</v>
      </c>
      <c r="E58">
        <v>150.5</v>
      </c>
      <c r="F58">
        <v>154.19999999999999</v>
      </c>
      <c r="G58">
        <v>151.80000000000001</v>
      </c>
    </row>
  </sheetData>
  <hyperlinks>
    <hyperlink ref="I15" r:id="rId1" xr:uid="{793E46D2-3EF8-4CEF-A06F-5145F3F3A16C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L A A B Q S w M E F A A C A A g A B W W b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B W W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l m 1 j 1 0 2 D M u A g A A H N f A A A T A B w A R m 9 y b X V s Y X M v U 2 V j d G l v b j E u b S C i G A A o o B Q A A A A A A A A A A A A A A A A A A A A A A A A A A A D t H G t P 4 7 j 2 + 0 j z H 6 L w p Z 3 b 6 Z C k L T A r d g U t 7 K C d Y b g t s 6 M V I O Q m b p v F i S P b 4 S H E f 7 9 O 0 k c S 2 7 Q h 3 A 7 M B K l E P c c + P u 9 z 6 s K h 0 G Y u 9 r V B 8 j R + e / v m 7 R s 6 A Q Q 6 2 o Z + C o Y I b m 4 a W u 0 E j K F m 1 H V t V 0 O Q v X 2 j 8 Z 8 B D o k N O e T E G T X j p b R 2 6 C L Y 7 G K f Q Z / R m t 7 9 e P 6 N Q k L P J 8 H 5 V x / 2 i H s N z 3 u Q X j E c n H e x 4 / p j 7 d j 1 / w X 0 v H t y p B 3 5 I w R i f m x A o U Z Z 6 N y d / 0 l w G A z C 4 T h 6 X h 7 5 j m t D e r k X E B e Z m + b m 5 R d w F z 2 b g T P S 6 w 3 t 7 M g L E P T 4 + T G l X d 1 o W v p F v Z H w P J d o d 8 r + / d m R s z s X V L 9 4 O O s B B i 6 m y z f 0 E 4 I 9 z L g 2 P k H g c E k i D c S r m 1 P M F F 6 b k e A c T D F 7 C A 1 s g A C h u 4 y E c M 7 D h t 6 d A H / M a Z 7 e B X B B 8 J Q A n 4 4 w 8 b o Y h Z 4 f I W l N w k H j / l 7 / w l U 8 0 R s a 4 4 s 0 B m / Z Q 0 O 7 1 / + B g H D g k c 8 6 r W a 0 P 4 Y O u C a g s J Z b w S Z u E O l I w P W / 9 f c + C 9 B v / f 2 9 Y w H a / f p l / + j 4 o K f F d h L Q 3 H B Z j M O Z m b M V 0 s y G h 4 W K B g F y m Z Z o Q h v e a T 2 I X M 9 l k C z 0 F S 9 J V t R y O m 1 o I l / x c k 4 g 2 X f K z 9 u / O w D 2 Z E 6 5 d q 9 r O m f t v y F X 9 4 D d R Z 5 M r z l / 3 H h 1 U d S m I R 7 T N P U H u Z m N p X Z W S x w Z X H L 2 Y 3 b g j G T 8 I M V V H w Y I 2 J y t v w E K U + 4 3 h c f Q W p 7 5 h v 6 O v / T G d B G Z r Y 7 U 2 J B w p 9 C C u V Q L O e 4 e E 9 0 P v S E k a t G M l W Q z l 8 m W u L 1 C I K u g Q E Y s U S a S l o l h r i S G t U y M J K Y V Y r Q K i m H G Y m T S h E w M D 1 / z H Q k h m h Y j Q k z B t T w n o j t F v p x J J L P c 8 V B / + 8 b 1 V e d J a p l m y S v Y d z h s 7 h N 8 w 2 v V o n h N G A v o x w 8 f A n f Y H O P r p u t / O C G Q 0 j 5 E k J e n q C Q 2 A Q 1 u / z j p H / V 2 j f Z W a 9 M y 9 Y X 8 B 7 e M A D v K 3 M n Z h z y R a 5 + Y h y I e o m d S N G s J F z y G u e A x 6 3 F i O d 3 b / 3 y Q r P j I c / 1 7 e + I i p 2 Z a d e 1 3 7 R 1 / n f a j X 7 2 z i O s A 8 D q n m 7 p + 8 d H H r H Z m Y x T B L u q p n U b y B g H K p p A O T 2 o r n i K Q j d 5 O T 1 5 y i m G u f s z s B C 6 M N R d m x W M 2 6 3 q S B 2 M V m u t S o f a f I h R M g U J 7 X U a I G V 2 Z h M i o Y f w I O 1 q v x 4 7 F K F g C h d Y r 8 o R i J E R Z u Z V / g D O 1 f i V n S i i s q r u W Q M F a i z v u / F p O X 4 y E a J Q C 6 i o X N m X V t Z M J v H Y V e C 8 v 8 M q a e L s K 3 W K h W 4 x C u 4 z C f 3 T w l 9 X 3 d i Z 9 d K r 0 8 T O m j 7 J O s l U l o H U n o G I U O m V M 9 v p T W F m D b W W S 4 F a V B I s k w W I U R F 8 v c G v 1 6 t N o W U d d 2 0 V i l Y i f L x E X o 7 B V x u h V K i + q b t H k n U w x 2 K 6 K Q V U M X m o x K O v q r + k r k a q c P F s 5 K U Z h u 4 z b V A X p O Q p S W a d p Z 0 r a T l X S q p L 2 8 5 a 0 s s H y i 3 0 7 X B X F 5 y q K x S j s l H G 8 q q y + j L J a 1 u 1 a m c J s b F a V e b 2 V u R g F 0 Q M K / K V W V d t f R G 0 v G 7 H r + d K v 6 g 6 q 7 q C k 6 3 L j l f D d q s H 4 W R q M s p 5 r Z V u U t f 3 F f N W i V C 1 K 1 a I 8 r U U p G / P r u b K q m p y q y f l / N D k F S Y i O u b b / o 6 r 6 p J + p T y r r / G a 2 0 3 p F / 1 h X d V p V p 1 V 1 W k / r t M p m j f V 4 X d W r V b 3 a C + 3 V C p K Q O G b V 7 l X t 3 o 9 o 9 0 r H j 8 E 7 R t 4 y n v X x z Q A i a D N M d l d o G f W n D k h S z 9 l o Z E Z q 5 O b l z O d E y O C W A t 5 S w N s K e E c B 3 1 L A t x X w H Q U 8 / n J W i l B J b G R F l s x r O c W B x m 2 X G t g y u H I D Y c S S U S 8 + J E t y S N F 5 W c s H K U k H Z j 2 X G 3 y H 7 n j C q A D f C 0 h T M 3 a 0 I 9 + B t x s 1 N K p v 1 B g Y Z n 7 X D l 0 f o L q w 9 w u 4 W 7 q V C 3 X d F L d O 2 b n M D 0 U q y N K l K d m / O l u X l m T 7 j L V W S d b a 5 V j r 6 M 8 7 o M i I B x Q t 5 v T M H C h D 1 w e e n G 6 E W N D N M 7 B w 1 H j u S R c w O M b E h V R / h G 1 D z X e e k c b C f y X 0 v r I J J C L T S Q 5 X M p 3 o Y 8 E p 5 7 t Y L B T 2 0 4 L e o z a M s d w y W Z 1 E 9 i k j n N Y P C U D 6 k 6 I z R + k b G Q K / O K W 2 S K m L v a H r Q 0 f q Y 7 M 0 b Q j F Q N B l u i D 0 o K I e J A h 1 O T D 0 p w 6 O y x / 5 D E k f + H e y 0 h + B U 6 q K + Q k w n f U f O U 4 j j D B y T l 0 6 j U d q p 3 B S 0 d q 5 f F q d y E 6 s x 3 R 4 5 1 Q G C Q S I c q U 4 W k C w E 9 q L 4 p h O 2 B C w e M 3 I p R M J / m A 8 l u 1 y 0 d U y y l / d 6 e k j I M U f k t C V I v 6 G Y 8 j i q a U S 5 E m I K F w q 1 S A c A x I v 6 m J / l I x Q h e R O t j K I p p Z K E M f Y f w + Q j S c Y u b Y 2 h N e Q g L G c J Q K D e J a d F y m 8 o V E f 2 F f R 8 w Z C R j X I 7 K Z M f I y d m M N H S Q O f A / E Q 2 D a O F 7 s + w 7 e u D X y p 2 F 2 E 2 c T 1 Z R b j x 7 G b Z A q p a l d i L P W 6 T z i k K e K z I D w M I Y q 3 o q i A K f Z B r k Z H G 3 O Z E 9 t R S K 4 V i u c O j p j M F a d R R h J / t b H n h T 5 X R X p Q a m p 1 H 9 o 8 A O K Z t d F y 4 H E m o u G z M h / n b q Q i c 8 J j D f M M r d n c x D E l O I o c S h p L L r U h Q s C H O J T h / 4 T c C T m p J L 3 X e G p I B i f S u s w q 2 K e h x 2 t c 7 C g n h G s r 2 a h u m 0 q N Z s 0 3 N s 8 y l 3 V O b j q T d f F e O Y 9 1 + c T L J f N Y s 2 f m k m K a A e W n r U z 9 N N W 9 S H 4 8 p i h w M g 1 Y d r Q + i D 9 / R 7 U 9 O y o z d 3 h 6 V u Z g w h O K I Z 2 T e X D L P a / 5 H Z O r I c Z X j 0 1 7 7 u E b H 2 H g 0 H N j y 7 C s t r F j m Z c 2 C R 3 4 f t K 8 R f Q 2 m t X s h w j N 7 D g 9 K T 7 7 M n 6 k Z z Q z 6 O 3 q C V J v / O X 6 z v S d O L C 5 w N V B + r A C 7 U I m e j I N g 4 C R f f b J X R g I m P w H F s m l g Y D Z V m J 2 l J j F 1 Y G I k n 2 c z F 8 f i C i 1 H o x W P p 1 P 4 a p 7 E 6 O T 3 l D i k s I U t + 5 j x r C X 2 5 0 g P w P K j q W 3 F E a 7 1 H V H + s w 1 3 X j 8 k y q v c + 1 a l m X K X I L D 2 w r 4 j s x P L K t l K u B t m f N w + L b M c 6 L M o I C 3 Z O 7 E 4 V t y e G d T F m w c b s l C j c M 7 0 o u J p E m S F f q o d G v v V v T X d L L N 2 v K 3 / w F Q S w E C L Q A U A A I A C A A F Z Z t Y D t w T v 6 Q A A A D 2 A A A A E g A A A A A A A A A A A A A A A A A A A A A A Q 2 9 u Z m l n L 1 B h Y 2 t h Z 2 U u e G 1 s U E s B A i 0 A F A A C A A g A B W W b W A / K 6 a u k A A A A 6 Q A A A B M A A A A A A A A A A A A A A A A A 8 A A A A F t D b 2 5 0 Z W 5 0 X 1 R 5 c G V z X S 5 4 b W x Q S w E C L Q A U A A I A C A A F Z Z t Y 9 d N g z L g I A A B z X w A A E w A A A A A A A A A A A A A A A A D h A Q A A R m 9 y b X V s Y X M v U 2 V j d G l v b j E u b V B L B Q Y A A A A A A w A D A M I A A A D m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S Q A A A A A A A I d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I 3 Y T E 4 M y 1 k N D E 2 L T R i O D U t Y W E 3 Z C 1 m Z W V h Z W M z N j R i Z j E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T A w M V 9 f U G F n Z V 8 x I i A v P j x F b n R y e S B U e X B l P S J G a W x s R X J y b 3 J D b 2 R l I i B W Y W x 1 Z T 0 i c 1 V u a 2 5 v d 2 4 i I C 8 + P E V u d H J 5 I F R 5 c G U 9 I k Z p b G x D b 3 V u d C I g V m F s d W U 9 I m w 1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Y 6 M z I 6 M j g u N T A x M j E x O F o i I C 8 + P E V u d H J 5 I F R 5 c G U 9 I k Z p b G x D b 2 x 1 b W 5 U e X B l c y I g V m F s d W U 9 I n N C Z 0 1 H Q m d V R k J R P T 0 i I C 8 + P E V u d H J 5 I F R 5 c G U 9 I k Z p b G x D b 2 x 1 b W 5 O Y W 1 l c y I g V m F s d W U 9 I n N b J n F 1 b 3 Q 7 T W 9 u d G g m c X V v d D s s J n F 1 b 3 Q 7 W W V h c i Z x d W 9 0 O y w m c X V v d D t T d G F 0 Z S Z x d W 9 0 O y w m c X V v d D t E Z X N j c m l w d G l v b i Z x d W 9 0 O y w m c X V v d D t S V V J B T C Z x d W 9 0 O y w m c X V v d D t V U k J B T i Z x d W 9 0 O y w m c X V v d D t D T 0 1 C S U 5 F R C B H c m 9 1 c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T W 9 u d G g s M H 0 m c X V v d D s s J n F 1 b 3 Q 7 U 2 V j d G l v b j E v V G F i b G U w M D E g K F B h Z 2 U g M S k v Q X V 0 b 1 J l b W 9 2 Z W R D b 2 x 1 b W 5 z M S 5 7 W W V h c i w x f S Z x d W 9 0 O y w m c X V v d D t T Z W N 0 a W 9 u M S 9 U Y W J s Z T A w M S A o U G F n Z S A x K S 9 B d X R v U m V t b 3 Z l Z E N v b H V t b n M x L n t T d G F 0 Z S w y f S Z x d W 9 0 O y w m c X V v d D t T Z W N 0 a W 9 u M S 9 U Y W J s Z T A w M S A o U G F n Z S A x K S 9 B d X R v U m V t b 3 Z l Z E N v b H V t b n M x L n t E Z X N j c m l w d G l v b i w z f S Z x d W 9 0 O y w m c X V v d D t T Z W N 0 a W 9 u M S 9 U Y W J s Z T A w M S A o U G F n Z S A x K S 9 B d X R v U m V t b 3 Z l Z E N v b H V t b n M x L n t S V V J B T C w 0 f S Z x d W 9 0 O y w m c X V v d D t T Z W N 0 a W 9 u M S 9 U Y W J s Z T A w M S A o U G F n Z S A x K S 9 B d X R v U m V t b 3 Z l Z E N v b H V t b n M x L n t V U k J B T i w 1 f S Z x d W 9 0 O y w m c X V v d D t T Z W N 0 a W 9 u M S 9 U Y W J s Z T A w M S A o U G F n Z S A x K S 9 B d X R v U m V t b 3 Z l Z E N v b H V t b n M x L n t D T 0 1 C S U 5 F R C B H c m 9 1 c C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1 v b n R o L D B 9 J n F 1 b 3 Q 7 L C Z x d W 9 0 O 1 N l Y 3 R p b 2 4 x L 1 R h Y m x l M D A x I C h Q Y W d l I D E p L 0 F 1 d G 9 S Z W 1 v d m V k Q 2 9 s d W 1 u c z E u e 1 l l Y X I s M X 0 m c X V v d D s s J n F 1 b 3 Q 7 U 2 V j d G l v b j E v V G F i b G U w M D E g K F B h Z 2 U g M S k v Q X V 0 b 1 J l b W 9 2 Z W R D b 2 x 1 b W 5 z M S 5 7 U 3 R h d G U s M n 0 m c X V v d D s s J n F 1 b 3 Q 7 U 2 V j d G l v b j E v V G F i b G U w M D E g K F B h Z 2 U g M S k v Q X V 0 b 1 J l b W 9 2 Z W R D b 2 x 1 b W 5 z M S 5 7 R G V z Y 3 J p c H R p b 2 4 s M 3 0 m c X V v d D s s J n F 1 b 3 Q 7 U 2 V j d G l v b j E v V G F i b G U w M D E g K F B h Z 2 U g M S k v Q X V 0 b 1 J l b W 9 2 Z W R D b 2 x 1 b W 5 z M S 5 7 U l V S Q U w s N H 0 m c X V v d D s s J n F 1 b 3 Q 7 U 2 V j d G l v b j E v V G F i b G U w M D E g K F B h Z 2 U g M S k v Q X V 0 b 1 J l b W 9 2 Z W R D b 2 x 1 b W 5 z M S 5 7 V V J C Q U 4 s N X 0 m c X V v d D s s J n F 1 b 3 Q 7 U 2 V j d G l v b j E v V G F i b G U w M D E g K F B h Z 2 U g M S k v Q X V 0 b 1 J l b W 9 2 Z W R D b 2 x 1 b W 5 z M S 5 7 Q 0 9 N Q k l O R U Q g R 3 J v d X A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w v S X R l b V B h d G g + P C 9 J d G V t T G 9 j Y X R p b 2 4 + P F N 0 Y W J s Z U V u d H J p Z X M + P E V u d H J 5 I F R 5 c G U 9 I l F 1 Z X J 5 S U Q i I F Z h b H V l P S J z O T M 5 M D E 1 Z j U t Y W N i M C 0 0 N j I 5 L T g 4 M T g t N T N m M z R h M z J l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3 O j M 0 O j M x L j k w M T M w N z N a I i A v P j x F b n R y e S B U e X B l P S J G a W x s Q 2 9 s d W 1 u V H l w Z X M i I F Z h b H V l P S J z Q m d Z R k J R V U Z C U V V G Q l F V R k J R V U Z C U V V G Q l F B R k J R V U Z C U V V G Q l F V R i I g L z 4 8 R W 5 0 c n k g V H l w Z T 0 i R m l s b E N v b H V t b k 5 h b W V z I i B W Y W x 1 Z T 0 i c 1 s m c X V v d D t N b 2 5 0 a C Z x d W 9 0 O y w m c X V v d D t T Z W N 0 b 3 I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J b m R l e C A o Q W x s I E d y b 3 V w c y k m c X V v d D s s J n F 1 b 3 Q 7 Q 2 9 u c 3 V t Z X I g R m 9 v Z C B Q c m l j Z S B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1 v b n R o L D B 9 J n F 1 b 3 Q 7 L C Z x d W 9 0 O 1 N l Y 3 R p b 2 4 x L 1 R h Y m x l I D M v Q X V 0 b 1 J l b W 9 2 Z W R D b 2 x 1 b W 5 z M S 5 7 U 2 V j d G 9 y L D F 9 J n F 1 b 3 Q 7 L C Z x d W 9 0 O 1 N l Y 3 R p b 2 4 x L 1 R h Y m x l I D M v Q X V 0 b 1 J l b W 9 2 Z W R D b 2 x 1 b W 5 z M S 5 7 Q 2 V y Z W F s c y B h b m Q g c H J v Z H V j d H M s M n 0 m c X V v d D s s J n F 1 b 3 Q 7 U 2 V j d G l v b j E v V G F i b G U g M y 9 B d X R v U m V t b 3 Z l Z E N v b H V t b n M x L n t N Z W F 0 I G F u Z C B m a X N o L D N 9 J n F 1 b 3 Q 7 L C Z x d W 9 0 O 1 N l Y 3 R p b 2 4 x L 1 R h Y m x l I D M v Q X V 0 b 1 J l b W 9 2 Z W R D b 2 x 1 b W 5 z M S 5 7 R W d n L D R 9 J n F 1 b 3 Q 7 L C Z x d W 9 0 O 1 N l Y 3 R p b 2 4 x L 1 R h Y m x l I D M v Q X V 0 b 1 J l b W 9 2 Z W R D b 2 x 1 b W 5 z M S 5 7 T W l s a y B h b m Q g c H J v Z H V j d H M s N X 0 m c X V v d D s s J n F 1 b 3 Q 7 U 2 V j d G l v b j E v V G F i b G U g M y 9 B d X R v U m V t b 3 Z l Z E N v b H V t b n M x L n t P a W x z I G F u Z C B m Y X R z L D Z 9 J n F 1 b 3 Q 7 L C Z x d W 9 0 O 1 N l Y 3 R p b 2 4 x L 1 R h Y m x l I D M v Q X V 0 b 1 J l b W 9 2 Z W R D b 2 x 1 b W 5 z M S 5 7 R n J 1 a X R z L D d 9 J n F 1 b 3 Q 7 L C Z x d W 9 0 O 1 N l Y 3 R p b 2 4 x L 1 R h Y m x l I D M v Q X V 0 b 1 J l b W 9 2 Z W R D b 2 x 1 b W 5 z M S 5 7 V m V n Z X R h Y m x l c y w 4 f S Z x d W 9 0 O y w m c X V v d D t T Z W N 0 a W 9 u M S 9 U Y W J s Z S A z L 0 F 1 d G 9 S Z W 1 v d m V k Q 2 9 s d W 1 u c z E u e 1 B 1 b H N l c y B h b m Q g c H J v Z H V j d H M s O X 0 m c X V v d D s s J n F 1 b 3 Q 7 U 2 V j d G l v b j E v V G F i b G U g M y 9 B d X R v U m V t b 3 Z l Z E N v b H V t b n M x L n t T d W d h c i B h b m Q g Q 2 9 u Z m V j d G l v b m V y e S w x M H 0 m c X V v d D s s J n F 1 b 3 Q 7 U 2 V j d G l v b j E v V G F i b G U g M y 9 B d X R v U m V t b 3 Z l Z E N v b H V t b n M x L n t T c G l j Z X M s M T F 9 J n F 1 b 3 Q 7 L C Z x d W 9 0 O 1 N l Y 3 R p b 2 4 x L 1 R h Y m x l I D M v Q X V 0 b 1 J l b W 9 2 Z W R D b 2 x 1 b W 5 z M S 5 7 T m 9 u L W F s Y 2 9 o b 2 x p Y y B i Z X Z l c m F n Z X M s M T J 9 J n F 1 b 3 Q 7 L C Z x d W 9 0 O 1 N l Y 3 R p b 2 4 x L 1 R h Y m x l I D M v Q X V 0 b 1 J l b W 9 2 Z W R D b 2 x 1 b W 5 z M S 5 7 U H J l c G F y Z W Q g b W V h b H M s I H N u Y W N r c y w g c 3 d l Z X R z I G V 0 Y y 4 s M T N 9 J n F 1 b 3 Q 7 L C Z x d W 9 0 O 1 N l Y 3 R p b 2 4 x L 1 R h Y m x l I D M v Q X V 0 b 1 J l b W 9 2 Z W R D b 2 x 1 b W 5 z M S 5 7 R m 9 v Z C B h b m Q g Y m V 2 Z X J h Z 2 V z L D E 0 f S Z x d W 9 0 O y w m c X V v d D t T Z W N 0 a W 9 u M S 9 U Y W J s Z S A z L 0 F 1 d G 9 S Z W 1 v d m V k Q 2 9 s d W 1 u c z E u e 1 B h b i w g d G 9 i Y W N j b y B h b m Q g a W 5 0 b 3 h p Y 2 F u d H M s M T V 9 J n F 1 b 3 Q 7 L C Z x d W 9 0 O 1 N l Y 3 R p b 2 4 x L 1 R h Y m x l I D M v Q X V 0 b 1 J l b W 9 2 Z W R D b 2 x 1 b W 5 z M S 5 7 Q 2 x v d G h p b m c s M T Z 9 J n F 1 b 3 Q 7 L C Z x d W 9 0 O 1 N l Y 3 R p b 2 4 x L 1 R h Y m x l I D M v Q X V 0 b 1 J l b W 9 2 Z W R D b 2 x 1 b W 5 z M S 5 7 R m 9 v d H d l Y X I s M T d 9 J n F 1 b 3 Q 7 L C Z x d W 9 0 O 1 N l Y 3 R p b 2 4 x L 1 R h Y m x l I D M v Q X V 0 b 1 J l b W 9 2 Z W R D b 2 x 1 b W 5 z M S 5 7 Q 2 x v d G h p b m c g Y W 5 k I G Z v b 3 R 3 Z W F y L D E 4 f S Z x d W 9 0 O y w m c X V v d D t T Z W N 0 a W 9 u M S 9 U Y W J s Z S A z L 0 F 1 d G 9 S Z W 1 v d m V k Q 2 9 s d W 1 u c z E u e 0 h v d X N p b m c s M T l 9 J n F 1 b 3 Q 7 L C Z x d W 9 0 O 1 N l Y 3 R p b 2 4 x L 1 R h Y m x l I D M v Q X V 0 b 1 J l b W 9 2 Z W R D b 2 x 1 b W 5 z M S 5 7 R n V l b C B h b m Q g b G l n a H Q s M j B 9 J n F 1 b 3 Q 7 L C Z x d W 9 0 O 1 N l Y 3 R p b 2 4 x L 1 R h Y m x l I D M v Q X V 0 b 1 J l b W 9 2 Z W R D b 2 x 1 b W 5 z M S 5 7 S G 9 1 c 2 V o b 2 x k I G d v b 2 R z I G F u Z C B z Z X J 2 a W N l c y w y M X 0 m c X V v d D s s J n F 1 b 3 Q 7 U 2 V j d G l v b j E v V G F i b G U g M y 9 B d X R v U m V t b 3 Z l Z E N v b H V t b n M x L n t I Z W F s d G g s M j J 9 J n F 1 b 3 Q 7 L C Z x d W 9 0 O 1 N l Y 3 R p b 2 4 x L 1 R h Y m x l I D M v Q X V 0 b 1 J l b W 9 2 Z W R D b 2 x 1 b W 5 z M S 5 7 V H J h b n N w b 3 J 0 I G F u Z C B j b 2 1 t d W 5 p Y 2 F 0 a W 9 u L D I z f S Z x d W 9 0 O y w m c X V v d D t T Z W N 0 a W 9 u M S 9 U Y W J s Z S A z L 0 F 1 d G 9 S Z W 1 v d m V k Q 2 9 s d W 1 u c z E u e 1 J l Y 3 J l Y X R p b 2 4 g Y W 5 k I G F t d X N l b W V u d C w y N H 0 m c X V v d D s s J n F 1 b 3 Q 7 U 2 V j d G l v b j E v V G F i b G U g M y 9 B d X R v U m V t b 3 Z l Z E N v b H V t b n M x L n t F Z H V j Y X R p b 2 4 s M j V 9 J n F 1 b 3 Q 7 L C Z x d W 9 0 O 1 N l Y 3 R p b 2 4 x L 1 R h Y m x l I D M v Q X V 0 b 1 J l b W 9 2 Z W R D b 2 x 1 b W 5 z M S 5 7 U G V y c 2 9 u Y W w g Y 2 F y Z S B h b m Q g Z W Z m Z W N 0 c y w y N n 0 m c X V v d D s s J n F 1 b 3 Q 7 U 2 V j d G l v b j E v V G F i b G U g M y 9 B d X R v U m V t b 3 Z l Z E N v b H V t b n M x L n t N a X N j Z W x s Y W 5 l b 3 V z L D I 3 f S Z x d W 9 0 O y w m c X V v d D t T Z W N 0 a W 9 u M S 9 U Y W J s Z S A z L 0 F 1 d G 9 S Z W 1 v d m V k Q 2 9 s d W 1 u c z E u e 0 d l b m V y Y W w g S W 5 k Z X g g K E F s b C B H c m 9 1 c H M p L D I 4 f S Z x d W 9 0 O y w m c X V v d D t T Z W N 0 a W 9 u M S 9 U Y W J s Z S A z L 0 F 1 d G 9 S Z W 1 v d m V k Q 2 9 s d W 1 u c z E u e 0 N v b n N 1 b W V y I E Z v b 2 Q g U H J p Y 2 U g S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1 v b n R o L D B 9 J n F 1 b 3 Q 7 L C Z x d W 9 0 O 1 N l Y 3 R p b 2 4 x L 1 R h Y m x l I D M v Q X V 0 b 1 J l b W 9 2 Z W R D b 2 x 1 b W 5 z M S 5 7 U 2 V j d G 9 y L D F 9 J n F 1 b 3 Q 7 L C Z x d W 9 0 O 1 N l Y 3 R p b 2 4 x L 1 R h Y m x l I D M v Q X V 0 b 1 J l b W 9 2 Z W R D b 2 x 1 b W 5 z M S 5 7 Q 2 V y Z W F s c y B h b m Q g c H J v Z H V j d H M s M n 0 m c X V v d D s s J n F 1 b 3 Q 7 U 2 V j d G l v b j E v V G F i b G U g M y 9 B d X R v U m V t b 3 Z l Z E N v b H V t b n M x L n t N Z W F 0 I G F u Z C B m a X N o L D N 9 J n F 1 b 3 Q 7 L C Z x d W 9 0 O 1 N l Y 3 R p b 2 4 x L 1 R h Y m x l I D M v Q X V 0 b 1 J l b W 9 2 Z W R D b 2 x 1 b W 5 z M S 5 7 R W d n L D R 9 J n F 1 b 3 Q 7 L C Z x d W 9 0 O 1 N l Y 3 R p b 2 4 x L 1 R h Y m x l I D M v Q X V 0 b 1 J l b W 9 2 Z W R D b 2 x 1 b W 5 z M S 5 7 T W l s a y B h b m Q g c H J v Z H V j d H M s N X 0 m c X V v d D s s J n F 1 b 3 Q 7 U 2 V j d G l v b j E v V G F i b G U g M y 9 B d X R v U m V t b 3 Z l Z E N v b H V t b n M x L n t P a W x z I G F u Z C B m Y X R z L D Z 9 J n F 1 b 3 Q 7 L C Z x d W 9 0 O 1 N l Y 3 R p b 2 4 x L 1 R h Y m x l I D M v Q X V 0 b 1 J l b W 9 2 Z W R D b 2 x 1 b W 5 z M S 5 7 R n J 1 a X R z L D d 9 J n F 1 b 3 Q 7 L C Z x d W 9 0 O 1 N l Y 3 R p b 2 4 x L 1 R h Y m x l I D M v Q X V 0 b 1 J l b W 9 2 Z W R D b 2 x 1 b W 5 z M S 5 7 V m V n Z X R h Y m x l c y w 4 f S Z x d W 9 0 O y w m c X V v d D t T Z W N 0 a W 9 u M S 9 U Y W J s Z S A z L 0 F 1 d G 9 S Z W 1 v d m V k Q 2 9 s d W 1 u c z E u e 1 B 1 b H N l c y B h b m Q g c H J v Z H V j d H M s O X 0 m c X V v d D s s J n F 1 b 3 Q 7 U 2 V j d G l v b j E v V G F i b G U g M y 9 B d X R v U m V t b 3 Z l Z E N v b H V t b n M x L n t T d W d h c i B h b m Q g Q 2 9 u Z m V j d G l v b m V y e S w x M H 0 m c X V v d D s s J n F 1 b 3 Q 7 U 2 V j d G l v b j E v V G F i b G U g M y 9 B d X R v U m V t b 3 Z l Z E N v b H V t b n M x L n t T c G l j Z X M s M T F 9 J n F 1 b 3 Q 7 L C Z x d W 9 0 O 1 N l Y 3 R p b 2 4 x L 1 R h Y m x l I D M v Q X V 0 b 1 J l b W 9 2 Z W R D b 2 x 1 b W 5 z M S 5 7 T m 9 u L W F s Y 2 9 o b 2 x p Y y B i Z X Z l c m F n Z X M s M T J 9 J n F 1 b 3 Q 7 L C Z x d W 9 0 O 1 N l Y 3 R p b 2 4 x L 1 R h Y m x l I D M v Q X V 0 b 1 J l b W 9 2 Z W R D b 2 x 1 b W 5 z M S 5 7 U H J l c G F y Z W Q g b W V h b H M s I H N u Y W N r c y w g c 3 d l Z X R z I G V 0 Y y 4 s M T N 9 J n F 1 b 3 Q 7 L C Z x d W 9 0 O 1 N l Y 3 R p b 2 4 x L 1 R h Y m x l I D M v Q X V 0 b 1 J l b W 9 2 Z W R D b 2 x 1 b W 5 z M S 5 7 R m 9 v Z C B h b m Q g Y m V 2 Z X J h Z 2 V z L D E 0 f S Z x d W 9 0 O y w m c X V v d D t T Z W N 0 a W 9 u M S 9 U Y W J s Z S A z L 0 F 1 d G 9 S Z W 1 v d m V k Q 2 9 s d W 1 u c z E u e 1 B h b i w g d G 9 i Y W N j b y B h b m Q g a W 5 0 b 3 h p Y 2 F u d H M s M T V 9 J n F 1 b 3 Q 7 L C Z x d W 9 0 O 1 N l Y 3 R p b 2 4 x L 1 R h Y m x l I D M v Q X V 0 b 1 J l b W 9 2 Z W R D b 2 x 1 b W 5 z M S 5 7 Q 2 x v d G h p b m c s M T Z 9 J n F 1 b 3 Q 7 L C Z x d W 9 0 O 1 N l Y 3 R p b 2 4 x L 1 R h Y m x l I D M v Q X V 0 b 1 J l b W 9 2 Z W R D b 2 x 1 b W 5 z M S 5 7 R m 9 v d H d l Y X I s M T d 9 J n F 1 b 3 Q 7 L C Z x d W 9 0 O 1 N l Y 3 R p b 2 4 x L 1 R h Y m x l I D M v Q X V 0 b 1 J l b W 9 2 Z W R D b 2 x 1 b W 5 z M S 5 7 Q 2 x v d G h p b m c g Y W 5 k I G Z v b 3 R 3 Z W F y L D E 4 f S Z x d W 9 0 O y w m c X V v d D t T Z W N 0 a W 9 u M S 9 U Y W J s Z S A z L 0 F 1 d G 9 S Z W 1 v d m V k Q 2 9 s d W 1 u c z E u e 0 h v d X N p b m c s M T l 9 J n F 1 b 3 Q 7 L C Z x d W 9 0 O 1 N l Y 3 R p b 2 4 x L 1 R h Y m x l I D M v Q X V 0 b 1 J l b W 9 2 Z W R D b 2 x 1 b W 5 z M S 5 7 R n V l b C B h b m Q g b G l n a H Q s M j B 9 J n F 1 b 3 Q 7 L C Z x d W 9 0 O 1 N l Y 3 R p b 2 4 x L 1 R h Y m x l I D M v Q X V 0 b 1 J l b W 9 2 Z W R D b 2 x 1 b W 5 z M S 5 7 S G 9 1 c 2 V o b 2 x k I G d v b 2 R z I G F u Z C B z Z X J 2 a W N l c y w y M X 0 m c X V v d D s s J n F 1 b 3 Q 7 U 2 V j d G l v b j E v V G F i b G U g M y 9 B d X R v U m V t b 3 Z l Z E N v b H V t b n M x L n t I Z W F s d G g s M j J 9 J n F 1 b 3 Q 7 L C Z x d W 9 0 O 1 N l Y 3 R p b 2 4 x L 1 R h Y m x l I D M v Q X V 0 b 1 J l b W 9 2 Z W R D b 2 x 1 b W 5 z M S 5 7 V H J h b n N w b 3 J 0 I G F u Z C B j b 2 1 t d W 5 p Y 2 F 0 a W 9 u L D I z f S Z x d W 9 0 O y w m c X V v d D t T Z W N 0 a W 9 u M S 9 U Y W J s Z S A z L 0 F 1 d G 9 S Z W 1 v d m V k Q 2 9 s d W 1 u c z E u e 1 J l Y 3 J l Y X R p b 2 4 g Y W 5 k I G F t d X N l b W V u d C w y N H 0 m c X V v d D s s J n F 1 b 3 Q 7 U 2 V j d G l v b j E v V G F i b G U g M y 9 B d X R v U m V t b 3 Z l Z E N v b H V t b n M x L n t F Z H V j Y X R p b 2 4 s M j V 9 J n F 1 b 3 Q 7 L C Z x d W 9 0 O 1 N l Y 3 R p b 2 4 x L 1 R h Y m x l I D M v Q X V 0 b 1 J l b W 9 2 Z W R D b 2 x 1 b W 5 z M S 5 7 U G V y c 2 9 u Y W w g Y 2 F y Z S B h b m Q g Z W Z m Z W N 0 c y w y N n 0 m c X V v d D s s J n F 1 b 3 Q 7 U 2 V j d G l v b j E v V G F i b G U g M y 9 B d X R v U m V t b 3 Z l Z E N v b H V t b n M x L n t N a X N j Z W x s Y W 5 l b 3 V z L D I 3 f S Z x d W 9 0 O y w m c X V v d D t T Z W N 0 a W 9 u M S 9 U Y W J s Z S A z L 0 F 1 d G 9 S Z W 1 v d m V k Q 2 9 s d W 1 u c z E u e 0 d l b m V y Y W w g S W 5 k Z X g g K E F s b C B H c m 9 1 c H M p L D I 4 f S Z x d W 9 0 O y w m c X V v d D t T Z W N 0 a W 9 u M S 9 U Y W J s Z S A z L 0 F 1 d G 9 S Z W 1 v d m V k Q 2 9 s d W 1 u c z E u e 0 N v b n N 1 b W V y I E Z v b 2 Q g U H J p Y 2 U g S W 5 k Z X g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y N 2 Q 5 N m Q t Z m U x N C 0 0 N m N j L T h l O D E t N D M 4 N j k 3 Z T A 3 O D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d U M D c 6 M T A 6 M D k u O T M 4 M j g 2 N F o i I C 8 + P E V u d H J 5 I F R 5 c G U 9 I k Z p b G x D b 2 x 1 b W 5 U e X B l c y I g V m F s d W U 9 I n N C Z 1 V G Q l F V R k J R V U Z C U V V G Q l F V R 0 F B P T 0 i I C 8 + P E V u d H J 5 I F R 5 c G U 9 I k Z p b G x D b 2 x 1 b W 5 O Y W 1 l c y I g V m F s d W U 9 I n N b J n F 1 b 3 Q 7 W W V h c i Z x d W 9 0 O y w m c X V v d D s z M z M y O S Z x d W 9 0 O y w m c X V v d D s z M z M 1 O S Z x d W 9 0 O y w m c X V v d D s z M z M 5 M C Z x d W 9 0 O y w m c X V v d D s z M z Q y M C Z x d W 9 0 O y w m c X V v d D s z M z Q 1 M S Z x d W 9 0 O y w m c X V v d D s z M z Q 4 M i Z x d W 9 0 O y w m c X V v d D s z M z U x M i Z x d W 9 0 O y w m c X V v d D s z M z U 0 M y Z x d W 9 0 O y w m c X V v d D s z M z U 3 M y Z x d W 9 0 O y w m c X V v d D s z M z Y w N C Z x d W 9 0 O y w m c X V v d D s z M z Y z N S Z x d W 9 0 O y w m c X V v d D s z M z Y 2 N C Z x d W 9 0 O y w m c X V v d D t B d m V y Y W d l J n F 1 b 3 Q 7 L C Z x d W 9 0 O 1 J h d G l v I C o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l l Y X I s M H 0 m c X V v d D s s J n F 1 b 3 Q 7 U 2 V j d G l v b j E v U 2 h l Z X Q x L 0 F 1 d G 9 S Z W 1 v d m V k Q 2 9 s d W 1 u c z E u e z M z M z I 5 L D F 9 J n F 1 b 3 Q 7 L C Z x d W 9 0 O 1 N l Y 3 R p b 2 4 x L 1 N o Z W V 0 M S 9 B d X R v U m V t b 3 Z l Z E N v b H V t b n M x L n s z M z M 1 O S w y f S Z x d W 9 0 O y w m c X V v d D t T Z W N 0 a W 9 u M S 9 T a G V l d D E v Q X V 0 b 1 J l b W 9 2 Z W R D b 2 x 1 b W 5 z M S 5 7 M z M z O T A s M 3 0 m c X V v d D s s J n F 1 b 3 Q 7 U 2 V j d G l v b j E v U 2 h l Z X Q x L 0 F 1 d G 9 S Z W 1 v d m V k Q 2 9 s d W 1 u c z E u e z M z N D I w L D R 9 J n F 1 b 3 Q 7 L C Z x d W 9 0 O 1 N l Y 3 R p b 2 4 x L 1 N o Z W V 0 M S 9 B d X R v U m V t b 3 Z l Z E N v b H V t b n M x L n s z M z Q 1 M S w 1 f S Z x d W 9 0 O y w m c X V v d D t T Z W N 0 a W 9 u M S 9 T a G V l d D E v Q X V 0 b 1 J l b W 9 2 Z W R D b 2 x 1 b W 5 z M S 5 7 M z M 0 O D I s N n 0 m c X V v d D s s J n F 1 b 3 Q 7 U 2 V j d G l v b j E v U 2 h l Z X Q x L 0 F 1 d G 9 S Z W 1 v d m V k Q 2 9 s d W 1 u c z E u e z M z N T E y L D d 9 J n F 1 b 3 Q 7 L C Z x d W 9 0 O 1 N l Y 3 R p b 2 4 x L 1 N o Z W V 0 M S 9 B d X R v U m V t b 3 Z l Z E N v b H V t b n M x L n s z M z U 0 M y w 4 f S Z x d W 9 0 O y w m c X V v d D t T Z W N 0 a W 9 u M S 9 T a G V l d D E v Q X V 0 b 1 J l b W 9 2 Z W R D b 2 x 1 b W 5 z M S 5 7 M z M 1 N z M s O X 0 m c X V v d D s s J n F 1 b 3 Q 7 U 2 V j d G l v b j E v U 2 h l Z X Q x L 0 F 1 d G 9 S Z W 1 v d m V k Q 2 9 s d W 1 u c z E u e z M z N j A 0 L D E w f S Z x d W 9 0 O y w m c X V v d D t T Z W N 0 a W 9 u M S 9 T a G V l d D E v Q X V 0 b 1 J l b W 9 2 Z W R D b 2 x 1 b W 5 z M S 5 7 M z M 2 M z U s M T F 9 J n F 1 b 3 Q 7 L C Z x d W 9 0 O 1 N l Y 3 R p b 2 4 x L 1 N o Z W V 0 M S 9 B d X R v U m V t b 3 Z l Z E N v b H V t b n M x L n s z M z Y 2 N C w x M n 0 m c X V v d D s s J n F 1 b 3 Q 7 U 2 V j d G l v b j E v U 2 h l Z X Q x L 0 F 1 d G 9 S Z W 1 v d m V k Q 2 9 s d W 1 u c z E u e 0 F 2 Z X J h Z 2 U s M T N 9 J n F 1 b 3 Q 7 L C Z x d W 9 0 O 1 N l Y 3 R p b 2 4 x L 1 N o Z W V 0 M S 9 B d X R v U m V t b 3 Z l Z E N v b H V t b n M x L n t S Y X R p b y A q L D E 0 f S Z x d W 9 0 O y w m c X V v d D t T Z W N 0 a W 9 u M S 9 T a G V l d D E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W W V h c i w w f S Z x d W 9 0 O y w m c X V v d D t T Z W N 0 a W 9 u M S 9 T a G V l d D E v Q X V 0 b 1 J l b W 9 2 Z W R D b 2 x 1 b W 5 z M S 5 7 M z M z M j k s M X 0 m c X V v d D s s J n F 1 b 3 Q 7 U 2 V j d G l v b j E v U 2 h l Z X Q x L 0 F 1 d G 9 S Z W 1 v d m V k Q 2 9 s d W 1 u c z E u e z M z M z U 5 L D J 9 J n F 1 b 3 Q 7 L C Z x d W 9 0 O 1 N l Y 3 R p b 2 4 x L 1 N o Z W V 0 M S 9 B d X R v U m V t b 3 Z l Z E N v b H V t b n M x L n s z M z M 5 M C w z f S Z x d W 9 0 O y w m c X V v d D t T Z W N 0 a W 9 u M S 9 T a G V l d D E v Q X V 0 b 1 J l b W 9 2 Z W R D b 2 x 1 b W 5 z M S 5 7 M z M 0 M j A s N H 0 m c X V v d D s s J n F 1 b 3 Q 7 U 2 V j d G l v b j E v U 2 h l Z X Q x L 0 F 1 d G 9 S Z W 1 v d m V k Q 2 9 s d W 1 u c z E u e z M z N D U x L D V 9 J n F 1 b 3 Q 7 L C Z x d W 9 0 O 1 N l Y 3 R p b 2 4 x L 1 N o Z W V 0 M S 9 B d X R v U m V t b 3 Z l Z E N v b H V t b n M x L n s z M z Q 4 M i w 2 f S Z x d W 9 0 O y w m c X V v d D t T Z W N 0 a W 9 u M S 9 T a G V l d D E v Q X V 0 b 1 J l b W 9 2 Z W R D b 2 x 1 b W 5 z M S 5 7 M z M 1 M T I s N 3 0 m c X V v d D s s J n F 1 b 3 Q 7 U 2 V j d G l v b j E v U 2 h l Z X Q x L 0 F 1 d G 9 S Z W 1 v d m V k Q 2 9 s d W 1 u c z E u e z M z N T Q z L D h 9 J n F 1 b 3 Q 7 L C Z x d W 9 0 O 1 N l Y 3 R p b 2 4 x L 1 N o Z W V 0 M S 9 B d X R v U m V t b 3 Z l Z E N v b H V t b n M x L n s z M z U 3 M y w 5 f S Z x d W 9 0 O y w m c X V v d D t T Z W N 0 a W 9 u M S 9 T a G V l d D E v Q X V 0 b 1 J l b W 9 2 Z W R D b 2 x 1 b W 5 z M S 5 7 M z M 2 M D Q s M T B 9 J n F 1 b 3 Q 7 L C Z x d W 9 0 O 1 N l Y 3 R p b 2 4 x L 1 N o Z W V 0 M S 9 B d X R v U m V t b 3 Z l Z E N v b H V t b n M x L n s z M z Y z N S w x M X 0 m c X V v d D s s J n F 1 b 3 Q 7 U 2 V j d G l v b j E v U 2 h l Z X Q x L 0 F 1 d G 9 S Z W 1 v d m V k Q 2 9 s d W 1 u c z E u e z M z N j Y 0 L D E y f S Z x d W 9 0 O y w m c X V v d D t T Z W N 0 a W 9 u M S 9 T a G V l d D E v Q X V 0 b 1 J l b W 9 2 Z W R D b 2 x 1 b W 5 z M S 5 7 Q X Z l c m F n Z S w x M 3 0 m c X V v d D s s J n F 1 b 3 Q 7 U 2 V j d G l v b j E v U 2 h l Z X Q x L 0 F 1 d G 9 S Z W 1 v d m V k Q 2 9 s d W 1 u c z E u e 1 J h d G l v I C o s M T R 9 J n F 1 b 3 Q 7 L C Z x d W 9 0 O 1 N l Y 3 R p b 2 4 x L 1 N o Z W V 0 M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w k H Y 6 t N U K R G O e T Y l H r v A A A A A A C A A A A A A A Q Z g A A A A E A A C A A A A D 9 k u Q X T b U i Y x X a Y v O W 3 F 7 / g 9 s 0 K 8 o 5 k i y o Y y v f e f G r z g A A A A A O g A A A A A I A A C A A A A D c z / l U H p t O G 6 W x x 7 t q E z u l H H a 5 Z R x s t / + d a B 2 A 1 8 g C 0 V A A A A C I h q w 0 B S y V h Q B N I r y z / E B N 5 c 8 v I / U I a h j h C 5 e H R C G / h L m U x 8 S 8 o O q a g B 5 U c e v d a w Q z j N V 2 m b P v O t r U / v C O y X t N + m E b / p c D u 8 J z q 2 s e x Y l k V E A A A A A 1 F L J i 7 T T f h F 0 r A e q E K Y G L X x V Q r m y K T p + A Q f y z Z m Y 0 H 6 8 M y + N j d n O 5 n 1 I e i i A f i l G g l T v 2 6 e A k I Y 9 8 X b 0 G J s Z J < / D a t a M a s h u p > 
</file>

<file path=customXml/itemProps1.xml><?xml version="1.0" encoding="utf-8"?>
<ds:datastoreItem xmlns:ds="http://schemas.openxmlformats.org/officeDocument/2006/customXml" ds:itemID="{0EC3A7B0-3135-49F3-B4C5-7F995AA416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Lifecycle</vt:lpstr>
      <vt:lpstr>April 2019 Data</vt:lpstr>
      <vt:lpstr>Sample Size Analysis</vt:lpstr>
      <vt:lpstr>Main Data</vt:lpstr>
      <vt:lpstr>Sheet9</vt:lpstr>
      <vt:lpstr>Sheet8</vt:lpstr>
      <vt:lpstr>Data Mapping</vt:lpstr>
      <vt:lpstr>Data Cleaning</vt:lpstr>
      <vt:lpstr>Imputation</vt:lpstr>
      <vt:lpstr>P1 - V1</vt:lpstr>
      <vt:lpstr>P1 - Analysis</vt:lpstr>
      <vt:lpstr>P1 - V2</vt:lpstr>
      <vt:lpstr>P1 - V2 Analysis</vt:lpstr>
      <vt:lpstr>Crude Oil Prices</vt:lpstr>
      <vt:lpstr>P1 - Communication</vt:lpstr>
      <vt:lpstr>P2 - V1</vt:lpstr>
      <vt:lpstr>P2 - Communication</vt:lpstr>
      <vt:lpstr>P3 - V1</vt:lpstr>
      <vt:lpstr>P3 - Communication</vt:lpstr>
      <vt:lpstr>P4 - V1</vt:lpstr>
      <vt:lpstr>P4 - V2</vt:lpstr>
      <vt:lpstr>P5 - V1</vt:lpstr>
      <vt:lpstr>P5 - V2</vt:lpstr>
      <vt:lpstr>Sheet2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SivaTeja Rajaneni</dc:creator>
  <cp:lastModifiedBy>SivaTeja Rajaneni</cp:lastModifiedBy>
  <dcterms:created xsi:type="dcterms:W3CDTF">2024-04-25T02:04:01Z</dcterms:created>
  <dcterms:modified xsi:type="dcterms:W3CDTF">2024-04-29T14:53:36Z</dcterms:modified>
</cp:coreProperties>
</file>