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tomwh\Documents\GitHub\QJM_Wargame\_reference\"/>
    </mc:Choice>
  </mc:AlternateContent>
  <bookViews>
    <workbookView xWindow="0" yWindow="0" windowWidth="7470" windowHeight="2760" firstSheet="4" activeTab="6"/>
  </bookViews>
  <sheets>
    <sheet name="Berlin Bde" sheetId="1" r:id="rId1"/>
    <sheet name="Forces Françaises à Berlin" sheetId="18" r:id="rId2"/>
    <sheet name="Berlin Infantry Bde" sheetId="19" r:id="rId3"/>
    <sheet name="6th Guards Sep MRBde" sheetId="20" r:id="rId4"/>
    <sheet name="1st MRD (DDR)" sheetId="21" r:id="rId5"/>
    <sheet name="DDR Border Rgts" sheetId="23" r:id="rId6"/>
    <sheet name="DDR other" sheetId="22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J2" i="22" l="1"/>
  <c r="E2" i="22"/>
  <c r="F2" i="22"/>
  <c r="G2" i="22"/>
  <c r="H2" i="22"/>
  <c r="I2" i="22"/>
  <c r="D2" i="22"/>
  <c r="K2" i="23"/>
  <c r="E2" i="23"/>
  <c r="F2" i="23"/>
  <c r="G2" i="23"/>
  <c r="H2" i="23"/>
  <c r="I2" i="23"/>
  <c r="J2" i="23"/>
  <c r="D2" i="23"/>
  <c r="C4" i="23"/>
  <c r="C39" i="23"/>
  <c r="C38" i="23"/>
  <c r="C37" i="23"/>
  <c r="C36" i="23"/>
  <c r="C35" i="23"/>
  <c r="C34" i="23"/>
  <c r="C33" i="23"/>
  <c r="C32" i="23"/>
  <c r="C31" i="23"/>
  <c r="C30" i="23"/>
  <c r="C29" i="23"/>
  <c r="C28" i="23"/>
  <c r="C27" i="23"/>
  <c r="C26" i="23"/>
  <c r="C25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5" i="23"/>
  <c r="C3" i="23"/>
  <c r="C39" i="22"/>
  <c r="C38" i="22"/>
  <c r="C37" i="22"/>
  <c r="C36" i="22"/>
  <c r="C35" i="22"/>
  <c r="C34" i="22"/>
  <c r="C33" i="22"/>
  <c r="C32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J10" i="19"/>
  <c r="J12" i="19"/>
  <c r="J9" i="19"/>
  <c r="C15" i="19"/>
  <c r="H7" i="1"/>
  <c r="H6" i="1"/>
  <c r="H5" i="1"/>
  <c r="C13" i="1"/>
  <c r="C4" i="18"/>
  <c r="E8" i="18"/>
  <c r="C15" i="18"/>
  <c r="C14" i="18"/>
  <c r="E9" i="18"/>
  <c r="E7" i="18"/>
  <c r="C2" i="22" l="1"/>
  <c r="C2" i="23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E2" i="21"/>
  <c r="F2" i="21"/>
  <c r="G2" i="21"/>
  <c r="H2" i="21"/>
  <c r="I2" i="21"/>
  <c r="D2" i="21"/>
  <c r="C5" i="18" l="1"/>
  <c r="C23" i="20"/>
  <c r="C22" i="20"/>
  <c r="K2" i="20"/>
  <c r="C4" i="20"/>
  <c r="C17" i="20"/>
  <c r="C18" i="20"/>
  <c r="C19" i="20"/>
  <c r="C20" i="20"/>
  <c r="C21" i="20"/>
  <c r="C2" i="21" l="1"/>
  <c r="C16" i="20"/>
  <c r="C15" i="20"/>
  <c r="C14" i="20"/>
  <c r="C13" i="20"/>
  <c r="C12" i="20"/>
  <c r="C11" i="20"/>
  <c r="C10" i="20"/>
  <c r="C9" i="20"/>
  <c r="C8" i="20"/>
  <c r="C7" i="20"/>
  <c r="C6" i="20"/>
  <c r="C5" i="20"/>
  <c r="C3" i="20"/>
  <c r="J2" i="20"/>
  <c r="I2" i="20"/>
  <c r="H2" i="20"/>
  <c r="G2" i="20"/>
  <c r="F2" i="20"/>
  <c r="E2" i="20"/>
  <c r="D2" i="20"/>
  <c r="C14" i="19"/>
  <c r="C7" i="19"/>
  <c r="C8" i="19"/>
  <c r="C9" i="19"/>
  <c r="C10" i="19"/>
  <c r="C11" i="19"/>
  <c r="C12" i="19"/>
  <c r="C13" i="19"/>
  <c r="J2" i="19"/>
  <c r="C3" i="19"/>
  <c r="C4" i="19"/>
  <c r="C5" i="19"/>
  <c r="C6" i="19"/>
  <c r="C2" i="20" l="1"/>
  <c r="I2" i="19"/>
  <c r="H2" i="19"/>
  <c r="G2" i="19"/>
  <c r="F2" i="19"/>
  <c r="E2" i="19"/>
  <c r="D2" i="19"/>
  <c r="C3" i="18"/>
  <c r="C6" i="18"/>
  <c r="C7" i="18"/>
  <c r="F2" i="18"/>
  <c r="C9" i="18"/>
  <c r="C10" i="18"/>
  <c r="C11" i="18"/>
  <c r="C12" i="18"/>
  <c r="C13" i="18"/>
  <c r="G2" i="18"/>
  <c r="E2" i="18"/>
  <c r="D2" i="18"/>
  <c r="C12" i="1"/>
  <c r="C11" i="1"/>
  <c r="E7" i="1"/>
  <c r="F7" i="1"/>
  <c r="D7" i="1"/>
  <c r="E6" i="1"/>
  <c r="E2" i="1" s="1"/>
  <c r="F6" i="1"/>
  <c r="F2" i="1" s="1"/>
  <c r="D6" i="1"/>
  <c r="E5" i="1"/>
  <c r="F5" i="1"/>
  <c r="D5" i="1"/>
  <c r="G2" i="1"/>
  <c r="H2" i="1"/>
  <c r="I2" i="1"/>
  <c r="D2" i="1"/>
  <c r="C2" i="19" l="1"/>
  <c r="C8" i="18"/>
  <c r="C2" i="18"/>
  <c r="C10" i="1"/>
  <c r="C3" i="1"/>
  <c r="C4" i="1"/>
  <c r="C5" i="1"/>
  <c r="C6" i="1"/>
  <c r="C7" i="1"/>
  <c r="C8" i="1"/>
  <c r="C9" i="1"/>
  <c r="C2" i="1" l="1"/>
</calcChain>
</file>

<file path=xl/sharedStrings.xml><?xml version="1.0" encoding="utf-8"?>
<sst xmlns="http://schemas.openxmlformats.org/spreadsheetml/2006/main" count="185" uniqueCount="142">
  <si>
    <t>TOTAL</t>
  </si>
  <si>
    <t>PERSONNEL</t>
  </si>
  <si>
    <t>FN FAL</t>
  </si>
  <si>
    <t>FN MAG</t>
  </si>
  <si>
    <t>Carl Gustav</t>
  </si>
  <si>
    <t>M113A1</t>
  </si>
  <si>
    <t>M72 LAW</t>
  </si>
  <si>
    <t>US Berlin Brigade</t>
  </si>
  <si>
    <t>2nd Btn, 6th Inf</t>
  </si>
  <si>
    <t>4th Btn, 6th Inf</t>
  </si>
  <si>
    <t>Battery C, 94th Field Artillery</t>
  </si>
  <si>
    <t>M60A1</t>
  </si>
  <si>
    <t>M-16</t>
  </si>
  <si>
    <t>M-60 MMG</t>
  </si>
  <si>
    <t>M106</t>
  </si>
  <si>
    <t>M151 TOW</t>
  </si>
  <si>
    <t>M109</t>
  </si>
  <si>
    <t>Personnel ea</t>
  </si>
  <si>
    <t>Truck</t>
  </si>
  <si>
    <t>FIM-92 Stinger</t>
  </si>
  <si>
    <t>42nd Military Police Bde</t>
  </si>
  <si>
    <t>Forces Françaises à Berlin</t>
  </si>
  <si>
    <t>F Co, 40th Armor</t>
  </si>
  <si>
    <t>46e RI</t>
  </si>
  <si>
    <t>11e RCh</t>
  </si>
  <si>
    <t>110e CG</t>
  </si>
  <si>
    <t>AMX-30B</t>
  </si>
  <si>
    <t>VAB</t>
  </si>
  <si>
    <t>NF-1</t>
  </si>
  <si>
    <t>Berlin Infantry Bde</t>
  </si>
  <si>
    <t>FV432</t>
  </si>
  <si>
    <t>FV432/81mm</t>
  </si>
  <si>
    <t>Milan</t>
  </si>
  <si>
    <t>Spartan MCT</t>
  </si>
  <si>
    <t>2" mortar</t>
  </si>
  <si>
    <t>1st Btn, King's Rgt</t>
  </si>
  <si>
    <t>1st Btn, Light Infantry</t>
  </si>
  <si>
    <t>1st Btn, Royal Welch Fusiliers</t>
  </si>
  <si>
    <t>C Sqdn, 14th/20th King's Hussars</t>
  </si>
  <si>
    <t>38th Field Sqdn, Royal Engineers</t>
  </si>
  <si>
    <t>2nd Rgt, Royal Military Police</t>
  </si>
  <si>
    <t>6th Troop, 46th AD Bty, 2 Field Rgt</t>
  </si>
  <si>
    <t>LAAD Javelin</t>
  </si>
  <si>
    <t>3rd Btn, 6th Inf</t>
  </si>
  <si>
    <t>6th Guards Separate
Motor Rifle Brigade</t>
  </si>
  <si>
    <t>154th Sep MRB</t>
  </si>
  <si>
    <t>133rd Sep MRB</t>
  </si>
  <si>
    <t>178th Sep MRB</t>
  </si>
  <si>
    <t>53rd Sep Tank Btn</t>
  </si>
  <si>
    <t>54th Sep Tank Btn</t>
  </si>
  <si>
    <t>10th Sep Tank Btn</t>
  </si>
  <si>
    <t>T-64A</t>
  </si>
  <si>
    <t>BMP-1</t>
  </si>
  <si>
    <t>BTR-60</t>
  </si>
  <si>
    <t>65th Sep Tank Btn</t>
  </si>
  <si>
    <t>AK-74</t>
  </si>
  <si>
    <t>RPK-74</t>
  </si>
  <si>
    <t>PKM</t>
  </si>
  <si>
    <t>SPG-9</t>
  </si>
  <si>
    <t>RPG-7V</t>
  </si>
  <si>
    <t>AGS-17</t>
  </si>
  <si>
    <t>BRM-1</t>
  </si>
  <si>
    <t>BTR-60PA (FAC)</t>
  </si>
  <si>
    <t>PRP-3</t>
  </si>
  <si>
    <t>BRDM-2</t>
  </si>
  <si>
    <t>UAZ-469</t>
  </si>
  <si>
    <t>GAZ-66</t>
  </si>
  <si>
    <t>Eng. Vehicle</t>
  </si>
  <si>
    <t>2B11</t>
  </si>
  <si>
    <t>BMP-1P</t>
  </si>
  <si>
    <t>ZIL-131</t>
  </si>
  <si>
    <t>Ural 375 POL</t>
  </si>
  <si>
    <t>Ural 375</t>
  </si>
  <si>
    <t>2B7/2B11</t>
  </si>
  <si>
    <t>2S1 Gvozdika</t>
  </si>
  <si>
    <t>79 Sep Artillery Btn</t>
  </si>
  <si>
    <t>9K32 Strela-2</t>
  </si>
  <si>
    <t>9K113 Konkurs</t>
  </si>
  <si>
    <t>9K115 Metis</t>
  </si>
  <si>
    <t>AMX-10P</t>
  </si>
  <si>
    <t>FAMAS F-1</t>
  </si>
  <si>
    <t>T-55</t>
  </si>
  <si>
    <t>Artillerieregiment 1
"Rudolf Gyptner"</t>
  </si>
  <si>
    <t>Panzerregiment 1
"Friedrich Wolf"</t>
  </si>
  <si>
    <t>Mot. Schützenregiment 3
"Paul Hegenbarth"</t>
  </si>
  <si>
    <t>Mot. Schützenregiment 2
"Arthur Ladwig"</t>
  </si>
  <si>
    <t>Mot. Schützenregiment 1
"Hans Beimer"</t>
  </si>
  <si>
    <t>Fla-Raketenregiment 1
"Anton Fischer"</t>
  </si>
  <si>
    <t>D-30</t>
  </si>
  <si>
    <t>ZSU-23-4</t>
  </si>
  <si>
    <t>BRDM-2 9P111</t>
  </si>
  <si>
    <t>9K14P</t>
  </si>
  <si>
    <t>BTR-70</t>
  </si>
  <si>
    <t>2S1</t>
  </si>
  <si>
    <t>2S3</t>
  </si>
  <si>
    <t>RM-70</t>
  </si>
  <si>
    <t>1V18 ACRV</t>
  </si>
  <si>
    <t>1V12 ACRV</t>
  </si>
  <si>
    <t>ZIL-130</t>
  </si>
  <si>
    <t>Ural-375</t>
  </si>
  <si>
    <t>TMM</t>
  </si>
  <si>
    <t>MT-55</t>
  </si>
  <si>
    <t>MT-LB</t>
  </si>
  <si>
    <t>SA-6</t>
  </si>
  <si>
    <t>1. motorisierte Schützendivision (DDR)</t>
  </si>
  <si>
    <t>https://de.wikipedia.org/wiki/1._motorisierte_Sch%C3%BCtzendivision</t>
  </si>
  <si>
    <t>9K31 Strela-1</t>
  </si>
  <si>
    <t>LRAC F1</t>
  </si>
  <si>
    <t>MILAN</t>
  </si>
  <si>
    <t>Hotchkiss M201</t>
  </si>
  <si>
    <t>M40A1 Recoiless Rifle</t>
  </si>
  <si>
    <t>81mm mortar</t>
  </si>
  <si>
    <t>20mm AA gun</t>
  </si>
  <si>
    <t>120mm mortar</t>
  </si>
  <si>
    <t>AMX-10PC</t>
  </si>
  <si>
    <t>M-47 Dragon</t>
  </si>
  <si>
    <t>FV432 RARDEN</t>
  </si>
  <si>
    <t>Fox CVR(W)</t>
  </si>
  <si>
    <t>Wombat 120mm RR</t>
  </si>
  <si>
    <t>Chieftain Mk VI</t>
  </si>
  <si>
    <t>Other DDR units</t>
  </si>
  <si>
    <t>FJB 40</t>
  </si>
  <si>
    <t>40 Artillery Bde</t>
  </si>
  <si>
    <t>40 Security Btn</t>
  </si>
  <si>
    <t>18 People's Police</t>
  </si>
  <si>
    <t>19 People's Police</t>
  </si>
  <si>
    <t>Postdam KdA</t>
  </si>
  <si>
    <t>Berlin KdA</t>
  </si>
  <si>
    <t>Grenzregiment 33</t>
  </si>
  <si>
    <t>Grenzregiment 34</t>
  </si>
  <si>
    <t>Grenzregiment 35</t>
  </si>
  <si>
    <t>Grenzregiment 36</t>
  </si>
  <si>
    <t>Grenzregiment 38</t>
  </si>
  <si>
    <t>Grenzregiment 39</t>
  </si>
  <si>
    <t>Grenzregiment 42</t>
  </si>
  <si>
    <t>Grenzregiment 44</t>
  </si>
  <si>
    <t>BTR-152</t>
  </si>
  <si>
    <t>MPi-KM</t>
  </si>
  <si>
    <t>RPK</t>
  </si>
  <si>
    <t>M151</t>
  </si>
  <si>
    <t>MPi-KMS</t>
  </si>
  <si>
    <t>RPG-7D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</si>
</sst>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164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textRotation="60"/>
    </xf>
    <xf numFmtId="0" fontId="0" fillId="0" borderId="1" xfId="0" applyBorder="1" applyAlignment="1">
      <alignment horizontal="center" textRotation="60"/>
    </xf>
    <xf numFmtId="164" fontId="2" fillId="0" borderId="0" xfId="1" applyNumberFormat="1" applyFont="1"/>
    <xf numFmtId="0" fontId="0" fillId="0" borderId="1" xfId="0" applyBorder="1" applyAlignment="1">
      <alignment horizontal="center" textRotation="60" wrapText="1"/>
    </xf>
    <xf numFmtId="0" fontId="3" fillId="0" borderId="1" xfId="0" applyFont="1" applyBorder="1" applyAlignment="1">
      <alignment horizontal="center" textRotation="60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textRotation="60" wrapText="1"/>
    </xf>
    <xf numFmtId="0" fontId="2" fillId="0" borderId="1" xfId="0" applyFont="1" applyBorder="1" applyAlignment="1">
      <alignment horizontal="center" textRotation="60" wrapText="1"/>
    </xf>
    <xf numFmtId="0" fontId="0" fillId="0" borderId="1" xfId="0" applyBorder="1" applyAlignment="1">
      <alignment horizontal="left" textRotation="60" wrapText="1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left" textRotation="60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"/>
  <sheetViews>
    <sheetView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J15" sqref="J15"/>
    </sheetView>
  </sheetViews>
  <sheetFormatPr defaultRowHeight="15" x14ac:dyDescent="0.25"/>
  <cols>
    <col min="1" max="1" width="25.85546875" bestFit="1" customWidth="1"/>
    <col min="2" max="2" width="3.5703125" style="12" customWidth="1"/>
    <col min="3" max="3" width="7.7109375" style="1" customWidth="1"/>
    <col min="4" max="4" width="6.7109375" customWidth="1"/>
    <col min="5" max="5" width="7.5703125" bestFit="1" customWidth="1"/>
    <col min="6" max="16" width="6.7109375" customWidth="1"/>
  </cols>
  <sheetData>
    <row r="1" spans="1:16" ht="126" x14ac:dyDescent="0.25">
      <c r="A1" s="2" t="s">
        <v>7</v>
      </c>
      <c r="B1" s="11" t="s">
        <v>17</v>
      </c>
      <c r="C1" s="7" t="s">
        <v>0</v>
      </c>
      <c r="D1" s="8" t="s">
        <v>8</v>
      </c>
      <c r="E1" s="10" t="s">
        <v>43</v>
      </c>
      <c r="F1" s="10" t="s">
        <v>9</v>
      </c>
      <c r="G1" s="8" t="s">
        <v>10</v>
      </c>
      <c r="H1" s="8" t="s">
        <v>20</v>
      </c>
      <c r="I1" s="8" t="s">
        <v>22</v>
      </c>
      <c r="J1" s="8"/>
      <c r="K1" s="8"/>
      <c r="L1" s="8"/>
      <c r="M1" s="8"/>
      <c r="N1" s="8"/>
      <c r="O1" s="8"/>
      <c r="P1" s="8"/>
    </row>
    <row r="2" spans="1:16" x14ac:dyDescent="0.25">
      <c r="A2" t="s">
        <v>1</v>
      </c>
      <c r="C2" s="9">
        <f t="shared" ref="C2:C12" si="0">SUM(D2:P2)</f>
        <v>3668</v>
      </c>
      <c r="D2" s="3">
        <f>SUMPRODUCT(D3:D30,$B$3:$B$30)</f>
        <v>554</v>
      </c>
      <c r="E2" s="3">
        <f>SUMPRODUCT(E3:E30,$B$3:$B$30)</f>
        <v>554</v>
      </c>
      <c r="F2" s="3">
        <f>SUMPRODUCT(F3:F30,$B$3:$B$30)</f>
        <v>554</v>
      </c>
      <c r="G2" s="3">
        <f>SUMPRODUCT(G3:G30,$B$3:$B$30)</f>
        <v>50</v>
      </c>
      <c r="H2" s="3">
        <f>SUMPRODUCT(H3:H30,$B$3:$B$30)</f>
        <v>1860</v>
      </c>
      <c r="I2" s="3">
        <f>SUMPRODUCT(I3:I30,$B$3:$B$30)</f>
        <v>96</v>
      </c>
      <c r="J2" s="3"/>
      <c r="K2" s="3"/>
      <c r="L2" s="3"/>
      <c r="M2" s="3"/>
      <c r="N2" s="3"/>
      <c r="O2" s="3"/>
      <c r="P2" s="3"/>
    </row>
    <row r="3" spans="1:16" x14ac:dyDescent="0.25">
      <c r="A3" t="s">
        <v>11</v>
      </c>
      <c r="B3" s="12">
        <v>4</v>
      </c>
      <c r="C3" s="9">
        <f t="shared" si="0"/>
        <v>22</v>
      </c>
      <c r="D3" s="3"/>
      <c r="F3" s="3"/>
      <c r="G3" s="3"/>
      <c r="H3" s="3"/>
      <c r="I3" s="3">
        <v>22</v>
      </c>
      <c r="J3" s="3"/>
      <c r="K3" s="3"/>
      <c r="L3" s="3"/>
      <c r="M3" s="3"/>
      <c r="N3" s="3"/>
      <c r="O3" s="3"/>
      <c r="P3" s="3"/>
    </row>
    <row r="4" spans="1:16" x14ac:dyDescent="0.25">
      <c r="A4" t="s">
        <v>5</v>
      </c>
      <c r="B4" s="12">
        <v>2</v>
      </c>
      <c r="C4" s="9">
        <f t="shared" si="0"/>
        <v>73</v>
      </c>
      <c r="D4" s="3">
        <v>24</v>
      </c>
      <c r="E4">
        <v>24</v>
      </c>
      <c r="F4" s="3">
        <v>24</v>
      </c>
      <c r="G4" s="3"/>
      <c r="H4" s="3"/>
      <c r="I4" s="3">
        <v>1</v>
      </c>
      <c r="J4" s="3"/>
      <c r="K4" s="3"/>
      <c r="L4" s="3"/>
      <c r="M4" s="3"/>
      <c r="N4" s="3"/>
      <c r="O4" s="3"/>
      <c r="P4" s="3"/>
    </row>
    <row r="5" spans="1:16" x14ac:dyDescent="0.25">
      <c r="A5" t="s">
        <v>12</v>
      </c>
      <c r="B5" s="12">
        <v>1</v>
      </c>
      <c r="C5" s="9">
        <f t="shared" si="0"/>
        <v>2145</v>
      </c>
      <c r="D5" s="3">
        <f>3*(11+3*30)</f>
        <v>303</v>
      </c>
      <c r="E5" s="3">
        <f t="shared" ref="E5:F5" si="1">3*(11+3*30)</f>
        <v>303</v>
      </c>
      <c r="F5" s="3">
        <f t="shared" si="1"/>
        <v>303</v>
      </c>
      <c r="G5" s="3">
        <v>18</v>
      </c>
      <c r="H5" s="3">
        <f>303*4</f>
        <v>1212</v>
      </c>
      <c r="I5" s="3">
        <v>6</v>
      </c>
      <c r="J5" s="3"/>
      <c r="K5" s="3"/>
      <c r="L5" s="3"/>
      <c r="M5" s="3"/>
      <c r="N5" s="3"/>
      <c r="O5" s="3"/>
      <c r="P5" s="3"/>
    </row>
    <row r="6" spans="1:16" x14ac:dyDescent="0.25">
      <c r="A6" t="s">
        <v>13</v>
      </c>
      <c r="B6" s="12">
        <v>1</v>
      </c>
      <c r="C6" s="9">
        <f t="shared" si="0"/>
        <v>231</v>
      </c>
      <c r="D6" s="3">
        <f>3*3*3+6</f>
        <v>33</v>
      </c>
      <c r="E6" s="3">
        <f t="shared" ref="E6:F6" si="2">3*3*3+6</f>
        <v>33</v>
      </c>
      <c r="F6" s="3">
        <f t="shared" si="2"/>
        <v>33</v>
      </c>
      <c r="G6" s="3"/>
      <c r="H6" s="3">
        <f>33*4</f>
        <v>132</v>
      </c>
      <c r="I6" s="3"/>
      <c r="J6" s="3"/>
      <c r="K6" s="3"/>
      <c r="L6" s="3"/>
      <c r="M6" s="3"/>
      <c r="N6" s="3"/>
      <c r="O6" s="3"/>
      <c r="P6" s="3"/>
    </row>
    <row r="7" spans="1:16" x14ac:dyDescent="0.25">
      <c r="A7" t="s">
        <v>6</v>
      </c>
      <c r="B7" s="12">
        <v>1</v>
      </c>
      <c r="C7" s="9">
        <f t="shared" si="0"/>
        <v>338</v>
      </c>
      <c r="D7" s="3">
        <f>3*3*3*2</f>
        <v>54</v>
      </c>
      <c r="E7" s="3">
        <f t="shared" ref="E7:F7" si="3">3*3*3*2</f>
        <v>54</v>
      </c>
      <c r="F7" s="3">
        <f t="shared" si="3"/>
        <v>54</v>
      </c>
      <c r="G7" s="3"/>
      <c r="H7" s="3">
        <f>44*4</f>
        <v>176</v>
      </c>
      <c r="I7" s="3"/>
      <c r="J7" s="3"/>
      <c r="K7" s="3"/>
      <c r="L7" s="3"/>
      <c r="M7" s="3"/>
      <c r="N7" s="3"/>
      <c r="O7" s="3"/>
      <c r="P7" s="3"/>
    </row>
    <row r="8" spans="1:16" x14ac:dyDescent="0.25">
      <c r="A8" t="s">
        <v>14</v>
      </c>
      <c r="B8" s="12">
        <v>4</v>
      </c>
      <c r="C8" s="9">
        <f t="shared" si="0"/>
        <v>18</v>
      </c>
      <c r="D8" s="3">
        <v>6</v>
      </c>
      <c r="E8">
        <v>6</v>
      </c>
      <c r="F8" s="3">
        <v>6</v>
      </c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25">
      <c r="A9" t="s">
        <v>15</v>
      </c>
      <c r="B9" s="12">
        <v>3</v>
      </c>
      <c r="C9" s="9">
        <f t="shared" si="0"/>
        <v>36</v>
      </c>
      <c r="D9" s="3">
        <v>12</v>
      </c>
      <c r="E9">
        <v>12</v>
      </c>
      <c r="F9" s="3">
        <v>12</v>
      </c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x14ac:dyDescent="0.25">
      <c r="A10" t="s">
        <v>16</v>
      </c>
      <c r="B10" s="12">
        <v>4</v>
      </c>
      <c r="C10" s="9">
        <f t="shared" si="0"/>
        <v>8</v>
      </c>
      <c r="D10" s="3"/>
      <c r="F10" s="3"/>
      <c r="G10" s="3">
        <v>8</v>
      </c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t="s">
        <v>18</v>
      </c>
      <c r="B11" s="12">
        <v>2</v>
      </c>
      <c r="C11" s="9">
        <f t="shared" si="0"/>
        <v>162</v>
      </c>
      <c r="D11" s="3">
        <v>14</v>
      </c>
      <c r="E11">
        <v>14</v>
      </c>
      <c r="F11" s="3">
        <v>14</v>
      </c>
      <c r="G11" s="3"/>
      <c r="H11" s="3">
        <v>120</v>
      </c>
      <c r="L11" s="3"/>
      <c r="M11" s="3"/>
      <c r="N11" s="3"/>
      <c r="O11" s="3"/>
      <c r="P11" s="3"/>
    </row>
    <row r="12" spans="1:16" x14ac:dyDescent="0.25">
      <c r="A12" t="s">
        <v>19</v>
      </c>
      <c r="B12" s="12">
        <v>2</v>
      </c>
      <c r="C12" s="9">
        <f t="shared" si="0"/>
        <v>6</v>
      </c>
      <c r="D12" s="3">
        <v>2</v>
      </c>
      <c r="E12">
        <v>2</v>
      </c>
      <c r="F12" s="3">
        <v>2</v>
      </c>
      <c r="G12" s="3"/>
      <c r="H12" s="3"/>
      <c r="L12" s="3"/>
      <c r="M12" s="3"/>
      <c r="N12" s="3"/>
      <c r="O12" s="3"/>
      <c r="P12" s="3"/>
    </row>
    <row r="13" spans="1:16" x14ac:dyDescent="0.25">
      <c r="A13" t="s">
        <v>115</v>
      </c>
      <c r="B13" s="12">
        <v>2</v>
      </c>
      <c r="C13" s="9">
        <f t="shared" ref="C13" si="4">SUM(D13:P13)</f>
        <v>36</v>
      </c>
      <c r="D13" s="3">
        <v>12</v>
      </c>
      <c r="E13">
        <v>12</v>
      </c>
      <c r="F13" s="3">
        <v>12</v>
      </c>
      <c r="G13" s="3"/>
      <c r="H13" s="3"/>
      <c r="L13" s="3"/>
      <c r="M13" s="3"/>
      <c r="N13" s="3"/>
      <c r="O13" s="3"/>
      <c r="P13" s="3"/>
    </row>
    <row r="14" spans="1:16" x14ac:dyDescent="0.25">
      <c r="A14" t="s">
        <v>139</v>
      </c>
      <c r="B14" s="12">
        <v>2</v>
      </c>
      <c r="C14" s="9">
        <f t="shared" ref="C14" si="5">SUM(D14:P14)</f>
        <v>50</v>
      </c>
      <c r="D14" s="3"/>
      <c r="F14" s="3"/>
      <c r="G14" s="3"/>
      <c r="H14" s="3">
        <v>50</v>
      </c>
      <c r="L14" s="3"/>
      <c r="M14" s="3"/>
      <c r="N14" s="3"/>
      <c r="O14" s="3"/>
      <c r="P14" s="3"/>
    </row>
    <row r="15" spans="1:16" x14ac:dyDescent="0.25">
      <c r="C15" s="9"/>
      <c r="D15" s="3"/>
      <c r="F15" s="3"/>
      <c r="G15" s="3"/>
      <c r="H15" s="3"/>
      <c r="L15" s="3"/>
      <c r="M15" s="3"/>
      <c r="N15" s="3"/>
      <c r="O15" s="3"/>
      <c r="P15" s="3"/>
    </row>
    <row r="16" spans="1:16" x14ac:dyDescent="0.25">
      <c r="C16" s="9"/>
      <c r="D16" s="3"/>
      <c r="F16" s="3"/>
      <c r="G16" s="3"/>
      <c r="H16" s="3"/>
      <c r="L16" s="3"/>
      <c r="M16" s="3"/>
      <c r="N16" s="3"/>
      <c r="O16" s="3"/>
      <c r="P16" s="3"/>
    </row>
    <row r="17" spans="1:16" x14ac:dyDescent="0.25">
      <c r="C17" s="9"/>
      <c r="D17" s="3"/>
      <c r="F17" s="3"/>
      <c r="G17" s="3"/>
      <c r="H17" s="3"/>
      <c r="L17" s="3"/>
      <c r="M17" s="3"/>
      <c r="N17" s="3"/>
      <c r="O17" s="3"/>
      <c r="P17" s="3"/>
    </row>
    <row r="18" spans="1:16" x14ac:dyDescent="0.25">
      <c r="C18" s="9"/>
      <c r="D18" s="3"/>
      <c r="F18" s="3"/>
      <c r="G18" s="3"/>
      <c r="H18" s="3"/>
      <c r="L18" s="3"/>
      <c r="M18" s="3"/>
      <c r="N18" s="3"/>
      <c r="O18" s="3"/>
      <c r="P18" s="3"/>
    </row>
    <row r="19" spans="1:16" x14ac:dyDescent="0.25">
      <c r="C19" s="9"/>
      <c r="D19" s="3"/>
      <c r="F19" s="3"/>
      <c r="G19" s="3"/>
      <c r="H19" s="3"/>
      <c r="L19" s="3"/>
      <c r="M19" s="3"/>
      <c r="N19" s="3"/>
      <c r="O19" s="3"/>
      <c r="P19" s="3"/>
    </row>
    <row r="20" spans="1:16" x14ac:dyDescent="0.25">
      <c r="C20" s="9"/>
      <c r="D20" s="3"/>
      <c r="F20" s="3"/>
      <c r="G20" s="3"/>
      <c r="H20" s="3"/>
      <c r="L20" s="3"/>
      <c r="M20" s="3"/>
      <c r="N20" s="3"/>
      <c r="O20" s="3"/>
      <c r="P20" s="3"/>
    </row>
    <row r="21" spans="1:16" x14ac:dyDescent="0.25">
      <c r="C21" s="9"/>
      <c r="D21" s="3"/>
      <c r="F21" s="3"/>
      <c r="G21" s="3"/>
      <c r="H21" s="3"/>
      <c r="L21" s="3"/>
      <c r="M21" s="3"/>
      <c r="N21" s="3"/>
      <c r="O21" s="3"/>
      <c r="P21" s="3"/>
    </row>
    <row r="22" spans="1:16" x14ac:dyDescent="0.25">
      <c r="C22" s="9"/>
      <c r="D22" s="3"/>
      <c r="F22" s="3"/>
      <c r="G22" s="3"/>
      <c r="H22" s="3"/>
      <c r="L22" s="3"/>
      <c r="M22" s="3"/>
      <c r="N22" s="3"/>
      <c r="O22" s="3"/>
      <c r="P22" s="3"/>
    </row>
    <row r="23" spans="1:16" x14ac:dyDescent="0.25">
      <c r="C23" s="9"/>
      <c r="D23" s="3"/>
      <c r="F23" s="3"/>
      <c r="G23" s="3"/>
      <c r="H23" s="3"/>
      <c r="L23" s="3"/>
      <c r="M23" s="3"/>
      <c r="N23" s="3"/>
      <c r="O23" s="3"/>
      <c r="P23" s="3"/>
    </row>
    <row r="24" spans="1:16" x14ac:dyDescent="0.25">
      <c r="C24" s="9"/>
      <c r="D24" s="3"/>
      <c r="F24" s="3"/>
      <c r="G24" s="3"/>
      <c r="H24" s="3"/>
      <c r="L24" s="3"/>
      <c r="M24" s="3"/>
      <c r="N24" s="3"/>
      <c r="O24" s="3"/>
      <c r="P24" s="3"/>
    </row>
    <row r="25" spans="1:16" x14ac:dyDescent="0.25">
      <c r="C25" s="9"/>
      <c r="D25" s="3"/>
      <c r="F25" s="3"/>
      <c r="G25" s="3"/>
      <c r="H25" s="3"/>
      <c r="L25" s="3"/>
      <c r="M25" s="3"/>
      <c r="N25" s="3"/>
      <c r="O25" s="3"/>
      <c r="P25" s="3"/>
    </row>
    <row r="26" spans="1:16" x14ac:dyDescent="0.25">
      <c r="C26" s="9"/>
      <c r="D26" s="3"/>
      <c r="F26" s="3"/>
      <c r="G26" s="3"/>
      <c r="H26" s="3"/>
      <c r="L26" s="3"/>
      <c r="M26" s="3"/>
      <c r="N26" s="3"/>
      <c r="O26" s="3"/>
      <c r="P26" s="3"/>
    </row>
    <row r="27" spans="1:16" x14ac:dyDescent="0.25">
      <c r="C27" s="9"/>
      <c r="D27" s="3"/>
      <c r="F27" s="3"/>
      <c r="G27" s="3"/>
      <c r="H27" s="3"/>
      <c r="L27" s="3"/>
      <c r="M27" s="3"/>
      <c r="N27" s="3"/>
      <c r="O27" s="3"/>
      <c r="P27" s="3"/>
    </row>
    <row r="28" spans="1:16" x14ac:dyDescent="0.25">
      <c r="C28" s="9"/>
      <c r="D28" s="3"/>
      <c r="F28" s="3"/>
      <c r="G28" s="3"/>
      <c r="H28" s="3"/>
      <c r="L28" s="3"/>
      <c r="M28" s="3"/>
      <c r="N28" s="3"/>
      <c r="O28" s="3"/>
      <c r="P28" s="3"/>
    </row>
    <row r="29" spans="1:16" x14ac:dyDescent="0.25">
      <c r="C29" s="9"/>
      <c r="D29" s="3"/>
      <c r="F29" s="3"/>
      <c r="G29" s="3"/>
      <c r="H29" s="3"/>
      <c r="L29" s="3"/>
      <c r="M29" s="3"/>
      <c r="N29" s="3"/>
      <c r="O29" s="3"/>
      <c r="P29" s="3"/>
    </row>
    <row r="30" spans="1:16" x14ac:dyDescent="0.25">
      <c r="A30" s="4"/>
      <c r="B30" s="13"/>
      <c r="C30" s="9"/>
      <c r="D30" s="3"/>
      <c r="F30" s="3"/>
      <c r="G30" s="3"/>
      <c r="H30" s="3"/>
      <c r="L30" s="3"/>
      <c r="M30" s="3"/>
      <c r="N30" s="3"/>
      <c r="O30" s="3"/>
      <c r="P30" s="3"/>
    </row>
    <row r="31" spans="1:16" x14ac:dyDescent="0.25">
      <c r="A31" s="5"/>
      <c r="B31" s="14"/>
      <c r="C31" s="9"/>
      <c r="D31" s="3"/>
      <c r="F31" s="3"/>
      <c r="G31" s="3"/>
      <c r="H31" s="3"/>
      <c r="L31" s="3"/>
      <c r="M31" s="3"/>
      <c r="N31" s="3"/>
      <c r="O31" s="3"/>
      <c r="P31" s="3"/>
    </row>
    <row r="32" spans="1:16" x14ac:dyDescent="0.25">
      <c r="C32" s="9"/>
      <c r="D32" s="3"/>
      <c r="F32" s="3"/>
      <c r="G32" s="3"/>
      <c r="H32" s="3"/>
      <c r="L32" s="3"/>
      <c r="M32" s="3"/>
      <c r="N32" s="3"/>
      <c r="O32" s="3"/>
      <c r="P32" s="3"/>
    </row>
    <row r="36" spans="1:16" x14ac:dyDescent="0.25">
      <c r="A36" s="6"/>
      <c r="B36" s="15"/>
    </row>
    <row r="37" spans="1:16" x14ac:dyDescent="0.25">
      <c r="C37" s="9"/>
      <c r="D37" s="3"/>
      <c r="F37" s="3"/>
      <c r="G37" s="3"/>
      <c r="H37" s="3"/>
      <c r="L37" s="3"/>
      <c r="M37" s="3"/>
      <c r="N37" s="3"/>
      <c r="O37" s="3"/>
      <c r="P37" s="3"/>
    </row>
    <row r="38" spans="1:16" x14ac:dyDescent="0.25">
      <c r="C38" s="9"/>
      <c r="D38" s="3"/>
      <c r="F38" s="3"/>
      <c r="G38" s="3"/>
      <c r="H38" s="3"/>
      <c r="L38" s="3"/>
      <c r="M38" s="3"/>
      <c r="N38" s="3"/>
      <c r="O38" s="3"/>
      <c r="P38" s="3"/>
    </row>
    <row r="39" spans="1:16" x14ac:dyDescent="0.25">
      <c r="C39" s="9"/>
      <c r="D39" s="3"/>
      <c r="F39" s="3"/>
      <c r="G39" s="3"/>
      <c r="H39" s="3"/>
      <c r="L39" s="3"/>
      <c r="M39" s="3"/>
      <c r="N39" s="3"/>
      <c r="O39" s="3"/>
      <c r="P39" s="3"/>
    </row>
    <row r="40" spans="1:16" x14ac:dyDescent="0.25">
      <c r="C40" s="9"/>
      <c r="D40" s="3"/>
      <c r="F40" s="3"/>
      <c r="G40" s="3"/>
      <c r="H40" s="3"/>
      <c r="L40" s="3"/>
      <c r="M40" s="3"/>
      <c r="N40" s="3"/>
      <c r="O40" s="3"/>
      <c r="P40" s="3"/>
    </row>
    <row r="41" spans="1:16" x14ac:dyDescent="0.25">
      <c r="C41" s="9"/>
      <c r="D41" s="3"/>
      <c r="F41" s="3"/>
      <c r="G41" s="3"/>
      <c r="H41" s="3"/>
      <c r="L41" s="3"/>
      <c r="M41" s="3"/>
      <c r="N41" s="3"/>
      <c r="O41" s="3"/>
      <c r="P41" s="3"/>
    </row>
    <row r="42" spans="1:16" x14ac:dyDescent="0.25">
      <c r="C42" s="9"/>
      <c r="D42" s="3"/>
      <c r="F42" s="3"/>
      <c r="G42" s="3"/>
      <c r="H42" s="3"/>
      <c r="L42" s="3"/>
      <c r="M42" s="3"/>
      <c r="N42" s="3"/>
      <c r="O42" s="3"/>
      <c r="P42" s="3"/>
    </row>
    <row r="43" spans="1:16" x14ac:dyDescent="0.25">
      <c r="C43" s="9"/>
      <c r="D43" s="3"/>
      <c r="F43" s="3"/>
      <c r="G43" s="3"/>
      <c r="H43" s="3"/>
      <c r="L43" s="3"/>
      <c r="M43" s="3"/>
      <c r="N43" s="3"/>
      <c r="O43" s="3"/>
      <c r="P43" s="3"/>
    </row>
    <row r="44" spans="1:16" x14ac:dyDescent="0.25">
      <c r="C44" s="9"/>
      <c r="D44" s="3"/>
      <c r="F44" s="3"/>
      <c r="G44" s="3"/>
      <c r="H44" s="3"/>
      <c r="L44" s="3"/>
      <c r="M44" s="3"/>
      <c r="N44" s="3"/>
      <c r="O44" s="3"/>
      <c r="P44" s="3"/>
    </row>
    <row r="45" spans="1:16" x14ac:dyDescent="0.25">
      <c r="C45" s="9"/>
      <c r="D45" s="3"/>
      <c r="F45" s="3"/>
      <c r="G45" s="3"/>
      <c r="H45" s="3"/>
      <c r="L45" s="3"/>
      <c r="M45" s="3"/>
      <c r="N45" s="3"/>
      <c r="O45" s="3"/>
      <c r="P45" s="3"/>
    </row>
    <row r="46" spans="1:16" x14ac:dyDescent="0.25">
      <c r="C46" s="9"/>
      <c r="D46" s="3"/>
      <c r="F46" s="3"/>
      <c r="G46" s="3"/>
      <c r="H46" s="3"/>
      <c r="L46" s="3"/>
      <c r="M46" s="3"/>
      <c r="N46" s="3"/>
      <c r="O46" s="3"/>
      <c r="P46" s="3"/>
    </row>
    <row r="47" spans="1:16" x14ac:dyDescent="0.25">
      <c r="C47" s="9"/>
      <c r="D47" s="3"/>
      <c r="F47" s="3"/>
      <c r="G47" s="3"/>
      <c r="H47" s="3"/>
      <c r="L47" s="3"/>
      <c r="M47" s="3"/>
      <c r="N47" s="3"/>
      <c r="O47" s="3"/>
      <c r="P47" s="3"/>
    </row>
    <row r="48" spans="1:16" x14ac:dyDescent="0.25">
      <c r="C48" s="9"/>
      <c r="D48" s="3"/>
      <c r="F48" s="3"/>
      <c r="G48" s="3"/>
      <c r="H48" s="3"/>
      <c r="L48" s="3"/>
      <c r="M48" s="3"/>
      <c r="N48" s="3"/>
      <c r="O48" s="3"/>
      <c r="P48" s="3"/>
    </row>
    <row r="49" spans="3:16" x14ac:dyDescent="0.25">
      <c r="C49" s="9"/>
      <c r="D49" s="3"/>
      <c r="F49" s="3"/>
      <c r="G49" s="3"/>
      <c r="H49" s="3"/>
      <c r="L49" s="3"/>
      <c r="M49" s="3"/>
      <c r="N49" s="3"/>
      <c r="O49" s="3"/>
      <c r="P49" s="3"/>
    </row>
    <row r="50" spans="3:16" x14ac:dyDescent="0.25">
      <c r="C50" s="9"/>
      <c r="D50" s="3"/>
      <c r="F50" s="3"/>
      <c r="G50" s="3"/>
      <c r="H50" s="3"/>
      <c r="L50" s="3"/>
      <c r="M50" s="3"/>
      <c r="N50" s="3"/>
      <c r="O50" s="3"/>
      <c r="P50" s="3"/>
    </row>
    <row r="51" spans="3:16" x14ac:dyDescent="0.25">
      <c r="C51" s="9"/>
      <c r="D51" s="3"/>
      <c r="F51" s="3"/>
      <c r="G51" s="3"/>
      <c r="H51" s="3"/>
      <c r="L51" s="3"/>
      <c r="M51" s="3"/>
      <c r="N51" s="3"/>
      <c r="O51" s="3"/>
      <c r="P51" s="3"/>
    </row>
    <row r="52" spans="3:16" x14ac:dyDescent="0.25">
      <c r="C52" s="9"/>
      <c r="D52" s="3"/>
      <c r="F52" s="3"/>
      <c r="G52" s="3"/>
      <c r="H52" s="3"/>
      <c r="L52" s="3"/>
      <c r="M52" s="3"/>
      <c r="N52" s="3"/>
      <c r="O52" s="3"/>
      <c r="P52" s="3"/>
    </row>
    <row r="53" spans="3:16" x14ac:dyDescent="0.25">
      <c r="C53" s="9"/>
      <c r="D53" s="3"/>
      <c r="F53" s="3"/>
      <c r="G53" s="3"/>
      <c r="H53" s="3"/>
      <c r="L53" s="3"/>
      <c r="M53" s="3"/>
      <c r="N53" s="3"/>
      <c r="O53" s="3"/>
      <c r="P53" s="3"/>
    </row>
    <row r="54" spans="3:16" x14ac:dyDescent="0.25">
      <c r="C54" s="9"/>
      <c r="D54" s="3"/>
      <c r="F54" s="3"/>
      <c r="G54" s="3"/>
      <c r="H54" s="3"/>
      <c r="L54" s="3"/>
      <c r="M54" s="3"/>
      <c r="N54" s="3"/>
      <c r="O54" s="3"/>
      <c r="P54" s="3"/>
    </row>
    <row r="55" spans="3:16" x14ac:dyDescent="0.25">
      <c r="C55" s="9"/>
      <c r="D55" s="3"/>
      <c r="F55" s="3"/>
      <c r="G55" s="3"/>
      <c r="H55" s="3"/>
      <c r="L55" s="3"/>
      <c r="M55" s="3"/>
      <c r="N55" s="3"/>
      <c r="O55" s="3"/>
      <c r="P55" s="3"/>
    </row>
    <row r="56" spans="3:16" x14ac:dyDescent="0.25">
      <c r="C56" s="9"/>
      <c r="D56" s="3"/>
      <c r="F56" s="3"/>
      <c r="G56" s="3"/>
      <c r="H56" s="3"/>
      <c r="L56" s="3"/>
      <c r="M56" s="3"/>
      <c r="N56" s="3"/>
      <c r="O56" s="3"/>
      <c r="P56" s="3"/>
    </row>
    <row r="57" spans="3:16" x14ac:dyDescent="0.25">
      <c r="C57" s="9"/>
      <c r="D57" s="3"/>
      <c r="F57" s="3"/>
      <c r="G57" s="3"/>
      <c r="H57" s="3"/>
      <c r="L57" s="3"/>
      <c r="M57" s="3"/>
      <c r="N57" s="3"/>
      <c r="O57" s="3"/>
      <c r="P57" s="3"/>
    </row>
    <row r="58" spans="3:16" x14ac:dyDescent="0.25">
      <c r="C58" s="9"/>
      <c r="D58" s="3"/>
      <c r="F58" s="3"/>
      <c r="G58" s="3"/>
      <c r="H58" s="3"/>
      <c r="L58" s="3"/>
      <c r="M58" s="3"/>
      <c r="N58" s="3"/>
      <c r="O58" s="3"/>
      <c r="P58" s="3"/>
    </row>
    <row r="59" spans="3:16" x14ac:dyDescent="0.25">
      <c r="C59" s="9"/>
      <c r="D59" s="3"/>
      <c r="F59" s="3"/>
      <c r="G59" s="3"/>
      <c r="H59" s="3"/>
      <c r="L59" s="3"/>
      <c r="M59" s="3"/>
      <c r="N59" s="3"/>
      <c r="O59" s="3"/>
      <c r="P59" s="3"/>
    </row>
    <row r="60" spans="3:16" x14ac:dyDescent="0.25">
      <c r="C60" s="9"/>
      <c r="D60" s="3"/>
      <c r="F60" s="3"/>
      <c r="G60" s="3"/>
      <c r="H60" s="3"/>
      <c r="L60" s="3"/>
      <c r="M60" s="3"/>
      <c r="N60" s="3"/>
      <c r="O60" s="3"/>
      <c r="P60" s="3"/>
    </row>
    <row r="61" spans="3:16" x14ac:dyDescent="0.25">
      <c r="C61" s="9"/>
      <c r="D61" s="3"/>
      <c r="F61" s="3"/>
      <c r="G61" s="3"/>
      <c r="H61" s="3"/>
      <c r="L61" s="3"/>
      <c r="M61" s="3"/>
      <c r="N61" s="3"/>
      <c r="O61" s="3"/>
      <c r="P61" s="3"/>
    </row>
    <row r="62" spans="3:16" x14ac:dyDescent="0.25">
      <c r="C62" s="9"/>
      <c r="D62" s="3"/>
      <c r="F62" s="3"/>
      <c r="G62" s="3"/>
      <c r="H62" s="3"/>
      <c r="L62" s="3"/>
      <c r="M62" s="3"/>
      <c r="N62" s="3"/>
      <c r="O62" s="3"/>
      <c r="P62" s="3"/>
    </row>
    <row r="63" spans="3:16" x14ac:dyDescent="0.25">
      <c r="C63" s="9"/>
      <c r="D63" s="3"/>
      <c r="F63" s="3"/>
      <c r="G63" s="3"/>
      <c r="H63" s="3"/>
      <c r="L63" s="3"/>
      <c r="M63" s="3"/>
      <c r="N63" s="3"/>
      <c r="O63" s="3"/>
      <c r="P63" s="3"/>
    </row>
    <row r="64" spans="3:16" x14ac:dyDescent="0.25">
      <c r="C64" s="9"/>
      <c r="D64" s="3"/>
      <c r="F64" s="3"/>
      <c r="G64" s="3"/>
      <c r="H64" s="3"/>
      <c r="L64" s="3"/>
      <c r="M64" s="3"/>
      <c r="N64" s="3"/>
      <c r="O64" s="3"/>
      <c r="P64" s="3"/>
    </row>
    <row r="65" spans="1:16" x14ac:dyDescent="0.25">
      <c r="C65" s="9"/>
      <c r="D65" s="3"/>
      <c r="F65" s="3"/>
      <c r="G65" s="3"/>
      <c r="H65" s="3"/>
      <c r="L65" s="3"/>
      <c r="M65" s="3"/>
      <c r="N65" s="3"/>
      <c r="O65" s="3"/>
      <c r="P65" s="3"/>
    </row>
    <row r="66" spans="1:16" x14ac:dyDescent="0.25">
      <c r="A66" s="4"/>
      <c r="B66" s="13"/>
      <c r="C66" s="9"/>
      <c r="D66" s="3"/>
      <c r="F66" s="3"/>
      <c r="G66" s="3"/>
      <c r="H66" s="3"/>
      <c r="L66" s="3"/>
      <c r="M66" s="3"/>
      <c r="N66" s="3"/>
      <c r="O66" s="3"/>
      <c r="P66" s="3"/>
    </row>
    <row r="67" spans="1:16" x14ac:dyDescent="0.25">
      <c r="A67" s="5"/>
      <c r="B67" s="14"/>
      <c r="C67" s="9"/>
      <c r="D67" s="3"/>
      <c r="F67" s="3"/>
      <c r="G67" s="3"/>
      <c r="H67" s="3"/>
      <c r="L67" s="3"/>
      <c r="M67" s="3"/>
      <c r="N67" s="3"/>
      <c r="O67" s="3"/>
      <c r="P67" s="3"/>
    </row>
    <row r="68" spans="1:16" x14ac:dyDescent="0.25">
      <c r="C68" s="9"/>
      <c r="D68" s="3"/>
      <c r="F68" s="3"/>
      <c r="G68" s="3"/>
      <c r="H68" s="3"/>
      <c r="L68" s="3"/>
      <c r="M68" s="3"/>
      <c r="N68" s="3"/>
      <c r="O68" s="3"/>
      <c r="P68" s="3"/>
    </row>
    <row r="69" spans="1:16" x14ac:dyDescent="0.25">
      <c r="C69" s="9"/>
      <c r="D69" s="3"/>
      <c r="F69" s="3"/>
      <c r="G69" s="3"/>
      <c r="H69" s="3"/>
      <c r="L69" s="3"/>
      <c r="M69" s="3"/>
      <c r="N69" s="3"/>
      <c r="O69" s="3"/>
      <c r="P69" s="3"/>
    </row>
    <row r="70" spans="1:16" x14ac:dyDescent="0.25">
      <c r="C70" s="9"/>
      <c r="D70" s="3"/>
      <c r="F70" s="3"/>
      <c r="G70" s="3"/>
      <c r="H70" s="3"/>
      <c r="L70" s="3"/>
      <c r="M70" s="3"/>
      <c r="N70" s="3"/>
      <c r="O70" s="3"/>
      <c r="P70" s="3"/>
    </row>
    <row r="71" spans="1:16" x14ac:dyDescent="0.25">
      <c r="C71" s="9"/>
      <c r="D71" s="3"/>
      <c r="F71" s="3"/>
      <c r="G71" s="3"/>
      <c r="H71" s="3"/>
      <c r="L71" s="3"/>
      <c r="M71" s="3"/>
      <c r="N71" s="3"/>
      <c r="O71" s="3"/>
      <c r="P71" s="3"/>
    </row>
    <row r="72" spans="1:16" x14ac:dyDescent="0.25">
      <c r="C72" s="9"/>
      <c r="D72" s="3"/>
      <c r="F72" s="3"/>
      <c r="G72" s="3"/>
      <c r="H72" s="3"/>
      <c r="L72" s="3"/>
      <c r="M72" s="3"/>
      <c r="N72" s="3"/>
      <c r="O72" s="3"/>
      <c r="P72" s="3"/>
    </row>
    <row r="73" spans="1:16" x14ac:dyDescent="0.25">
      <c r="C73" s="9"/>
      <c r="D73" s="3"/>
      <c r="F73" s="3"/>
      <c r="G73" s="3"/>
      <c r="H73" s="3"/>
      <c r="L73" s="3"/>
      <c r="M73" s="3"/>
      <c r="N73" s="3"/>
      <c r="O73" s="3"/>
      <c r="P73" s="3"/>
    </row>
    <row r="74" spans="1:16" x14ac:dyDescent="0.25">
      <c r="C74" s="9"/>
      <c r="D74" s="3"/>
      <c r="F74" s="3"/>
      <c r="G74" s="3"/>
      <c r="H74" s="3"/>
      <c r="L74" s="3"/>
      <c r="M74" s="3"/>
      <c r="N74" s="3"/>
      <c r="O74" s="3"/>
      <c r="P74" s="3"/>
    </row>
    <row r="75" spans="1:16" x14ac:dyDescent="0.25">
      <c r="C75" s="9"/>
      <c r="D75" s="3"/>
      <c r="F75" s="3"/>
      <c r="G75" s="3"/>
      <c r="H75" s="3"/>
      <c r="L75" s="3"/>
      <c r="M75" s="3"/>
      <c r="N75" s="3"/>
      <c r="O75" s="3"/>
      <c r="P75" s="3"/>
    </row>
    <row r="76" spans="1:16" x14ac:dyDescent="0.25">
      <c r="C76" s="9"/>
      <c r="D76" s="3"/>
      <c r="F76" s="3"/>
      <c r="G76" s="3"/>
      <c r="H76" s="3"/>
      <c r="L76" s="3"/>
      <c r="M76" s="3"/>
      <c r="N76" s="3"/>
      <c r="O76" s="3"/>
      <c r="P76" s="3"/>
    </row>
    <row r="77" spans="1:16" x14ac:dyDescent="0.25">
      <c r="C77" s="9"/>
      <c r="D77" s="3"/>
      <c r="F77" s="3"/>
      <c r="G77" s="3"/>
      <c r="H77" s="3"/>
      <c r="L77" s="3"/>
      <c r="M77" s="3"/>
      <c r="N77" s="3"/>
      <c r="O77" s="3"/>
      <c r="P77" s="3"/>
    </row>
    <row r="78" spans="1:16" x14ac:dyDescent="0.25">
      <c r="C78" s="9"/>
      <c r="D78" s="3"/>
      <c r="F78" s="3"/>
      <c r="G78" s="3"/>
      <c r="H78" s="3"/>
      <c r="L78" s="3"/>
      <c r="M78" s="3"/>
      <c r="N78" s="3"/>
      <c r="O78" s="3"/>
      <c r="P78" s="3"/>
    </row>
    <row r="79" spans="1:16" x14ac:dyDescent="0.25">
      <c r="C79" s="9"/>
      <c r="D79" s="3"/>
      <c r="F79" s="3"/>
      <c r="G79" s="3"/>
      <c r="H79" s="3"/>
      <c r="L79" s="3"/>
      <c r="M79" s="3"/>
      <c r="N79" s="3"/>
      <c r="O79" s="3"/>
      <c r="P79" s="3"/>
    </row>
    <row r="80" spans="1:16" x14ac:dyDescent="0.25">
      <c r="C80" s="9"/>
      <c r="D80" s="3"/>
      <c r="F80" s="3"/>
      <c r="G80" s="3"/>
      <c r="H80" s="3"/>
      <c r="L80" s="3"/>
      <c r="M80" s="3"/>
      <c r="N80" s="3"/>
      <c r="O80" s="3"/>
      <c r="P80" s="3"/>
    </row>
    <row r="81" spans="3:16" x14ac:dyDescent="0.25">
      <c r="C81" s="9"/>
      <c r="D81" s="3"/>
      <c r="F81" s="3"/>
      <c r="G81" s="3"/>
      <c r="H81" s="3"/>
      <c r="L81" s="3"/>
      <c r="M81" s="3"/>
      <c r="N81" s="3"/>
      <c r="O81" s="3"/>
      <c r="P81" s="3"/>
    </row>
    <row r="82" spans="3:16" x14ac:dyDescent="0.25">
      <c r="C82" s="9"/>
      <c r="D82" s="3"/>
      <c r="F82" s="3"/>
      <c r="G82" s="3"/>
      <c r="H82" s="3"/>
      <c r="L82" s="3"/>
      <c r="M82" s="3"/>
      <c r="N82" s="3"/>
      <c r="O82" s="3"/>
      <c r="P82" s="3"/>
    </row>
    <row r="83" spans="3:16" x14ac:dyDescent="0.25">
      <c r="C83" s="9"/>
      <c r="D83" s="3"/>
      <c r="F83" s="3"/>
      <c r="G83" s="3"/>
      <c r="H83" s="3"/>
      <c r="L83" s="3"/>
      <c r="M83" s="3"/>
      <c r="N83" s="3"/>
      <c r="O83" s="3"/>
      <c r="P83" s="3"/>
    </row>
    <row r="84" spans="3:16" x14ac:dyDescent="0.25">
      <c r="C84" s="9"/>
      <c r="D84" s="3"/>
      <c r="F84" s="3"/>
      <c r="G84" s="3"/>
      <c r="H84" s="3"/>
      <c r="L84" s="3"/>
      <c r="M84" s="3"/>
      <c r="N84" s="3"/>
      <c r="O84" s="3"/>
      <c r="P84" s="3"/>
    </row>
    <row r="85" spans="3:16" x14ac:dyDescent="0.25">
      <c r="C85" s="9"/>
      <c r="D85" s="3"/>
      <c r="F85" s="3"/>
      <c r="G85" s="3"/>
      <c r="H85" s="3"/>
      <c r="L85" s="3"/>
      <c r="M85" s="3"/>
      <c r="N85" s="3"/>
      <c r="O85" s="3"/>
      <c r="P85" s="3"/>
    </row>
    <row r="86" spans="3:16" x14ac:dyDescent="0.25">
      <c r="C86" s="9"/>
      <c r="D86" s="3"/>
      <c r="F86" s="3"/>
      <c r="G86" s="3"/>
      <c r="H86" s="3"/>
      <c r="L86" s="3"/>
      <c r="M86" s="3"/>
      <c r="N86" s="3"/>
      <c r="O86" s="3"/>
      <c r="P86" s="3"/>
    </row>
    <row r="87" spans="3:16" x14ac:dyDescent="0.25">
      <c r="C87" s="9"/>
      <c r="D87" s="3"/>
      <c r="F87" s="3"/>
      <c r="G87" s="3"/>
      <c r="H87" s="3"/>
      <c r="L87" s="3"/>
      <c r="M87" s="3"/>
      <c r="N87" s="3"/>
      <c r="O87" s="3"/>
      <c r="P87" s="3"/>
    </row>
    <row r="88" spans="3:16" x14ac:dyDescent="0.25">
      <c r="C88" s="9"/>
      <c r="D88" s="3"/>
      <c r="F88" s="3"/>
      <c r="G88" s="3"/>
      <c r="H88" s="3"/>
      <c r="L88" s="3"/>
      <c r="M88" s="3"/>
      <c r="N88" s="3"/>
      <c r="O88" s="3"/>
      <c r="P88" s="3"/>
    </row>
    <row r="89" spans="3:16" x14ac:dyDescent="0.25">
      <c r="C89" s="9"/>
      <c r="D89" s="3"/>
      <c r="F89" s="3"/>
      <c r="G89" s="3"/>
      <c r="H89" s="3"/>
      <c r="L89" s="3"/>
      <c r="M89" s="3"/>
      <c r="N89" s="3"/>
      <c r="O89" s="3"/>
      <c r="P89" s="3"/>
    </row>
    <row r="90" spans="3:16" x14ac:dyDescent="0.25">
      <c r="C90" s="9"/>
      <c r="D90" s="3"/>
      <c r="F90" s="3"/>
      <c r="G90" s="3"/>
      <c r="H90" s="3"/>
      <c r="L90" s="3"/>
      <c r="M90" s="3"/>
      <c r="N90" s="3"/>
      <c r="O90" s="3"/>
      <c r="P90" s="3"/>
    </row>
    <row r="91" spans="3:16" x14ac:dyDescent="0.25">
      <c r="C91" s="9"/>
      <c r="D91" s="3"/>
      <c r="F91" s="3"/>
      <c r="G91" s="3"/>
      <c r="H91" s="3"/>
      <c r="L91" s="3"/>
      <c r="M91" s="3"/>
      <c r="N91" s="3"/>
      <c r="O91" s="3"/>
      <c r="P91" s="3"/>
    </row>
    <row r="92" spans="3:16" x14ac:dyDescent="0.25">
      <c r="C92" s="9"/>
      <c r="D92" s="3"/>
      <c r="F92" s="3"/>
      <c r="G92" s="3"/>
      <c r="H92" s="3"/>
      <c r="L92" s="3"/>
      <c r="M92" s="3"/>
      <c r="N92" s="3"/>
      <c r="O92" s="3"/>
      <c r="P92" s="3"/>
    </row>
    <row r="93" spans="3:16" x14ac:dyDescent="0.25">
      <c r="C93" s="9"/>
      <c r="D93" s="3"/>
      <c r="F93" s="3"/>
      <c r="G93" s="3"/>
      <c r="H93" s="3"/>
      <c r="L93" s="3"/>
      <c r="M93" s="3"/>
      <c r="N93" s="3"/>
      <c r="O93" s="3"/>
      <c r="P93" s="3"/>
    </row>
    <row r="94" spans="3:16" x14ac:dyDescent="0.25">
      <c r="C94" s="9"/>
      <c r="D94" s="3"/>
      <c r="F94" s="3"/>
      <c r="G94" s="3"/>
      <c r="H94" s="3"/>
      <c r="L94" s="3"/>
      <c r="M94" s="3"/>
      <c r="N94" s="3"/>
      <c r="O94" s="3"/>
      <c r="P94" s="3"/>
    </row>
    <row r="95" spans="3:16" x14ac:dyDescent="0.25">
      <c r="C95" s="9"/>
      <c r="D95" s="3"/>
      <c r="F95" s="3"/>
      <c r="G95" s="3"/>
      <c r="H95" s="3"/>
      <c r="L95" s="3"/>
      <c r="M95" s="3"/>
      <c r="N95" s="3"/>
      <c r="O95" s="3"/>
      <c r="P95" s="3"/>
    </row>
    <row r="96" spans="3:16" x14ac:dyDescent="0.25">
      <c r="C96" s="9"/>
      <c r="D96" s="3"/>
      <c r="F96" s="3"/>
      <c r="G96" s="3"/>
      <c r="H96" s="3"/>
      <c r="L96" s="3"/>
      <c r="M96" s="3"/>
      <c r="N96" s="3"/>
      <c r="O96" s="3"/>
      <c r="P96" s="3"/>
    </row>
    <row r="97" spans="3:16" x14ac:dyDescent="0.25">
      <c r="C97" s="9"/>
      <c r="D97" s="3"/>
      <c r="F97" s="3"/>
      <c r="G97" s="3"/>
      <c r="H97" s="3"/>
      <c r="L97" s="3"/>
      <c r="M97" s="3"/>
      <c r="N97" s="3"/>
      <c r="O97" s="3"/>
      <c r="P97" s="3"/>
    </row>
    <row r="98" spans="3:16" x14ac:dyDescent="0.25">
      <c r="C98" s="9"/>
      <c r="D98" s="3"/>
      <c r="F98" s="3"/>
      <c r="G98" s="3"/>
      <c r="H98" s="3"/>
      <c r="L98" s="3"/>
      <c r="M98" s="3"/>
      <c r="N98" s="3"/>
      <c r="O98" s="3"/>
      <c r="P9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I17" sqref="I17"/>
    </sheetView>
  </sheetViews>
  <sheetFormatPr defaultRowHeight="15" x14ac:dyDescent="0.25"/>
  <cols>
    <col min="1" max="1" width="25.85546875" bestFit="1" customWidth="1"/>
    <col min="2" max="2" width="3.5703125" customWidth="1"/>
    <col min="3" max="3" width="7.7109375" customWidth="1"/>
    <col min="4" max="4" width="6.7109375" customWidth="1"/>
    <col min="5" max="5" width="7.5703125" bestFit="1" customWidth="1"/>
    <col min="6" max="9" width="6.7109375" customWidth="1"/>
  </cols>
  <sheetData>
    <row r="1" spans="1:10" ht="63" x14ac:dyDescent="0.25">
      <c r="A1" s="2" t="s">
        <v>21</v>
      </c>
      <c r="B1" s="11" t="s">
        <v>17</v>
      </c>
      <c r="C1" s="7" t="s">
        <v>0</v>
      </c>
      <c r="D1" s="8" t="s">
        <v>23</v>
      </c>
      <c r="E1" s="10" t="s">
        <v>24</v>
      </c>
      <c r="F1" s="10" t="s">
        <v>25</v>
      </c>
      <c r="G1" s="8"/>
      <c r="H1" s="8"/>
      <c r="I1" s="8"/>
      <c r="J1" s="8"/>
    </row>
    <row r="2" spans="1:10" x14ac:dyDescent="0.25">
      <c r="A2" t="s">
        <v>1</v>
      </c>
      <c r="B2" s="12"/>
      <c r="C2" s="9">
        <f>SUM(D2:O2)</f>
        <v>1326</v>
      </c>
      <c r="D2" s="3">
        <f>SUMPRODUCT(D3:D33,$B$3:$B$33)</f>
        <v>938</v>
      </c>
      <c r="E2" s="3">
        <f t="shared" ref="E2:I2" si="0">SUMPRODUCT(E3:E33,$B$3:$B$33)</f>
        <v>388</v>
      </c>
      <c r="F2" s="3">
        <f t="shared" si="0"/>
        <v>0</v>
      </c>
      <c r="G2" s="3">
        <f t="shared" si="0"/>
        <v>0</v>
      </c>
      <c r="H2" s="3"/>
      <c r="I2" s="3"/>
      <c r="J2" s="3"/>
    </row>
    <row r="3" spans="1:10" x14ac:dyDescent="0.25">
      <c r="A3" t="s">
        <v>26</v>
      </c>
      <c r="B3" s="12">
        <v>4</v>
      </c>
      <c r="C3" s="9">
        <f>SUM(D3:O3)</f>
        <v>53</v>
      </c>
      <c r="D3" s="3"/>
      <c r="E3">
        <v>53</v>
      </c>
      <c r="F3" s="3"/>
      <c r="G3" s="3"/>
      <c r="H3" s="3"/>
      <c r="I3" s="3"/>
    </row>
    <row r="4" spans="1:10" x14ac:dyDescent="0.25">
      <c r="A4" t="s">
        <v>114</v>
      </c>
      <c r="B4" s="12">
        <v>3</v>
      </c>
      <c r="C4" s="9">
        <f>SUM(D4:O4)</f>
        <v>1</v>
      </c>
      <c r="D4" s="3"/>
      <c r="E4">
        <v>1</v>
      </c>
      <c r="F4" s="3"/>
      <c r="G4" s="3"/>
      <c r="H4" s="3"/>
      <c r="I4" s="3"/>
    </row>
    <row r="5" spans="1:10" x14ac:dyDescent="0.25">
      <c r="A5" t="s">
        <v>79</v>
      </c>
      <c r="B5" s="12">
        <v>3</v>
      </c>
      <c r="C5" s="9">
        <f>SUM(D5:O5)</f>
        <v>13</v>
      </c>
      <c r="D5" s="3"/>
      <c r="E5">
        <v>13</v>
      </c>
      <c r="F5" s="3"/>
      <c r="G5" s="3"/>
      <c r="H5" s="3"/>
      <c r="I5" s="3"/>
    </row>
    <row r="6" spans="1:10" x14ac:dyDescent="0.25">
      <c r="A6" t="s">
        <v>27</v>
      </c>
      <c r="B6" s="12">
        <v>2</v>
      </c>
      <c r="C6" s="9">
        <f>SUM(D6:O6)</f>
        <v>68</v>
      </c>
      <c r="D6" s="3">
        <v>68</v>
      </c>
      <c r="F6" s="3"/>
      <c r="G6" s="3"/>
      <c r="H6" s="3"/>
      <c r="I6" s="3"/>
    </row>
    <row r="7" spans="1:10" x14ac:dyDescent="0.25">
      <c r="A7" t="s">
        <v>80</v>
      </c>
      <c r="B7" s="12">
        <v>1</v>
      </c>
      <c r="C7" s="9">
        <f>SUM(D7:O7)</f>
        <v>517</v>
      </c>
      <c r="D7" s="3">
        <v>426</v>
      </c>
      <c r="E7" s="3">
        <f>E5*7</f>
        <v>91</v>
      </c>
      <c r="F7" s="3"/>
      <c r="G7" s="3"/>
      <c r="H7" s="3"/>
      <c r="I7" s="3"/>
    </row>
    <row r="8" spans="1:10" x14ac:dyDescent="0.25">
      <c r="A8" t="s">
        <v>28</v>
      </c>
      <c r="B8" s="12">
        <v>1</v>
      </c>
      <c r="C8" s="9">
        <f>SUM(D8:O8)</f>
        <v>100</v>
      </c>
      <c r="D8" s="3">
        <v>83</v>
      </c>
      <c r="E8" s="3">
        <f>E5+4</f>
        <v>17</v>
      </c>
      <c r="F8" s="3"/>
      <c r="G8" s="3"/>
      <c r="H8" s="3"/>
      <c r="I8" s="3"/>
    </row>
    <row r="9" spans="1:10" x14ac:dyDescent="0.25">
      <c r="A9" t="s">
        <v>107</v>
      </c>
      <c r="B9" s="12">
        <v>2</v>
      </c>
      <c r="C9" s="9">
        <f>SUM(D9:O9)</f>
        <v>81</v>
      </c>
      <c r="D9" s="3">
        <v>68</v>
      </c>
      <c r="E9" s="3">
        <f>E5</f>
        <v>13</v>
      </c>
      <c r="F9" s="3"/>
      <c r="G9" s="3"/>
      <c r="H9" s="3"/>
      <c r="I9" s="3"/>
    </row>
    <row r="10" spans="1:10" x14ac:dyDescent="0.25">
      <c r="A10" t="s">
        <v>108</v>
      </c>
      <c r="B10" s="12">
        <v>3</v>
      </c>
      <c r="C10" s="9">
        <f>SUM(D10:O10)</f>
        <v>14</v>
      </c>
      <c r="D10" s="3">
        <v>14</v>
      </c>
      <c r="F10" s="3"/>
      <c r="G10" s="3"/>
      <c r="H10" s="3"/>
      <c r="I10" s="3"/>
    </row>
    <row r="11" spans="1:10" x14ac:dyDescent="0.25">
      <c r="A11" t="s">
        <v>109</v>
      </c>
      <c r="B11" s="12">
        <v>1</v>
      </c>
      <c r="C11" s="9">
        <f>SUM(D11:O11)</f>
        <v>23</v>
      </c>
      <c r="D11" s="3">
        <v>23</v>
      </c>
      <c r="F11" s="3"/>
      <c r="G11" s="3"/>
      <c r="H11" s="3"/>
      <c r="I11" s="3"/>
    </row>
    <row r="12" spans="1:10" x14ac:dyDescent="0.25">
      <c r="A12" t="s">
        <v>110</v>
      </c>
      <c r="B12" s="12">
        <v>3</v>
      </c>
      <c r="C12" s="9">
        <f>SUM(D12:O12)</f>
        <v>2</v>
      </c>
      <c r="D12" s="3">
        <v>2</v>
      </c>
      <c r="F12" s="3"/>
      <c r="G12" s="3"/>
      <c r="H12" s="3"/>
      <c r="I12" s="3"/>
    </row>
    <row r="13" spans="1:10" x14ac:dyDescent="0.25">
      <c r="A13" t="s">
        <v>111</v>
      </c>
      <c r="B13" s="12">
        <v>4</v>
      </c>
      <c r="C13" s="9">
        <f>SUM(D13:O13)</f>
        <v>8</v>
      </c>
      <c r="D13" s="3">
        <v>8</v>
      </c>
      <c r="F13" s="3"/>
      <c r="G13" s="3"/>
      <c r="H13" s="3"/>
      <c r="I13" s="3"/>
    </row>
    <row r="14" spans="1:10" x14ac:dyDescent="0.25">
      <c r="A14" t="s">
        <v>112</v>
      </c>
      <c r="B14" s="12">
        <v>3</v>
      </c>
      <c r="C14" s="9">
        <f>SUM(D14:O14)</f>
        <v>8</v>
      </c>
      <c r="D14" s="3">
        <v>8</v>
      </c>
      <c r="F14" s="3"/>
      <c r="G14" s="3"/>
      <c r="H14" s="3"/>
      <c r="I14" s="3"/>
    </row>
    <row r="15" spans="1:10" x14ac:dyDescent="0.25">
      <c r="A15" t="s">
        <v>113</v>
      </c>
      <c r="B15" s="12">
        <v>5</v>
      </c>
      <c r="C15" s="9">
        <f>SUM(D15:O15)</f>
        <v>6</v>
      </c>
      <c r="D15" s="3">
        <v>6</v>
      </c>
      <c r="F15" s="3"/>
      <c r="G15" s="3"/>
      <c r="H1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I13" sqref="I13"/>
    </sheetView>
  </sheetViews>
  <sheetFormatPr defaultRowHeight="15" x14ac:dyDescent="0.25"/>
  <cols>
    <col min="1" max="1" width="25.85546875" bestFit="1" customWidth="1"/>
    <col min="2" max="2" width="3.5703125" customWidth="1"/>
    <col min="3" max="3" width="7.7109375" customWidth="1"/>
    <col min="4" max="4" width="6.7109375" customWidth="1"/>
    <col min="5" max="5" width="7.5703125" bestFit="1" customWidth="1"/>
    <col min="6" max="9" width="6.7109375" customWidth="1"/>
  </cols>
  <sheetData>
    <row r="1" spans="1:14" ht="117" customHeight="1" x14ac:dyDescent="0.25">
      <c r="A1" s="2" t="s">
        <v>29</v>
      </c>
      <c r="B1" s="16" t="s">
        <v>17</v>
      </c>
      <c r="C1" s="17" t="s">
        <v>0</v>
      </c>
      <c r="D1" s="10" t="s">
        <v>35</v>
      </c>
      <c r="E1" s="10" t="s">
        <v>36</v>
      </c>
      <c r="F1" s="10" t="s">
        <v>37</v>
      </c>
      <c r="G1" s="10" t="s">
        <v>38</v>
      </c>
      <c r="H1" s="10" t="s">
        <v>39</v>
      </c>
      <c r="I1" s="10" t="s">
        <v>41</v>
      </c>
      <c r="J1" s="10" t="s">
        <v>40</v>
      </c>
      <c r="K1" s="4"/>
      <c r="L1" s="4"/>
      <c r="M1" s="4"/>
      <c r="N1" s="4"/>
    </row>
    <row r="2" spans="1:14" x14ac:dyDescent="0.25">
      <c r="A2" t="s">
        <v>1</v>
      </c>
      <c r="B2" s="12"/>
      <c r="C2" s="9">
        <f t="shared" ref="C2:C15" si="0">SUM(D2:P2)</f>
        <v>2488</v>
      </c>
      <c r="D2" s="3">
        <f>SUMPRODUCT(D3:D29,$B$3:$B$29)</f>
        <v>472</v>
      </c>
      <c r="E2" s="3">
        <f>SUMPRODUCT(E3:E29,$B$3:$B$29)</f>
        <v>472</v>
      </c>
      <c r="F2" s="3">
        <f>SUMPRODUCT(F3:F29,$B$3:$B$29)</f>
        <v>472</v>
      </c>
      <c r="G2" s="3">
        <f>SUMPRODUCT(G3:G29,$B$3:$B$29)</f>
        <v>76</v>
      </c>
      <c r="H2" s="3">
        <f>SUMPRODUCT(H3:H29,$B$3:$B$29)</f>
        <v>0</v>
      </c>
      <c r="I2" s="3">
        <f>SUMPRODUCT(I3:I29,$B$3:$B$29)</f>
        <v>0</v>
      </c>
      <c r="J2" s="3">
        <f>SUMPRODUCT(J3:J29,$B$3:$B$29)</f>
        <v>996</v>
      </c>
    </row>
    <row r="3" spans="1:14" x14ac:dyDescent="0.25">
      <c r="A3" t="s">
        <v>30</v>
      </c>
      <c r="B3" s="12">
        <v>2</v>
      </c>
      <c r="C3" s="9">
        <f t="shared" si="0"/>
        <v>25</v>
      </c>
      <c r="D3" s="3">
        <v>8</v>
      </c>
      <c r="E3" s="3">
        <v>8</v>
      </c>
      <c r="F3" s="3">
        <v>8</v>
      </c>
      <c r="G3" s="3">
        <v>1</v>
      </c>
      <c r="H3" s="3"/>
      <c r="I3" s="3"/>
    </row>
    <row r="4" spans="1:14" x14ac:dyDescent="0.25">
      <c r="A4" t="s">
        <v>117</v>
      </c>
      <c r="B4" s="12">
        <v>3</v>
      </c>
      <c r="C4" s="9">
        <f t="shared" si="0"/>
        <v>24</v>
      </c>
      <c r="D4" s="3">
        <v>8</v>
      </c>
      <c r="E4" s="3">
        <v>8</v>
      </c>
      <c r="F4" s="3">
        <v>8</v>
      </c>
      <c r="G4" s="3"/>
      <c r="H4" s="3"/>
      <c r="I4" s="3"/>
    </row>
    <row r="5" spans="1:14" x14ac:dyDescent="0.25">
      <c r="A5" t="s">
        <v>116</v>
      </c>
      <c r="B5" s="12">
        <v>3</v>
      </c>
      <c r="C5" s="9">
        <f t="shared" si="0"/>
        <v>12</v>
      </c>
      <c r="D5" s="3">
        <v>4</v>
      </c>
      <c r="E5" s="3">
        <v>4</v>
      </c>
      <c r="F5" s="3">
        <v>4</v>
      </c>
      <c r="G5" s="3"/>
      <c r="H5" s="3"/>
      <c r="I5" s="3"/>
    </row>
    <row r="6" spans="1:14" x14ac:dyDescent="0.25">
      <c r="A6" t="s">
        <v>31</v>
      </c>
      <c r="B6" s="12">
        <v>4</v>
      </c>
      <c r="C6" s="9">
        <f t="shared" si="0"/>
        <v>24</v>
      </c>
      <c r="D6" s="3">
        <v>8</v>
      </c>
      <c r="E6" s="3">
        <v>8</v>
      </c>
      <c r="F6" s="3">
        <v>8</v>
      </c>
      <c r="G6" s="3"/>
      <c r="H6" s="3"/>
      <c r="I6" s="3"/>
    </row>
    <row r="7" spans="1:14" x14ac:dyDescent="0.25">
      <c r="A7" t="s">
        <v>32</v>
      </c>
      <c r="B7">
        <v>3</v>
      </c>
      <c r="C7" s="9">
        <f t="shared" si="0"/>
        <v>18</v>
      </c>
      <c r="D7">
        <v>6</v>
      </c>
      <c r="E7">
        <v>6</v>
      </c>
      <c r="F7">
        <v>6</v>
      </c>
    </row>
    <row r="8" spans="1:14" x14ac:dyDescent="0.25">
      <c r="A8" t="s">
        <v>33</v>
      </c>
      <c r="B8">
        <v>2</v>
      </c>
      <c r="C8" s="9">
        <f t="shared" si="0"/>
        <v>13</v>
      </c>
      <c r="D8">
        <v>4</v>
      </c>
      <c r="E8">
        <v>4</v>
      </c>
      <c r="F8">
        <v>4</v>
      </c>
      <c r="G8">
        <v>1</v>
      </c>
    </row>
    <row r="9" spans="1:14" x14ac:dyDescent="0.25">
      <c r="A9" t="s">
        <v>2</v>
      </c>
      <c r="B9">
        <v>1</v>
      </c>
      <c r="C9" s="9">
        <f t="shared" si="0"/>
        <v>1512</v>
      </c>
      <c r="D9">
        <v>252</v>
      </c>
      <c r="E9">
        <v>252</v>
      </c>
      <c r="F9">
        <v>252</v>
      </c>
      <c r="J9">
        <f>252*3</f>
        <v>756</v>
      </c>
    </row>
    <row r="10" spans="1:14" x14ac:dyDescent="0.25">
      <c r="A10" t="s">
        <v>3</v>
      </c>
      <c r="B10">
        <v>2</v>
      </c>
      <c r="C10" s="9">
        <f t="shared" si="0"/>
        <v>120</v>
      </c>
      <c r="D10">
        <v>18</v>
      </c>
      <c r="E10">
        <v>18</v>
      </c>
      <c r="F10">
        <v>18</v>
      </c>
      <c r="J10">
        <f>22*3</f>
        <v>66</v>
      </c>
    </row>
    <row r="11" spans="1:14" x14ac:dyDescent="0.25">
      <c r="A11" t="s">
        <v>34</v>
      </c>
      <c r="B11">
        <v>2</v>
      </c>
      <c r="C11" s="9">
        <f t="shared" si="0"/>
        <v>18</v>
      </c>
      <c r="D11">
        <v>6</v>
      </c>
      <c r="E11">
        <v>6</v>
      </c>
      <c r="F11">
        <v>6</v>
      </c>
    </row>
    <row r="12" spans="1:14" x14ac:dyDescent="0.25">
      <c r="A12" t="s">
        <v>4</v>
      </c>
      <c r="B12">
        <v>2</v>
      </c>
      <c r="C12" s="9">
        <f t="shared" si="0"/>
        <v>108</v>
      </c>
      <c r="D12">
        <v>18</v>
      </c>
      <c r="E12">
        <v>18</v>
      </c>
      <c r="F12">
        <v>18</v>
      </c>
      <c r="J12">
        <f>54</f>
        <v>54</v>
      </c>
    </row>
    <row r="13" spans="1:14" x14ac:dyDescent="0.25">
      <c r="A13" t="s">
        <v>42</v>
      </c>
      <c r="B13">
        <v>2</v>
      </c>
      <c r="C13" s="9">
        <f t="shared" si="0"/>
        <v>12</v>
      </c>
      <c r="D13">
        <v>4</v>
      </c>
      <c r="E13">
        <v>4</v>
      </c>
      <c r="F13">
        <v>4</v>
      </c>
      <c r="I13">
        <v>0</v>
      </c>
    </row>
    <row r="14" spans="1:14" x14ac:dyDescent="0.25">
      <c r="A14" t="s">
        <v>119</v>
      </c>
      <c r="B14">
        <v>4</v>
      </c>
      <c r="C14" s="9">
        <f t="shared" si="0"/>
        <v>18</v>
      </c>
      <c r="G14">
        <v>18</v>
      </c>
    </row>
    <row r="15" spans="1:14" x14ac:dyDescent="0.25">
      <c r="A15" t="s">
        <v>118</v>
      </c>
      <c r="B15">
        <v>3</v>
      </c>
      <c r="C15" s="9">
        <f t="shared" si="0"/>
        <v>18</v>
      </c>
      <c r="D15">
        <v>6</v>
      </c>
      <c r="E15">
        <v>6</v>
      </c>
      <c r="F15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A10" sqref="A10"/>
    </sheetView>
  </sheetViews>
  <sheetFormatPr defaultRowHeight="15" x14ac:dyDescent="0.25"/>
  <cols>
    <col min="1" max="1" width="25.85546875" bestFit="1" customWidth="1"/>
    <col min="2" max="2" width="3.5703125" customWidth="1"/>
    <col min="3" max="3" width="7.7109375" customWidth="1"/>
    <col min="4" max="4" width="6.7109375" customWidth="1"/>
    <col min="5" max="5" width="7.5703125" bestFit="1" customWidth="1"/>
    <col min="6" max="9" width="6.7109375" customWidth="1"/>
    <col min="10" max="11" width="7.140625" customWidth="1"/>
  </cols>
  <sheetData>
    <row r="1" spans="1:11" ht="101.25" customHeight="1" x14ac:dyDescent="0.25">
      <c r="A1" s="2" t="s">
        <v>44</v>
      </c>
      <c r="B1" s="16" t="s">
        <v>17</v>
      </c>
      <c r="C1" s="17" t="s">
        <v>0</v>
      </c>
      <c r="D1" s="10" t="s">
        <v>46</v>
      </c>
      <c r="E1" s="10" t="s">
        <v>45</v>
      </c>
      <c r="F1" s="10" t="s">
        <v>47</v>
      </c>
      <c r="G1" s="10" t="s">
        <v>48</v>
      </c>
      <c r="H1" s="10" t="s">
        <v>49</v>
      </c>
      <c r="I1" s="10" t="s">
        <v>54</v>
      </c>
      <c r="J1" s="10" t="s">
        <v>50</v>
      </c>
      <c r="K1" s="10" t="s">
        <v>75</v>
      </c>
    </row>
    <row r="2" spans="1:11" x14ac:dyDescent="0.25">
      <c r="A2" t="s">
        <v>1</v>
      </c>
      <c r="B2" s="12"/>
      <c r="C2" s="9">
        <f t="shared" ref="C2:C23" si="0">SUM(D2:P2)</f>
        <v>2010</v>
      </c>
      <c r="D2" s="3">
        <f t="shared" ref="D2:K2" si="1">SUMPRODUCT(D3:D31,$B$3:$B$31)</f>
        <v>456</v>
      </c>
      <c r="E2" s="3">
        <f t="shared" si="1"/>
        <v>456</v>
      </c>
      <c r="F2" s="3">
        <f t="shared" si="1"/>
        <v>478</v>
      </c>
      <c r="G2" s="3">
        <f t="shared" si="1"/>
        <v>123</v>
      </c>
      <c r="H2" s="3">
        <f t="shared" si="1"/>
        <v>123</v>
      </c>
      <c r="I2" s="3">
        <f t="shared" si="1"/>
        <v>123</v>
      </c>
      <c r="J2" s="3">
        <f t="shared" si="1"/>
        <v>123</v>
      </c>
      <c r="K2" s="3">
        <f t="shared" si="1"/>
        <v>128</v>
      </c>
    </row>
    <row r="3" spans="1:11" x14ac:dyDescent="0.25">
      <c r="A3" t="s">
        <v>51</v>
      </c>
      <c r="B3" s="12">
        <v>3</v>
      </c>
      <c r="C3" s="9">
        <f t="shared" si="0"/>
        <v>124</v>
      </c>
      <c r="D3" s="3"/>
      <c r="E3" s="3"/>
      <c r="F3" s="3"/>
      <c r="G3" s="3">
        <v>31</v>
      </c>
      <c r="H3" s="3">
        <v>31</v>
      </c>
      <c r="I3" s="3">
        <v>31</v>
      </c>
      <c r="J3" s="3">
        <v>31</v>
      </c>
      <c r="K3" s="3"/>
    </row>
    <row r="4" spans="1:11" x14ac:dyDescent="0.25">
      <c r="A4" t="s">
        <v>64</v>
      </c>
      <c r="B4" s="12">
        <v>3</v>
      </c>
      <c r="C4" s="9">
        <f t="shared" si="0"/>
        <v>17</v>
      </c>
      <c r="D4" s="3">
        <v>3</v>
      </c>
      <c r="E4" s="3">
        <v>3</v>
      </c>
      <c r="F4" s="3">
        <v>3</v>
      </c>
      <c r="G4" s="3">
        <v>2</v>
      </c>
      <c r="H4" s="3">
        <v>2</v>
      </c>
      <c r="I4" s="3">
        <v>2</v>
      </c>
      <c r="J4" s="3">
        <v>2</v>
      </c>
      <c r="K4" s="3"/>
    </row>
    <row r="5" spans="1:11" x14ac:dyDescent="0.25">
      <c r="A5" t="s">
        <v>69</v>
      </c>
      <c r="B5" s="12">
        <v>2</v>
      </c>
      <c r="C5" s="9">
        <f t="shared" si="0"/>
        <v>66</v>
      </c>
      <c r="D5" s="3">
        <v>33</v>
      </c>
      <c r="E5" s="3">
        <v>33</v>
      </c>
      <c r="F5" s="3"/>
      <c r="G5" s="3"/>
      <c r="H5" s="3"/>
      <c r="I5" s="3"/>
      <c r="J5" s="3"/>
      <c r="K5" s="3"/>
    </row>
    <row r="6" spans="1:11" x14ac:dyDescent="0.25">
      <c r="A6" t="s">
        <v>53</v>
      </c>
      <c r="B6" s="12">
        <v>2</v>
      </c>
      <c r="C6" s="9">
        <f t="shared" si="0"/>
        <v>34</v>
      </c>
      <c r="D6" s="3"/>
      <c r="E6" s="3"/>
      <c r="F6" s="3">
        <v>34</v>
      </c>
      <c r="G6" s="3"/>
      <c r="H6" s="3"/>
      <c r="I6" s="3"/>
      <c r="J6" s="3"/>
      <c r="K6" s="3"/>
    </row>
    <row r="7" spans="1:11" x14ac:dyDescent="0.25">
      <c r="A7" t="s">
        <v>73</v>
      </c>
      <c r="B7" s="12">
        <v>4</v>
      </c>
      <c r="C7" s="9">
        <f t="shared" si="0"/>
        <v>24</v>
      </c>
      <c r="D7" s="3">
        <v>8</v>
      </c>
      <c r="E7" s="3">
        <v>8</v>
      </c>
      <c r="F7" s="3">
        <v>8</v>
      </c>
      <c r="G7" s="3"/>
      <c r="H7" s="3"/>
      <c r="I7" s="3"/>
      <c r="J7" s="3"/>
      <c r="K7" s="3"/>
    </row>
    <row r="8" spans="1:11" x14ac:dyDescent="0.25">
      <c r="A8" t="s">
        <v>76</v>
      </c>
      <c r="B8" s="12">
        <v>2</v>
      </c>
      <c r="C8" s="9">
        <f t="shared" si="0"/>
        <v>27</v>
      </c>
      <c r="D8" s="3">
        <v>9</v>
      </c>
      <c r="E8" s="3">
        <v>9</v>
      </c>
      <c r="F8" s="3">
        <v>9</v>
      </c>
      <c r="G8" s="3"/>
      <c r="H8" s="3"/>
      <c r="I8" s="3"/>
      <c r="J8" s="3"/>
      <c r="K8" s="3"/>
    </row>
    <row r="9" spans="1:11" x14ac:dyDescent="0.25">
      <c r="A9" t="s">
        <v>77</v>
      </c>
      <c r="B9" s="12">
        <v>3</v>
      </c>
      <c r="C9" s="9">
        <f t="shared" si="0"/>
        <v>4</v>
      </c>
      <c r="D9" s="3"/>
      <c r="E9" s="3"/>
      <c r="F9" s="3">
        <v>4</v>
      </c>
      <c r="G9" s="3"/>
      <c r="H9" s="3"/>
      <c r="I9" s="3"/>
      <c r="J9" s="3"/>
      <c r="K9" s="3"/>
    </row>
    <row r="10" spans="1:11" x14ac:dyDescent="0.25">
      <c r="A10" t="s">
        <v>78</v>
      </c>
      <c r="B10" s="12">
        <v>2</v>
      </c>
      <c r="C10" s="9">
        <f t="shared" si="0"/>
        <v>9</v>
      </c>
      <c r="D10" s="3"/>
      <c r="E10" s="3"/>
      <c r="F10" s="3">
        <v>9</v>
      </c>
      <c r="G10" s="3"/>
      <c r="H10" s="3"/>
      <c r="I10" s="3"/>
      <c r="J10" s="3"/>
      <c r="K10" s="3"/>
    </row>
    <row r="11" spans="1:11" x14ac:dyDescent="0.25">
      <c r="A11" t="s">
        <v>58</v>
      </c>
      <c r="B11" s="12">
        <v>3</v>
      </c>
      <c r="C11" s="9">
        <f t="shared" si="0"/>
        <v>2</v>
      </c>
      <c r="D11" s="3"/>
      <c r="E11" s="3"/>
      <c r="F11" s="3">
        <v>2</v>
      </c>
      <c r="G11" s="3"/>
      <c r="H11" s="3"/>
      <c r="I11" s="3"/>
      <c r="J11" s="3"/>
      <c r="K11" s="3"/>
    </row>
    <row r="12" spans="1:11" x14ac:dyDescent="0.25">
      <c r="A12" t="s">
        <v>59</v>
      </c>
      <c r="B12" s="12">
        <v>1</v>
      </c>
      <c r="C12" s="9">
        <f t="shared" si="0"/>
        <v>107</v>
      </c>
      <c r="D12" s="3">
        <v>35</v>
      </c>
      <c r="E12" s="3">
        <v>35</v>
      </c>
      <c r="F12" s="3">
        <v>37</v>
      </c>
      <c r="G12" s="3"/>
      <c r="H12" s="3"/>
      <c r="I12" s="3"/>
      <c r="J12" s="3"/>
      <c r="K12" s="3"/>
    </row>
    <row r="13" spans="1:11" x14ac:dyDescent="0.25">
      <c r="A13" t="s">
        <v>60</v>
      </c>
      <c r="B13" s="12">
        <v>3</v>
      </c>
      <c r="C13" s="9">
        <f t="shared" si="0"/>
        <v>18</v>
      </c>
      <c r="D13" s="3">
        <v>6</v>
      </c>
      <c r="E13" s="3">
        <v>6</v>
      </c>
      <c r="F13" s="3">
        <v>6</v>
      </c>
      <c r="G13" s="3"/>
      <c r="H13" s="3"/>
      <c r="I13" s="3"/>
      <c r="J13" s="3"/>
      <c r="K13" s="3"/>
    </row>
    <row r="14" spans="1:11" x14ac:dyDescent="0.25">
      <c r="A14" t="s">
        <v>56</v>
      </c>
      <c r="B14" s="12">
        <v>1</v>
      </c>
      <c r="C14" s="9">
        <f t="shared" si="0"/>
        <v>81</v>
      </c>
      <c r="D14" s="3">
        <v>27</v>
      </c>
      <c r="E14" s="3">
        <v>27</v>
      </c>
      <c r="F14" s="3">
        <v>27</v>
      </c>
      <c r="G14" s="3"/>
      <c r="H14" s="3"/>
      <c r="I14" s="3"/>
      <c r="J14" s="3"/>
      <c r="K14" s="3"/>
    </row>
    <row r="15" spans="1:11" x14ac:dyDescent="0.25">
      <c r="A15" t="s">
        <v>55</v>
      </c>
      <c r="B15" s="12">
        <v>1</v>
      </c>
      <c r="C15" s="9">
        <f t="shared" si="0"/>
        <v>623</v>
      </c>
      <c r="D15" s="3">
        <v>189</v>
      </c>
      <c r="E15" s="3">
        <v>189</v>
      </c>
      <c r="F15" s="3">
        <v>189</v>
      </c>
      <c r="G15" s="3">
        <v>14</v>
      </c>
      <c r="H15" s="3">
        <v>14</v>
      </c>
      <c r="I15" s="3">
        <v>14</v>
      </c>
      <c r="J15" s="3">
        <v>14</v>
      </c>
      <c r="K15" s="3"/>
    </row>
    <row r="16" spans="1:11" x14ac:dyDescent="0.25">
      <c r="A16" t="s">
        <v>57</v>
      </c>
      <c r="B16" s="12">
        <v>2</v>
      </c>
      <c r="C16" s="9">
        <f t="shared" si="0"/>
        <v>45</v>
      </c>
      <c r="D16" s="3">
        <v>18</v>
      </c>
      <c r="E16" s="3">
        <v>18</v>
      </c>
      <c r="F16" s="3">
        <v>9</v>
      </c>
      <c r="G16" s="3"/>
      <c r="H16" s="3"/>
      <c r="I16" s="3"/>
      <c r="J16" s="3"/>
      <c r="K16" s="3"/>
    </row>
    <row r="17" spans="1:11" x14ac:dyDescent="0.25">
      <c r="A17" t="s">
        <v>65</v>
      </c>
      <c r="B17" s="12">
        <v>1</v>
      </c>
      <c r="C17" s="9">
        <f t="shared" si="0"/>
        <v>10</v>
      </c>
      <c r="D17" s="3">
        <v>3</v>
      </c>
      <c r="E17" s="3">
        <v>3</v>
      </c>
      <c r="F17" s="3">
        <v>3</v>
      </c>
      <c r="G17" s="3"/>
      <c r="H17" s="3"/>
      <c r="I17" s="3"/>
      <c r="J17" s="3"/>
      <c r="K17" s="3">
        <v>1</v>
      </c>
    </row>
    <row r="18" spans="1:11" x14ac:dyDescent="0.25">
      <c r="A18" t="s">
        <v>66</v>
      </c>
      <c r="B18" s="12">
        <v>1</v>
      </c>
      <c r="C18" s="9">
        <f t="shared" si="0"/>
        <v>85</v>
      </c>
      <c r="D18" s="3">
        <v>15</v>
      </c>
      <c r="E18" s="3">
        <v>15</v>
      </c>
      <c r="F18" s="3">
        <v>15</v>
      </c>
      <c r="G18" s="3">
        <v>7</v>
      </c>
      <c r="H18" s="3">
        <v>7</v>
      </c>
      <c r="I18" s="3">
        <v>7</v>
      </c>
      <c r="J18" s="3">
        <v>7</v>
      </c>
      <c r="K18" s="3">
        <v>12</v>
      </c>
    </row>
    <row r="19" spans="1:11" x14ac:dyDescent="0.25">
      <c r="A19" t="s">
        <v>72</v>
      </c>
      <c r="B19" s="12">
        <v>1</v>
      </c>
      <c r="C19" s="9">
        <f t="shared" si="0"/>
        <v>46</v>
      </c>
      <c r="D19" s="3">
        <v>4</v>
      </c>
      <c r="E19" s="3">
        <v>4</v>
      </c>
      <c r="F19" s="3">
        <v>4</v>
      </c>
      <c r="G19" s="3"/>
      <c r="H19" s="3"/>
      <c r="I19" s="3"/>
      <c r="J19" s="3"/>
      <c r="K19" s="3">
        <v>34</v>
      </c>
    </row>
    <row r="20" spans="1:11" x14ac:dyDescent="0.25">
      <c r="A20" t="s">
        <v>70</v>
      </c>
      <c r="B20" s="12">
        <v>1</v>
      </c>
      <c r="C20" s="9">
        <f t="shared" si="0"/>
        <v>9</v>
      </c>
      <c r="D20" s="3">
        <v>2</v>
      </c>
      <c r="E20" s="3">
        <v>2</v>
      </c>
      <c r="F20" s="3">
        <v>2</v>
      </c>
      <c r="G20" s="3"/>
      <c r="H20" s="3"/>
      <c r="I20" s="3"/>
      <c r="J20" s="3"/>
      <c r="K20" s="3">
        <v>3</v>
      </c>
    </row>
    <row r="21" spans="1:11" x14ac:dyDescent="0.25">
      <c r="A21" t="s">
        <v>71</v>
      </c>
      <c r="B21" s="12">
        <v>1</v>
      </c>
      <c r="C21" s="9">
        <f t="shared" si="0"/>
        <v>20</v>
      </c>
      <c r="D21" s="3">
        <v>2</v>
      </c>
      <c r="E21" s="3">
        <v>2</v>
      </c>
      <c r="F21" s="3">
        <v>2</v>
      </c>
      <c r="G21" s="3">
        <v>3</v>
      </c>
      <c r="H21" s="3">
        <v>3</v>
      </c>
      <c r="I21" s="3">
        <v>3</v>
      </c>
      <c r="J21" s="3">
        <v>3</v>
      </c>
      <c r="K21" s="3">
        <v>2</v>
      </c>
    </row>
    <row r="22" spans="1:11" x14ac:dyDescent="0.25">
      <c r="A22" t="s">
        <v>74</v>
      </c>
      <c r="B22" s="12">
        <v>4</v>
      </c>
      <c r="C22" s="9">
        <f t="shared" si="0"/>
        <v>18</v>
      </c>
      <c r="K22">
        <v>18</v>
      </c>
    </row>
    <row r="23" spans="1:11" x14ac:dyDescent="0.25">
      <c r="A23" t="s">
        <v>63</v>
      </c>
      <c r="B23" s="12">
        <v>4</v>
      </c>
      <c r="C23" s="9">
        <f t="shared" si="0"/>
        <v>1</v>
      </c>
      <c r="K23" s="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zoomScaleNormal="10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A8" sqref="A8"/>
    </sheetView>
  </sheetViews>
  <sheetFormatPr defaultRowHeight="15" x14ac:dyDescent="0.25"/>
  <cols>
    <col min="1" max="1" width="25.85546875" bestFit="1" customWidth="1"/>
    <col min="2" max="2" width="3.5703125" customWidth="1"/>
    <col min="3" max="3" width="7.7109375" customWidth="1"/>
    <col min="4" max="4" width="6.7109375" customWidth="1"/>
    <col min="5" max="5" width="7.5703125" bestFit="1" customWidth="1"/>
    <col min="6" max="9" width="6.7109375" customWidth="1"/>
    <col min="10" max="11" width="7.140625" customWidth="1"/>
  </cols>
  <sheetData>
    <row r="1" spans="1:16" ht="138" customHeight="1" x14ac:dyDescent="0.25">
      <c r="A1" s="2" t="s">
        <v>104</v>
      </c>
      <c r="B1" s="16" t="s">
        <v>17</v>
      </c>
      <c r="C1" s="17" t="s">
        <v>0</v>
      </c>
      <c r="D1" s="18" t="s">
        <v>86</v>
      </c>
      <c r="E1" s="18" t="s">
        <v>85</v>
      </c>
      <c r="F1" s="18" t="s">
        <v>84</v>
      </c>
      <c r="G1" s="18" t="s">
        <v>83</v>
      </c>
      <c r="H1" s="18" t="s">
        <v>82</v>
      </c>
      <c r="I1" s="18" t="s">
        <v>87</v>
      </c>
      <c r="J1" s="18"/>
      <c r="K1" s="18"/>
      <c r="L1" s="18"/>
      <c r="M1" s="18"/>
      <c r="N1" s="18"/>
      <c r="O1" s="19"/>
      <c r="P1" s="18"/>
    </row>
    <row r="2" spans="1:16" x14ac:dyDescent="0.25">
      <c r="A2" t="s">
        <v>1</v>
      </c>
      <c r="B2" s="12"/>
      <c r="C2" s="9">
        <f>SUM(D2:P2)</f>
        <v>8856</v>
      </c>
      <c r="D2" s="3">
        <f>SUMPRODUCT(D3:D54,$B$3:$B$54)</f>
        <v>2320</v>
      </c>
      <c r="E2" s="3">
        <f t="shared" ref="E2:I2" si="0">SUMPRODUCT(E3:E54,$B$3:$B$54)</f>
        <v>2320</v>
      </c>
      <c r="F2" s="3">
        <f t="shared" si="0"/>
        <v>2210</v>
      </c>
      <c r="G2" s="3">
        <f t="shared" si="0"/>
        <v>1131</v>
      </c>
      <c r="H2" s="3">
        <f t="shared" si="0"/>
        <v>624</v>
      </c>
      <c r="I2" s="3">
        <f t="shared" si="0"/>
        <v>251</v>
      </c>
      <c r="J2" s="3"/>
      <c r="K2" s="3"/>
    </row>
    <row r="3" spans="1:16" x14ac:dyDescent="0.25">
      <c r="A3" t="s">
        <v>81</v>
      </c>
      <c r="B3" s="12">
        <v>3</v>
      </c>
      <c r="C3" s="9">
        <f t="shared" ref="C3:C39" si="1">SUM(D3:P3)</f>
        <v>244</v>
      </c>
      <c r="D3" s="3">
        <v>40</v>
      </c>
      <c r="E3" s="3">
        <v>40</v>
      </c>
      <c r="F3">
        <v>40</v>
      </c>
      <c r="G3" s="3">
        <v>124</v>
      </c>
      <c r="H3" s="3"/>
      <c r="I3" s="3"/>
      <c r="J3" s="3"/>
      <c r="K3" s="3"/>
    </row>
    <row r="4" spans="1:16" x14ac:dyDescent="0.25">
      <c r="A4" t="s">
        <v>93</v>
      </c>
      <c r="B4" s="12">
        <v>5</v>
      </c>
      <c r="C4" s="9">
        <f t="shared" si="1"/>
        <v>72</v>
      </c>
      <c r="D4" s="3">
        <v>18</v>
      </c>
      <c r="E4" s="3">
        <v>18</v>
      </c>
      <c r="F4">
        <v>18</v>
      </c>
      <c r="G4" s="3">
        <v>18</v>
      </c>
      <c r="H4" s="3"/>
      <c r="I4" s="3"/>
      <c r="J4" s="3"/>
      <c r="K4" s="3"/>
    </row>
    <row r="5" spans="1:16" x14ac:dyDescent="0.25">
      <c r="A5" t="s">
        <v>68</v>
      </c>
      <c r="B5" s="12">
        <v>4</v>
      </c>
      <c r="C5" s="9">
        <f t="shared" si="1"/>
        <v>72</v>
      </c>
      <c r="D5" s="3">
        <v>24</v>
      </c>
      <c r="E5" s="3">
        <v>24</v>
      </c>
      <c r="F5">
        <v>24</v>
      </c>
      <c r="G5" s="3"/>
      <c r="H5" s="3"/>
      <c r="I5" s="3"/>
      <c r="J5" s="3"/>
      <c r="K5" s="3"/>
    </row>
    <row r="6" spans="1:16" x14ac:dyDescent="0.25">
      <c r="A6" t="s">
        <v>106</v>
      </c>
      <c r="B6" s="12">
        <v>4</v>
      </c>
      <c r="C6" s="9">
        <f t="shared" si="1"/>
        <v>16</v>
      </c>
      <c r="D6" s="3">
        <v>4</v>
      </c>
      <c r="E6" s="3">
        <v>4</v>
      </c>
      <c r="F6">
        <v>4</v>
      </c>
      <c r="G6" s="3">
        <v>4</v>
      </c>
      <c r="H6" s="3"/>
      <c r="I6" s="3"/>
      <c r="J6" s="3"/>
      <c r="K6" s="3"/>
    </row>
    <row r="7" spans="1:16" x14ac:dyDescent="0.25">
      <c r="A7" t="s">
        <v>89</v>
      </c>
      <c r="B7" s="12">
        <v>3</v>
      </c>
      <c r="C7" s="9">
        <f t="shared" si="1"/>
        <v>16</v>
      </c>
      <c r="D7" s="3">
        <v>4</v>
      </c>
      <c r="E7" s="3">
        <v>4</v>
      </c>
      <c r="F7">
        <v>4</v>
      </c>
      <c r="G7" s="3">
        <v>4</v>
      </c>
      <c r="H7" s="3"/>
      <c r="I7" s="3"/>
      <c r="J7" s="3"/>
      <c r="K7" s="3"/>
    </row>
    <row r="8" spans="1:16" x14ac:dyDescent="0.25">
      <c r="A8" t="s">
        <v>76</v>
      </c>
      <c r="B8" s="12">
        <v>2</v>
      </c>
      <c r="C8" s="9">
        <f t="shared" si="1"/>
        <v>114</v>
      </c>
      <c r="D8" s="3">
        <v>30</v>
      </c>
      <c r="E8" s="3">
        <v>30</v>
      </c>
      <c r="F8">
        <v>30</v>
      </c>
      <c r="G8" s="3">
        <v>3</v>
      </c>
      <c r="H8" s="3"/>
      <c r="I8" s="3">
        <v>21</v>
      </c>
      <c r="J8" s="3"/>
      <c r="K8" s="3"/>
    </row>
    <row r="9" spans="1:16" x14ac:dyDescent="0.25">
      <c r="A9" t="s">
        <v>90</v>
      </c>
      <c r="B9" s="12">
        <v>3</v>
      </c>
      <c r="C9" s="9">
        <f t="shared" si="1"/>
        <v>27</v>
      </c>
      <c r="D9" s="3">
        <v>9</v>
      </c>
      <c r="E9" s="3">
        <v>9</v>
      </c>
      <c r="F9">
        <v>9</v>
      </c>
      <c r="G9" s="3"/>
      <c r="H9" s="3"/>
      <c r="I9" s="3"/>
      <c r="J9" s="3"/>
      <c r="K9" s="3"/>
    </row>
    <row r="10" spans="1:16" x14ac:dyDescent="0.25">
      <c r="A10" t="s">
        <v>91</v>
      </c>
      <c r="B10" s="12">
        <v>3</v>
      </c>
      <c r="C10" s="9">
        <f t="shared" si="1"/>
        <v>24</v>
      </c>
      <c r="D10" s="3">
        <v>12</v>
      </c>
      <c r="E10" s="3">
        <v>12</v>
      </c>
      <c r="G10" s="3"/>
      <c r="H10" s="3"/>
      <c r="I10" s="3"/>
      <c r="J10" s="3"/>
      <c r="K10" s="3"/>
    </row>
    <row r="11" spans="1:16" x14ac:dyDescent="0.25">
      <c r="A11" t="s">
        <v>58</v>
      </c>
      <c r="B11" s="12">
        <v>3</v>
      </c>
      <c r="C11" s="9">
        <f t="shared" si="1"/>
        <v>42</v>
      </c>
      <c r="D11" s="3">
        <v>21</v>
      </c>
      <c r="E11" s="3">
        <v>21</v>
      </c>
      <c r="G11" s="3"/>
      <c r="H11" s="3"/>
      <c r="I11" s="3"/>
      <c r="J11" s="3"/>
      <c r="K11" s="3"/>
    </row>
    <row r="12" spans="1:16" x14ac:dyDescent="0.25">
      <c r="A12" t="s">
        <v>59</v>
      </c>
      <c r="B12" s="12">
        <v>1</v>
      </c>
      <c r="C12" s="9">
        <f t="shared" si="1"/>
        <v>478</v>
      </c>
      <c r="D12" s="3">
        <v>148</v>
      </c>
      <c r="E12" s="3">
        <v>148</v>
      </c>
      <c r="F12">
        <v>146</v>
      </c>
      <c r="G12" s="3">
        <v>36</v>
      </c>
      <c r="H12" s="3"/>
      <c r="I12" s="3"/>
      <c r="J12" s="3"/>
      <c r="K12" s="3"/>
    </row>
    <row r="13" spans="1:16" x14ac:dyDescent="0.25">
      <c r="A13" t="s">
        <v>60</v>
      </c>
      <c r="B13" s="12">
        <v>3</v>
      </c>
      <c r="C13" s="9">
        <f t="shared" si="1"/>
        <v>54</v>
      </c>
      <c r="D13" s="3">
        <v>18</v>
      </c>
      <c r="E13" s="3">
        <v>18</v>
      </c>
      <c r="F13">
        <v>18</v>
      </c>
      <c r="G13" s="3"/>
      <c r="H13" s="3"/>
      <c r="I13" s="3"/>
      <c r="J13" s="3"/>
      <c r="K13" s="3"/>
    </row>
    <row r="14" spans="1:16" x14ac:dyDescent="0.25">
      <c r="A14" t="s">
        <v>138</v>
      </c>
      <c r="B14" s="12">
        <v>1</v>
      </c>
      <c r="C14" s="9">
        <f t="shared" si="1"/>
        <v>327</v>
      </c>
      <c r="D14" s="3">
        <v>102</v>
      </c>
      <c r="E14" s="3">
        <v>102</v>
      </c>
      <c r="F14">
        <v>102</v>
      </c>
      <c r="G14" s="3">
        <v>21</v>
      </c>
      <c r="H14" s="3"/>
      <c r="I14" s="3"/>
      <c r="J14" s="3"/>
      <c r="K14" s="3"/>
    </row>
    <row r="15" spans="1:16" x14ac:dyDescent="0.25">
      <c r="A15" t="s">
        <v>137</v>
      </c>
      <c r="B15" s="12">
        <v>1</v>
      </c>
      <c r="C15" s="9">
        <f t="shared" si="1"/>
        <v>2693</v>
      </c>
      <c r="D15" s="3">
        <v>806</v>
      </c>
      <c r="E15" s="3">
        <v>806</v>
      </c>
      <c r="F15">
        <v>806</v>
      </c>
      <c r="G15" s="3">
        <v>275</v>
      </c>
      <c r="H15" s="3"/>
      <c r="I15" s="3"/>
      <c r="J15" s="3"/>
      <c r="K15" s="3"/>
    </row>
    <row r="16" spans="1:16" x14ac:dyDescent="0.25">
      <c r="A16" t="s">
        <v>57</v>
      </c>
      <c r="B16" s="12">
        <v>2</v>
      </c>
      <c r="C16" s="9">
        <f t="shared" si="1"/>
        <v>108</v>
      </c>
      <c r="D16" s="3">
        <v>27</v>
      </c>
      <c r="E16" s="3">
        <v>27</v>
      </c>
      <c r="F16">
        <v>54</v>
      </c>
      <c r="G16" s="3"/>
      <c r="H16" s="3"/>
      <c r="I16" s="3"/>
      <c r="J16" s="3"/>
      <c r="K16" s="3"/>
    </row>
    <row r="17" spans="1:11" x14ac:dyDescent="0.25">
      <c r="A17" t="s">
        <v>64</v>
      </c>
      <c r="B17" s="12">
        <v>2</v>
      </c>
      <c r="C17" s="9">
        <f t="shared" si="1"/>
        <v>81</v>
      </c>
      <c r="D17" s="3">
        <v>21</v>
      </c>
      <c r="E17" s="3">
        <v>21</v>
      </c>
      <c r="F17">
        <v>22</v>
      </c>
      <c r="G17" s="3">
        <v>12</v>
      </c>
      <c r="H17" s="3"/>
      <c r="I17" s="3">
        <v>5</v>
      </c>
      <c r="J17" s="3"/>
      <c r="K17" s="3"/>
    </row>
    <row r="18" spans="1:11" x14ac:dyDescent="0.25">
      <c r="A18" t="s">
        <v>61</v>
      </c>
      <c r="B18" s="12">
        <v>3</v>
      </c>
      <c r="C18" s="9">
        <f t="shared" si="1"/>
        <v>4</v>
      </c>
      <c r="D18" s="3">
        <v>1</v>
      </c>
      <c r="E18" s="3">
        <v>1</v>
      </c>
      <c r="F18">
        <v>1</v>
      </c>
      <c r="G18" s="3">
        <v>1</v>
      </c>
      <c r="H18" s="3"/>
      <c r="I18" s="3"/>
      <c r="J18" s="3"/>
      <c r="K18" s="3"/>
    </row>
    <row r="19" spans="1:11" x14ac:dyDescent="0.25">
      <c r="A19" t="s">
        <v>92</v>
      </c>
      <c r="B19" s="12">
        <v>2</v>
      </c>
      <c r="C19" s="9">
        <f t="shared" si="1"/>
        <v>300</v>
      </c>
      <c r="D19" s="3">
        <v>143</v>
      </c>
      <c r="E19" s="3">
        <v>143</v>
      </c>
      <c r="F19">
        <v>4</v>
      </c>
      <c r="G19" s="3">
        <v>4</v>
      </c>
      <c r="H19" s="3">
        <v>6</v>
      </c>
      <c r="I19" s="3"/>
      <c r="J19" s="3"/>
      <c r="K19" s="3"/>
    </row>
    <row r="20" spans="1:11" x14ac:dyDescent="0.25">
      <c r="A20" t="s">
        <v>62</v>
      </c>
      <c r="B20" s="12">
        <v>3</v>
      </c>
      <c r="C20" s="9">
        <f t="shared" si="1"/>
        <v>5</v>
      </c>
      <c r="D20" s="3">
        <v>1</v>
      </c>
      <c r="E20" s="3">
        <v>1</v>
      </c>
      <c r="F20">
        <v>1</v>
      </c>
      <c r="G20" s="3">
        <v>1</v>
      </c>
      <c r="H20" s="3"/>
      <c r="I20" s="3">
        <v>1</v>
      </c>
      <c r="J20" s="3"/>
      <c r="K20" s="3"/>
    </row>
    <row r="21" spans="1:11" x14ac:dyDescent="0.25">
      <c r="A21" t="s">
        <v>63</v>
      </c>
      <c r="B21" s="12">
        <v>3</v>
      </c>
      <c r="C21" s="9">
        <f t="shared" si="1"/>
        <v>4</v>
      </c>
      <c r="D21">
        <v>1</v>
      </c>
      <c r="E21">
        <v>1</v>
      </c>
      <c r="F21">
        <v>1</v>
      </c>
      <c r="G21" s="3">
        <v>1</v>
      </c>
    </row>
    <row r="22" spans="1:11" x14ac:dyDescent="0.25">
      <c r="A22" t="s">
        <v>64</v>
      </c>
      <c r="B22" s="12">
        <v>2</v>
      </c>
      <c r="C22" s="9">
        <f t="shared" si="1"/>
        <v>16</v>
      </c>
      <c r="D22">
        <v>4</v>
      </c>
      <c r="E22">
        <v>4</v>
      </c>
      <c r="F22">
        <v>4</v>
      </c>
      <c r="G22" s="3">
        <v>4</v>
      </c>
      <c r="K22" s="3"/>
    </row>
    <row r="23" spans="1:11" x14ac:dyDescent="0.25">
      <c r="A23" t="s">
        <v>52</v>
      </c>
      <c r="B23" s="12">
        <v>2</v>
      </c>
      <c r="C23" s="9">
        <f t="shared" si="1"/>
        <v>138</v>
      </c>
      <c r="D23">
        <v>3</v>
      </c>
      <c r="E23">
        <v>3</v>
      </c>
      <c r="F23">
        <v>129</v>
      </c>
      <c r="G23" s="3">
        <v>3</v>
      </c>
    </row>
    <row r="24" spans="1:11" x14ac:dyDescent="0.25">
      <c r="A24" t="s">
        <v>65</v>
      </c>
      <c r="B24" s="12">
        <v>1</v>
      </c>
      <c r="C24" s="9">
        <f t="shared" si="1"/>
        <v>108</v>
      </c>
      <c r="D24">
        <v>22</v>
      </c>
      <c r="E24">
        <v>22</v>
      </c>
      <c r="F24">
        <v>22</v>
      </c>
      <c r="G24">
        <v>13</v>
      </c>
      <c r="H24">
        <v>22</v>
      </c>
      <c r="I24">
        <v>7</v>
      </c>
    </row>
    <row r="25" spans="1:11" x14ac:dyDescent="0.25">
      <c r="A25" t="s">
        <v>66</v>
      </c>
      <c r="B25" s="12">
        <v>1</v>
      </c>
      <c r="C25" s="9">
        <f t="shared" si="1"/>
        <v>270</v>
      </c>
      <c r="D25">
        <v>67</v>
      </c>
      <c r="E25">
        <v>67</v>
      </c>
      <c r="F25">
        <v>62</v>
      </c>
      <c r="G25">
        <v>17</v>
      </c>
      <c r="H25">
        <v>38</v>
      </c>
      <c r="I25">
        <v>19</v>
      </c>
    </row>
    <row r="26" spans="1:11" x14ac:dyDescent="0.25">
      <c r="A26" t="s">
        <v>98</v>
      </c>
      <c r="B26" s="12">
        <v>1</v>
      </c>
      <c r="C26" s="9">
        <f t="shared" si="1"/>
        <v>177</v>
      </c>
      <c r="D26">
        <v>14</v>
      </c>
      <c r="E26">
        <v>14</v>
      </c>
      <c r="F26">
        <v>14</v>
      </c>
      <c r="G26">
        <v>73</v>
      </c>
      <c r="H26">
        <v>59</v>
      </c>
      <c r="I26">
        <v>3</v>
      </c>
    </row>
    <row r="27" spans="1:11" x14ac:dyDescent="0.25">
      <c r="A27" t="s">
        <v>99</v>
      </c>
      <c r="B27" s="12">
        <v>1</v>
      </c>
      <c r="C27" s="9">
        <f t="shared" si="1"/>
        <v>287</v>
      </c>
      <c r="D27">
        <v>57</v>
      </c>
      <c r="E27">
        <v>57</v>
      </c>
      <c r="F27">
        <v>23</v>
      </c>
      <c r="G27">
        <v>22</v>
      </c>
      <c r="H27">
        <v>90</v>
      </c>
      <c r="I27">
        <v>38</v>
      </c>
    </row>
    <row r="28" spans="1:11" x14ac:dyDescent="0.25">
      <c r="A28" t="s">
        <v>70</v>
      </c>
      <c r="B28" s="12">
        <v>1</v>
      </c>
      <c r="C28" s="9">
        <f t="shared" si="1"/>
        <v>191</v>
      </c>
      <c r="D28">
        <v>36</v>
      </c>
      <c r="E28">
        <v>36</v>
      </c>
      <c r="F28">
        <v>36</v>
      </c>
      <c r="G28">
        <v>34</v>
      </c>
      <c r="H28">
        <v>15</v>
      </c>
      <c r="I28">
        <v>34</v>
      </c>
    </row>
    <row r="29" spans="1:11" x14ac:dyDescent="0.25">
      <c r="A29" t="s">
        <v>71</v>
      </c>
      <c r="B29" s="12">
        <v>1</v>
      </c>
      <c r="C29" s="9">
        <f t="shared" si="1"/>
        <v>135</v>
      </c>
      <c r="D29">
        <v>26</v>
      </c>
      <c r="E29">
        <v>26</v>
      </c>
      <c r="F29">
        <v>26</v>
      </c>
      <c r="G29">
        <v>26</v>
      </c>
      <c r="H29">
        <v>16</v>
      </c>
      <c r="I29">
        <v>15</v>
      </c>
    </row>
    <row r="30" spans="1:11" x14ac:dyDescent="0.25">
      <c r="A30" s="4" t="s">
        <v>101</v>
      </c>
      <c r="B30" s="12">
        <v>3</v>
      </c>
      <c r="C30" s="9">
        <f t="shared" si="1"/>
        <v>4</v>
      </c>
      <c r="D30">
        <v>1</v>
      </c>
      <c r="E30">
        <v>1</v>
      </c>
      <c r="F30">
        <v>1</v>
      </c>
      <c r="G30">
        <v>1</v>
      </c>
    </row>
    <row r="31" spans="1:11" x14ac:dyDescent="0.25">
      <c r="A31" s="5" t="s">
        <v>100</v>
      </c>
      <c r="B31" s="12">
        <v>3</v>
      </c>
      <c r="C31" s="9">
        <f t="shared" si="1"/>
        <v>16</v>
      </c>
      <c r="D31">
        <v>4</v>
      </c>
      <c r="E31">
        <v>4</v>
      </c>
      <c r="F31">
        <v>4</v>
      </c>
      <c r="G31">
        <v>4</v>
      </c>
    </row>
    <row r="32" spans="1:11" x14ac:dyDescent="0.25">
      <c r="A32" t="s">
        <v>67</v>
      </c>
      <c r="B32" s="12">
        <v>2</v>
      </c>
      <c r="C32" s="9">
        <f t="shared" si="1"/>
        <v>96</v>
      </c>
      <c r="D32">
        <v>24</v>
      </c>
      <c r="E32">
        <v>24</v>
      </c>
      <c r="F32">
        <v>24</v>
      </c>
      <c r="G32">
        <v>24</v>
      </c>
    </row>
    <row r="33" spans="1:9" x14ac:dyDescent="0.25">
      <c r="A33" t="s">
        <v>94</v>
      </c>
      <c r="B33" s="12">
        <v>4</v>
      </c>
      <c r="C33" s="9">
        <f t="shared" si="1"/>
        <v>18</v>
      </c>
      <c r="H33">
        <v>18</v>
      </c>
    </row>
    <row r="34" spans="1:9" x14ac:dyDescent="0.25">
      <c r="A34" t="s">
        <v>95</v>
      </c>
      <c r="B34" s="12">
        <v>3</v>
      </c>
      <c r="C34" s="9">
        <f t="shared" si="1"/>
        <v>18</v>
      </c>
      <c r="H34">
        <v>18</v>
      </c>
    </row>
    <row r="35" spans="1:9" x14ac:dyDescent="0.25">
      <c r="A35" t="s">
        <v>88</v>
      </c>
      <c r="B35" s="12">
        <v>5</v>
      </c>
      <c r="C35" s="9">
        <f t="shared" si="1"/>
        <v>36</v>
      </c>
      <c r="H35">
        <v>36</v>
      </c>
    </row>
    <row r="36" spans="1:9" x14ac:dyDescent="0.25">
      <c r="A36" t="s">
        <v>96</v>
      </c>
      <c r="B36" s="12">
        <v>2</v>
      </c>
      <c r="C36" s="9">
        <f t="shared" si="1"/>
        <v>8</v>
      </c>
      <c r="H36">
        <v>8</v>
      </c>
    </row>
    <row r="37" spans="1:9" x14ac:dyDescent="0.25">
      <c r="A37" t="s">
        <v>97</v>
      </c>
      <c r="B37" s="12">
        <v>2</v>
      </c>
      <c r="C37" s="9">
        <f t="shared" si="1"/>
        <v>24</v>
      </c>
      <c r="H37">
        <v>24</v>
      </c>
    </row>
    <row r="38" spans="1:9" x14ac:dyDescent="0.25">
      <c r="A38" t="s">
        <v>102</v>
      </c>
      <c r="B38" s="12">
        <v>2</v>
      </c>
      <c r="C38" s="9">
        <f t="shared" si="1"/>
        <v>1</v>
      </c>
      <c r="H38">
        <v>1</v>
      </c>
    </row>
    <row r="39" spans="1:9" x14ac:dyDescent="0.25">
      <c r="A39" t="s">
        <v>103</v>
      </c>
      <c r="B39" s="12">
        <v>4</v>
      </c>
      <c r="C39" s="9">
        <f t="shared" si="1"/>
        <v>20</v>
      </c>
      <c r="I39">
        <v>20</v>
      </c>
    </row>
    <row r="48" spans="1:9" x14ac:dyDescent="0.25">
      <c r="A48" t="s">
        <v>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F34" sqref="F34"/>
    </sheetView>
  </sheetViews>
  <sheetFormatPr defaultRowHeight="15" x14ac:dyDescent="0.25"/>
  <cols>
    <col min="1" max="1" width="25.85546875" bestFit="1" customWidth="1"/>
    <col min="2" max="2" width="3.5703125" customWidth="1"/>
    <col min="3" max="3" width="7.7109375" customWidth="1"/>
    <col min="4" max="4" width="5.42578125" bestFit="1" customWidth="1"/>
    <col min="5" max="11" width="5.140625" bestFit="1" customWidth="1"/>
  </cols>
  <sheetData>
    <row r="1" spans="1:11" ht="96" customHeight="1" x14ac:dyDescent="0.25">
      <c r="A1" s="2" t="s">
        <v>120</v>
      </c>
      <c r="B1" s="16" t="s">
        <v>17</v>
      </c>
      <c r="C1" s="17" t="s">
        <v>0</v>
      </c>
      <c r="D1" s="18" t="s">
        <v>128</v>
      </c>
      <c r="E1" s="18" t="s">
        <v>129</v>
      </c>
      <c r="F1" s="18" t="s">
        <v>130</v>
      </c>
      <c r="G1" s="18" t="s">
        <v>131</v>
      </c>
      <c r="H1" s="18" t="s">
        <v>132</v>
      </c>
      <c r="I1" s="18" t="s">
        <v>133</v>
      </c>
      <c r="J1" s="18" t="s">
        <v>134</v>
      </c>
      <c r="K1" s="18" t="s">
        <v>135</v>
      </c>
    </row>
    <row r="2" spans="1:11" x14ac:dyDescent="0.25">
      <c r="A2" t="s">
        <v>1</v>
      </c>
      <c r="B2" s="12"/>
      <c r="C2" s="9">
        <f>SUM(D2:P2)</f>
        <v>7208</v>
      </c>
      <c r="D2" s="3">
        <f>SUMPRODUCT(D3:D54,$B$3:$B$54)</f>
        <v>901</v>
      </c>
      <c r="E2" s="3">
        <f t="shared" ref="E2:J2" si="0">SUMPRODUCT(E3:E54,$B$3:$B$54)</f>
        <v>901</v>
      </c>
      <c r="F2" s="3">
        <f t="shared" si="0"/>
        <v>901</v>
      </c>
      <c r="G2" s="3">
        <f t="shared" si="0"/>
        <v>901</v>
      </c>
      <c r="H2" s="3">
        <f t="shared" si="0"/>
        <v>901</v>
      </c>
      <c r="I2" s="3">
        <f t="shared" si="0"/>
        <v>901</v>
      </c>
      <c r="J2" s="3">
        <f t="shared" si="0"/>
        <v>901</v>
      </c>
      <c r="K2" s="3">
        <f>SUMPRODUCT(K3:K54,$B$3:$B$54)</f>
        <v>901</v>
      </c>
    </row>
    <row r="3" spans="1:11" x14ac:dyDescent="0.25">
      <c r="A3" t="s">
        <v>136</v>
      </c>
      <c r="B3" s="12">
        <v>2</v>
      </c>
      <c r="C3" s="9">
        <f t="shared" ref="C3:C39" si="1">SUM(D3:P3)</f>
        <v>904</v>
      </c>
      <c r="D3" s="3">
        <v>113</v>
      </c>
      <c r="E3" s="3">
        <v>113</v>
      </c>
      <c r="F3" s="3">
        <v>113</v>
      </c>
      <c r="G3" s="3">
        <v>113</v>
      </c>
      <c r="H3" s="3">
        <v>113</v>
      </c>
      <c r="I3" s="3">
        <v>113</v>
      </c>
      <c r="J3" s="3">
        <v>113</v>
      </c>
      <c r="K3" s="3">
        <v>113</v>
      </c>
    </row>
    <row r="4" spans="1:11" x14ac:dyDescent="0.25">
      <c r="A4" t="s">
        <v>137</v>
      </c>
      <c r="B4" s="12">
        <v>1</v>
      </c>
      <c r="C4" s="9">
        <f t="shared" si="1"/>
        <v>2784</v>
      </c>
      <c r="D4" s="3">
        <v>348</v>
      </c>
      <c r="E4" s="3">
        <v>348</v>
      </c>
      <c r="F4" s="3">
        <v>348</v>
      </c>
      <c r="G4" s="3">
        <v>348</v>
      </c>
      <c r="H4" s="3">
        <v>348</v>
      </c>
      <c r="I4" s="3">
        <v>348</v>
      </c>
      <c r="J4" s="3">
        <v>348</v>
      </c>
      <c r="K4" s="3">
        <v>348</v>
      </c>
    </row>
    <row r="5" spans="1:11" x14ac:dyDescent="0.25">
      <c r="A5" t="s">
        <v>138</v>
      </c>
      <c r="B5" s="12">
        <v>1</v>
      </c>
      <c r="C5" s="9">
        <f t="shared" si="1"/>
        <v>384</v>
      </c>
      <c r="D5" s="3">
        <v>48</v>
      </c>
      <c r="E5" s="3">
        <v>48</v>
      </c>
      <c r="F5" s="3">
        <v>48</v>
      </c>
      <c r="G5" s="3">
        <v>48</v>
      </c>
      <c r="H5" s="3">
        <v>48</v>
      </c>
      <c r="I5" s="3">
        <v>48</v>
      </c>
      <c r="J5" s="3">
        <v>48</v>
      </c>
      <c r="K5" s="3">
        <v>48</v>
      </c>
    </row>
    <row r="6" spans="1:11" x14ac:dyDescent="0.25">
      <c r="A6" t="s">
        <v>57</v>
      </c>
      <c r="B6" s="12">
        <v>2</v>
      </c>
      <c r="C6" s="9">
        <f t="shared" si="1"/>
        <v>288</v>
      </c>
      <c r="D6" s="3">
        <v>36</v>
      </c>
      <c r="E6" s="3">
        <v>36</v>
      </c>
      <c r="F6" s="3">
        <v>36</v>
      </c>
      <c r="G6" s="3">
        <v>36</v>
      </c>
      <c r="H6" s="3">
        <v>36</v>
      </c>
      <c r="I6" s="3">
        <v>36</v>
      </c>
      <c r="J6" s="3">
        <v>36</v>
      </c>
      <c r="K6" s="3">
        <v>36</v>
      </c>
    </row>
    <row r="7" spans="1:11" x14ac:dyDescent="0.25">
      <c r="A7" t="s">
        <v>59</v>
      </c>
      <c r="B7" s="12">
        <v>1</v>
      </c>
      <c r="C7" s="9">
        <f t="shared" si="1"/>
        <v>384</v>
      </c>
      <c r="D7" s="3">
        <v>48</v>
      </c>
      <c r="E7" s="3">
        <v>48</v>
      </c>
      <c r="F7" s="3">
        <v>48</v>
      </c>
      <c r="G7" s="3">
        <v>48</v>
      </c>
      <c r="H7" s="3">
        <v>48</v>
      </c>
      <c r="I7" s="3">
        <v>48</v>
      </c>
      <c r="J7" s="3">
        <v>48</v>
      </c>
      <c r="K7" s="3">
        <v>48</v>
      </c>
    </row>
    <row r="8" spans="1:11" x14ac:dyDescent="0.25">
      <c r="A8" t="s">
        <v>58</v>
      </c>
      <c r="B8" s="12">
        <v>3</v>
      </c>
      <c r="C8" s="9">
        <f t="shared" si="1"/>
        <v>168</v>
      </c>
      <c r="D8" s="3">
        <v>21</v>
      </c>
      <c r="E8" s="3">
        <v>21</v>
      </c>
      <c r="F8" s="3">
        <v>21</v>
      </c>
      <c r="G8" s="3">
        <v>21</v>
      </c>
      <c r="H8" s="3">
        <v>21</v>
      </c>
      <c r="I8" s="3">
        <v>21</v>
      </c>
      <c r="J8" s="3">
        <v>21</v>
      </c>
      <c r="K8" s="3">
        <v>21</v>
      </c>
    </row>
    <row r="9" spans="1:11" x14ac:dyDescent="0.25">
      <c r="A9" t="s">
        <v>68</v>
      </c>
      <c r="B9" s="12">
        <v>4</v>
      </c>
      <c r="C9" s="9">
        <f t="shared" si="1"/>
        <v>192</v>
      </c>
      <c r="D9" s="3">
        <v>24</v>
      </c>
      <c r="E9" s="3">
        <v>24</v>
      </c>
      <c r="F9" s="3">
        <v>24</v>
      </c>
      <c r="G9" s="3">
        <v>24</v>
      </c>
      <c r="H9" s="3">
        <v>24</v>
      </c>
      <c r="I9" s="3">
        <v>24</v>
      </c>
      <c r="J9" s="3">
        <v>24</v>
      </c>
      <c r="K9" s="3">
        <v>24</v>
      </c>
    </row>
    <row r="10" spans="1:11" x14ac:dyDescent="0.25">
      <c r="B10" s="12"/>
      <c r="C10" s="9">
        <f t="shared" si="1"/>
        <v>0</v>
      </c>
      <c r="D10" s="3"/>
      <c r="E10" s="3"/>
      <c r="G10" s="3"/>
      <c r="H10" s="3"/>
      <c r="I10" s="3"/>
    </row>
    <row r="11" spans="1:11" x14ac:dyDescent="0.25">
      <c r="B11" s="12"/>
      <c r="C11" s="9">
        <f t="shared" si="1"/>
        <v>0</v>
      </c>
      <c r="D11" s="3"/>
      <c r="E11" s="3"/>
      <c r="G11" s="3"/>
      <c r="H11" s="3"/>
      <c r="I11" s="3"/>
    </row>
    <row r="12" spans="1:11" x14ac:dyDescent="0.25">
      <c r="B12" s="12"/>
      <c r="C12" s="9">
        <f t="shared" si="1"/>
        <v>0</v>
      </c>
      <c r="D12" s="3"/>
      <c r="E12" s="3"/>
      <c r="G12" s="3"/>
      <c r="H12" s="3"/>
      <c r="I12" s="3"/>
    </row>
    <row r="13" spans="1:11" x14ac:dyDescent="0.25">
      <c r="B13" s="12"/>
      <c r="C13" s="9">
        <f t="shared" si="1"/>
        <v>0</v>
      </c>
      <c r="D13" s="3"/>
      <c r="E13" s="3"/>
      <c r="G13" s="3"/>
      <c r="H13" s="3"/>
      <c r="I13" s="3"/>
    </row>
    <row r="14" spans="1:11" x14ac:dyDescent="0.25">
      <c r="B14" s="12"/>
      <c r="C14" s="9">
        <f t="shared" si="1"/>
        <v>0</v>
      </c>
      <c r="D14" s="3"/>
      <c r="E14" s="3"/>
      <c r="G14" s="3"/>
      <c r="H14" s="3"/>
      <c r="I14" s="3"/>
    </row>
    <row r="15" spans="1:11" x14ac:dyDescent="0.25">
      <c r="B15" s="12"/>
      <c r="C15" s="9">
        <f t="shared" si="1"/>
        <v>0</v>
      </c>
      <c r="D15" s="3"/>
      <c r="E15" s="3"/>
      <c r="G15" s="3"/>
      <c r="H15" s="3"/>
      <c r="I15" s="3"/>
    </row>
    <row r="16" spans="1:11" x14ac:dyDescent="0.25">
      <c r="B16" s="12"/>
      <c r="C16" s="9">
        <f t="shared" si="1"/>
        <v>0</v>
      </c>
      <c r="D16" s="3"/>
      <c r="E16" s="3"/>
      <c r="G16" s="3"/>
      <c r="H16" s="3"/>
      <c r="I16" s="3"/>
    </row>
    <row r="17" spans="1:9" x14ac:dyDescent="0.25">
      <c r="B17" s="12"/>
      <c r="C17" s="9">
        <f t="shared" si="1"/>
        <v>0</v>
      </c>
      <c r="D17" s="3"/>
      <c r="E17" s="3"/>
      <c r="G17" s="3"/>
      <c r="H17" s="3"/>
      <c r="I17" s="3"/>
    </row>
    <row r="18" spans="1:9" x14ac:dyDescent="0.25">
      <c r="B18" s="12"/>
      <c r="C18" s="9">
        <f t="shared" si="1"/>
        <v>0</v>
      </c>
      <c r="D18" s="3"/>
      <c r="E18" s="3"/>
      <c r="G18" s="3"/>
      <c r="H18" s="3"/>
      <c r="I18" s="3"/>
    </row>
    <row r="19" spans="1:9" x14ac:dyDescent="0.25">
      <c r="B19" s="12"/>
      <c r="C19" s="9">
        <f t="shared" si="1"/>
        <v>0</v>
      </c>
      <c r="D19" s="3"/>
      <c r="E19" s="3"/>
      <c r="G19" s="3"/>
      <c r="H19" s="3"/>
      <c r="I19" s="3"/>
    </row>
    <row r="20" spans="1:9" x14ac:dyDescent="0.25">
      <c r="B20" s="12"/>
      <c r="C20" s="9">
        <f t="shared" si="1"/>
        <v>0</v>
      </c>
      <c r="D20" s="3"/>
      <c r="E20" s="3"/>
      <c r="G20" s="3"/>
      <c r="H20" s="3"/>
      <c r="I20" s="3"/>
    </row>
    <row r="21" spans="1:9" x14ac:dyDescent="0.25">
      <c r="B21" s="12"/>
      <c r="C21" s="9">
        <f t="shared" si="1"/>
        <v>0</v>
      </c>
      <c r="G21" s="3"/>
    </row>
    <row r="22" spans="1:9" x14ac:dyDescent="0.25">
      <c r="B22" s="12"/>
      <c r="C22" s="9">
        <f t="shared" si="1"/>
        <v>0</v>
      </c>
      <c r="G22" s="3"/>
    </row>
    <row r="23" spans="1:9" x14ac:dyDescent="0.25">
      <c r="B23" s="12"/>
      <c r="C23" s="9">
        <f t="shared" si="1"/>
        <v>0</v>
      </c>
      <c r="G23" s="3"/>
    </row>
    <row r="24" spans="1:9" x14ac:dyDescent="0.25">
      <c r="B24" s="12"/>
      <c r="C24" s="9">
        <f t="shared" si="1"/>
        <v>0</v>
      </c>
    </row>
    <row r="25" spans="1:9" x14ac:dyDescent="0.25">
      <c r="B25" s="12"/>
      <c r="C25" s="9">
        <f t="shared" si="1"/>
        <v>0</v>
      </c>
    </row>
    <row r="26" spans="1:9" x14ac:dyDescent="0.25">
      <c r="B26" s="12"/>
      <c r="C26" s="9">
        <f t="shared" si="1"/>
        <v>0</v>
      </c>
    </row>
    <row r="27" spans="1:9" x14ac:dyDescent="0.25">
      <c r="B27" s="12"/>
      <c r="C27" s="9">
        <f t="shared" si="1"/>
        <v>0</v>
      </c>
    </row>
    <row r="28" spans="1:9" x14ac:dyDescent="0.25">
      <c r="B28" s="12"/>
      <c r="C28" s="9">
        <f t="shared" si="1"/>
        <v>0</v>
      </c>
    </row>
    <row r="29" spans="1:9" x14ac:dyDescent="0.25">
      <c r="B29" s="12"/>
      <c r="C29" s="9">
        <f t="shared" si="1"/>
        <v>0</v>
      </c>
    </row>
    <row r="30" spans="1:9" x14ac:dyDescent="0.25">
      <c r="A30" s="4"/>
      <c r="B30" s="12"/>
      <c r="C30" s="9">
        <f t="shared" si="1"/>
        <v>0</v>
      </c>
    </row>
    <row r="31" spans="1:9" x14ac:dyDescent="0.25">
      <c r="A31" s="5"/>
      <c r="B31" s="12"/>
      <c r="C31" s="9">
        <f t="shared" si="1"/>
        <v>0</v>
      </c>
    </row>
    <row r="32" spans="1:9" x14ac:dyDescent="0.25">
      <c r="B32" s="12"/>
      <c r="C32" s="9">
        <f t="shared" si="1"/>
        <v>0</v>
      </c>
    </row>
    <row r="33" spans="2:3" x14ac:dyDescent="0.25">
      <c r="B33" s="12"/>
      <c r="C33" s="9">
        <f t="shared" si="1"/>
        <v>0</v>
      </c>
    </row>
    <row r="34" spans="2:3" x14ac:dyDescent="0.25">
      <c r="B34" s="12"/>
      <c r="C34" s="9">
        <f t="shared" si="1"/>
        <v>0</v>
      </c>
    </row>
    <row r="35" spans="2:3" x14ac:dyDescent="0.25">
      <c r="B35" s="12"/>
      <c r="C35" s="9">
        <f t="shared" si="1"/>
        <v>0</v>
      </c>
    </row>
    <row r="36" spans="2:3" x14ac:dyDescent="0.25">
      <c r="B36" s="12"/>
      <c r="C36" s="9">
        <f t="shared" si="1"/>
        <v>0</v>
      </c>
    </row>
    <row r="37" spans="2:3" x14ac:dyDescent="0.25">
      <c r="B37" s="12"/>
      <c r="C37" s="9">
        <f t="shared" si="1"/>
        <v>0</v>
      </c>
    </row>
    <row r="38" spans="2:3" x14ac:dyDescent="0.25">
      <c r="B38" s="12"/>
      <c r="C38" s="9">
        <f t="shared" si="1"/>
        <v>0</v>
      </c>
    </row>
    <row r="39" spans="2:3" x14ac:dyDescent="0.25">
      <c r="B39" s="12"/>
      <c r="C39" s="9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workbookViewId="0">
      <selection activeCell="I7" sqref="I7"/>
    </sheetView>
  </sheetViews>
  <sheetFormatPr defaultRowHeight="15" x14ac:dyDescent="0.25"/>
  <cols>
    <col min="1" max="1" width="25.85546875" bestFit="1" customWidth="1"/>
    <col min="2" max="2" width="3.5703125" customWidth="1"/>
    <col min="3" max="3" width="7.7109375" customWidth="1"/>
    <col min="4" max="4" width="5.42578125" bestFit="1" customWidth="1"/>
    <col min="5" max="10" width="5.140625" bestFit="1" customWidth="1"/>
  </cols>
  <sheetData>
    <row r="1" spans="1:10" ht="110.25" customHeight="1" x14ac:dyDescent="0.25">
      <c r="A1" s="2" t="s">
        <v>120</v>
      </c>
      <c r="B1" s="16" t="s">
        <v>17</v>
      </c>
      <c r="C1" s="17" t="s">
        <v>0</v>
      </c>
      <c r="D1" s="18" t="s">
        <v>121</v>
      </c>
      <c r="E1" s="18" t="s">
        <v>122</v>
      </c>
      <c r="F1" s="18" t="s">
        <v>123</v>
      </c>
      <c r="G1" s="18" t="s">
        <v>124</v>
      </c>
      <c r="H1" s="18" t="s">
        <v>125</v>
      </c>
      <c r="I1" s="18" t="s">
        <v>126</v>
      </c>
      <c r="J1" s="20" t="s">
        <v>127</v>
      </c>
    </row>
    <row r="2" spans="1:10" x14ac:dyDescent="0.25">
      <c r="A2" t="s">
        <v>1</v>
      </c>
      <c r="B2" s="12"/>
      <c r="C2" s="9">
        <f>SUM(D2:P2)</f>
        <v>359</v>
      </c>
      <c r="D2" s="3">
        <f>SUMPRODUCT(D3:D54,$B$3:$B$54)</f>
        <v>359</v>
      </c>
      <c r="E2" s="3">
        <f t="shared" ref="E2:I2" si="0">SUMPRODUCT(E3:E54,$B$3:$B$54)</f>
        <v>0</v>
      </c>
      <c r="F2" s="3">
        <f t="shared" si="0"/>
        <v>0</v>
      </c>
      <c r="G2" s="3">
        <f t="shared" si="0"/>
        <v>0</v>
      </c>
      <c r="H2" s="3">
        <f t="shared" si="0"/>
        <v>0</v>
      </c>
      <c r="I2" s="3">
        <f t="shared" si="0"/>
        <v>0</v>
      </c>
      <c r="J2" s="3">
        <f>SUMPRODUCT(J3:J54,$B$3:$B$54)</f>
        <v>0</v>
      </c>
    </row>
    <row r="3" spans="1:10" x14ac:dyDescent="0.25">
      <c r="A3" t="s">
        <v>140</v>
      </c>
      <c r="B3" s="12">
        <v>1</v>
      </c>
      <c r="C3" s="9">
        <f t="shared" ref="C3:C39" si="1">SUM(D3:P3)</f>
        <v>219</v>
      </c>
      <c r="D3" s="3">
        <v>219</v>
      </c>
      <c r="E3" s="3"/>
      <c r="G3" s="3"/>
      <c r="H3" s="3"/>
      <c r="I3" s="3"/>
    </row>
    <row r="4" spans="1:10" x14ac:dyDescent="0.25">
      <c r="A4" t="s">
        <v>138</v>
      </c>
      <c r="B4" s="12">
        <v>1</v>
      </c>
      <c r="C4" s="9">
        <f t="shared" si="1"/>
        <v>27</v>
      </c>
      <c r="D4" s="3">
        <v>27</v>
      </c>
      <c r="E4" s="3"/>
      <c r="G4" s="3"/>
      <c r="H4" s="3"/>
      <c r="I4" s="3"/>
    </row>
    <row r="5" spans="1:10" x14ac:dyDescent="0.25">
      <c r="A5" t="s">
        <v>141</v>
      </c>
      <c r="B5" s="12">
        <v>1</v>
      </c>
      <c r="C5" s="9">
        <f t="shared" si="1"/>
        <v>27</v>
      </c>
      <c r="D5" s="3">
        <v>27</v>
      </c>
      <c r="E5" s="3"/>
      <c r="G5" s="3"/>
      <c r="H5" s="3"/>
      <c r="I5" s="3"/>
    </row>
    <row r="6" spans="1:10" x14ac:dyDescent="0.25">
      <c r="A6" t="s">
        <v>58</v>
      </c>
      <c r="B6" s="12">
        <v>1</v>
      </c>
      <c r="C6" s="9">
        <f t="shared" si="1"/>
        <v>3</v>
      </c>
      <c r="D6" s="3">
        <v>3</v>
      </c>
      <c r="E6" s="3"/>
      <c r="G6" s="3"/>
      <c r="H6" s="3"/>
      <c r="I6" s="3"/>
    </row>
    <row r="7" spans="1:10" x14ac:dyDescent="0.25">
      <c r="A7" t="s">
        <v>77</v>
      </c>
      <c r="B7" s="12">
        <v>2</v>
      </c>
      <c r="C7" s="9">
        <f t="shared" si="1"/>
        <v>6</v>
      </c>
      <c r="D7" s="3">
        <v>6</v>
      </c>
      <c r="E7" s="3"/>
      <c r="G7" s="3"/>
      <c r="H7" s="3"/>
      <c r="I7" s="3"/>
    </row>
    <row r="8" spans="1:10" x14ac:dyDescent="0.25">
      <c r="A8" t="s">
        <v>76</v>
      </c>
      <c r="B8" s="12">
        <v>3</v>
      </c>
      <c r="C8" s="9">
        <f t="shared" si="1"/>
        <v>9</v>
      </c>
      <c r="D8" s="3">
        <v>9</v>
      </c>
      <c r="E8" s="3"/>
      <c r="G8" s="3"/>
      <c r="H8" s="3"/>
      <c r="I8" s="3"/>
    </row>
    <row r="9" spans="1:10" x14ac:dyDescent="0.25">
      <c r="A9" t="s">
        <v>60</v>
      </c>
      <c r="B9" s="12">
        <v>2</v>
      </c>
      <c r="C9" s="9">
        <f t="shared" si="1"/>
        <v>6</v>
      </c>
      <c r="D9" s="3">
        <v>6</v>
      </c>
      <c r="E9" s="3"/>
      <c r="G9" s="3"/>
      <c r="H9" s="3"/>
      <c r="I9" s="3"/>
    </row>
    <row r="10" spans="1:10" x14ac:dyDescent="0.25">
      <c r="A10" t="s">
        <v>68</v>
      </c>
      <c r="B10" s="12">
        <v>4</v>
      </c>
      <c r="C10" s="9">
        <f t="shared" si="1"/>
        <v>8</v>
      </c>
      <c r="D10" s="3">
        <v>8</v>
      </c>
      <c r="E10" s="3"/>
      <c r="G10" s="3"/>
      <c r="H10" s="3"/>
      <c r="I10" s="3"/>
    </row>
    <row r="11" spans="1:10" x14ac:dyDescent="0.25">
      <c r="B11" s="12"/>
      <c r="C11" s="9">
        <f t="shared" si="1"/>
        <v>0</v>
      </c>
      <c r="D11" s="3"/>
      <c r="E11" s="3"/>
      <c r="G11" s="3"/>
      <c r="H11" s="3"/>
      <c r="I11" s="3"/>
    </row>
    <row r="12" spans="1:10" x14ac:dyDescent="0.25">
      <c r="B12" s="12"/>
      <c r="C12" s="9">
        <f t="shared" si="1"/>
        <v>0</v>
      </c>
      <c r="D12" s="3"/>
      <c r="E12" s="3"/>
      <c r="G12" s="3"/>
      <c r="H12" s="3"/>
      <c r="I12" s="3"/>
    </row>
    <row r="13" spans="1:10" x14ac:dyDescent="0.25">
      <c r="B13" s="12"/>
      <c r="C13" s="9">
        <f t="shared" si="1"/>
        <v>0</v>
      </c>
      <c r="D13" s="3"/>
      <c r="E13" s="3"/>
      <c r="G13" s="3"/>
      <c r="H13" s="3"/>
      <c r="I13" s="3"/>
    </row>
    <row r="14" spans="1:10" x14ac:dyDescent="0.25">
      <c r="B14" s="12"/>
      <c r="C14" s="9">
        <f t="shared" si="1"/>
        <v>0</v>
      </c>
      <c r="D14" s="3"/>
      <c r="E14" s="3"/>
      <c r="G14" s="3"/>
      <c r="H14" s="3"/>
      <c r="I14" s="3"/>
    </row>
    <row r="15" spans="1:10" x14ac:dyDescent="0.25">
      <c r="B15" s="12"/>
      <c r="C15" s="9">
        <f t="shared" si="1"/>
        <v>0</v>
      </c>
      <c r="D15" s="3"/>
      <c r="E15" s="3"/>
      <c r="G15" s="3"/>
      <c r="H15" s="3"/>
      <c r="I15" s="3"/>
    </row>
    <row r="16" spans="1:10" x14ac:dyDescent="0.25">
      <c r="B16" s="12"/>
      <c r="C16" s="9">
        <f t="shared" si="1"/>
        <v>0</v>
      </c>
      <c r="D16" s="3"/>
      <c r="E16" s="3"/>
      <c r="G16" s="3"/>
      <c r="H16" s="3"/>
      <c r="I16" s="3"/>
    </row>
    <row r="17" spans="1:9" x14ac:dyDescent="0.25">
      <c r="B17" s="12"/>
      <c r="C17" s="9">
        <f t="shared" si="1"/>
        <v>0</v>
      </c>
      <c r="D17" s="3"/>
      <c r="E17" s="3"/>
      <c r="G17" s="3"/>
      <c r="H17" s="3"/>
      <c r="I17" s="3"/>
    </row>
    <row r="18" spans="1:9" x14ac:dyDescent="0.25">
      <c r="B18" s="12"/>
      <c r="C18" s="9">
        <f t="shared" si="1"/>
        <v>0</v>
      </c>
      <c r="D18" s="3"/>
      <c r="E18" s="3"/>
      <c r="G18" s="3"/>
      <c r="H18" s="3"/>
      <c r="I18" s="3"/>
    </row>
    <row r="19" spans="1:9" x14ac:dyDescent="0.25">
      <c r="B19" s="12"/>
      <c r="C19" s="9">
        <f t="shared" si="1"/>
        <v>0</v>
      </c>
      <c r="D19" s="3"/>
      <c r="E19" s="3"/>
      <c r="G19" s="3"/>
      <c r="H19" s="3"/>
      <c r="I19" s="3"/>
    </row>
    <row r="20" spans="1:9" x14ac:dyDescent="0.25">
      <c r="B20" s="12"/>
      <c r="C20" s="9">
        <f t="shared" si="1"/>
        <v>0</v>
      </c>
      <c r="D20" s="3"/>
      <c r="E20" s="3"/>
      <c r="G20" s="3"/>
      <c r="H20" s="3"/>
      <c r="I20" s="3"/>
    </row>
    <row r="21" spans="1:9" x14ac:dyDescent="0.25">
      <c r="B21" s="12"/>
      <c r="C21" s="9">
        <f t="shared" si="1"/>
        <v>0</v>
      </c>
      <c r="G21" s="3"/>
    </row>
    <row r="22" spans="1:9" x14ac:dyDescent="0.25">
      <c r="B22" s="12"/>
      <c r="C22" s="9">
        <f t="shared" si="1"/>
        <v>0</v>
      </c>
      <c r="G22" s="3"/>
    </row>
    <row r="23" spans="1:9" x14ac:dyDescent="0.25">
      <c r="B23" s="12"/>
      <c r="C23" s="9">
        <f t="shared" si="1"/>
        <v>0</v>
      </c>
      <c r="G23" s="3"/>
    </row>
    <row r="24" spans="1:9" x14ac:dyDescent="0.25">
      <c r="B24" s="12"/>
      <c r="C24" s="9">
        <f t="shared" si="1"/>
        <v>0</v>
      </c>
    </row>
    <row r="25" spans="1:9" x14ac:dyDescent="0.25">
      <c r="B25" s="12"/>
      <c r="C25" s="9">
        <f t="shared" si="1"/>
        <v>0</v>
      </c>
    </row>
    <row r="26" spans="1:9" x14ac:dyDescent="0.25">
      <c r="B26" s="12"/>
      <c r="C26" s="9">
        <f t="shared" si="1"/>
        <v>0</v>
      </c>
    </row>
    <row r="27" spans="1:9" x14ac:dyDescent="0.25">
      <c r="B27" s="12"/>
      <c r="C27" s="9">
        <f t="shared" si="1"/>
        <v>0</v>
      </c>
    </row>
    <row r="28" spans="1:9" x14ac:dyDescent="0.25">
      <c r="B28" s="12"/>
      <c r="C28" s="9">
        <f t="shared" si="1"/>
        <v>0</v>
      </c>
    </row>
    <row r="29" spans="1:9" x14ac:dyDescent="0.25">
      <c r="B29" s="12"/>
      <c r="C29" s="9">
        <f t="shared" si="1"/>
        <v>0</v>
      </c>
    </row>
    <row r="30" spans="1:9" x14ac:dyDescent="0.25">
      <c r="A30" s="4"/>
      <c r="B30" s="12"/>
      <c r="C30" s="9">
        <f t="shared" si="1"/>
        <v>0</v>
      </c>
    </row>
    <row r="31" spans="1:9" x14ac:dyDescent="0.25">
      <c r="A31" s="5"/>
      <c r="B31" s="12"/>
      <c r="C31" s="9">
        <f t="shared" si="1"/>
        <v>0</v>
      </c>
    </row>
    <row r="32" spans="1:9" x14ac:dyDescent="0.25">
      <c r="B32" s="12"/>
      <c r="C32" s="9">
        <f t="shared" si="1"/>
        <v>0</v>
      </c>
    </row>
    <row r="33" spans="2:3" x14ac:dyDescent="0.25">
      <c r="B33" s="12"/>
      <c r="C33" s="9">
        <f t="shared" si="1"/>
        <v>0</v>
      </c>
    </row>
    <row r="34" spans="2:3" x14ac:dyDescent="0.25">
      <c r="B34" s="12"/>
      <c r="C34" s="9">
        <f t="shared" si="1"/>
        <v>0</v>
      </c>
    </row>
    <row r="35" spans="2:3" x14ac:dyDescent="0.25">
      <c r="B35" s="12"/>
      <c r="C35" s="9">
        <f t="shared" si="1"/>
        <v>0</v>
      </c>
    </row>
    <row r="36" spans="2:3" x14ac:dyDescent="0.25">
      <c r="B36" s="12"/>
      <c r="C36" s="9">
        <f t="shared" si="1"/>
        <v>0</v>
      </c>
    </row>
    <row r="37" spans="2:3" x14ac:dyDescent="0.25">
      <c r="B37" s="12"/>
      <c r="C37" s="9">
        <f t="shared" si="1"/>
        <v>0</v>
      </c>
    </row>
    <row r="38" spans="2:3" x14ac:dyDescent="0.25">
      <c r="B38" s="12"/>
      <c r="C38" s="9">
        <f t="shared" si="1"/>
        <v>0</v>
      </c>
    </row>
    <row r="39" spans="2:3" x14ac:dyDescent="0.25">
      <c r="B39" s="12"/>
      <c r="C39" s="9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Berlin Bde</vt:lpstr>
      <vt:lpstr>Forces Françaises à Berlin</vt:lpstr>
      <vt:lpstr>Berlin Infantry Bde</vt:lpstr>
      <vt:lpstr>6th Guards Sep MRBde</vt:lpstr>
      <vt:lpstr>1st MRD (DDR)</vt:lpstr>
      <vt:lpstr>DDR Border Rgts</vt:lpstr>
      <vt:lpstr>DDR other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Halstead</dc:creator>
  <cp:lastModifiedBy>Tom Halstead</cp:lastModifiedBy>
  <dcterms:created xsi:type="dcterms:W3CDTF">2018-02-14T05:47:55Z</dcterms:created>
  <dcterms:modified xsi:type="dcterms:W3CDTF">2018-03-21T04:50:13Z</dcterms:modified>
</cp:coreProperties>
</file>