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omwh\Documents\GitHub\QJM_Wargame\_reference\"/>
    </mc:Choice>
  </mc:AlternateContent>
  <bookViews>
    <workbookView xWindow="0" yWindow="0" windowWidth="7470" windowHeight="2760"/>
  </bookViews>
  <sheets>
    <sheet name="data" sheetId="2" r:id="rId1"/>
    <sheet name="MRR (BTR)" sheetId="1" r:id="rId2"/>
    <sheet name="MRR (BMP)" sheetId="3" r:id="rId3"/>
    <sheet name="TR" sheetId="4" r:id="rId4"/>
    <sheet name="AR (TD)" sheetId="5" r:id="rId5"/>
    <sheet name="AR (MRD)" sheetId="6" r:id="rId6"/>
    <sheet name="SAM (SA6)" sheetId="7" r:id="rId7"/>
    <sheet name="SAM (SA8)" sheetId="8" r:id="rId8"/>
    <sheet name="AA Bde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B15" i="9"/>
  <c r="B16" i="9"/>
  <c r="B14" i="9"/>
  <c r="B13" i="9"/>
  <c r="B3" i="9"/>
  <c r="B4" i="9"/>
  <c r="B5" i="9"/>
  <c r="B6" i="9"/>
  <c r="B7" i="9"/>
  <c r="B8" i="9"/>
  <c r="B9" i="9"/>
  <c r="B10" i="9"/>
  <c r="B11" i="9"/>
  <c r="B12" i="9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19" i="6"/>
  <c r="B19" i="6" s="1"/>
  <c r="D18" i="6"/>
  <c r="D17" i="6"/>
  <c r="B17" i="6" s="1"/>
  <c r="D15" i="6"/>
  <c r="D14" i="6"/>
  <c r="D13" i="6"/>
  <c r="D12" i="6"/>
  <c r="D9" i="6"/>
  <c r="D7" i="6"/>
  <c r="B7" i="6" s="1"/>
  <c r="D6" i="6"/>
  <c r="D5" i="6"/>
  <c r="D3" i="6"/>
  <c r="D2" i="6"/>
  <c r="B2" i="6" s="1"/>
  <c r="B18" i="6"/>
  <c r="B12" i="6"/>
  <c r="B10" i="6"/>
  <c r="B8" i="6"/>
  <c r="B15" i="6"/>
  <c r="B16" i="6"/>
  <c r="B25" i="6"/>
  <c r="B30" i="6"/>
  <c r="B29" i="6"/>
  <c r="B28" i="6"/>
  <c r="B27" i="6"/>
  <c r="B26" i="6"/>
  <c r="B24" i="6"/>
  <c r="B23" i="6"/>
  <c r="B22" i="6"/>
  <c r="B21" i="6"/>
  <c r="B20" i="6"/>
  <c r="B14" i="6"/>
  <c r="B13" i="6"/>
  <c r="B11" i="6"/>
  <c r="B9" i="6"/>
  <c r="B6" i="6"/>
  <c r="B5" i="6"/>
  <c r="B4" i="6"/>
  <c r="B3" i="6"/>
  <c r="D7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G38" i="4"/>
  <c r="E38" i="4"/>
  <c r="B38" i="4" s="1"/>
  <c r="B37" i="4"/>
  <c r="B36" i="4"/>
  <c r="B35" i="4"/>
  <c r="B34" i="4"/>
  <c r="B33" i="4"/>
  <c r="B32" i="4"/>
  <c r="B31" i="4"/>
  <c r="B30" i="4"/>
  <c r="B25" i="4"/>
  <c r="B26" i="4"/>
  <c r="B27" i="4"/>
  <c r="B21" i="4"/>
  <c r="G10" i="4"/>
  <c r="E10" i="4"/>
  <c r="B24" i="4"/>
  <c r="B23" i="4"/>
  <c r="B22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2" i="9" l="1"/>
  <c r="B10" i="4"/>
  <c r="J62" i="3"/>
  <c r="B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F45" i="3"/>
  <c r="D45" i="3"/>
  <c r="B45" i="3" s="1"/>
  <c r="B44" i="3"/>
  <c r="B43" i="3"/>
  <c r="B42" i="3"/>
  <c r="B41" i="3"/>
  <c r="B40" i="3"/>
  <c r="B39" i="3"/>
  <c r="B38" i="3"/>
  <c r="B37" i="3"/>
  <c r="B36" i="3"/>
  <c r="B35" i="3"/>
  <c r="B34" i="3"/>
  <c r="J69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F52" i="1"/>
  <c r="D5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J30" i="3"/>
  <c r="F13" i="3"/>
  <c r="D13" i="3"/>
  <c r="B13" i="3" s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J3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F16" i="1"/>
  <c r="D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2" i="1"/>
  <c r="B16" i="1" l="1"/>
</calcChain>
</file>

<file path=xl/sharedStrings.xml><?xml version="1.0" encoding="utf-8"?>
<sst xmlns="http://schemas.openxmlformats.org/spreadsheetml/2006/main" count="355" uniqueCount="130">
  <si>
    <t>MRR</t>
  </si>
  <si>
    <t>3 MRB</t>
  </si>
  <si>
    <t>2 BTR/1BMP</t>
  </si>
  <si>
    <t>1 BMP only in TD</t>
  </si>
  <si>
    <t>1 TB</t>
  </si>
  <si>
    <t>companies 10 or 13 tanks, 13 in MRD by mid 80s</t>
  </si>
  <si>
    <t>towed in MRD, SP in TD, BMP MRR and some BTR MRR</t>
  </si>
  <si>
    <t>1 122mm arty btn</t>
  </si>
  <si>
    <t>1 recce company</t>
  </si>
  <si>
    <t>Anti tank battery</t>
  </si>
  <si>
    <t>Air defense bty</t>
  </si>
  <si>
    <t>Engineer co</t>
  </si>
  <si>
    <t>Tank Battalion</t>
  </si>
  <si>
    <t>Regimental HQ</t>
  </si>
  <si>
    <t>TOTAL</t>
  </si>
  <si>
    <t>3x Motor Rifle Btn</t>
  </si>
  <si>
    <t>Howitzer Battalion</t>
  </si>
  <si>
    <t>ADA Battery</t>
  </si>
  <si>
    <t>Antitank Missile Battery</t>
  </si>
  <si>
    <t>Recce Company</t>
  </si>
  <si>
    <t>Engineer Company</t>
  </si>
  <si>
    <t>Signal Company</t>
  </si>
  <si>
    <t>Chemical Protection Pltn</t>
  </si>
  <si>
    <t>Material Support Company</t>
  </si>
  <si>
    <t>Maintenance Company</t>
  </si>
  <si>
    <t>Regimental Medical Point</t>
  </si>
  <si>
    <t>PERSONNEL</t>
  </si>
  <si>
    <t>MOTOR RIFLE REGEMENT (BTR)
MRD</t>
  </si>
  <si>
    <t>Medium Tank T-64/72/80</t>
  </si>
  <si>
    <t>122mm Howitzer D-30</t>
  </si>
  <si>
    <t>2B11 mortar or 2B9 mortar</t>
  </si>
  <si>
    <t>SAM SA-9 or SA-13</t>
  </si>
  <si>
    <t>SPAA Gun ZSU-23-4 or 2S6</t>
  </si>
  <si>
    <t>SAM SA-7 or SA-14</t>
  </si>
  <si>
    <t>ATGM Vehicle AT-3/5</t>
  </si>
  <si>
    <t>AGS-17</t>
  </si>
  <si>
    <t>RPG-7V</t>
  </si>
  <si>
    <t>SPG-9</t>
  </si>
  <si>
    <t>AT-7</t>
  </si>
  <si>
    <t>AT-3 or AT-4</t>
  </si>
  <si>
    <t>RPK-74</t>
  </si>
  <si>
    <t>AK-74</t>
  </si>
  <si>
    <t>PKM</t>
  </si>
  <si>
    <t>BMP/BRDM/BTR</t>
  </si>
  <si>
    <t>BRM-1</t>
  </si>
  <si>
    <t>BTR-60/70/80</t>
  </si>
  <si>
    <t>https://fas.org/irp/doddir/army/fm100-2-3.pdf</t>
  </si>
  <si>
    <t>http://coldwargamer.blogspot.com/2012/02/soviet-motor-rifle-and-tank-regiment-in.html</t>
  </si>
  <si>
    <t>https://digitalcommons.unl.edu/cgi/viewcontent.cgi?article=1022&amp;context=dodmilintel</t>
  </si>
  <si>
    <t>BTR-60PA (FAC)</t>
  </si>
  <si>
    <t>PRP-3</t>
  </si>
  <si>
    <t>BRDM-2</t>
  </si>
  <si>
    <t>BMP-1/BMP-2</t>
  </si>
  <si>
    <t>UAZ-469</t>
  </si>
  <si>
    <t>GAZ-66</t>
  </si>
  <si>
    <t>ZIL-130/131/151/157</t>
  </si>
  <si>
    <t>KrAZ/ZIL/Ural</t>
  </si>
  <si>
    <t>Van Truck</t>
  </si>
  <si>
    <t>POL truck ZIL/Ural/KrAZ</t>
  </si>
  <si>
    <t>Bridge, Tank Launched (MTU/MT-55)</t>
  </si>
  <si>
    <t>Bridge, Truck Launched (TMM)</t>
  </si>
  <si>
    <t>Eng. Vehicle</t>
  </si>
  <si>
    <t>122mm Howitzer 2S1</t>
  </si>
  <si>
    <t>AT-4</t>
  </si>
  <si>
    <t>BRDM-2 AT-4</t>
  </si>
  <si>
    <t>SA-7</t>
  </si>
  <si>
    <t>ZSU-23-4</t>
  </si>
  <si>
    <t>SA-9</t>
  </si>
  <si>
    <t>2B11</t>
  </si>
  <si>
    <t>D-30</t>
  </si>
  <si>
    <t>T-64B</t>
  </si>
  <si>
    <t>BRDM-2U</t>
  </si>
  <si>
    <t>BTR-60PB</t>
  </si>
  <si>
    <t>MODIFIED TO GAME - SET IN 1983</t>
  </si>
  <si>
    <t>BMP-1</t>
  </si>
  <si>
    <t>ZIL-131</t>
  </si>
  <si>
    <t>Ural-375</t>
  </si>
  <si>
    <t>ZIL-130</t>
  </si>
  <si>
    <t>Ural-375 POL</t>
  </si>
  <si>
    <t>MT-55</t>
  </si>
  <si>
    <t>TMM Bridging Truck</t>
  </si>
  <si>
    <t>Engineer Vehicle</t>
  </si>
  <si>
    <t>MODIFIED FOR GAME 1983</t>
  </si>
  <si>
    <t>T-80</t>
  </si>
  <si>
    <t>2S1</t>
  </si>
  <si>
    <t>2S6</t>
  </si>
  <si>
    <t>BRDM-2 AT-5</t>
  </si>
  <si>
    <t>MOTOR RIFLE REGEMENT (BMP)
MRD</t>
  </si>
  <si>
    <t>BMP-2</t>
  </si>
  <si>
    <t>3x Tank Battalion</t>
  </si>
  <si>
    <t>SP Howitzer Battalion</t>
  </si>
  <si>
    <t>T-80B</t>
  </si>
  <si>
    <t>SA-13</t>
  </si>
  <si>
    <t>ZIL-151</t>
  </si>
  <si>
    <t>TANK REGIMENT</t>
  </si>
  <si>
    <t>Command &amp; Ctrl Bty</t>
  </si>
  <si>
    <t>2x Howitzer Battalion</t>
  </si>
  <si>
    <t>Rocket Launcher Battalion</t>
  </si>
  <si>
    <t>Artillery Recce Battery</t>
  </si>
  <si>
    <t>Motor Transport Company</t>
  </si>
  <si>
    <t>Supply and Service Platoon</t>
  </si>
  <si>
    <t>152mm 2S3</t>
  </si>
  <si>
    <t>122mm BM-21</t>
  </si>
  <si>
    <t>MT-LB</t>
  </si>
  <si>
    <t>POL Truck</t>
  </si>
  <si>
    <t>1V12 ACRV</t>
  </si>
  <si>
    <t>1V18 ACRV</t>
  </si>
  <si>
    <t>ARTILLERY REGIMENT
(TANK DIVISION)</t>
  </si>
  <si>
    <t>ARTILLERY REGIMENT
(MOTOR RIFLE DIVISION)</t>
  </si>
  <si>
    <t>Arty Recce Battery</t>
  </si>
  <si>
    <t>Missile Technical Bty</t>
  </si>
  <si>
    <t>5x Missile Firing Bty</t>
  </si>
  <si>
    <t>SA-6</t>
  </si>
  <si>
    <t>BTR-60PA</t>
  </si>
  <si>
    <t>Truck POL</t>
  </si>
  <si>
    <t>SAM REGIMENT
(SA-6)</t>
  </si>
  <si>
    <t>SAM REGIMENT
(SA-8)</t>
  </si>
  <si>
    <t>SA-8</t>
  </si>
  <si>
    <t>BMD-2</t>
  </si>
  <si>
    <t>Air Assault Brigade</t>
  </si>
  <si>
    <t>Air Assault Bde</t>
  </si>
  <si>
    <t>BM-14</t>
  </si>
  <si>
    <t>ZU-23</t>
  </si>
  <si>
    <t>ASU-85</t>
  </si>
  <si>
    <t>RPG-16D</t>
  </si>
  <si>
    <t>RPKS-74</t>
  </si>
  <si>
    <t>Needs 41 Hip, 125 Hook helis to lift with BMDs</t>
  </si>
  <si>
    <t>Needs 75 Hip, 35 Hook helis to lift wihout BMDS</t>
  </si>
  <si>
    <t>Note only 250 T-80 Base models produced</t>
  </si>
  <si>
    <t>1985 soviets had 1900 T-80s in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</si>
</sst>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textRotation="60"/>
    </xf>
    <xf numFmtId="0" fontId="0" fillId="0" borderId="1" xfId="0" applyBorder="1" applyAlignment="1">
      <alignment horizontal="center" textRotation="60"/>
    </xf>
    <xf numFmtId="164" fontId="2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446934</xdr:colOff>
      <xdr:row>48</xdr:row>
      <xdr:rowOff>66024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14875"/>
          <a:ext cx="5923809" cy="5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16" sqref="A16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D2" t="s">
        <v>3</v>
      </c>
    </row>
    <row r="3" spans="1:4" x14ac:dyDescent="0.25">
      <c r="A3" t="s">
        <v>4</v>
      </c>
      <c r="B3" t="s">
        <v>5</v>
      </c>
    </row>
    <row r="4" spans="1:4" x14ac:dyDescent="0.25">
      <c r="A4" t="s">
        <v>7</v>
      </c>
      <c r="B4" t="s">
        <v>6</v>
      </c>
    </row>
    <row r="5" spans="1:4" x14ac:dyDescent="0.25">
      <c r="A5" t="s">
        <v>8</v>
      </c>
    </row>
    <row r="6" spans="1:4" x14ac:dyDescent="0.25">
      <c r="A6" t="s">
        <v>9</v>
      </c>
    </row>
    <row r="7" spans="1:4" x14ac:dyDescent="0.25">
      <c r="A7" t="s">
        <v>10</v>
      </c>
    </row>
    <row r="8" spans="1:4" x14ac:dyDescent="0.25">
      <c r="A8" t="s">
        <v>11</v>
      </c>
    </row>
    <row r="10" spans="1:4" x14ac:dyDescent="0.25">
      <c r="A10" t="s">
        <v>46</v>
      </c>
    </row>
    <row r="11" spans="1:4" x14ac:dyDescent="0.25">
      <c r="A11" t="s">
        <v>47</v>
      </c>
    </row>
    <row r="12" spans="1:4" x14ac:dyDescent="0.25">
      <c r="A12" t="s">
        <v>48</v>
      </c>
    </row>
    <row r="14" spans="1:4" x14ac:dyDescent="0.25">
      <c r="A14" t="s">
        <v>128</v>
      </c>
    </row>
    <row r="15" spans="1:4" x14ac:dyDescent="0.25">
      <c r="A15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:E17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27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3" si="0">SUM(C2:O2)</f>
        <v>2523</v>
      </c>
      <c r="C2" s="3">
        <v>65</v>
      </c>
      <c r="D2" s="3">
        <v>1575</v>
      </c>
      <c r="E2" s="3">
        <v>165</v>
      </c>
      <c r="F2" s="3">
        <v>240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65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29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39</v>
      </c>
      <c r="B10" s="9">
        <f t="shared" si="0"/>
        <v>12</v>
      </c>
      <c r="C10" s="3"/>
      <c r="D10" s="3">
        <v>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A11" t="s">
        <v>38</v>
      </c>
      <c r="B11" s="9">
        <f t="shared" si="0"/>
        <v>27</v>
      </c>
      <c r="C11" s="3"/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37</v>
      </c>
      <c r="B12" s="9">
        <f t="shared" si="0"/>
        <v>6</v>
      </c>
      <c r="C12" s="3"/>
      <c r="D12" s="3">
        <v>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5">
      <c r="A13" t="s">
        <v>36</v>
      </c>
      <c r="B13" s="9">
        <f t="shared" si="0"/>
        <v>148</v>
      </c>
      <c r="C13" s="3"/>
      <c r="D13" s="3">
        <v>111</v>
      </c>
      <c r="E13" s="3">
        <v>2</v>
      </c>
      <c r="F13" s="3">
        <v>18</v>
      </c>
      <c r="G13" s="3"/>
      <c r="H13" s="3">
        <v>9</v>
      </c>
      <c r="I13" s="3">
        <v>4</v>
      </c>
      <c r="J13" s="3">
        <v>4</v>
      </c>
      <c r="K13" s="3"/>
      <c r="L13" s="3"/>
      <c r="M13" s="3"/>
      <c r="N13" s="3"/>
      <c r="O13" s="3"/>
    </row>
    <row r="14" spans="1:15" x14ac:dyDescent="0.25">
      <c r="A14" t="s">
        <v>35</v>
      </c>
      <c r="B14" s="9">
        <f t="shared" si="0"/>
        <v>18</v>
      </c>
      <c r="C14" s="3"/>
      <c r="D14" s="3">
        <v>18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40</v>
      </c>
      <c r="B15" s="9">
        <f t="shared" si="0"/>
        <v>102</v>
      </c>
      <c r="C15" s="3"/>
      <c r="D15" s="3">
        <v>81</v>
      </c>
      <c r="E15" s="3"/>
      <c r="F15" s="3">
        <v>18</v>
      </c>
      <c r="G15" s="3"/>
      <c r="H15" s="3"/>
      <c r="I15" s="3">
        <v>3</v>
      </c>
      <c r="J15" s="3"/>
      <c r="K15" s="3"/>
      <c r="L15" s="3"/>
      <c r="M15" s="3"/>
      <c r="N15" s="3"/>
      <c r="O15" s="3"/>
    </row>
    <row r="16" spans="1:15" x14ac:dyDescent="0.25">
      <c r="A16" t="s">
        <v>41</v>
      </c>
      <c r="B16" s="9">
        <f t="shared" si="0"/>
        <v>806</v>
      </c>
      <c r="C16" s="3">
        <v>20</v>
      </c>
      <c r="D16" s="3">
        <f>D15*7</f>
        <v>567</v>
      </c>
      <c r="E16" s="3"/>
      <c r="F16" s="3">
        <f>F15*7</f>
        <v>126</v>
      </c>
      <c r="G16" s="3"/>
      <c r="H16" s="3">
        <v>9</v>
      </c>
      <c r="I16" s="3">
        <v>84</v>
      </c>
      <c r="J16" s="3"/>
      <c r="K16" s="3"/>
      <c r="L16" s="3"/>
      <c r="M16" s="3"/>
      <c r="N16" s="3"/>
      <c r="O16" s="3"/>
    </row>
    <row r="17" spans="1:15" x14ac:dyDescent="0.25">
      <c r="A17" t="s">
        <v>42</v>
      </c>
      <c r="B17" s="9">
        <f t="shared" si="0"/>
        <v>27</v>
      </c>
      <c r="C17" s="3"/>
      <c r="D17" s="3">
        <v>27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t="s">
        <v>43</v>
      </c>
      <c r="B18" s="9">
        <f t="shared" si="0"/>
        <v>21</v>
      </c>
      <c r="C18" s="3"/>
      <c r="D18" s="3">
        <v>9</v>
      </c>
      <c r="E18" s="3">
        <v>2</v>
      </c>
      <c r="F18" s="3"/>
      <c r="G18" s="3">
        <v>3</v>
      </c>
      <c r="H18" s="3">
        <v>4</v>
      </c>
      <c r="I18" s="3"/>
      <c r="J18" s="3"/>
      <c r="K18" s="3">
        <v>3</v>
      </c>
      <c r="L18" s="3"/>
      <c r="M18" s="3"/>
      <c r="N18" s="3"/>
      <c r="O18" s="3"/>
    </row>
    <row r="19" spans="1:15" x14ac:dyDescent="0.25">
      <c r="A19" t="s">
        <v>44</v>
      </c>
      <c r="B19" s="9">
        <f t="shared" si="0"/>
        <v>1</v>
      </c>
      <c r="C19" s="3"/>
      <c r="D19" s="3"/>
      <c r="E19" s="3"/>
      <c r="F19" s="3"/>
      <c r="G19" s="3"/>
      <c r="H19" s="3"/>
      <c r="I19" s="3">
        <v>1</v>
      </c>
      <c r="J19" s="3"/>
      <c r="K19" s="3"/>
      <c r="L19" s="3"/>
      <c r="M19" s="3"/>
      <c r="N19" s="3"/>
      <c r="O19" s="3"/>
    </row>
    <row r="20" spans="1:15" x14ac:dyDescent="0.25">
      <c r="A20" t="s">
        <v>45</v>
      </c>
      <c r="B20" s="9">
        <f t="shared" si="0"/>
        <v>143</v>
      </c>
      <c r="C20" s="3">
        <v>2</v>
      </c>
      <c r="D20" s="3">
        <v>141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t="s">
        <v>49</v>
      </c>
      <c r="B21" s="9">
        <f t="shared" si="0"/>
        <v>1</v>
      </c>
      <c r="C21" s="3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t="s">
        <v>50</v>
      </c>
      <c r="B22" s="9">
        <f t="shared" si="0"/>
        <v>1</v>
      </c>
      <c r="C22" s="3"/>
      <c r="D22" s="3"/>
      <c r="E22" s="3"/>
      <c r="F22" s="3">
        <v>1</v>
      </c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t="s">
        <v>51</v>
      </c>
      <c r="B23" s="9">
        <f t="shared" si="0"/>
        <v>4</v>
      </c>
      <c r="C23" s="3"/>
      <c r="D23" s="3"/>
      <c r="E23" s="3"/>
      <c r="F23" s="3"/>
      <c r="G23" s="3"/>
      <c r="H23" s="3"/>
      <c r="I23" s="3">
        <v>4</v>
      </c>
      <c r="J23" s="3"/>
      <c r="K23" s="3"/>
      <c r="L23" s="3"/>
      <c r="M23" s="3"/>
      <c r="N23" s="3"/>
      <c r="O23" s="3"/>
    </row>
    <row r="24" spans="1:15" x14ac:dyDescent="0.25">
      <c r="A24" t="s">
        <v>52</v>
      </c>
      <c r="B24" s="9">
        <f t="shared" si="0"/>
        <v>3</v>
      </c>
      <c r="C24" s="3"/>
      <c r="D24" s="3"/>
      <c r="E24" s="3"/>
      <c r="F24" s="3"/>
      <c r="G24" s="3"/>
      <c r="H24" s="3"/>
      <c r="I24" s="3">
        <v>3</v>
      </c>
      <c r="J24" s="3"/>
      <c r="K24" s="3"/>
      <c r="L24" s="3"/>
      <c r="M24" s="3"/>
      <c r="N24" s="3"/>
      <c r="O24" s="3"/>
    </row>
    <row r="25" spans="1:15" x14ac:dyDescent="0.25">
      <c r="A25" t="s">
        <v>53</v>
      </c>
      <c r="B25" s="9">
        <f t="shared" si="0"/>
        <v>22</v>
      </c>
      <c r="C25" s="3">
        <v>3</v>
      </c>
      <c r="D25" s="3">
        <v>9</v>
      </c>
      <c r="E25" s="3"/>
      <c r="F25" s="3">
        <v>1</v>
      </c>
      <c r="G25" s="3"/>
      <c r="H25" s="3"/>
      <c r="I25" s="3">
        <v>1</v>
      </c>
      <c r="J25" s="3">
        <v>5</v>
      </c>
      <c r="K25" s="3"/>
      <c r="L25" s="3">
        <v>2</v>
      </c>
      <c r="M25" s="3">
        <v>1</v>
      </c>
      <c r="N25" s="3"/>
      <c r="O25" s="3"/>
    </row>
    <row r="26" spans="1:15" x14ac:dyDescent="0.25">
      <c r="A26" t="s">
        <v>54</v>
      </c>
      <c r="B26" s="9">
        <f t="shared" si="0"/>
        <v>67</v>
      </c>
      <c r="C26" s="3"/>
      <c r="D26" s="3">
        <v>45</v>
      </c>
      <c r="E26" s="3"/>
      <c r="F26" s="3">
        <v>12</v>
      </c>
      <c r="G26" s="3">
        <v>2</v>
      </c>
      <c r="H26" s="3"/>
      <c r="I26" s="3"/>
      <c r="J26" s="3"/>
      <c r="K26" s="3">
        <v>3</v>
      </c>
      <c r="L26" s="3"/>
      <c r="M26" s="3">
        <v>4</v>
      </c>
      <c r="N26" s="3"/>
      <c r="O26" s="3">
        <v>1</v>
      </c>
    </row>
    <row r="27" spans="1:15" x14ac:dyDescent="0.25">
      <c r="A27" t="s">
        <v>55</v>
      </c>
      <c r="B27" s="9">
        <f t="shared" si="0"/>
        <v>14</v>
      </c>
      <c r="C27" s="3"/>
      <c r="D27" s="3"/>
      <c r="E27" s="3">
        <v>7</v>
      </c>
      <c r="F27" s="3"/>
      <c r="G27" s="3">
        <v>4</v>
      </c>
      <c r="H27" s="3"/>
      <c r="I27" s="3"/>
      <c r="J27" s="3"/>
      <c r="K27" s="3"/>
      <c r="L27" s="3"/>
      <c r="M27" s="3"/>
      <c r="N27" s="3">
        <v>1</v>
      </c>
      <c r="O27" s="3">
        <v>2</v>
      </c>
    </row>
    <row r="28" spans="1:15" x14ac:dyDescent="0.25">
      <c r="A28" t="s">
        <v>56</v>
      </c>
      <c r="B28" s="9">
        <f t="shared" si="0"/>
        <v>57</v>
      </c>
      <c r="C28" s="3"/>
      <c r="D28" s="3">
        <v>12</v>
      </c>
      <c r="E28" s="3"/>
      <c r="F28" s="3">
        <v>34</v>
      </c>
      <c r="G28" s="3"/>
      <c r="H28" s="3">
        <v>3</v>
      </c>
      <c r="I28" s="3"/>
      <c r="J28" s="3">
        <v>8</v>
      </c>
      <c r="K28" s="3"/>
      <c r="L28" s="3"/>
      <c r="M28" s="3"/>
      <c r="N28" s="3"/>
      <c r="O28" s="3"/>
    </row>
    <row r="29" spans="1:15" x14ac:dyDescent="0.25">
      <c r="A29" t="s">
        <v>57</v>
      </c>
      <c r="B29" s="9">
        <f t="shared" si="0"/>
        <v>36</v>
      </c>
      <c r="C29" s="3">
        <v>3</v>
      </c>
      <c r="D29" s="3">
        <v>6</v>
      </c>
      <c r="E29" s="3">
        <v>3</v>
      </c>
      <c r="F29" s="3">
        <v>3</v>
      </c>
      <c r="G29" s="3"/>
      <c r="H29" s="3">
        <v>1</v>
      </c>
      <c r="I29" s="3"/>
      <c r="J29" s="3">
        <v>1</v>
      </c>
      <c r="K29" s="3">
        <v>5</v>
      </c>
      <c r="L29" s="3"/>
      <c r="M29" s="3">
        <v>1</v>
      </c>
      <c r="N29" s="3">
        <v>12</v>
      </c>
      <c r="O29" s="3">
        <v>1</v>
      </c>
    </row>
    <row r="30" spans="1:15" x14ac:dyDescent="0.25">
      <c r="A30" t="s">
        <v>58</v>
      </c>
      <c r="B30" s="9">
        <f t="shared" si="0"/>
        <v>26</v>
      </c>
      <c r="C30" s="3"/>
      <c r="D30" s="3">
        <v>6</v>
      </c>
      <c r="E30" s="3">
        <v>3</v>
      </c>
      <c r="F30" s="3">
        <v>2</v>
      </c>
      <c r="G30" s="3"/>
      <c r="H30" s="3"/>
      <c r="I30" s="3"/>
      <c r="J30" s="3"/>
      <c r="K30" s="3"/>
      <c r="L30" s="3"/>
      <c r="M30" s="3">
        <v>15</v>
      </c>
      <c r="N30" s="3"/>
      <c r="O30" s="3"/>
    </row>
    <row r="31" spans="1:15" ht="30" x14ac:dyDescent="0.25">
      <c r="A31" s="4" t="s">
        <v>59</v>
      </c>
      <c r="B31" s="9">
        <f t="shared" si="0"/>
        <v>1</v>
      </c>
      <c r="C31" s="3"/>
      <c r="D31" s="3"/>
      <c r="E31" s="3"/>
      <c r="F31" s="3"/>
      <c r="G31" s="3"/>
      <c r="H31" s="3"/>
      <c r="I31" s="3"/>
      <c r="J31" s="3">
        <v>1</v>
      </c>
      <c r="K31" s="3"/>
      <c r="L31" s="3"/>
      <c r="M31" s="3"/>
      <c r="N31" s="3"/>
      <c r="O31" s="3"/>
    </row>
    <row r="32" spans="1:15" ht="30" x14ac:dyDescent="0.25">
      <c r="A32" s="5" t="s">
        <v>60</v>
      </c>
      <c r="B32" s="9">
        <f t="shared" si="0"/>
        <v>4</v>
      </c>
      <c r="C32" s="3"/>
      <c r="D32" s="3"/>
      <c r="E32" s="3"/>
      <c r="F32" s="3"/>
      <c r="G32" s="3"/>
      <c r="H32" s="3"/>
      <c r="I32" s="3"/>
      <c r="J32" s="3">
        <v>4</v>
      </c>
      <c r="K32" s="3"/>
      <c r="L32" s="3"/>
      <c r="M32" s="3"/>
      <c r="N32" s="3"/>
      <c r="O32" s="3"/>
    </row>
    <row r="33" spans="1:15" x14ac:dyDescent="0.25">
      <c r="A33" t="s">
        <v>61</v>
      </c>
      <c r="B33" s="9">
        <f t="shared" si="0"/>
        <v>24</v>
      </c>
      <c r="C33" s="3"/>
      <c r="D33" s="3"/>
      <c r="E33" s="3"/>
      <c r="F33" s="3"/>
      <c r="G33" s="3"/>
      <c r="H33" s="3"/>
      <c r="I33" s="3"/>
      <c r="J33" s="3">
        <f>1+1+3+3+9+3+3+1</f>
        <v>24</v>
      </c>
      <c r="K33" s="3"/>
      <c r="L33" s="3"/>
      <c r="M33" s="3"/>
      <c r="N33" s="3"/>
      <c r="O33" s="3"/>
    </row>
    <row r="37" spans="1:15" ht="30" x14ac:dyDescent="0.25">
      <c r="A37" s="6" t="s">
        <v>73</v>
      </c>
    </row>
    <row r="38" spans="1:15" x14ac:dyDescent="0.25">
      <c r="A38" t="s">
        <v>26</v>
      </c>
      <c r="B38" s="9">
        <f t="shared" ref="B38:B69" si="1">SUM(C38:O38)</f>
        <v>2523</v>
      </c>
      <c r="C38" s="3">
        <v>65</v>
      </c>
      <c r="D38" s="3">
        <v>1575</v>
      </c>
      <c r="E38" s="3">
        <v>165</v>
      </c>
      <c r="F38" s="3">
        <v>240</v>
      </c>
      <c r="G38" s="3">
        <v>60</v>
      </c>
      <c r="H38" s="3">
        <v>40</v>
      </c>
      <c r="I38" s="3">
        <v>55</v>
      </c>
      <c r="J38" s="3">
        <v>60</v>
      </c>
      <c r="K38" s="3">
        <v>50</v>
      </c>
      <c r="L38" s="3">
        <v>24</v>
      </c>
      <c r="M38" s="3">
        <v>90</v>
      </c>
      <c r="N38" s="3">
        <v>65</v>
      </c>
      <c r="O38" s="3">
        <v>34</v>
      </c>
    </row>
    <row r="39" spans="1:15" x14ac:dyDescent="0.25">
      <c r="A39" t="s">
        <v>70</v>
      </c>
      <c r="B39" s="9">
        <f t="shared" si="1"/>
        <v>40</v>
      </c>
      <c r="C39" s="3"/>
      <c r="D39" s="3"/>
      <c r="E39" s="3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69</v>
      </c>
      <c r="B40" s="9">
        <f t="shared" si="1"/>
        <v>18</v>
      </c>
      <c r="C40" s="3"/>
      <c r="D40" s="3"/>
      <c r="E40" s="3"/>
      <c r="F40" s="3">
        <v>18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68</v>
      </c>
      <c r="B41" s="9">
        <f t="shared" si="1"/>
        <v>24</v>
      </c>
      <c r="C41" s="3"/>
      <c r="D41" s="3">
        <v>24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t="s">
        <v>67</v>
      </c>
      <c r="B42" s="9">
        <f t="shared" si="1"/>
        <v>4</v>
      </c>
      <c r="C42" s="3"/>
      <c r="D42" s="3"/>
      <c r="E42" s="3"/>
      <c r="F42" s="3"/>
      <c r="G42" s="3">
        <v>4</v>
      </c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t="s">
        <v>66</v>
      </c>
      <c r="B43" s="9">
        <f t="shared" si="1"/>
        <v>4</v>
      </c>
      <c r="C43" s="3"/>
      <c r="D43" s="3"/>
      <c r="E43" s="3"/>
      <c r="F43" s="3"/>
      <c r="G43" s="3">
        <v>4</v>
      </c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65</v>
      </c>
      <c r="B44" s="9">
        <f t="shared" si="1"/>
        <v>30</v>
      </c>
      <c r="C44" s="3">
        <v>3</v>
      </c>
      <c r="D44" s="3">
        <v>27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t="s">
        <v>64</v>
      </c>
      <c r="B45" s="9">
        <f t="shared" si="1"/>
        <v>9</v>
      </c>
      <c r="C45" s="3"/>
      <c r="D45" s="3"/>
      <c r="E45" s="3"/>
      <c r="F45" s="3"/>
      <c r="G45" s="3"/>
      <c r="H45" s="3">
        <v>9</v>
      </c>
      <c r="I45" s="3"/>
      <c r="J45" s="3"/>
      <c r="K45" s="3"/>
      <c r="L45" s="3"/>
      <c r="M45" s="3"/>
      <c r="N45" s="3"/>
      <c r="O45" s="3"/>
    </row>
    <row r="46" spans="1:15" x14ac:dyDescent="0.25">
      <c r="A46" t="s">
        <v>63</v>
      </c>
      <c r="B46" s="9">
        <f t="shared" si="1"/>
        <v>12</v>
      </c>
      <c r="C46" s="3"/>
      <c r="D46" s="3">
        <v>12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38</v>
      </c>
      <c r="B47" s="9">
        <f t="shared" si="1"/>
        <v>27</v>
      </c>
      <c r="C47" s="3"/>
      <c r="D47" s="3">
        <v>27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t="s">
        <v>37</v>
      </c>
      <c r="B48" s="9">
        <f t="shared" si="1"/>
        <v>6</v>
      </c>
      <c r="C48" s="3"/>
      <c r="D48" s="3">
        <v>6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t="s">
        <v>36</v>
      </c>
      <c r="B49" s="9">
        <f t="shared" si="1"/>
        <v>148</v>
      </c>
      <c r="C49" s="3"/>
      <c r="D49" s="3">
        <v>111</v>
      </c>
      <c r="E49" s="3">
        <v>2</v>
      </c>
      <c r="F49" s="3">
        <v>18</v>
      </c>
      <c r="G49" s="3"/>
      <c r="H49" s="3">
        <v>9</v>
      </c>
      <c r="I49" s="3">
        <v>4</v>
      </c>
      <c r="J49" s="3">
        <v>4</v>
      </c>
      <c r="K49" s="3"/>
      <c r="L49" s="3"/>
      <c r="M49" s="3"/>
      <c r="N49" s="3"/>
      <c r="O49" s="3"/>
    </row>
    <row r="50" spans="1:15" x14ac:dyDescent="0.25">
      <c r="A50" t="s">
        <v>35</v>
      </c>
      <c r="B50" s="9">
        <f t="shared" si="1"/>
        <v>18</v>
      </c>
      <c r="C50" s="3"/>
      <c r="D50" s="3">
        <v>18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40</v>
      </c>
      <c r="B51" s="9">
        <f t="shared" si="1"/>
        <v>102</v>
      </c>
      <c r="C51" s="3"/>
      <c r="D51" s="3">
        <v>81</v>
      </c>
      <c r="E51" s="3"/>
      <c r="F51" s="3">
        <v>18</v>
      </c>
      <c r="G51" s="3"/>
      <c r="H51" s="3"/>
      <c r="I51" s="3">
        <v>3</v>
      </c>
      <c r="J51" s="3"/>
      <c r="K51" s="3"/>
      <c r="L51" s="3"/>
      <c r="M51" s="3"/>
      <c r="N51" s="3"/>
      <c r="O51" s="3"/>
    </row>
    <row r="52" spans="1:15" x14ac:dyDescent="0.25">
      <c r="A52" t="s">
        <v>41</v>
      </c>
      <c r="B52" s="9">
        <f t="shared" si="1"/>
        <v>806</v>
      </c>
      <c r="C52" s="3">
        <v>20</v>
      </c>
      <c r="D52" s="3">
        <f>D51*7</f>
        <v>567</v>
      </c>
      <c r="E52" s="3"/>
      <c r="F52" s="3">
        <f>F51*7</f>
        <v>126</v>
      </c>
      <c r="G52" s="3"/>
      <c r="H52" s="3">
        <v>9</v>
      </c>
      <c r="I52" s="3">
        <v>84</v>
      </c>
      <c r="J52" s="3"/>
      <c r="K52" s="3"/>
      <c r="L52" s="3"/>
      <c r="M52" s="3"/>
      <c r="N52" s="3"/>
      <c r="O52" s="3"/>
    </row>
    <row r="53" spans="1:15" x14ac:dyDescent="0.25">
      <c r="A53" t="s">
        <v>42</v>
      </c>
      <c r="B53" s="9">
        <f t="shared" si="1"/>
        <v>27</v>
      </c>
      <c r="C53" s="3"/>
      <c r="D53" s="3">
        <v>27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5">
      <c r="A54" t="s">
        <v>71</v>
      </c>
      <c r="B54" s="9">
        <f t="shared" si="1"/>
        <v>21</v>
      </c>
      <c r="C54" s="3"/>
      <c r="D54" s="3">
        <v>9</v>
      </c>
      <c r="E54" s="3">
        <v>2</v>
      </c>
      <c r="F54" s="3"/>
      <c r="G54" s="3">
        <v>3</v>
      </c>
      <c r="H54" s="3">
        <v>4</v>
      </c>
      <c r="I54" s="3"/>
      <c r="J54" s="3"/>
      <c r="K54" s="3">
        <v>3</v>
      </c>
      <c r="L54" s="3"/>
      <c r="M54" s="3"/>
      <c r="N54" s="3"/>
      <c r="O54" s="3"/>
    </row>
    <row r="55" spans="1:15" x14ac:dyDescent="0.25">
      <c r="A55" t="s">
        <v>44</v>
      </c>
      <c r="B55" s="9">
        <f t="shared" si="1"/>
        <v>1</v>
      </c>
      <c r="C55" s="3"/>
      <c r="D55" s="3"/>
      <c r="E55" s="3"/>
      <c r="F55" s="3"/>
      <c r="G55" s="3"/>
      <c r="H55" s="3"/>
      <c r="I55" s="3">
        <v>1</v>
      </c>
      <c r="J55" s="3"/>
      <c r="K55" s="3"/>
      <c r="L55" s="3"/>
      <c r="M55" s="3"/>
      <c r="N55" s="3"/>
      <c r="O55" s="3"/>
    </row>
    <row r="56" spans="1:15" x14ac:dyDescent="0.25">
      <c r="A56" t="s">
        <v>72</v>
      </c>
      <c r="B56" s="9">
        <f t="shared" si="1"/>
        <v>143</v>
      </c>
      <c r="C56" s="3">
        <v>2</v>
      </c>
      <c r="D56" s="3">
        <v>141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5">
      <c r="A57" t="s">
        <v>49</v>
      </c>
      <c r="B57" s="9">
        <f t="shared" si="1"/>
        <v>1</v>
      </c>
      <c r="C57" s="3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5">
      <c r="A58" t="s">
        <v>50</v>
      </c>
      <c r="B58" s="9">
        <f t="shared" si="1"/>
        <v>1</v>
      </c>
      <c r="C58" s="3"/>
      <c r="D58" s="3"/>
      <c r="E58" s="3"/>
      <c r="F58" s="3">
        <v>1</v>
      </c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5">
      <c r="A59" t="s">
        <v>51</v>
      </c>
      <c r="B59" s="9">
        <f t="shared" si="1"/>
        <v>4</v>
      </c>
      <c r="C59" s="3"/>
      <c r="D59" s="3"/>
      <c r="E59" s="3"/>
      <c r="F59" s="3"/>
      <c r="G59" s="3"/>
      <c r="H59" s="3"/>
      <c r="I59" s="3">
        <v>4</v>
      </c>
      <c r="J59" s="3"/>
      <c r="K59" s="3"/>
      <c r="L59" s="3"/>
      <c r="M59" s="3"/>
      <c r="N59" s="3"/>
      <c r="O59" s="3"/>
    </row>
    <row r="60" spans="1:15" x14ac:dyDescent="0.25">
      <c r="A60" t="s">
        <v>74</v>
      </c>
      <c r="B60" s="9">
        <f t="shared" si="1"/>
        <v>3</v>
      </c>
      <c r="C60" s="3"/>
      <c r="D60" s="3"/>
      <c r="E60" s="3"/>
      <c r="F60" s="3"/>
      <c r="G60" s="3"/>
      <c r="H60" s="3"/>
      <c r="I60" s="3">
        <v>3</v>
      </c>
      <c r="J60" s="3"/>
      <c r="K60" s="3"/>
      <c r="L60" s="3"/>
      <c r="M60" s="3"/>
      <c r="N60" s="3"/>
      <c r="O60" s="3"/>
    </row>
    <row r="61" spans="1:15" x14ac:dyDescent="0.25">
      <c r="A61" t="s">
        <v>53</v>
      </c>
      <c r="B61" s="9">
        <f t="shared" si="1"/>
        <v>22</v>
      </c>
      <c r="C61" s="3">
        <v>3</v>
      </c>
      <c r="D61" s="3">
        <v>9</v>
      </c>
      <c r="E61" s="3"/>
      <c r="F61" s="3">
        <v>1</v>
      </c>
      <c r="G61" s="3"/>
      <c r="H61" s="3"/>
      <c r="I61" s="3">
        <v>1</v>
      </c>
      <c r="J61" s="3">
        <v>5</v>
      </c>
      <c r="K61" s="3"/>
      <c r="L61" s="3">
        <v>2</v>
      </c>
      <c r="M61" s="3">
        <v>1</v>
      </c>
      <c r="N61" s="3"/>
      <c r="O61" s="3"/>
    </row>
    <row r="62" spans="1:15" x14ac:dyDescent="0.25">
      <c r="A62" t="s">
        <v>54</v>
      </c>
      <c r="B62" s="9">
        <f t="shared" si="1"/>
        <v>67</v>
      </c>
      <c r="C62" s="3"/>
      <c r="D62" s="3">
        <v>45</v>
      </c>
      <c r="E62" s="3"/>
      <c r="F62" s="3">
        <v>12</v>
      </c>
      <c r="G62" s="3">
        <v>2</v>
      </c>
      <c r="H62" s="3"/>
      <c r="I62" s="3"/>
      <c r="J62" s="3"/>
      <c r="K62" s="3">
        <v>3</v>
      </c>
      <c r="L62" s="3"/>
      <c r="M62" s="3">
        <v>4</v>
      </c>
      <c r="N62" s="3"/>
      <c r="O62" s="3">
        <v>1</v>
      </c>
    </row>
    <row r="63" spans="1:15" x14ac:dyDescent="0.25">
      <c r="A63" t="s">
        <v>75</v>
      </c>
      <c r="B63" s="9">
        <f t="shared" si="1"/>
        <v>14</v>
      </c>
      <c r="C63" s="3"/>
      <c r="D63" s="3"/>
      <c r="E63" s="3">
        <v>7</v>
      </c>
      <c r="F63" s="3"/>
      <c r="G63" s="3">
        <v>4</v>
      </c>
      <c r="H63" s="3"/>
      <c r="I63" s="3"/>
      <c r="J63" s="3"/>
      <c r="K63" s="3"/>
      <c r="L63" s="3"/>
      <c r="M63" s="3"/>
      <c r="N63" s="3">
        <v>1</v>
      </c>
      <c r="O63" s="3">
        <v>2</v>
      </c>
    </row>
    <row r="64" spans="1:15" x14ac:dyDescent="0.25">
      <c r="A64" t="s">
        <v>76</v>
      </c>
      <c r="B64" s="9">
        <f t="shared" si="1"/>
        <v>57</v>
      </c>
      <c r="C64" s="3"/>
      <c r="D64" s="3">
        <v>12</v>
      </c>
      <c r="E64" s="3"/>
      <c r="F64" s="3">
        <v>34</v>
      </c>
      <c r="G64" s="3"/>
      <c r="H64" s="3">
        <v>3</v>
      </c>
      <c r="I64" s="3"/>
      <c r="J64" s="3">
        <v>8</v>
      </c>
      <c r="K64" s="3"/>
      <c r="L64" s="3"/>
      <c r="M64" s="3"/>
      <c r="N64" s="3"/>
      <c r="O64" s="3"/>
    </row>
    <row r="65" spans="1:15" x14ac:dyDescent="0.25">
      <c r="A65" t="s">
        <v>77</v>
      </c>
      <c r="B65" s="9">
        <f t="shared" si="1"/>
        <v>36</v>
      </c>
      <c r="C65" s="3">
        <v>3</v>
      </c>
      <c r="D65" s="3">
        <v>6</v>
      </c>
      <c r="E65" s="3">
        <v>3</v>
      </c>
      <c r="F65" s="3">
        <v>3</v>
      </c>
      <c r="G65" s="3"/>
      <c r="H65" s="3">
        <v>1</v>
      </c>
      <c r="I65" s="3"/>
      <c r="J65" s="3">
        <v>1</v>
      </c>
      <c r="K65" s="3">
        <v>5</v>
      </c>
      <c r="L65" s="3"/>
      <c r="M65" s="3">
        <v>1</v>
      </c>
      <c r="N65" s="3">
        <v>12</v>
      </c>
      <c r="O65" s="3">
        <v>1</v>
      </c>
    </row>
    <row r="66" spans="1:15" x14ac:dyDescent="0.25">
      <c r="A66" t="s">
        <v>78</v>
      </c>
      <c r="B66" s="9">
        <f t="shared" si="1"/>
        <v>26</v>
      </c>
      <c r="C66" s="3"/>
      <c r="D66" s="3">
        <v>6</v>
      </c>
      <c r="E66" s="3">
        <v>3</v>
      </c>
      <c r="F66" s="3">
        <v>2</v>
      </c>
      <c r="G66" s="3"/>
      <c r="H66" s="3"/>
      <c r="I66" s="3"/>
      <c r="J66" s="3"/>
      <c r="K66" s="3"/>
      <c r="L66" s="3"/>
      <c r="M66" s="3">
        <v>15</v>
      </c>
      <c r="N66" s="3"/>
      <c r="O66" s="3"/>
    </row>
    <row r="67" spans="1:15" x14ac:dyDescent="0.25">
      <c r="A67" s="4" t="s">
        <v>79</v>
      </c>
      <c r="B67" s="9">
        <f t="shared" si="1"/>
        <v>1</v>
      </c>
      <c r="C67" s="3"/>
      <c r="D67" s="3"/>
      <c r="E67" s="3"/>
      <c r="F67" s="3"/>
      <c r="G67" s="3"/>
      <c r="H67" s="3"/>
      <c r="I67" s="3"/>
      <c r="J67" s="3">
        <v>1</v>
      </c>
      <c r="K67" s="3"/>
      <c r="L67" s="3"/>
      <c r="M67" s="3"/>
      <c r="N67" s="3"/>
      <c r="O67" s="3"/>
    </row>
    <row r="68" spans="1:15" x14ac:dyDescent="0.25">
      <c r="A68" s="5" t="s">
        <v>80</v>
      </c>
      <c r="B68" s="9">
        <f t="shared" si="1"/>
        <v>4</v>
      </c>
      <c r="C68" s="3"/>
      <c r="D68" s="3"/>
      <c r="E68" s="3"/>
      <c r="F68" s="3"/>
      <c r="G68" s="3"/>
      <c r="H68" s="3"/>
      <c r="I68" s="3"/>
      <c r="J68" s="3">
        <v>4</v>
      </c>
      <c r="K68" s="3"/>
      <c r="L68" s="3"/>
      <c r="M68" s="3"/>
      <c r="N68" s="3"/>
      <c r="O68" s="3"/>
    </row>
    <row r="69" spans="1:15" x14ac:dyDescent="0.25">
      <c r="A69" t="s">
        <v>81</v>
      </c>
      <c r="B69" s="9">
        <f t="shared" si="1"/>
        <v>24</v>
      </c>
      <c r="C69" s="3"/>
      <c r="D69" s="3"/>
      <c r="E69" s="3"/>
      <c r="F69" s="3"/>
      <c r="G69" s="3"/>
      <c r="H69" s="3"/>
      <c r="I69" s="3"/>
      <c r="J69" s="3">
        <f>1+1+3+3+9+3+3+1</f>
        <v>24</v>
      </c>
      <c r="K69" s="3"/>
      <c r="L69" s="3"/>
      <c r="M69" s="3"/>
      <c r="N69" s="3"/>
      <c r="O69" s="3"/>
    </row>
    <row r="70" spans="1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 x14ac:dyDescent="0.25"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 x14ac:dyDescent="0.25"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 x14ac:dyDescent="0.25">
      <c r="B99" s="9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5" x14ac:dyDescent="0.25"/>
  <cols>
    <col min="1" max="1" width="21.7109375" customWidth="1"/>
    <col min="2" max="2" width="6.7109375" style="1" customWidth="1"/>
    <col min="3" max="15" width="6.7109375" customWidth="1"/>
  </cols>
  <sheetData>
    <row r="1" spans="1:15" ht="117.75" x14ac:dyDescent="0.25">
      <c r="A1" s="2" t="s">
        <v>87</v>
      </c>
      <c r="B1" s="7" t="s">
        <v>14</v>
      </c>
      <c r="C1" s="8" t="s">
        <v>13</v>
      </c>
      <c r="D1" s="8" t="s">
        <v>15</v>
      </c>
      <c r="E1" s="8" t="s">
        <v>12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  <c r="N1" s="8" t="s">
        <v>24</v>
      </c>
      <c r="O1" s="8" t="s">
        <v>25</v>
      </c>
    </row>
    <row r="2" spans="1:15" x14ac:dyDescent="0.25">
      <c r="A2" t="s">
        <v>26</v>
      </c>
      <c r="B2" s="9">
        <f t="shared" ref="B2:B30" si="0">SUM(C2:O2)</f>
        <v>2424</v>
      </c>
      <c r="C2" s="3">
        <v>65</v>
      </c>
      <c r="D2" s="3">
        <v>1491</v>
      </c>
      <c r="E2" s="3">
        <v>165</v>
      </c>
      <c r="F2" s="3">
        <v>220</v>
      </c>
      <c r="G2" s="3">
        <v>60</v>
      </c>
      <c r="H2" s="3">
        <v>40</v>
      </c>
      <c r="I2" s="3">
        <v>55</v>
      </c>
      <c r="J2" s="3">
        <v>60</v>
      </c>
      <c r="K2" s="3">
        <v>50</v>
      </c>
      <c r="L2" s="3">
        <v>24</v>
      </c>
      <c r="M2" s="3">
        <v>90</v>
      </c>
      <c r="N2" s="3">
        <v>70</v>
      </c>
      <c r="O2" s="3">
        <v>34</v>
      </c>
    </row>
    <row r="3" spans="1:15" x14ac:dyDescent="0.25">
      <c r="A3" t="s">
        <v>28</v>
      </c>
      <c r="B3" s="9">
        <f t="shared" si="0"/>
        <v>40</v>
      </c>
      <c r="C3" s="3"/>
      <c r="D3" s="3"/>
      <c r="E3" s="3">
        <v>40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t="s">
        <v>62</v>
      </c>
      <c r="B4" s="9">
        <f t="shared" si="0"/>
        <v>18</v>
      </c>
      <c r="C4" s="3"/>
      <c r="D4" s="3"/>
      <c r="E4" s="3"/>
      <c r="F4" s="3">
        <v>18</v>
      </c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t="s">
        <v>30</v>
      </c>
      <c r="B5" s="9">
        <f t="shared" si="0"/>
        <v>24</v>
      </c>
      <c r="C5" s="3"/>
      <c r="D5" s="3">
        <v>24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t="s">
        <v>31</v>
      </c>
      <c r="B6" s="9">
        <f t="shared" si="0"/>
        <v>4</v>
      </c>
      <c r="C6" s="3"/>
      <c r="D6" s="3"/>
      <c r="E6" s="3"/>
      <c r="F6" s="3"/>
      <c r="G6" s="3">
        <v>4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32</v>
      </c>
      <c r="B7" s="9">
        <f t="shared" si="0"/>
        <v>4</v>
      </c>
      <c r="C7" s="3"/>
      <c r="D7" s="3"/>
      <c r="E7" s="3"/>
      <c r="F7" s="3"/>
      <c r="G7" s="3">
        <v>4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A8" t="s">
        <v>33</v>
      </c>
      <c r="B8" s="9">
        <f t="shared" si="0"/>
        <v>30</v>
      </c>
      <c r="C8" s="3">
        <v>3</v>
      </c>
      <c r="D8" s="3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25">
      <c r="A9" t="s">
        <v>34</v>
      </c>
      <c r="B9" s="9">
        <f t="shared" si="0"/>
        <v>9</v>
      </c>
      <c r="C9" s="3"/>
      <c r="D9" s="3"/>
      <c r="E9" s="3"/>
      <c r="F9" s="3"/>
      <c r="G9" s="3"/>
      <c r="H9" s="3">
        <v>9</v>
      </c>
      <c r="I9" s="3"/>
      <c r="J9" s="3"/>
      <c r="K9" s="3"/>
      <c r="L9" s="3"/>
      <c r="M9" s="3"/>
      <c r="N9" s="3"/>
      <c r="O9" s="3"/>
    </row>
    <row r="10" spans="1:15" x14ac:dyDescent="0.25">
      <c r="A10" t="s">
        <v>36</v>
      </c>
      <c r="B10" s="9">
        <f t="shared" si="0"/>
        <v>146</v>
      </c>
      <c r="C10" s="3"/>
      <c r="D10" s="3">
        <v>105</v>
      </c>
      <c r="E10" s="3">
        <v>2</v>
      </c>
      <c r="F10" s="3">
        <v>18</v>
      </c>
      <c r="G10" s="3"/>
      <c r="H10" s="3">
        <v>9</v>
      </c>
      <c r="I10" s="3">
        <v>4</v>
      </c>
      <c r="J10" s="3">
        <v>4</v>
      </c>
      <c r="K10" s="3"/>
      <c r="L10" s="3"/>
      <c r="M10" s="3"/>
      <c r="N10" s="3">
        <v>4</v>
      </c>
      <c r="O10" s="3"/>
    </row>
    <row r="11" spans="1:15" x14ac:dyDescent="0.25">
      <c r="A11" t="s">
        <v>35</v>
      </c>
      <c r="B11" s="9">
        <f t="shared" si="0"/>
        <v>18</v>
      </c>
      <c r="C11" s="3"/>
      <c r="D11" s="3">
        <v>18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t="s">
        <v>40</v>
      </c>
      <c r="B12" s="9">
        <f t="shared" si="0"/>
        <v>102</v>
      </c>
      <c r="C12" s="3"/>
      <c r="D12" s="3">
        <v>81</v>
      </c>
      <c r="E12" s="3"/>
      <c r="F12" s="3">
        <v>18</v>
      </c>
      <c r="G12" s="3"/>
      <c r="H12" s="3"/>
      <c r="I12" s="3">
        <v>3</v>
      </c>
      <c r="J12" s="3"/>
      <c r="K12" s="3"/>
      <c r="L12" s="3"/>
      <c r="M12" s="3"/>
      <c r="N12" s="3"/>
      <c r="O12" s="3"/>
    </row>
    <row r="13" spans="1:15" x14ac:dyDescent="0.25">
      <c r="A13" t="s">
        <v>41</v>
      </c>
      <c r="B13" s="9">
        <f t="shared" si="0"/>
        <v>806</v>
      </c>
      <c r="C13" s="3">
        <v>20</v>
      </c>
      <c r="D13" s="3">
        <f>D12*7</f>
        <v>567</v>
      </c>
      <c r="E13" s="3"/>
      <c r="F13" s="3">
        <f>F12*7</f>
        <v>126</v>
      </c>
      <c r="G13" s="3"/>
      <c r="H13" s="3">
        <v>9</v>
      </c>
      <c r="I13" s="3">
        <v>84</v>
      </c>
      <c r="J13" s="3"/>
      <c r="K13" s="3"/>
      <c r="L13" s="3"/>
      <c r="M13" s="3"/>
      <c r="N13" s="3"/>
      <c r="O13" s="3"/>
    </row>
    <row r="14" spans="1:15" x14ac:dyDescent="0.25">
      <c r="A14" t="s">
        <v>42</v>
      </c>
      <c r="B14" s="9">
        <f t="shared" si="0"/>
        <v>54</v>
      </c>
      <c r="C14" s="3"/>
      <c r="D14" s="3">
        <v>54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5">
      <c r="A15" t="s">
        <v>43</v>
      </c>
      <c r="B15" s="9">
        <f t="shared" si="0"/>
        <v>22</v>
      </c>
      <c r="C15" s="3">
        <v>1</v>
      </c>
      <c r="D15" s="3">
        <v>9</v>
      </c>
      <c r="E15" s="3">
        <v>2</v>
      </c>
      <c r="F15" s="3"/>
      <c r="G15" s="3">
        <v>3</v>
      </c>
      <c r="H15" s="3">
        <v>4</v>
      </c>
      <c r="I15" s="3"/>
      <c r="J15" s="3"/>
      <c r="K15" s="3">
        <v>3</v>
      </c>
      <c r="L15" s="3"/>
      <c r="M15" s="3"/>
      <c r="N15" s="3"/>
      <c r="O15" s="3"/>
    </row>
    <row r="16" spans="1:15" x14ac:dyDescent="0.25">
      <c r="A16" t="s">
        <v>44</v>
      </c>
      <c r="B16" s="9">
        <f t="shared" si="0"/>
        <v>1</v>
      </c>
      <c r="C16" s="3"/>
      <c r="D16" s="3"/>
      <c r="E16" s="3"/>
      <c r="F16" s="3"/>
      <c r="G16" s="3"/>
      <c r="H16" s="3"/>
      <c r="I16" s="3">
        <v>1</v>
      </c>
      <c r="J16" s="3"/>
      <c r="K16" s="3"/>
      <c r="L16" s="3"/>
      <c r="M16" s="3"/>
      <c r="N16" s="3"/>
      <c r="O16" s="3"/>
    </row>
    <row r="17" spans="1:15" x14ac:dyDescent="0.25">
      <c r="A17" t="s">
        <v>45</v>
      </c>
      <c r="B17" s="9">
        <f t="shared" si="0"/>
        <v>4</v>
      </c>
      <c r="C17" s="3">
        <v>1</v>
      </c>
      <c r="D17" s="3"/>
      <c r="E17" s="3"/>
      <c r="F17" s="3"/>
      <c r="G17" s="3"/>
      <c r="H17" s="3"/>
      <c r="I17" s="3"/>
      <c r="J17" s="3">
        <v>3</v>
      </c>
      <c r="K17" s="3"/>
      <c r="L17" s="3"/>
      <c r="M17" s="3"/>
      <c r="N17" s="3"/>
      <c r="O17" s="3"/>
    </row>
    <row r="18" spans="1:15" x14ac:dyDescent="0.25">
      <c r="A18" t="s">
        <v>49</v>
      </c>
      <c r="B18" s="9">
        <f t="shared" si="0"/>
        <v>1</v>
      </c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t="s">
        <v>50</v>
      </c>
      <c r="B19" s="9">
        <f t="shared" si="0"/>
        <v>1</v>
      </c>
      <c r="C19" s="3"/>
      <c r="D19" s="3"/>
      <c r="E19" s="3"/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t="s">
        <v>51</v>
      </c>
      <c r="B20" s="9">
        <f t="shared" si="0"/>
        <v>4</v>
      </c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</row>
    <row r="21" spans="1:15" x14ac:dyDescent="0.25">
      <c r="A21" t="s">
        <v>52</v>
      </c>
      <c r="B21" s="9">
        <f t="shared" si="0"/>
        <v>129</v>
      </c>
      <c r="C21" s="3"/>
      <c r="D21" s="3">
        <v>126</v>
      </c>
      <c r="E21" s="3"/>
      <c r="F21" s="3"/>
      <c r="G21" s="3"/>
      <c r="H21" s="3"/>
      <c r="I21" s="3">
        <v>3</v>
      </c>
      <c r="J21" s="3"/>
      <c r="K21" s="3"/>
      <c r="L21" s="3"/>
      <c r="M21" s="3"/>
      <c r="N21" s="3"/>
      <c r="O21" s="3"/>
    </row>
    <row r="22" spans="1:15" x14ac:dyDescent="0.25">
      <c r="A22" t="s">
        <v>53</v>
      </c>
      <c r="B22" s="9">
        <f t="shared" si="0"/>
        <v>22</v>
      </c>
      <c r="C22" s="3">
        <v>3</v>
      </c>
      <c r="D22" s="3">
        <v>9</v>
      </c>
      <c r="E22" s="3">
        <v>1</v>
      </c>
      <c r="F22" s="3"/>
      <c r="G22" s="3"/>
      <c r="H22" s="3"/>
      <c r="I22" s="3">
        <v>1</v>
      </c>
      <c r="J22" s="3">
        <v>5</v>
      </c>
      <c r="K22" s="3"/>
      <c r="L22" s="3">
        <v>2</v>
      </c>
      <c r="M22" s="3">
        <v>1</v>
      </c>
      <c r="N22" s="3"/>
      <c r="O22" s="3"/>
    </row>
    <row r="23" spans="1:15" x14ac:dyDescent="0.25">
      <c r="A23" t="s">
        <v>54</v>
      </c>
      <c r="B23" s="9">
        <f t="shared" si="0"/>
        <v>62</v>
      </c>
      <c r="C23" s="3"/>
      <c r="D23" s="3">
        <v>45</v>
      </c>
      <c r="E23" s="3"/>
      <c r="F23" s="3">
        <v>7</v>
      </c>
      <c r="G23" s="3">
        <v>2</v>
      </c>
      <c r="H23" s="3"/>
      <c r="I23" s="3"/>
      <c r="J23" s="3"/>
      <c r="K23" s="3">
        <v>3</v>
      </c>
      <c r="L23" s="3"/>
      <c r="M23" s="3">
        <v>4</v>
      </c>
      <c r="N23" s="3"/>
      <c r="O23" s="3">
        <v>1</v>
      </c>
    </row>
    <row r="24" spans="1:15" x14ac:dyDescent="0.25">
      <c r="A24" t="s">
        <v>55</v>
      </c>
      <c r="B24" s="9">
        <f t="shared" si="0"/>
        <v>14</v>
      </c>
      <c r="C24" s="3"/>
      <c r="D24" s="3"/>
      <c r="E24" s="3">
        <v>7</v>
      </c>
      <c r="F24" s="3"/>
      <c r="G24" s="3">
        <v>4</v>
      </c>
      <c r="H24" s="3"/>
      <c r="I24" s="3"/>
      <c r="J24" s="3"/>
      <c r="K24" s="3"/>
      <c r="L24" s="3"/>
      <c r="M24" s="3"/>
      <c r="N24" s="3">
        <v>1</v>
      </c>
      <c r="O24" s="3">
        <v>2</v>
      </c>
    </row>
    <row r="25" spans="1:15" x14ac:dyDescent="0.25">
      <c r="A25" t="s">
        <v>56</v>
      </c>
      <c r="B25" s="9">
        <f t="shared" si="0"/>
        <v>23</v>
      </c>
      <c r="C25" s="3"/>
      <c r="D25" s="3">
        <v>12</v>
      </c>
      <c r="E25" s="3"/>
      <c r="F25" s="3"/>
      <c r="G25" s="3"/>
      <c r="H25" s="3">
        <v>3</v>
      </c>
      <c r="I25" s="3"/>
      <c r="J25" s="3">
        <v>8</v>
      </c>
      <c r="K25" s="3"/>
      <c r="L25" s="3"/>
      <c r="M25" s="3"/>
      <c r="N25" s="3"/>
      <c r="O25" s="3"/>
    </row>
    <row r="26" spans="1:15" x14ac:dyDescent="0.25">
      <c r="A26" t="s">
        <v>57</v>
      </c>
      <c r="B26" s="9">
        <f t="shared" si="0"/>
        <v>36</v>
      </c>
      <c r="C26" s="3">
        <v>3</v>
      </c>
      <c r="D26" s="3">
        <v>6</v>
      </c>
      <c r="E26" s="3">
        <v>3</v>
      </c>
      <c r="F26" s="3">
        <v>3</v>
      </c>
      <c r="G26" s="3"/>
      <c r="H26" s="3">
        <v>1</v>
      </c>
      <c r="I26" s="3"/>
      <c r="J26" s="3">
        <v>1</v>
      </c>
      <c r="K26" s="3">
        <v>5</v>
      </c>
      <c r="L26" s="3"/>
      <c r="M26" s="3">
        <v>1</v>
      </c>
      <c r="N26" s="3">
        <v>12</v>
      </c>
      <c r="O26" s="3">
        <v>1</v>
      </c>
    </row>
    <row r="27" spans="1:15" x14ac:dyDescent="0.25">
      <c r="A27" t="s">
        <v>58</v>
      </c>
      <c r="B27" s="9">
        <f t="shared" si="0"/>
        <v>26</v>
      </c>
      <c r="C27" s="3"/>
      <c r="D27" s="3">
        <v>6</v>
      </c>
      <c r="E27" s="3">
        <v>3</v>
      </c>
      <c r="F27" s="3">
        <v>2</v>
      </c>
      <c r="G27" s="3"/>
      <c r="H27" s="3"/>
      <c r="I27" s="3"/>
      <c r="J27" s="3"/>
      <c r="K27" s="3"/>
      <c r="L27" s="3"/>
      <c r="M27" s="3">
        <v>15</v>
      </c>
      <c r="N27" s="3"/>
      <c r="O27" s="3"/>
    </row>
    <row r="28" spans="1:15" ht="30" x14ac:dyDescent="0.25">
      <c r="A28" s="4" t="s">
        <v>59</v>
      </c>
      <c r="B28" s="9">
        <f t="shared" si="0"/>
        <v>1</v>
      </c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/>
      <c r="O28" s="3"/>
    </row>
    <row r="29" spans="1:15" ht="30" x14ac:dyDescent="0.25">
      <c r="A29" s="5" t="s">
        <v>60</v>
      </c>
      <c r="B29" s="9">
        <f t="shared" si="0"/>
        <v>4</v>
      </c>
      <c r="C29" s="3"/>
      <c r="D29" s="3"/>
      <c r="E29" s="3"/>
      <c r="F29" s="3"/>
      <c r="G29" s="3"/>
      <c r="H29" s="3"/>
      <c r="I29" s="3"/>
      <c r="J29" s="3">
        <v>4</v>
      </c>
      <c r="K29" s="3"/>
      <c r="L29" s="3"/>
      <c r="M29" s="3"/>
      <c r="N29" s="3"/>
      <c r="O29" s="3"/>
    </row>
    <row r="30" spans="1:15" x14ac:dyDescent="0.25">
      <c r="A30" t="s">
        <v>61</v>
      </c>
      <c r="B30" s="9">
        <f t="shared" si="0"/>
        <v>24</v>
      </c>
      <c r="C30" s="3"/>
      <c r="D30" s="3"/>
      <c r="E30" s="3"/>
      <c r="F30" s="3"/>
      <c r="G30" s="3"/>
      <c r="H30" s="3"/>
      <c r="I30" s="3"/>
      <c r="J30" s="3">
        <f>1+1+3+3+9+3+3+1</f>
        <v>24</v>
      </c>
      <c r="K30" s="3"/>
      <c r="L30" s="3"/>
      <c r="M30" s="3"/>
      <c r="N30" s="3"/>
      <c r="O30" s="3"/>
    </row>
    <row r="33" spans="1:15" x14ac:dyDescent="0.25">
      <c r="A33" s="1" t="s">
        <v>82</v>
      </c>
    </row>
    <row r="34" spans="1:15" x14ac:dyDescent="0.25">
      <c r="A34" t="s">
        <v>26</v>
      </c>
      <c r="B34" s="9">
        <f t="shared" ref="B34:B62" si="1">SUM(C34:O34)</f>
        <v>2424</v>
      </c>
      <c r="C34" s="3">
        <v>65</v>
      </c>
      <c r="D34" s="3">
        <v>1491</v>
      </c>
      <c r="E34" s="3">
        <v>165</v>
      </c>
      <c r="F34" s="3">
        <v>220</v>
      </c>
      <c r="G34" s="3">
        <v>60</v>
      </c>
      <c r="H34" s="3">
        <v>40</v>
      </c>
      <c r="I34" s="3">
        <v>55</v>
      </c>
      <c r="J34" s="3">
        <v>60</v>
      </c>
      <c r="K34" s="3">
        <v>50</v>
      </c>
      <c r="L34" s="3">
        <v>24</v>
      </c>
      <c r="M34" s="3">
        <v>90</v>
      </c>
      <c r="N34" s="3">
        <v>70</v>
      </c>
      <c r="O34" s="3">
        <v>34</v>
      </c>
    </row>
    <row r="35" spans="1:15" x14ac:dyDescent="0.25">
      <c r="A35" t="s">
        <v>83</v>
      </c>
      <c r="B35" s="9">
        <f t="shared" si="1"/>
        <v>40</v>
      </c>
      <c r="C35" s="3"/>
      <c r="D35" s="3"/>
      <c r="E35" s="3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t="s">
        <v>84</v>
      </c>
      <c r="B36" s="9">
        <f t="shared" si="1"/>
        <v>18</v>
      </c>
      <c r="C36" s="3"/>
      <c r="D36" s="3"/>
      <c r="E36" s="3"/>
      <c r="F36" s="3">
        <v>18</v>
      </c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t="s">
        <v>68</v>
      </c>
      <c r="B37" s="9">
        <f t="shared" si="1"/>
        <v>24</v>
      </c>
      <c r="C37" s="3"/>
      <c r="D37" s="3">
        <v>24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t="s">
        <v>67</v>
      </c>
      <c r="B38" s="9">
        <f t="shared" si="1"/>
        <v>4</v>
      </c>
      <c r="C38" s="3"/>
      <c r="D38" s="3"/>
      <c r="E38" s="3"/>
      <c r="F38" s="3"/>
      <c r="G38" s="3">
        <v>4</v>
      </c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t="s">
        <v>85</v>
      </c>
      <c r="B39" s="9">
        <f t="shared" si="1"/>
        <v>4</v>
      </c>
      <c r="C39" s="3"/>
      <c r="D39" s="3"/>
      <c r="E39" s="3"/>
      <c r="F39" s="3"/>
      <c r="G39" s="3">
        <v>4</v>
      </c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t="s">
        <v>65</v>
      </c>
      <c r="B40" s="9">
        <f t="shared" si="1"/>
        <v>30</v>
      </c>
      <c r="C40" s="3">
        <v>3</v>
      </c>
      <c r="D40" s="3">
        <v>27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t="s">
        <v>86</v>
      </c>
      <c r="B41" s="9">
        <f t="shared" si="1"/>
        <v>9</v>
      </c>
      <c r="C41" s="3"/>
      <c r="D41" s="3"/>
      <c r="E41" s="3"/>
      <c r="F41" s="3"/>
      <c r="G41" s="3"/>
      <c r="H41" s="3">
        <v>9</v>
      </c>
      <c r="I41" s="3"/>
      <c r="J41" s="3"/>
      <c r="K41" s="3"/>
      <c r="L41" s="3"/>
      <c r="M41" s="3"/>
      <c r="N41" s="3"/>
      <c r="O41" s="3"/>
    </row>
    <row r="42" spans="1:15" x14ac:dyDescent="0.25">
      <c r="A42" t="s">
        <v>36</v>
      </c>
      <c r="B42" s="9">
        <f t="shared" si="1"/>
        <v>146</v>
      </c>
      <c r="C42" s="3"/>
      <c r="D42" s="3">
        <v>105</v>
      </c>
      <c r="E42" s="3">
        <v>2</v>
      </c>
      <c r="F42" s="3">
        <v>18</v>
      </c>
      <c r="G42" s="3"/>
      <c r="H42" s="3">
        <v>9</v>
      </c>
      <c r="I42" s="3">
        <v>4</v>
      </c>
      <c r="J42" s="3">
        <v>4</v>
      </c>
      <c r="K42" s="3"/>
      <c r="L42" s="3"/>
      <c r="M42" s="3"/>
      <c r="N42" s="3">
        <v>4</v>
      </c>
      <c r="O42" s="3"/>
    </row>
    <row r="43" spans="1:15" x14ac:dyDescent="0.25">
      <c r="A43" t="s">
        <v>35</v>
      </c>
      <c r="B43" s="9">
        <f t="shared" si="1"/>
        <v>18</v>
      </c>
      <c r="C43" s="3"/>
      <c r="D43" s="3">
        <v>18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t="s">
        <v>40</v>
      </c>
      <c r="B44" s="9">
        <f t="shared" si="1"/>
        <v>102</v>
      </c>
      <c r="C44" s="3"/>
      <c r="D44" s="3">
        <v>81</v>
      </c>
      <c r="E44" s="3"/>
      <c r="F44" s="3">
        <v>18</v>
      </c>
      <c r="G44" s="3"/>
      <c r="H44" s="3"/>
      <c r="I44" s="3">
        <v>3</v>
      </c>
      <c r="J44" s="3"/>
      <c r="K44" s="3"/>
      <c r="L44" s="3"/>
      <c r="M44" s="3"/>
      <c r="N44" s="3"/>
      <c r="O44" s="3"/>
    </row>
    <row r="45" spans="1:15" x14ac:dyDescent="0.25">
      <c r="A45" t="s">
        <v>41</v>
      </c>
      <c r="B45" s="9">
        <f t="shared" si="1"/>
        <v>806</v>
      </c>
      <c r="C45" s="3">
        <v>20</v>
      </c>
      <c r="D45" s="3">
        <f>D44*7</f>
        <v>567</v>
      </c>
      <c r="E45" s="3"/>
      <c r="F45" s="3">
        <f>F44*7</f>
        <v>126</v>
      </c>
      <c r="G45" s="3"/>
      <c r="H45" s="3">
        <v>9</v>
      </c>
      <c r="I45" s="3">
        <v>84</v>
      </c>
      <c r="J45" s="3"/>
      <c r="K45" s="3"/>
      <c r="L45" s="3"/>
      <c r="M45" s="3"/>
      <c r="N45" s="3"/>
      <c r="O45" s="3"/>
    </row>
    <row r="46" spans="1:15" x14ac:dyDescent="0.25">
      <c r="A46" t="s">
        <v>42</v>
      </c>
      <c r="B46" s="9">
        <f t="shared" si="1"/>
        <v>54</v>
      </c>
      <c r="C46" s="3"/>
      <c r="D46" s="3">
        <v>54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t="s">
        <v>71</v>
      </c>
      <c r="B47" s="9">
        <f t="shared" si="1"/>
        <v>22</v>
      </c>
      <c r="C47" s="3">
        <v>1</v>
      </c>
      <c r="D47" s="3">
        <v>9</v>
      </c>
      <c r="E47" s="3">
        <v>2</v>
      </c>
      <c r="F47" s="3"/>
      <c r="G47" s="3">
        <v>3</v>
      </c>
      <c r="H47" s="3">
        <v>4</v>
      </c>
      <c r="I47" s="3"/>
      <c r="J47" s="3"/>
      <c r="K47" s="3">
        <v>3</v>
      </c>
      <c r="L47" s="3"/>
      <c r="M47" s="3"/>
      <c r="N47" s="3"/>
      <c r="O47" s="3"/>
    </row>
    <row r="48" spans="1:15" x14ac:dyDescent="0.25">
      <c r="A48" t="s">
        <v>44</v>
      </c>
      <c r="B48" s="9">
        <f t="shared" si="1"/>
        <v>1</v>
      </c>
      <c r="C48" s="3"/>
      <c r="D48" s="3"/>
      <c r="E48" s="3"/>
      <c r="F48" s="3"/>
      <c r="G48" s="3"/>
      <c r="H48" s="3"/>
      <c r="I48" s="3">
        <v>1</v>
      </c>
      <c r="J48" s="3"/>
      <c r="K48" s="3"/>
      <c r="L48" s="3"/>
      <c r="M48" s="3"/>
      <c r="N48" s="3"/>
      <c r="O48" s="3"/>
    </row>
    <row r="49" spans="1:15" x14ac:dyDescent="0.25">
      <c r="A49" t="s">
        <v>72</v>
      </c>
      <c r="B49" s="9">
        <f t="shared" si="1"/>
        <v>4</v>
      </c>
      <c r="C49" s="3">
        <v>1</v>
      </c>
      <c r="D49" s="3"/>
      <c r="E49" s="3"/>
      <c r="F49" s="3"/>
      <c r="G49" s="3"/>
      <c r="H49" s="3"/>
      <c r="I49" s="3"/>
      <c r="J49" s="3">
        <v>3</v>
      </c>
      <c r="K49" s="3"/>
      <c r="L49" s="3"/>
      <c r="M49" s="3"/>
      <c r="N49" s="3"/>
      <c r="O49" s="3"/>
    </row>
    <row r="50" spans="1:15" x14ac:dyDescent="0.25">
      <c r="A50" t="s">
        <v>49</v>
      </c>
      <c r="B50" s="9">
        <f t="shared" si="1"/>
        <v>1</v>
      </c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t="s">
        <v>50</v>
      </c>
      <c r="B51" s="9">
        <f t="shared" si="1"/>
        <v>1</v>
      </c>
      <c r="C51" s="3"/>
      <c r="D51" s="3"/>
      <c r="E51" s="3"/>
      <c r="F51" s="3">
        <v>1</v>
      </c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t="s">
        <v>51</v>
      </c>
      <c r="B52" s="9">
        <f t="shared" si="1"/>
        <v>4</v>
      </c>
      <c r="C52" s="3"/>
      <c r="D52" s="3"/>
      <c r="E52" s="3"/>
      <c r="F52" s="3"/>
      <c r="G52" s="3"/>
      <c r="H52" s="3"/>
      <c r="I52" s="3">
        <v>4</v>
      </c>
      <c r="J52" s="3"/>
      <c r="K52" s="3"/>
      <c r="L52" s="3"/>
      <c r="M52" s="3"/>
      <c r="N52" s="3"/>
      <c r="O52" s="3"/>
    </row>
    <row r="53" spans="1:15" x14ac:dyDescent="0.25">
      <c r="A53" t="s">
        <v>88</v>
      </c>
      <c r="B53" s="9">
        <f t="shared" si="1"/>
        <v>129</v>
      </c>
      <c r="C53" s="3"/>
      <c r="D53" s="3">
        <v>126</v>
      </c>
      <c r="E53" s="3"/>
      <c r="F53" s="3"/>
      <c r="G53" s="3"/>
      <c r="H53" s="3"/>
      <c r="I53" s="3">
        <v>3</v>
      </c>
      <c r="J53" s="3"/>
      <c r="K53" s="3"/>
      <c r="L53" s="3"/>
      <c r="M53" s="3"/>
      <c r="N53" s="3"/>
      <c r="O53" s="3"/>
    </row>
    <row r="54" spans="1:15" x14ac:dyDescent="0.25">
      <c r="A54" t="s">
        <v>53</v>
      </c>
      <c r="B54" s="9">
        <f t="shared" si="1"/>
        <v>22</v>
      </c>
      <c r="C54" s="3">
        <v>3</v>
      </c>
      <c r="D54" s="3">
        <v>9</v>
      </c>
      <c r="E54" s="3">
        <v>1</v>
      </c>
      <c r="F54" s="3"/>
      <c r="G54" s="3"/>
      <c r="H54" s="3"/>
      <c r="I54" s="3">
        <v>1</v>
      </c>
      <c r="J54" s="3">
        <v>5</v>
      </c>
      <c r="K54" s="3"/>
      <c r="L54" s="3">
        <v>2</v>
      </c>
      <c r="M54" s="3">
        <v>1</v>
      </c>
      <c r="N54" s="3"/>
      <c r="O54" s="3"/>
    </row>
    <row r="55" spans="1:15" x14ac:dyDescent="0.25">
      <c r="A55" t="s">
        <v>54</v>
      </c>
      <c r="B55" s="9">
        <f t="shared" si="1"/>
        <v>62</v>
      </c>
      <c r="C55" s="3"/>
      <c r="D55" s="3">
        <v>45</v>
      </c>
      <c r="E55" s="3"/>
      <c r="F55" s="3">
        <v>7</v>
      </c>
      <c r="G55" s="3">
        <v>2</v>
      </c>
      <c r="H55" s="3"/>
      <c r="I55" s="3"/>
      <c r="J55" s="3"/>
      <c r="K55" s="3">
        <v>3</v>
      </c>
      <c r="L55" s="3"/>
      <c r="M55" s="3">
        <v>4</v>
      </c>
      <c r="N55" s="3"/>
      <c r="O55" s="3">
        <v>1</v>
      </c>
    </row>
    <row r="56" spans="1:15" x14ac:dyDescent="0.25">
      <c r="A56" t="s">
        <v>75</v>
      </c>
      <c r="B56" s="9">
        <f t="shared" si="1"/>
        <v>14</v>
      </c>
      <c r="C56" s="3"/>
      <c r="D56" s="3"/>
      <c r="E56" s="3">
        <v>7</v>
      </c>
      <c r="F56" s="3"/>
      <c r="G56" s="3">
        <v>4</v>
      </c>
      <c r="H56" s="3"/>
      <c r="I56" s="3"/>
      <c r="J56" s="3"/>
      <c r="K56" s="3"/>
      <c r="L56" s="3"/>
      <c r="M56" s="3"/>
      <c r="N56" s="3">
        <v>1</v>
      </c>
      <c r="O56" s="3">
        <v>2</v>
      </c>
    </row>
    <row r="57" spans="1:15" x14ac:dyDescent="0.25">
      <c r="A57" t="s">
        <v>76</v>
      </c>
      <c r="B57" s="9">
        <f t="shared" si="1"/>
        <v>23</v>
      </c>
      <c r="C57" s="3"/>
      <c r="D57" s="3">
        <v>12</v>
      </c>
      <c r="E57" s="3"/>
      <c r="F57" s="3"/>
      <c r="G57" s="3"/>
      <c r="H57" s="3">
        <v>3</v>
      </c>
      <c r="I57" s="3"/>
      <c r="J57" s="3">
        <v>8</v>
      </c>
      <c r="K57" s="3"/>
      <c r="L57" s="3"/>
      <c r="M57" s="3"/>
      <c r="N57" s="3"/>
      <c r="O57" s="3"/>
    </row>
    <row r="58" spans="1:15" x14ac:dyDescent="0.25">
      <c r="A58" t="s">
        <v>77</v>
      </c>
      <c r="B58" s="9">
        <f t="shared" si="1"/>
        <v>36</v>
      </c>
      <c r="C58" s="3">
        <v>3</v>
      </c>
      <c r="D58" s="3">
        <v>6</v>
      </c>
      <c r="E58" s="3">
        <v>3</v>
      </c>
      <c r="F58" s="3">
        <v>3</v>
      </c>
      <c r="G58" s="3"/>
      <c r="H58" s="3">
        <v>1</v>
      </c>
      <c r="I58" s="3"/>
      <c r="J58" s="3">
        <v>1</v>
      </c>
      <c r="K58" s="3">
        <v>5</v>
      </c>
      <c r="L58" s="3"/>
      <c r="M58" s="3">
        <v>1</v>
      </c>
      <c r="N58" s="3">
        <v>12</v>
      </c>
      <c r="O58" s="3">
        <v>1</v>
      </c>
    </row>
    <row r="59" spans="1:15" x14ac:dyDescent="0.25">
      <c r="A59" t="s">
        <v>78</v>
      </c>
      <c r="B59" s="9">
        <f t="shared" si="1"/>
        <v>26</v>
      </c>
      <c r="C59" s="3"/>
      <c r="D59" s="3">
        <v>6</v>
      </c>
      <c r="E59" s="3">
        <v>3</v>
      </c>
      <c r="F59" s="3">
        <v>2</v>
      </c>
      <c r="G59" s="3"/>
      <c r="H59" s="3"/>
      <c r="I59" s="3"/>
      <c r="J59" s="3"/>
      <c r="K59" s="3"/>
      <c r="L59" s="3"/>
      <c r="M59" s="3">
        <v>15</v>
      </c>
      <c r="N59" s="3"/>
      <c r="O59" s="3"/>
    </row>
    <row r="60" spans="1:15" x14ac:dyDescent="0.25">
      <c r="A60" s="4" t="s">
        <v>79</v>
      </c>
      <c r="B60" s="9">
        <f t="shared" si="1"/>
        <v>1</v>
      </c>
      <c r="C60" s="3"/>
      <c r="D60" s="3"/>
      <c r="E60" s="3"/>
      <c r="F60" s="3"/>
      <c r="G60" s="3"/>
      <c r="H60" s="3"/>
      <c r="I60" s="3"/>
      <c r="J60" s="3">
        <v>1</v>
      </c>
      <c r="K60" s="3"/>
      <c r="L60" s="3"/>
      <c r="M60" s="3"/>
      <c r="N60" s="3"/>
      <c r="O60" s="3"/>
    </row>
    <row r="61" spans="1:15" x14ac:dyDescent="0.25">
      <c r="A61" s="5" t="s">
        <v>80</v>
      </c>
      <c r="B61" s="9">
        <f t="shared" si="1"/>
        <v>4</v>
      </c>
      <c r="C61" s="3"/>
      <c r="D61" s="3"/>
      <c r="E61" s="3"/>
      <c r="F61" s="3"/>
      <c r="G61" s="3"/>
      <c r="H61" s="3"/>
      <c r="I61" s="3"/>
      <c r="J61" s="3">
        <v>4</v>
      </c>
      <c r="K61" s="3"/>
      <c r="L61" s="3"/>
      <c r="M61" s="3"/>
      <c r="N61" s="3"/>
      <c r="O61" s="3"/>
    </row>
    <row r="62" spans="1:15" x14ac:dyDescent="0.25">
      <c r="A62" t="s">
        <v>81</v>
      </c>
      <c r="B62" s="9">
        <f t="shared" si="1"/>
        <v>24</v>
      </c>
      <c r="C62" s="3"/>
      <c r="D62" s="3"/>
      <c r="E62" s="3"/>
      <c r="F62" s="3"/>
      <c r="G62" s="3"/>
      <c r="H62" s="3"/>
      <c r="I62" s="3"/>
      <c r="J62" s="3">
        <f>1+1+3+3+9+3+3+1</f>
        <v>24</v>
      </c>
      <c r="K62" s="3"/>
      <c r="L62" s="3"/>
      <c r="M62" s="3"/>
      <c r="N62" s="3"/>
      <c r="O62" s="3"/>
    </row>
    <row r="63" spans="1:15" x14ac:dyDescent="0.25"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5">
      <c r="B64" s="9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2:15" x14ac:dyDescent="0.25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2:15" x14ac:dyDescent="0.25">
      <c r="B66" s="9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2:15" x14ac:dyDescent="0.25">
      <c r="B67" s="9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2:15" x14ac:dyDescent="0.25">
      <c r="B68" s="9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2:15" x14ac:dyDescent="0.25">
      <c r="B69" s="9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 x14ac:dyDescent="0.25"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2:15" x14ac:dyDescent="0.25">
      <c r="B71" s="9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2:15" x14ac:dyDescent="0.25">
      <c r="B72" s="9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2:15" x14ac:dyDescent="0.25">
      <c r="B73" s="9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2:15" x14ac:dyDescent="0.25">
      <c r="B74" s="9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2:15" x14ac:dyDescent="0.25">
      <c r="B75" s="9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2:15" x14ac:dyDescent="0.25">
      <c r="B76" s="9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2:15" x14ac:dyDescent="0.25">
      <c r="B77" s="9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2:15" x14ac:dyDescent="0.25"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2:15" x14ac:dyDescent="0.25">
      <c r="B79" s="9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2:15" x14ac:dyDescent="0.25">
      <c r="B80" s="9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 x14ac:dyDescent="0.25">
      <c r="B81" s="9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 x14ac:dyDescent="0.25">
      <c r="B82" s="9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 x14ac:dyDescent="0.25">
      <c r="B83" s="9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 x14ac:dyDescent="0.25">
      <c r="B84" s="9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x14ac:dyDescent="0.25">
      <c r="B85" s="9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x14ac:dyDescent="0.25"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x14ac:dyDescent="0.25">
      <c r="B87" s="9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x14ac:dyDescent="0.25">
      <c r="B88" s="9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x14ac:dyDescent="0.25">
      <c r="B89" s="9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x14ac:dyDescent="0.25">
      <c r="B90" s="9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x14ac:dyDescent="0.25">
      <c r="B91" s="9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 x14ac:dyDescent="0.25">
      <c r="B92" s="9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 x14ac:dyDescent="0.25">
      <c r="B93" s="9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 x14ac:dyDescent="0.25">
      <c r="B94" s="9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 x14ac:dyDescent="0.25">
      <c r="B95" s="9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 x14ac:dyDescent="0.25">
      <c r="B96" s="9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21.7109375" customWidth="1"/>
    <col min="2" max="2" width="6.7109375" style="1" customWidth="1"/>
    <col min="3" max="13" width="6.7109375" customWidth="1"/>
  </cols>
  <sheetData>
    <row r="1" spans="1:13" ht="117.75" x14ac:dyDescent="0.25">
      <c r="A1" s="2" t="s">
        <v>94</v>
      </c>
      <c r="B1" s="7" t="s">
        <v>14</v>
      </c>
      <c r="C1" s="8" t="s">
        <v>13</v>
      </c>
      <c r="D1" s="8" t="s">
        <v>89</v>
      </c>
      <c r="E1" s="8" t="s">
        <v>90</v>
      </c>
      <c r="F1" s="8" t="s">
        <v>17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</row>
    <row r="2" spans="1:13" x14ac:dyDescent="0.25">
      <c r="A2" t="s">
        <v>26</v>
      </c>
      <c r="B2" s="9">
        <f t="shared" ref="B2:B27" si="0">SUM(C2:M2)</f>
        <v>1143</v>
      </c>
      <c r="C2" s="3">
        <v>65</v>
      </c>
      <c r="D2" s="3">
        <v>405</v>
      </c>
      <c r="E2" s="3">
        <v>220</v>
      </c>
      <c r="F2" s="3">
        <v>60</v>
      </c>
      <c r="G2" s="3">
        <v>55</v>
      </c>
      <c r="H2" s="3">
        <v>70</v>
      </c>
      <c r="I2" s="3">
        <v>50</v>
      </c>
      <c r="J2" s="3">
        <v>24</v>
      </c>
      <c r="K2" s="3">
        <v>90</v>
      </c>
      <c r="L2" s="3">
        <v>70</v>
      </c>
      <c r="M2" s="3">
        <v>34</v>
      </c>
    </row>
    <row r="3" spans="1:13" x14ac:dyDescent="0.25">
      <c r="A3" t="s">
        <v>28</v>
      </c>
      <c r="B3" s="9">
        <f t="shared" si="0"/>
        <v>94</v>
      </c>
      <c r="C3" s="3">
        <v>1</v>
      </c>
      <c r="D3" s="3">
        <v>93</v>
      </c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t="s">
        <v>62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t="s">
        <v>31</v>
      </c>
      <c r="B5" s="9">
        <f t="shared" si="0"/>
        <v>4</v>
      </c>
      <c r="C5" s="3"/>
      <c r="D5" s="3"/>
      <c r="E5" s="3"/>
      <c r="F5" s="3">
        <v>4</v>
      </c>
      <c r="G5" s="3"/>
      <c r="H5" s="3"/>
      <c r="I5" s="3"/>
      <c r="J5" s="3"/>
      <c r="K5" s="3"/>
      <c r="L5" s="3"/>
      <c r="M5" s="3"/>
    </row>
    <row r="6" spans="1:13" x14ac:dyDescent="0.25">
      <c r="A6" t="s">
        <v>32</v>
      </c>
      <c r="B6" s="9">
        <f t="shared" si="0"/>
        <v>4</v>
      </c>
      <c r="C6" s="3"/>
      <c r="D6" s="3"/>
      <c r="E6" s="3"/>
      <c r="F6" s="3">
        <v>4</v>
      </c>
      <c r="G6" s="3"/>
      <c r="H6" s="3"/>
      <c r="I6" s="3"/>
      <c r="J6" s="3"/>
      <c r="K6" s="3"/>
      <c r="L6" s="3"/>
      <c r="M6" s="3"/>
    </row>
    <row r="7" spans="1:13" x14ac:dyDescent="0.25">
      <c r="A7" t="s">
        <v>33</v>
      </c>
      <c r="B7" s="9">
        <f t="shared" si="0"/>
        <v>3</v>
      </c>
      <c r="C7" s="3">
        <v>3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t="s">
        <v>36</v>
      </c>
      <c r="B8" s="9">
        <f t="shared" si="0"/>
        <v>36</v>
      </c>
      <c r="C8" s="3"/>
      <c r="D8" s="3">
        <v>6</v>
      </c>
      <c r="E8" s="3">
        <v>18</v>
      </c>
      <c r="F8" s="3"/>
      <c r="G8" s="3">
        <v>4</v>
      </c>
      <c r="H8" s="3">
        <v>4</v>
      </c>
      <c r="I8" s="3"/>
      <c r="J8" s="3"/>
      <c r="K8" s="3"/>
      <c r="L8" s="3">
        <v>4</v>
      </c>
      <c r="M8" s="3"/>
    </row>
    <row r="9" spans="1:13" x14ac:dyDescent="0.25">
      <c r="A9" t="s">
        <v>40</v>
      </c>
      <c r="B9" s="9">
        <f t="shared" si="0"/>
        <v>21</v>
      </c>
      <c r="C9" s="3"/>
      <c r="D9" s="3"/>
      <c r="E9" s="3">
        <v>18</v>
      </c>
      <c r="F9" s="3"/>
      <c r="G9" s="3">
        <v>3</v>
      </c>
      <c r="H9" s="3"/>
      <c r="I9" s="3"/>
      <c r="J9" s="3"/>
      <c r="K9" s="3"/>
      <c r="L9" s="3"/>
      <c r="M9" s="3"/>
    </row>
    <row r="10" spans="1:13" x14ac:dyDescent="0.25">
      <c r="A10" t="s">
        <v>41</v>
      </c>
      <c r="B10" s="9">
        <f t="shared" si="0"/>
        <v>275</v>
      </c>
      <c r="C10" s="3"/>
      <c r="D10" s="3">
        <v>93</v>
      </c>
      <c r="E10" s="3">
        <f>E9*7</f>
        <v>126</v>
      </c>
      <c r="F10" s="3"/>
      <c r="G10" s="3">
        <f>G8*7</f>
        <v>28</v>
      </c>
      <c r="H10" s="3">
        <v>28</v>
      </c>
      <c r="I10" s="3"/>
      <c r="J10" s="3"/>
      <c r="K10" s="3"/>
      <c r="L10" s="3"/>
      <c r="M10" s="3"/>
    </row>
    <row r="11" spans="1:13" x14ac:dyDescent="0.25">
      <c r="A11" t="s">
        <v>43</v>
      </c>
      <c r="B11" s="9">
        <f t="shared" si="0"/>
        <v>12</v>
      </c>
      <c r="C11" s="3"/>
      <c r="D11" s="3">
        <v>6</v>
      </c>
      <c r="E11" s="3"/>
      <c r="F11" s="3">
        <v>3</v>
      </c>
      <c r="G11" s="3"/>
      <c r="H11" s="3"/>
      <c r="I11" s="3">
        <v>3</v>
      </c>
      <c r="J11" s="3"/>
      <c r="K11" s="3"/>
      <c r="L11" s="3"/>
      <c r="M11" s="3"/>
    </row>
    <row r="12" spans="1:13" x14ac:dyDescent="0.25">
      <c r="A12" t="s">
        <v>44</v>
      </c>
      <c r="B12" s="9">
        <f t="shared" si="0"/>
        <v>1</v>
      </c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</row>
    <row r="13" spans="1:13" x14ac:dyDescent="0.25">
      <c r="A13" t="s">
        <v>45</v>
      </c>
      <c r="B13" s="9">
        <f t="shared" si="0"/>
        <v>4</v>
      </c>
      <c r="C13" s="3">
        <v>1</v>
      </c>
      <c r="D13" s="3"/>
      <c r="E13" s="3"/>
      <c r="F13" s="3"/>
      <c r="G13" s="3"/>
      <c r="H13" s="3">
        <v>3</v>
      </c>
      <c r="I13" s="3"/>
      <c r="J13" s="3"/>
      <c r="K13" s="3"/>
      <c r="L13" s="3"/>
      <c r="M13" s="3"/>
    </row>
    <row r="14" spans="1:13" x14ac:dyDescent="0.25">
      <c r="A14" t="s">
        <v>49</v>
      </c>
      <c r="B14" s="9">
        <f t="shared" si="0"/>
        <v>1</v>
      </c>
      <c r="C14" s="3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t="s">
        <v>50</v>
      </c>
      <c r="B15" s="9">
        <f t="shared" si="0"/>
        <v>1</v>
      </c>
      <c r="C15" s="3"/>
      <c r="D15" s="3"/>
      <c r="E15" s="3">
        <v>1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t="s">
        <v>51</v>
      </c>
      <c r="B16" s="9">
        <f t="shared" si="0"/>
        <v>4</v>
      </c>
      <c r="C16" s="3"/>
      <c r="D16" s="3"/>
      <c r="E16" s="3"/>
      <c r="F16" s="3"/>
      <c r="G16" s="3">
        <v>4</v>
      </c>
      <c r="H16" s="3"/>
      <c r="I16" s="3"/>
      <c r="J16" s="3"/>
      <c r="K16" s="3"/>
      <c r="L16" s="3"/>
      <c r="M16" s="3"/>
    </row>
    <row r="17" spans="1:13" x14ac:dyDescent="0.25">
      <c r="A17" t="s">
        <v>52</v>
      </c>
      <c r="B17" s="9">
        <f t="shared" si="0"/>
        <v>3</v>
      </c>
      <c r="C17" s="3"/>
      <c r="D17" s="3"/>
      <c r="E17" s="3"/>
      <c r="F17" s="3"/>
      <c r="G17" s="3">
        <v>3</v>
      </c>
      <c r="H17" s="3"/>
      <c r="I17" s="3"/>
      <c r="J17" s="3"/>
      <c r="K17" s="3"/>
      <c r="L17" s="3"/>
      <c r="M17" s="3"/>
    </row>
    <row r="18" spans="1:13" x14ac:dyDescent="0.25">
      <c r="A18" t="s">
        <v>53</v>
      </c>
      <c r="B18" s="9">
        <f t="shared" si="0"/>
        <v>13</v>
      </c>
      <c r="C18" s="3">
        <v>3</v>
      </c>
      <c r="D18" s="3"/>
      <c r="E18" s="3">
        <v>1</v>
      </c>
      <c r="F18" s="3"/>
      <c r="G18" s="3"/>
      <c r="H18" s="3">
        <v>1</v>
      </c>
      <c r="I18" s="3">
        <v>5</v>
      </c>
      <c r="J18" s="3"/>
      <c r="K18" s="3">
        <v>2</v>
      </c>
      <c r="L18" s="3">
        <v>1</v>
      </c>
      <c r="M18" s="3"/>
    </row>
    <row r="19" spans="1:13" x14ac:dyDescent="0.25">
      <c r="A19" t="s">
        <v>54</v>
      </c>
      <c r="B19" s="9">
        <f t="shared" si="0"/>
        <v>17</v>
      </c>
      <c r="C19" s="3"/>
      <c r="D19" s="3"/>
      <c r="E19" s="3">
        <v>7</v>
      </c>
      <c r="F19" s="3">
        <v>2</v>
      </c>
      <c r="G19" s="3"/>
      <c r="H19" s="3"/>
      <c r="I19" s="3">
        <v>3</v>
      </c>
      <c r="J19" s="3"/>
      <c r="K19" s="3">
        <v>4</v>
      </c>
      <c r="L19" s="3"/>
      <c r="M19" s="3">
        <v>1</v>
      </c>
    </row>
    <row r="20" spans="1:13" x14ac:dyDescent="0.25">
      <c r="A20" t="s">
        <v>55</v>
      </c>
      <c r="B20" s="9">
        <f t="shared" si="0"/>
        <v>73</v>
      </c>
      <c r="C20" s="3"/>
      <c r="D20" s="3">
        <v>21</v>
      </c>
      <c r="E20" s="3"/>
      <c r="F20" s="3">
        <v>4</v>
      </c>
      <c r="G20" s="3"/>
      <c r="H20" s="3"/>
      <c r="I20" s="3"/>
      <c r="J20" s="3"/>
      <c r="K20" s="3">
        <v>45</v>
      </c>
      <c r="L20" s="3">
        <v>1</v>
      </c>
      <c r="M20" s="3">
        <v>2</v>
      </c>
    </row>
    <row r="21" spans="1:13" x14ac:dyDescent="0.25">
      <c r="A21" t="s">
        <v>76</v>
      </c>
      <c r="B21" s="9">
        <f t="shared" si="0"/>
        <v>22</v>
      </c>
      <c r="C21" s="3">
        <v>1</v>
      </c>
      <c r="D21" s="3"/>
      <c r="E21" s="3">
        <v>20</v>
      </c>
      <c r="F21" s="3"/>
      <c r="G21" s="3"/>
      <c r="H21" s="3"/>
      <c r="I21" s="3"/>
      <c r="J21" s="3"/>
      <c r="K21" s="3"/>
      <c r="L21" s="3">
        <v>1</v>
      </c>
      <c r="M21" s="3"/>
    </row>
    <row r="22" spans="1:13" x14ac:dyDescent="0.25">
      <c r="A22" t="s">
        <v>56</v>
      </c>
      <c r="B22" s="9">
        <f t="shared" si="0"/>
        <v>9</v>
      </c>
      <c r="C22" s="3"/>
      <c r="D22" s="3"/>
      <c r="E22" s="3"/>
      <c r="F22" s="3"/>
      <c r="G22" s="3">
        <v>9</v>
      </c>
      <c r="H22" s="3"/>
      <c r="I22" s="3"/>
      <c r="J22" s="3"/>
      <c r="K22" s="3"/>
      <c r="L22" s="3"/>
      <c r="M22" s="3"/>
    </row>
    <row r="23" spans="1:13" x14ac:dyDescent="0.25">
      <c r="A23" t="s">
        <v>57</v>
      </c>
      <c r="B23" s="9">
        <f t="shared" si="0"/>
        <v>25</v>
      </c>
      <c r="C23" s="3">
        <v>3</v>
      </c>
      <c r="D23" s="3">
        <v>6</v>
      </c>
      <c r="E23" s="3"/>
      <c r="F23" s="3"/>
      <c r="G23" s="3"/>
      <c r="H23" s="3">
        <v>3</v>
      </c>
      <c r="I23" s="3"/>
      <c r="J23" s="3"/>
      <c r="K23" s="3">
        <v>1</v>
      </c>
      <c r="L23" s="3">
        <v>12</v>
      </c>
      <c r="M23" s="3"/>
    </row>
    <row r="24" spans="1:13" x14ac:dyDescent="0.25">
      <c r="A24" t="s">
        <v>58</v>
      </c>
      <c r="B24" s="9">
        <f t="shared" si="0"/>
        <v>26</v>
      </c>
      <c r="C24" s="3"/>
      <c r="D24" s="3">
        <v>9</v>
      </c>
      <c r="E24" s="3">
        <v>2</v>
      </c>
      <c r="F24" s="3"/>
      <c r="G24" s="3"/>
      <c r="H24" s="3"/>
      <c r="I24" s="3"/>
      <c r="J24" s="3"/>
      <c r="K24" s="3">
        <v>15</v>
      </c>
      <c r="L24" s="3"/>
      <c r="M24" s="3"/>
    </row>
    <row r="25" spans="1:13" ht="30" x14ac:dyDescent="0.25">
      <c r="A25" s="4" t="s">
        <v>59</v>
      </c>
      <c r="B25" s="9">
        <f t="shared" si="0"/>
        <v>1</v>
      </c>
      <c r="C25" s="3"/>
      <c r="D25" s="3"/>
      <c r="E25" s="3"/>
      <c r="F25" s="3"/>
      <c r="G25" s="3"/>
      <c r="H25" s="3">
        <v>1</v>
      </c>
      <c r="I25" s="3"/>
      <c r="K25" s="3"/>
      <c r="L25" s="3"/>
      <c r="M25" s="3"/>
    </row>
    <row r="26" spans="1:13" ht="30" x14ac:dyDescent="0.25">
      <c r="A26" s="5" t="s">
        <v>60</v>
      </c>
      <c r="B26" s="9">
        <f t="shared" si="0"/>
        <v>4</v>
      </c>
      <c r="C26" s="3"/>
      <c r="D26" s="3"/>
      <c r="E26" s="3"/>
      <c r="F26" s="3"/>
      <c r="G26" s="3"/>
      <c r="H26" s="3">
        <v>4</v>
      </c>
      <c r="I26" s="3"/>
      <c r="K26" s="3"/>
      <c r="L26" s="3"/>
      <c r="M26" s="3"/>
    </row>
    <row r="27" spans="1:13" x14ac:dyDescent="0.25">
      <c r="A27" t="s">
        <v>61</v>
      </c>
      <c r="B27" s="9">
        <f t="shared" si="0"/>
        <v>24</v>
      </c>
      <c r="C27" s="3"/>
      <c r="D27" s="3"/>
      <c r="E27" s="3"/>
      <c r="F27" s="3"/>
      <c r="G27" s="3"/>
      <c r="H27" s="3">
        <v>24</v>
      </c>
      <c r="I27" s="3"/>
      <c r="K27" s="3"/>
      <c r="L27" s="3"/>
      <c r="M27" s="3"/>
    </row>
    <row r="29" spans="1:13" x14ac:dyDescent="0.25">
      <c r="A29" s="1" t="s">
        <v>82</v>
      </c>
    </row>
    <row r="30" spans="1:13" x14ac:dyDescent="0.25">
      <c r="A30" t="s">
        <v>26</v>
      </c>
      <c r="B30" s="9">
        <f t="shared" ref="B30:B55" si="1">SUM(C30:M30)</f>
        <v>1143</v>
      </c>
      <c r="C30" s="3">
        <v>65</v>
      </c>
      <c r="D30" s="3">
        <v>405</v>
      </c>
      <c r="E30" s="3">
        <v>220</v>
      </c>
      <c r="F30" s="3">
        <v>60</v>
      </c>
      <c r="G30" s="3">
        <v>55</v>
      </c>
      <c r="H30" s="3">
        <v>70</v>
      </c>
      <c r="I30" s="3">
        <v>50</v>
      </c>
      <c r="J30" s="3">
        <v>24</v>
      </c>
      <c r="K30" s="3">
        <v>90</v>
      </c>
      <c r="L30" s="3">
        <v>70</v>
      </c>
      <c r="M30" s="3">
        <v>34</v>
      </c>
    </row>
    <row r="31" spans="1:13" x14ac:dyDescent="0.25">
      <c r="A31" t="s">
        <v>91</v>
      </c>
      <c r="B31" s="9">
        <f t="shared" si="1"/>
        <v>94</v>
      </c>
      <c r="C31" s="3">
        <v>1</v>
      </c>
      <c r="D31" s="3">
        <v>93</v>
      </c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t="s">
        <v>84</v>
      </c>
      <c r="B32" s="9">
        <f t="shared" si="1"/>
        <v>18</v>
      </c>
      <c r="C32" s="3"/>
      <c r="D32" s="3"/>
      <c r="E32" s="3">
        <v>18</v>
      </c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t="s">
        <v>92</v>
      </c>
      <c r="B33" s="9">
        <f t="shared" si="1"/>
        <v>4</v>
      </c>
      <c r="C33" s="3"/>
      <c r="D33" s="3"/>
      <c r="E33" s="3"/>
      <c r="F33" s="3">
        <v>4</v>
      </c>
      <c r="G33" s="3"/>
      <c r="H33" s="3"/>
      <c r="I33" s="3"/>
      <c r="J33" s="3"/>
      <c r="K33" s="3"/>
      <c r="L33" s="3"/>
      <c r="M33" s="3"/>
    </row>
    <row r="34" spans="1:13" x14ac:dyDescent="0.25">
      <c r="A34" t="s">
        <v>85</v>
      </c>
      <c r="B34" s="9">
        <f t="shared" si="1"/>
        <v>4</v>
      </c>
      <c r="C34" s="3"/>
      <c r="D34" s="3"/>
      <c r="E34" s="3"/>
      <c r="F34" s="3">
        <v>4</v>
      </c>
      <c r="G34" s="3"/>
      <c r="H34" s="3"/>
      <c r="I34" s="3"/>
      <c r="J34" s="3"/>
      <c r="K34" s="3"/>
      <c r="L34" s="3"/>
      <c r="M34" s="3"/>
    </row>
    <row r="35" spans="1:13" x14ac:dyDescent="0.25">
      <c r="A35" t="s">
        <v>65</v>
      </c>
      <c r="B35" s="9">
        <f t="shared" si="1"/>
        <v>3</v>
      </c>
      <c r="C35" s="3">
        <v>3</v>
      </c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t="s">
        <v>36</v>
      </c>
      <c r="B36" s="9">
        <f t="shared" si="1"/>
        <v>36</v>
      </c>
      <c r="C36" s="3"/>
      <c r="D36" s="3">
        <v>6</v>
      </c>
      <c r="E36" s="3">
        <v>18</v>
      </c>
      <c r="F36" s="3"/>
      <c r="G36" s="3">
        <v>4</v>
      </c>
      <c r="H36" s="3">
        <v>4</v>
      </c>
      <c r="I36" s="3"/>
      <c r="J36" s="3"/>
      <c r="K36" s="3"/>
      <c r="L36" s="3">
        <v>4</v>
      </c>
      <c r="M36" s="3"/>
    </row>
    <row r="37" spans="1:13" x14ac:dyDescent="0.25">
      <c r="A37" t="s">
        <v>40</v>
      </c>
      <c r="B37" s="9">
        <f t="shared" si="1"/>
        <v>21</v>
      </c>
      <c r="C37" s="3"/>
      <c r="D37" s="3"/>
      <c r="E37" s="3">
        <v>18</v>
      </c>
      <c r="F37" s="3"/>
      <c r="G37" s="3">
        <v>3</v>
      </c>
      <c r="H37" s="3"/>
      <c r="I37" s="3"/>
      <c r="J37" s="3"/>
      <c r="K37" s="3"/>
      <c r="L37" s="3"/>
      <c r="M37" s="3"/>
    </row>
    <row r="38" spans="1:13" x14ac:dyDescent="0.25">
      <c r="A38" t="s">
        <v>41</v>
      </c>
      <c r="B38" s="9">
        <f t="shared" si="1"/>
        <v>275</v>
      </c>
      <c r="C38" s="3"/>
      <c r="D38" s="3">
        <v>93</v>
      </c>
      <c r="E38" s="3">
        <f>E37*7</f>
        <v>126</v>
      </c>
      <c r="F38" s="3"/>
      <c r="G38" s="3">
        <f>G36*7</f>
        <v>28</v>
      </c>
      <c r="H38" s="3">
        <v>28</v>
      </c>
      <c r="I38" s="3"/>
      <c r="J38" s="3"/>
      <c r="K38" s="3"/>
      <c r="L38" s="3"/>
      <c r="M38" s="3"/>
    </row>
    <row r="39" spans="1:13" x14ac:dyDescent="0.25">
      <c r="A39" t="s">
        <v>71</v>
      </c>
      <c r="B39" s="9">
        <f t="shared" si="1"/>
        <v>12</v>
      </c>
      <c r="C39" s="3"/>
      <c r="D39" s="3">
        <v>6</v>
      </c>
      <c r="E39" s="3"/>
      <c r="F39" s="3">
        <v>3</v>
      </c>
      <c r="G39" s="3"/>
      <c r="H39" s="3"/>
      <c r="I39" s="3">
        <v>3</v>
      </c>
      <c r="J39" s="3"/>
      <c r="K39" s="3"/>
      <c r="L39" s="3"/>
      <c r="M39" s="3"/>
    </row>
    <row r="40" spans="1:13" x14ac:dyDescent="0.25">
      <c r="A40" t="s">
        <v>44</v>
      </c>
      <c r="B40" s="9">
        <f t="shared" si="1"/>
        <v>1</v>
      </c>
      <c r="C40" s="3"/>
      <c r="D40" s="3"/>
      <c r="E40" s="3"/>
      <c r="F40" s="3"/>
      <c r="G40" s="3">
        <v>1</v>
      </c>
      <c r="H40" s="3"/>
      <c r="I40" s="3"/>
      <c r="J40" s="3"/>
      <c r="K40" s="3"/>
      <c r="L40" s="3"/>
      <c r="M40" s="3"/>
    </row>
    <row r="41" spans="1:13" x14ac:dyDescent="0.25">
      <c r="A41" t="s">
        <v>72</v>
      </c>
      <c r="B41" s="9">
        <f t="shared" si="1"/>
        <v>4</v>
      </c>
      <c r="C41" s="3">
        <v>1</v>
      </c>
      <c r="D41" s="3"/>
      <c r="E41" s="3"/>
      <c r="F41" s="3"/>
      <c r="G41" s="3"/>
      <c r="H41" s="3">
        <v>3</v>
      </c>
      <c r="I41" s="3"/>
      <c r="J41" s="3"/>
      <c r="K41" s="3"/>
      <c r="L41" s="3"/>
      <c r="M41" s="3"/>
    </row>
    <row r="42" spans="1:13" x14ac:dyDescent="0.25">
      <c r="A42" t="s">
        <v>49</v>
      </c>
      <c r="B42" s="9">
        <f t="shared" si="1"/>
        <v>1</v>
      </c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x14ac:dyDescent="0.25">
      <c r="A43" t="s">
        <v>50</v>
      </c>
      <c r="B43" s="9">
        <f t="shared" si="1"/>
        <v>1</v>
      </c>
      <c r="C43" s="3"/>
      <c r="D43" s="3"/>
      <c r="E43" s="3">
        <v>1</v>
      </c>
      <c r="F43" s="3"/>
      <c r="G43" s="3"/>
      <c r="H43" s="3"/>
      <c r="I43" s="3"/>
      <c r="J43" s="3"/>
      <c r="K43" s="3"/>
      <c r="L43" s="3"/>
      <c r="M43" s="3"/>
    </row>
    <row r="44" spans="1:13" x14ac:dyDescent="0.25">
      <c r="A44" t="s">
        <v>51</v>
      </c>
      <c r="B44" s="9">
        <f t="shared" si="1"/>
        <v>4</v>
      </c>
      <c r="C44" s="3"/>
      <c r="D44" s="3"/>
      <c r="E44" s="3"/>
      <c r="F44" s="3"/>
      <c r="G44" s="3">
        <v>4</v>
      </c>
      <c r="H44" s="3"/>
      <c r="I44" s="3"/>
      <c r="J44" s="3"/>
      <c r="K44" s="3"/>
      <c r="L44" s="3"/>
      <c r="M44" s="3"/>
    </row>
    <row r="45" spans="1:13" x14ac:dyDescent="0.25">
      <c r="A45" t="s">
        <v>88</v>
      </c>
      <c r="B45" s="9">
        <f t="shared" si="1"/>
        <v>3</v>
      </c>
      <c r="C45" s="3"/>
      <c r="D45" s="3"/>
      <c r="E45" s="3"/>
      <c r="F45" s="3"/>
      <c r="G45" s="3">
        <v>3</v>
      </c>
      <c r="H45" s="3"/>
      <c r="I45" s="3"/>
      <c r="J45" s="3"/>
      <c r="K45" s="3"/>
      <c r="L45" s="3"/>
      <c r="M45" s="3"/>
    </row>
    <row r="46" spans="1:13" x14ac:dyDescent="0.25">
      <c r="A46" t="s">
        <v>53</v>
      </c>
      <c r="B46" s="9">
        <f t="shared" si="1"/>
        <v>13</v>
      </c>
      <c r="C46" s="3">
        <v>3</v>
      </c>
      <c r="D46" s="3"/>
      <c r="E46" s="3">
        <v>1</v>
      </c>
      <c r="F46" s="3"/>
      <c r="G46" s="3"/>
      <c r="H46" s="3">
        <v>1</v>
      </c>
      <c r="I46" s="3">
        <v>5</v>
      </c>
      <c r="J46" s="3"/>
      <c r="K46" s="3">
        <v>2</v>
      </c>
      <c r="L46" s="3">
        <v>1</v>
      </c>
      <c r="M46" s="3"/>
    </row>
    <row r="47" spans="1:13" x14ac:dyDescent="0.25">
      <c r="A47" t="s">
        <v>54</v>
      </c>
      <c r="B47" s="9">
        <f t="shared" si="1"/>
        <v>17</v>
      </c>
      <c r="C47" s="3"/>
      <c r="D47" s="3"/>
      <c r="E47" s="3">
        <v>7</v>
      </c>
      <c r="F47" s="3">
        <v>2</v>
      </c>
      <c r="G47" s="3"/>
      <c r="H47" s="3"/>
      <c r="I47" s="3">
        <v>3</v>
      </c>
      <c r="J47" s="3"/>
      <c r="K47" s="3">
        <v>4</v>
      </c>
      <c r="L47" s="3"/>
      <c r="M47" s="3">
        <v>1</v>
      </c>
    </row>
    <row r="48" spans="1:13" x14ac:dyDescent="0.25">
      <c r="A48" t="s">
        <v>75</v>
      </c>
      <c r="B48" s="9">
        <f t="shared" si="1"/>
        <v>73</v>
      </c>
      <c r="C48" s="3"/>
      <c r="D48" s="3">
        <v>21</v>
      </c>
      <c r="E48" s="3"/>
      <c r="F48" s="3">
        <v>4</v>
      </c>
      <c r="G48" s="3"/>
      <c r="H48" s="3"/>
      <c r="I48" s="3"/>
      <c r="J48" s="3"/>
      <c r="K48" s="3">
        <v>45</v>
      </c>
      <c r="L48" s="3">
        <v>1</v>
      </c>
      <c r="M48" s="3">
        <v>2</v>
      </c>
    </row>
    <row r="49" spans="1:13" x14ac:dyDescent="0.25">
      <c r="A49" t="s">
        <v>76</v>
      </c>
      <c r="B49" s="9">
        <f t="shared" si="1"/>
        <v>22</v>
      </c>
      <c r="C49" s="3">
        <v>1</v>
      </c>
      <c r="D49" s="3"/>
      <c r="E49" s="3">
        <v>20</v>
      </c>
      <c r="F49" s="3"/>
      <c r="G49" s="3"/>
      <c r="H49" s="3"/>
      <c r="I49" s="3"/>
      <c r="J49" s="3"/>
      <c r="K49" s="3"/>
      <c r="L49" s="3">
        <v>1</v>
      </c>
      <c r="M49" s="3"/>
    </row>
    <row r="50" spans="1:13" x14ac:dyDescent="0.25">
      <c r="A50" t="s">
        <v>77</v>
      </c>
      <c r="B50" s="9">
        <f t="shared" si="1"/>
        <v>9</v>
      </c>
      <c r="C50" s="3"/>
      <c r="D50" s="3"/>
      <c r="E50" s="3"/>
      <c r="F50" s="3"/>
      <c r="G50" s="3">
        <v>9</v>
      </c>
      <c r="H50" s="3"/>
      <c r="I50" s="3"/>
      <c r="J50" s="3"/>
      <c r="K50" s="3"/>
      <c r="L50" s="3"/>
      <c r="M50" s="3"/>
    </row>
    <row r="51" spans="1:13" x14ac:dyDescent="0.25">
      <c r="A51" t="s">
        <v>57</v>
      </c>
      <c r="B51" s="9">
        <f t="shared" si="1"/>
        <v>25</v>
      </c>
      <c r="C51" s="3">
        <v>3</v>
      </c>
      <c r="D51" s="3">
        <v>6</v>
      </c>
      <c r="E51" s="3"/>
      <c r="F51" s="3"/>
      <c r="G51" s="3"/>
      <c r="H51" s="3">
        <v>3</v>
      </c>
      <c r="I51" s="3"/>
      <c r="J51" s="3"/>
      <c r="K51" s="3">
        <v>1</v>
      </c>
      <c r="L51" s="3">
        <v>12</v>
      </c>
      <c r="M51" s="3"/>
    </row>
    <row r="52" spans="1:13" x14ac:dyDescent="0.25">
      <c r="A52" t="s">
        <v>78</v>
      </c>
      <c r="B52" s="9">
        <f t="shared" si="1"/>
        <v>26</v>
      </c>
      <c r="C52" s="3"/>
      <c r="D52" s="3">
        <v>9</v>
      </c>
      <c r="E52" s="3">
        <v>2</v>
      </c>
      <c r="F52" s="3"/>
      <c r="G52" s="3"/>
      <c r="H52" s="3"/>
      <c r="I52" s="3"/>
      <c r="J52" s="3"/>
      <c r="K52" s="3">
        <v>15</v>
      </c>
      <c r="L52" s="3"/>
      <c r="M52" s="3"/>
    </row>
    <row r="53" spans="1:13" x14ac:dyDescent="0.25">
      <c r="A53" s="4" t="s">
        <v>79</v>
      </c>
      <c r="B53" s="9">
        <f t="shared" si="1"/>
        <v>1</v>
      </c>
      <c r="C53" s="3"/>
      <c r="D53" s="3"/>
      <c r="E53" s="3"/>
      <c r="F53" s="3"/>
      <c r="G53" s="3"/>
      <c r="H53" s="3">
        <v>1</v>
      </c>
      <c r="I53" s="3"/>
      <c r="K53" s="3"/>
      <c r="L53" s="3"/>
      <c r="M53" s="3"/>
    </row>
    <row r="54" spans="1:13" x14ac:dyDescent="0.25">
      <c r="A54" s="5" t="s">
        <v>80</v>
      </c>
      <c r="B54" s="9">
        <f t="shared" si="1"/>
        <v>4</v>
      </c>
      <c r="C54" s="3"/>
      <c r="D54" s="3"/>
      <c r="E54" s="3"/>
      <c r="F54" s="3"/>
      <c r="G54" s="3"/>
      <c r="H54" s="3">
        <v>4</v>
      </c>
      <c r="I54" s="3"/>
      <c r="K54" s="3"/>
      <c r="L54" s="3"/>
      <c r="M54" s="3"/>
    </row>
    <row r="55" spans="1:13" x14ac:dyDescent="0.25">
      <c r="A55" t="s">
        <v>81</v>
      </c>
      <c r="B55" s="9">
        <f t="shared" si="1"/>
        <v>24</v>
      </c>
      <c r="C55" s="3"/>
      <c r="D55" s="3"/>
      <c r="E55" s="3"/>
      <c r="F55" s="3"/>
      <c r="G55" s="3"/>
      <c r="H55" s="3">
        <v>24</v>
      </c>
      <c r="I55" s="3"/>
      <c r="K55" s="3"/>
      <c r="L55" s="3"/>
      <c r="M55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" sqref="B3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107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1062</v>
      </c>
      <c r="C2" s="3">
        <v>75</v>
      </c>
      <c r="D2" s="3">
        <v>460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36</v>
      </c>
      <c r="C3" s="3"/>
      <c r="D3" s="3">
        <v>36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40</v>
      </c>
      <c r="C5" s="3">
        <v>4</v>
      </c>
      <c r="D5" s="3">
        <v>36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36</v>
      </c>
      <c r="C6" s="3"/>
      <c r="D6" s="3">
        <v>36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252</v>
      </c>
      <c r="C7" s="3"/>
      <c r="D7" s="3">
        <f>7*D6</f>
        <v>252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16</v>
      </c>
      <c r="C9" s="3"/>
      <c r="D9" s="3">
        <v>16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3</v>
      </c>
      <c r="C12" s="3"/>
      <c r="D12" s="3">
        <v>2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21</v>
      </c>
      <c r="C13" s="3">
        <v>6</v>
      </c>
      <c r="D13" s="3">
        <v>2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31</v>
      </c>
      <c r="C14" s="3">
        <v>2</v>
      </c>
      <c r="D14" s="3">
        <v>14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49</v>
      </c>
      <c r="C15" s="3">
        <v>1</v>
      </c>
      <c r="D15" s="3">
        <v>4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72</v>
      </c>
      <c r="D17" s="3">
        <v>36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13</v>
      </c>
      <c r="C18" s="3">
        <v>3</v>
      </c>
      <c r="D18" s="3">
        <v>4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14</v>
      </c>
      <c r="C19" s="3"/>
      <c r="D19" s="3">
        <v>4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19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119.25" x14ac:dyDescent="0.25">
      <c r="A1" s="2" t="s">
        <v>108</v>
      </c>
      <c r="B1" s="7" t="s">
        <v>14</v>
      </c>
      <c r="C1" s="8" t="s">
        <v>95</v>
      </c>
      <c r="D1" s="8" t="s">
        <v>96</v>
      </c>
      <c r="E1" s="8" t="s">
        <v>97</v>
      </c>
      <c r="F1" s="8" t="s">
        <v>98</v>
      </c>
      <c r="G1" s="8" t="s">
        <v>99</v>
      </c>
      <c r="H1" s="8" t="s">
        <v>24</v>
      </c>
      <c r="I1" s="8" t="s">
        <v>25</v>
      </c>
      <c r="J1" s="8" t="s">
        <v>22</v>
      </c>
      <c r="K1" s="8" t="s">
        <v>100</v>
      </c>
    </row>
    <row r="2" spans="1:11" x14ac:dyDescent="0.25">
      <c r="A2" t="s">
        <v>26</v>
      </c>
      <c r="B2" s="9">
        <f t="shared" ref="B2:B30" si="0">SUM(C2:K2)</f>
        <v>1292</v>
      </c>
      <c r="C2" s="3">
        <v>75</v>
      </c>
      <c r="D2" s="3">
        <f>460*(3/2)</f>
        <v>690</v>
      </c>
      <c r="E2" s="3">
        <v>255</v>
      </c>
      <c r="F2" s="3">
        <v>100</v>
      </c>
      <c r="G2" s="3">
        <v>60</v>
      </c>
      <c r="H2" s="3">
        <v>40</v>
      </c>
      <c r="I2" s="3">
        <v>34</v>
      </c>
      <c r="J2" s="3">
        <v>18</v>
      </c>
      <c r="K2" s="3">
        <v>20</v>
      </c>
    </row>
    <row r="3" spans="1:11" x14ac:dyDescent="0.25">
      <c r="A3" t="s">
        <v>101</v>
      </c>
      <c r="B3" s="9">
        <f t="shared" si="0"/>
        <v>54</v>
      </c>
      <c r="C3" s="3"/>
      <c r="D3" s="3">
        <f>36*(3/2)</f>
        <v>54</v>
      </c>
      <c r="E3" s="3"/>
      <c r="F3" s="3"/>
      <c r="G3" s="3"/>
      <c r="H3" s="3"/>
      <c r="I3" s="3"/>
      <c r="J3" s="3"/>
      <c r="K3" s="3"/>
    </row>
    <row r="4" spans="1:11" x14ac:dyDescent="0.25">
      <c r="A4" t="s">
        <v>102</v>
      </c>
      <c r="B4" s="9">
        <f t="shared" si="0"/>
        <v>18</v>
      </c>
      <c r="C4" s="3"/>
      <c r="D4" s="3"/>
      <c r="E4" s="3">
        <v>18</v>
      </c>
      <c r="F4" s="3"/>
      <c r="G4" s="3"/>
      <c r="H4" s="3"/>
      <c r="I4" s="3"/>
      <c r="J4" s="3"/>
      <c r="K4" s="3"/>
    </row>
    <row r="5" spans="1:11" x14ac:dyDescent="0.25">
      <c r="A5" t="s">
        <v>36</v>
      </c>
      <c r="B5" s="9">
        <f t="shared" si="0"/>
        <v>58</v>
      </c>
      <c r="C5" s="3">
        <v>4</v>
      </c>
      <c r="D5" s="3">
        <f>36*(3/2)</f>
        <v>54</v>
      </c>
      <c r="E5" s="3"/>
      <c r="F5" s="3"/>
      <c r="G5" s="3"/>
      <c r="H5" s="3"/>
      <c r="I5" s="3"/>
      <c r="J5" s="3"/>
      <c r="K5" s="3"/>
    </row>
    <row r="6" spans="1:11" x14ac:dyDescent="0.25">
      <c r="A6" t="s">
        <v>40</v>
      </c>
      <c r="B6" s="9">
        <f t="shared" si="0"/>
        <v>54</v>
      </c>
      <c r="C6" s="3"/>
      <c r="D6" s="3">
        <f>36*(3/2)</f>
        <v>54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41</v>
      </c>
      <c r="B7" s="9">
        <f t="shared" si="0"/>
        <v>378</v>
      </c>
      <c r="C7" s="3"/>
      <c r="D7" s="3">
        <f>54*7</f>
        <v>378</v>
      </c>
      <c r="E7" s="3"/>
      <c r="F7" s="3"/>
      <c r="G7" s="3"/>
      <c r="H7" s="3"/>
      <c r="I7" s="3"/>
      <c r="J7" s="3"/>
      <c r="K7" s="3"/>
    </row>
    <row r="8" spans="1:11" x14ac:dyDescent="0.25">
      <c r="A8" t="s">
        <v>106</v>
      </c>
      <c r="B8" s="9">
        <f t="shared" si="0"/>
        <v>8</v>
      </c>
      <c r="C8" s="3"/>
      <c r="D8" s="3"/>
      <c r="E8" s="3">
        <v>8</v>
      </c>
      <c r="F8" s="3"/>
      <c r="G8" s="3"/>
      <c r="H8" s="3"/>
      <c r="I8" s="3"/>
      <c r="J8" s="3"/>
      <c r="K8" s="3"/>
    </row>
    <row r="9" spans="1:11" x14ac:dyDescent="0.25">
      <c r="A9" t="s">
        <v>105</v>
      </c>
      <c r="B9" s="9">
        <f t="shared" si="0"/>
        <v>24</v>
      </c>
      <c r="C9" s="3"/>
      <c r="D9" s="3">
        <f>16*(3/2)</f>
        <v>24</v>
      </c>
      <c r="E9" s="3"/>
      <c r="F9" s="3"/>
      <c r="G9" s="3"/>
      <c r="H9" s="3"/>
      <c r="I9" s="3"/>
      <c r="J9" s="3"/>
      <c r="K9" s="3"/>
    </row>
    <row r="10" spans="1:11" x14ac:dyDescent="0.25">
      <c r="A10" t="s">
        <v>45</v>
      </c>
      <c r="B10" s="9">
        <f t="shared" si="0"/>
        <v>6</v>
      </c>
      <c r="C10" s="3">
        <v>3</v>
      </c>
      <c r="D10" s="3"/>
      <c r="E10" s="3">
        <v>1</v>
      </c>
      <c r="F10" s="3">
        <v>2</v>
      </c>
      <c r="G10" s="3"/>
      <c r="H10" s="3"/>
      <c r="I10" s="3"/>
      <c r="J10" s="3"/>
      <c r="K10" s="3"/>
    </row>
    <row r="11" spans="1:11" x14ac:dyDescent="0.25">
      <c r="A11" t="s">
        <v>103</v>
      </c>
      <c r="B11" s="9">
        <f t="shared" si="0"/>
        <v>1</v>
      </c>
      <c r="C11" s="3"/>
      <c r="D11" s="3"/>
      <c r="E11" s="3"/>
      <c r="F11" s="3">
        <v>1</v>
      </c>
      <c r="G11" s="3"/>
      <c r="H11" s="3"/>
      <c r="I11" s="3"/>
      <c r="J11" s="3"/>
      <c r="K11" s="3"/>
    </row>
    <row r="12" spans="1:11" x14ac:dyDescent="0.25">
      <c r="A12" t="s">
        <v>50</v>
      </c>
      <c r="B12" s="9">
        <f t="shared" si="0"/>
        <v>4</v>
      </c>
      <c r="C12" s="3"/>
      <c r="D12" s="3">
        <f>3</f>
        <v>3</v>
      </c>
      <c r="E12" s="3"/>
      <c r="F12" s="3">
        <v>1</v>
      </c>
      <c r="G12" s="3"/>
      <c r="H12" s="3"/>
      <c r="I12" s="3"/>
      <c r="J12" s="3"/>
      <c r="K12" s="3"/>
    </row>
    <row r="13" spans="1:11" x14ac:dyDescent="0.25">
      <c r="A13" t="s">
        <v>53</v>
      </c>
      <c r="B13" s="9">
        <f t="shared" si="0"/>
        <v>22</v>
      </c>
      <c r="C13" s="3">
        <v>6</v>
      </c>
      <c r="D13" s="3">
        <f>3</f>
        <v>3</v>
      </c>
      <c r="E13" s="3">
        <v>5</v>
      </c>
      <c r="F13" s="3">
        <v>6</v>
      </c>
      <c r="G13" s="3">
        <v>1</v>
      </c>
      <c r="H13" s="3">
        <v>1</v>
      </c>
      <c r="I13" s="3"/>
      <c r="J13" s="3"/>
      <c r="K13" s="3"/>
    </row>
    <row r="14" spans="1:11" x14ac:dyDescent="0.25">
      <c r="A14" t="s">
        <v>54</v>
      </c>
      <c r="B14" s="9">
        <f t="shared" si="0"/>
        <v>38</v>
      </c>
      <c r="C14" s="3">
        <v>2</v>
      </c>
      <c r="D14" s="3">
        <f>21</f>
        <v>21</v>
      </c>
      <c r="E14" s="3">
        <v>6</v>
      </c>
      <c r="F14" s="3">
        <v>7</v>
      </c>
      <c r="G14" s="3">
        <v>1</v>
      </c>
      <c r="H14" s="3"/>
      <c r="I14" s="3">
        <v>1</v>
      </c>
      <c r="J14" s="3"/>
      <c r="K14" s="3"/>
    </row>
    <row r="15" spans="1:11" x14ac:dyDescent="0.25">
      <c r="A15" t="s">
        <v>77</v>
      </c>
      <c r="B15" s="9">
        <f t="shared" si="0"/>
        <v>51</v>
      </c>
      <c r="C15" s="3">
        <v>1</v>
      </c>
      <c r="D15" s="3">
        <f>4*(3/2)</f>
        <v>6</v>
      </c>
      <c r="E15" s="3"/>
      <c r="F15" s="3"/>
      <c r="G15" s="3">
        <v>36</v>
      </c>
      <c r="H15" s="3">
        <v>3</v>
      </c>
      <c r="I15" s="3">
        <v>2</v>
      </c>
      <c r="J15" s="3"/>
      <c r="K15" s="3">
        <v>3</v>
      </c>
    </row>
    <row r="16" spans="1:11" x14ac:dyDescent="0.25">
      <c r="A16" t="s">
        <v>75</v>
      </c>
      <c r="B16" s="9">
        <f t="shared" si="0"/>
        <v>8</v>
      </c>
      <c r="C16" s="3"/>
      <c r="D16" s="3"/>
      <c r="E16" s="3">
        <v>8</v>
      </c>
      <c r="F16" s="3"/>
      <c r="G16" s="3"/>
      <c r="H16" s="3"/>
      <c r="I16" s="3"/>
      <c r="J16" s="3"/>
      <c r="K16" s="3"/>
    </row>
    <row r="17" spans="1:11" x14ac:dyDescent="0.25">
      <c r="A17" t="s">
        <v>76</v>
      </c>
      <c r="B17" s="9">
        <f t="shared" si="0"/>
        <v>90</v>
      </c>
      <c r="D17" s="3">
        <f>36*(3/2)</f>
        <v>54</v>
      </c>
      <c r="E17" s="3">
        <v>36</v>
      </c>
      <c r="F17" s="3"/>
      <c r="G17" s="3"/>
      <c r="H17" s="3"/>
      <c r="I17" s="3"/>
      <c r="J17" s="3"/>
      <c r="K17" s="3"/>
    </row>
    <row r="18" spans="1:11" x14ac:dyDescent="0.25">
      <c r="A18" t="s">
        <v>57</v>
      </c>
      <c r="B18" s="9">
        <f t="shared" si="0"/>
        <v>15</v>
      </c>
      <c r="C18" s="3">
        <v>3</v>
      </c>
      <c r="D18" s="3">
        <f>4*(3/2)</f>
        <v>6</v>
      </c>
      <c r="E18" s="3">
        <v>6</v>
      </c>
      <c r="F18" s="3"/>
      <c r="G18" s="3"/>
      <c r="H18" s="3"/>
      <c r="I18" s="3"/>
      <c r="J18" s="3"/>
      <c r="K18" s="3"/>
    </row>
    <row r="19" spans="1:11" x14ac:dyDescent="0.25">
      <c r="A19" t="s">
        <v>104</v>
      </c>
      <c r="B19" s="9">
        <f t="shared" si="0"/>
        <v>16</v>
      </c>
      <c r="C19" s="3"/>
      <c r="D19" s="3">
        <f>4*(3/2)</f>
        <v>6</v>
      </c>
      <c r="E19" s="3">
        <v>2</v>
      </c>
      <c r="F19" s="3"/>
      <c r="G19" s="3">
        <v>8</v>
      </c>
      <c r="H19" s="3"/>
      <c r="I19" s="3"/>
      <c r="J19" s="3"/>
      <c r="K19" s="3"/>
    </row>
    <row r="20" spans="1:11" x14ac:dyDescent="0.25">
      <c r="B20" s="9">
        <f t="shared" si="0"/>
        <v>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5">
      <c r="B21" s="9">
        <f t="shared" si="0"/>
        <v>0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5">
      <c r="B22" s="9">
        <f t="shared" si="0"/>
        <v>0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B23" s="9">
        <f t="shared" si="0"/>
        <v>0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25">
      <c r="B24" s="9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B25" s="9">
        <f t="shared" si="0"/>
        <v>0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B26" s="9">
        <f t="shared" si="0"/>
        <v>0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B27" s="9">
        <f t="shared" si="0"/>
        <v>0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4"/>
      <c r="B28" s="9">
        <f t="shared" si="0"/>
        <v>0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5"/>
      <c r="B29" s="9">
        <f t="shared" si="0"/>
        <v>0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25">
      <c r="B30" s="9">
        <f t="shared" si="0"/>
        <v>0</v>
      </c>
      <c r="C30" s="3"/>
      <c r="D30" s="3"/>
      <c r="E30" s="3"/>
      <c r="F30" s="3"/>
      <c r="G30" s="3"/>
      <c r="H30" s="3"/>
      <c r="I30" s="3"/>
      <c r="J30" s="3"/>
      <c r="K3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sqref="A1:H12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115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9" si="0">SUM(C2:I2)</f>
        <v>504</v>
      </c>
      <c r="C2" s="3">
        <v>60</v>
      </c>
      <c r="D2" s="3">
        <v>55</v>
      </c>
      <c r="E2" s="3">
        <v>85</v>
      </c>
      <c r="F2" s="3">
        <v>150</v>
      </c>
      <c r="G2" s="3">
        <v>80</v>
      </c>
      <c r="H2" s="3">
        <v>50</v>
      </c>
      <c r="I2" s="3">
        <v>24</v>
      </c>
    </row>
    <row r="3" spans="1:9" x14ac:dyDescent="0.25">
      <c r="A3" t="s">
        <v>112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51</v>
      </c>
      <c r="B5" s="9">
        <f t="shared" si="0"/>
        <v>5</v>
      </c>
      <c r="C5" s="3"/>
      <c r="D5" s="3"/>
      <c r="E5" s="3"/>
      <c r="F5" s="3">
        <v>5</v>
      </c>
      <c r="G5" s="3"/>
      <c r="H5" s="3"/>
      <c r="I5" s="3"/>
    </row>
    <row r="6" spans="1:9" x14ac:dyDescent="0.25">
      <c r="A6" t="s">
        <v>113</v>
      </c>
      <c r="B6" s="9">
        <f t="shared" si="0"/>
        <v>1</v>
      </c>
      <c r="C6" s="3">
        <v>1</v>
      </c>
      <c r="D6" s="3"/>
      <c r="E6" s="3"/>
      <c r="F6" s="3"/>
      <c r="G6" s="3"/>
      <c r="H6" s="3"/>
      <c r="I6" s="3"/>
    </row>
    <row r="7" spans="1:9" x14ac:dyDescent="0.25">
      <c r="A7" t="s">
        <v>53</v>
      </c>
      <c r="B7" s="9">
        <f t="shared" si="0"/>
        <v>7</v>
      </c>
      <c r="C7" s="3">
        <v>1</v>
      </c>
      <c r="D7" s="3">
        <v>3</v>
      </c>
      <c r="E7" s="3">
        <v>1</v>
      </c>
      <c r="F7" s="3"/>
      <c r="G7" s="3">
        <v>1</v>
      </c>
      <c r="H7" s="3">
        <v>1</v>
      </c>
      <c r="I7" s="3"/>
    </row>
    <row r="8" spans="1:9" x14ac:dyDescent="0.25">
      <c r="A8" t="s">
        <v>54</v>
      </c>
      <c r="B8" s="9">
        <f t="shared" si="0"/>
        <v>19</v>
      </c>
      <c r="C8" s="3">
        <v>3</v>
      </c>
      <c r="D8" s="3">
        <v>1</v>
      </c>
      <c r="E8" s="3">
        <v>6</v>
      </c>
      <c r="F8" s="3">
        <v>5</v>
      </c>
      <c r="G8" s="3">
        <v>1</v>
      </c>
      <c r="H8" s="3">
        <v>3</v>
      </c>
      <c r="I8" s="3"/>
    </row>
    <row r="9" spans="1:9" x14ac:dyDescent="0.25">
      <c r="A9" t="s">
        <v>93</v>
      </c>
      <c r="B9" s="9">
        <f t="shared" si="0"/>
        <v>3</v>
      </c>
      <c r="C9" s="3"/>
      <c r="D9" s="3"/>
      <c r="E9" s="3"/>
      <c r="F9" s="3"/>
      <c r="G9" s="3"/>
      <c r="H9" s="3">
        <v>3</v>
      </c>
      <c r="I9" s="3"/>
    </row>
    <row r="10" spans="1:9" x14ac:dyDescent="0.25">
      <c r="A10" t="s">
        <v>56</v>
      </c>
      <c r="B10" s="9">
        <f t="shared" si="0"/>
        <v>38</v>
      </c>
      <c r="C10" s="3"/>
      <c r="D10" s="3"/>
      <c r="E10" s="3">
        <v>5</v>
      </c>
      <c r="F10" s="3"/>
      <c r="G10" s="3">
        <v>33</v>
      </c>
      <c r="H10" s="3"/>
      <c r="I10" s="3"/>
    </row>
    <row r="11" spans="1:9" x14ac:dyDescent="0.25">
      <c r="A11" t="s">
        <v>57</v>
      </c>
      <c r="B11" s="9">
        <f t="shared" si="0"/>
        <v>34</v>
      </c>
      <c r="C11" s="3">
        <v>6</v>
      </c>
      <c r="D11" s="3">
        <v>2</v>
      </c>
      <c r="E11" s="3">
        <v>6</v>
      </c>
      <c r="F11" s="3">
        <v>5</v>
      </c>
      <c r="G11" s="3">
        <v>7</v>
      </c>
      <c r="H11" s="3">
        <v>8</v>
      </c>
      <c r="I11" s="3"/>
    </row>
    <row r="12" spans="1:9" x14ac:dyDescent="0.25">
      <c r="A12" t="s">
        <v>114</v>
      </c>
      <c r="B12" s="9">
        <f t="shared" si="0"/>
        <v>15</v>
      </c>
      <c r="C12" s="3"/>
      <c r="D12" s="3"/>
      <c r="E12" s="3"/>
      <c r="F12" s="3"/>
      <c r="G12" s="3">
        <v>15</v>
      </c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C16" s="3"/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  <row r="19" spans="2:9" x14ac:dyDescent="0.25">
      <c r="B19" s="9">
        <f t="shared" si="0"/>
        <v>0</v>
      </c>
      <c r="C19" s="3"/>
      <c r="D19" s="3"/>
      <c r="E19" s="3"/>
      <c r="F19" s="3"/>
      <c r="G19" s="3"/>
      <c r="H19" s="3"/>
      <c r="I1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5" sqref="E15:E16"/>
    </sheetView>
  </sheetViews>
  <sheetFormatPr defaultRowHeight="15" x14ac:dyDescent="0.25"/>
  <cols>
    <col min="1" max="1" width="21.7109375" customWidth="1"/>
    <col min="2" max="9" width="6.7109375" customWidth="1"/>
  </cols>
  <sheetData>
    <row r="1" spans="1:9" ht="114.75" x14ac:dyDescent="0.25">
      <c r="A1" s="2" t="s">
        <v>116</v>
      </c>
      <c r="B1" s="7" t="s">
        <v>14</v>
      </c>
      <c r="C1" s="8" t="s">
        <v>13</v>
      </c>
      <c r="D1" s="8" t="s">
        <v>109</v>
      </c>
      <c r="E1" s="8" t="s">
        <v>110</v>
      </c>
      <c r="F1" s="8" t="s">
        <v>111</v>
      </c>
      <c r="G1" s="8" t="s">
        <v>99</v>
      </c>
      <c r="H1" s="8" t="s">
        <v>24</v>
      </c>
      <c r="I1" s="8" t="s">
        <v>22</v>
      </c>
    </row>
    <row r="2" spans="1:9" x14ac:dyDescent="0.25">
      <c r="A2" t="s">
        <v>26</v>
      </c>
      <c r="B2" s="9">
        <f t="shared" ref="B2:B18" si="0">SUM(C2:I2)</f>
        <v>474</v>
      </c>
      <c r="C2" s="3">
        <v>65</v>
      </c>
      <c r="D2" s="3">
        <v>55</v>
      </c>
      <c r="E2" s="3">
        <v>75</v>
      </c>
      <c r="F2" s="3">
        <v>125</v>
      </c>
      <c r="G2" s="3">
        <v>80</v>
      </c>
      <c r="H2" s="3">
        <v>50</v>
      </c>
      <c r="I2" s="3">
        <v>24</v>
      </c>
    </row>
    <row r="3" spans="1:9" x14ac:dyDescent="0.25">
      <c r="A3" t="s">
        <v>117</v>
      </c>
      <c r="B3" s="9">
        <f t="shared" si="0"/>
        <v>20</v>
      </c>
      <c r="C3" s="3"/>
      <c r="D3" s="3"/>
      <c r="E3" s="3"/>
      <c r="F3" s="3">
        <v>20</v>
      </c>
      <c r="G3" s="3"/>
      <c r="H3" s="3"/>
      <c r="I3" s="3"/>
    </row>
    <row r="4" spans="1:9" x14ac:dyDescent="0.25">
      <c r="A4" t="s">
        <v>65</v>
      </c>
      <c r="B4" s="9">
        <f t="shared" si="0"/>
        <v>21</v>
      </c>
      <c r="C4" s="3">
        <v>3</v>
      </c>
      <c r="D4" s="3"/>
      <c r="E4" s="3">
        <v>3</v>
      </c>
      <c r="F4" s="3">
        <v>15</v>
      </c>
      <c r="G4" s="3"/>
      <c r="H4" s="3"/>
      <c r="I4" s="3"/>
    </row>
    <row r="5" spans="1:9" x14ac:dyDescent="0.25">
      <c r="A5" t="s">
        <v>113</v>
      </c>
      <c r="B5" s="9">
        <f t="shared" si="0"/>
        <v>7</v>
      </c>
      <c r="C5" s="3">
        <v>2</v>
      </c>
      <c r="D5" s="3"/>
      <c r="E5" s="3"/>
      <c r="F5" s="3">
        <v>5</v>
      </c>
      <c r="G5" s="3"/>
      <c r="H5" s="3"/>
      <c r="I5" s="3"/>
    </row>
    <row r="6" spans="1:9" x14ac:dyDescent="0.25">
      <c r="A6" t="s">
        <v>53</v>
      </c>
      <c r="B6" s="9">
        <f t="shared" si="0"/>
        <v>7</v>
      </c>
      <c r="C6" s="3">
        <v>1</v>
      </c>
      <c r="D6" s="3">
        <v>3</v>
      </c>
      <c r="E6" s="3">
        <v>1</v>
      </c>
      <c r="F6" s="3"/>
      <c r="G6" s="3">
        <v>1</v>
      </c>
      <c r="H6" s="3">
        <v>1</v>
      </c>
      <c r="I6" s="3"/>
    </row>
    <row r="7" spans="1:9" x14ac:dyDescent="0.25">
      <c r="A7" t="s">
        <v>54</v>
      </c>
      <c r="B7" s="9">
        <f t="shared" si="0"/>
        <v>19</v>
      </c>
      <c r="C7" s="3">
        <v>3</v>
      </c>
      <c r="D7" s="3">
        <v>1</v>
      </c>
      <c r="E7" s="3">
        <v>6</v>
      </c>
      <c r="F7" s="3">
        <v>5</v>
      </c>
      <c r="G7" s="3">
        <v>1</v>
      </c>
      <c r="H7" s="3">
        <v>3</v>
      </c>
      <c r="I7" s="3"/>
    </row>
    <row r="8" spans="1:9" x14ac:dyDescent="0.25">
      <c r="A8" t="s">
        <v>93</v>
      </c>
      <c r="B8" s="9">
        <f t="shared" si="0"/>
        <v>3</v>
      </c>
      <c r="C8" s="3"/>
      <c r="D8" s="3"/>
      <c r="E8" s="3"/>
      <c r="F8" s="3"/>
      <c r="G8" s="3"/>
      <c r="H8" s="3">
        <v>3</v>
      </c>
      <c r="I8" s="3"/>
    </row>
    <row r="9" spans="1:9" x14ac:dyDescent="0.25">
      <c r="A9" t="s">
        <v>56</v>
      </c>
      <c r="B9" s="9">
        <f t="shared" si="0"/>
        <v>38</v>
      </c>
      <c r="C9" s="3"/>
      <c r="D9" s="3"/>
      <c r="E9" s="3">
        <v>5</v>
      </c>
      <c r="F9" s="3"/>
      <c r="G9" s="3">
        <v>33</v>
      </c>
      <c r="H9" s="3"/>
      <c r="I9" s="3"/>
    </row>
    <row r="10" spans="1:9" x14ac:dyDescent="0.25">
      <c r="A10" t="s">
        <v>57</v>
      </c>
      <c r="B10" s="9">
        <f t="shared" si="0"/>
        <v>34</v>
      </c>
      <c r="C10" s="3">
        <v>6</v>
      </c>
      <c r="D10" s="3">
        <v>2</v>
      </c>
      <c r="E10" s="3">
        <v>6</v>
      </c>
      <c r="F10" s="3">
        <v>5</v>
      </c>
      <c r="G10" s="3">
        <v>7</v>
      </c>
      <c r="H10" s="3">
        <v>8</v>
      </c>
      <c r="I10" s="3"/>
    </row>
    <row r="11" spans="1:9" x14ac:dyDescent="0.25">
      <c r="A11" t="s">
        <v>114</v>
      </c>
      <c r="B11" s="9">
        <f t="shared" si="0"/>
        <v>15</v>
      </c>
      <c r="C11" s="3"/>
      <c r="D11" s="3"/>
      <c r="E11" s="3"/>
      <c r="F11" s="3"/>
      <c r="G11" s="3">
        <v>15</v>
      </c>
      <c r="H11" s="3"/>
      <c r="I11" s="3"/>
    </row>
    <row r="12" spans="1:9" x14ac:dyDescent="0.25">
      <c r="B12" s="9">
        <f t="shared" si="0"/>
        <v>0</v>
      </c>
      <c r="C12" s="3"/>
      <c r="D12" s="3"/>
      <c r="E12" s="3"/>
      <c r="F12" s="3"/>
      <c r="G12" s="3"/>
      <c r="H12" s="3"/>
      <c r="I12" s="3"/>
    </row>
    <row r="13" spans="1:9" x14ac:dyDescent="0.25">
      <c r="B13" s="9">
        <f t="shared" si="0"/>
        <v>0</v>
      </c>
      <c r="C13" s="3"/>
      <c r="D13" s="3"/>
      <c r="E13" s="3"/>
      <c r="F13" s="3"/>
      <c r="G13" s="3"/>
      <c r="H13" s="3"/>
      <c r="I13" s="3"/>
    </row>
    <row r="14" spans="1:9" x14ac:dyDescent="0.25">
      <c r="B14" s="9">
        <f t="shared" si="0"/>
        <v>0</v>
      </c>
      <c r="C14" s="3"/>
      <c r="D14" s="3"/>
      <c r="E14" s="3"/>
      <c r="F14" s="3"/>
      <c r="G14" s="3"/>
      <c r="H14" s="3"/>
      <c r="I14" s="3"/>
    </row>
    <row r="15" spans="1:9" x14ac:dyDescent="0.25">
      <c r="B15" s="9">
        <f t="shared" si="0"/>
        <v>0</v>
      </c>
      <c r="C15" s="3"/>
      <c r="D15" s="3"/>
      <c r="E15" s="3"/>
      <c r="F15" s="3"/>
      <c r="G15" s="3"/>
      <c r="H15" s="3"/>
      <c r="I15" s="3"/>
    </row>
    <row r="16" spans="1:9" x14ac:dyDescent="0.25">
      <c r="B16" s="9">
        <f t="shared" si="0"/>
        <v>0</v>
      </c>
      <c r="D16" s="3"/>
      <c r="E16" s="3"/>
      <c r="F16" s="3"/>
      <c r="G16" s="3"/>
      <c r="H16" s="3"/>
      <c r="I16" s="3"/>
    </row>
    <row r="17" spans="2:9" x14ac:dyDescent="0.25">
      <c r="B17" s="9">
        <f t="shared" si="0"/>
        <v>0</v>
      </c>
      <c r="C17" s="3"/>
      <c r="D17" s="3"/>
      <c r="E17" s="3"/>
      <c r="F17" s="3"/>
      <c r="G17" s="3"/>
      <c r="H17" s="3"/>
      <c r="I17" s="3"/>
    </row>
    <row r="18" spans="2:9" x14ac:dyDescent="0.25">
      <c r="B18" s="9">
        <f t="shared" si="0"/>
        <v>0</v>
      </c>
      <c r="C18" s="3"/>
      <c r="D18" s="3"/>
      <c r="E18" s="3"/>
      <c r="F18" s="3"/>
      <c r="G18" s="3"/>
      <c r="H18" s="3"/>
      <c r="I1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14" sqref="K14"/>
    </sheetView>
  </sheetViews>
  <sheetFormatPr defaultRowHeight="15" x14ac:dyDescent="0.25"/>
  <cols>
    <col min="1" max="1" width="21.7109375" customWidth="1"/>
    <col min="2" max="11" width="6.7109375" customWidth="1"/>
  </cols>
  <sheetData>
    <row r="1" spans="1:11" ht="71.25" x14ac:dyDescent="0.25">
      <c r="A1" s="2" t="s">
        <v>119</v>
      </c>
      <c r="B1" s="7" t="s">
        <v>14</v>
      </c>
      <c r="C1" s="8" t="s">
        <v>120</v>
      </c>
      <c r="D1" s="8"/>
      <c r="E1" s="8"/>
      <c r="F1" s="8"/>
      <c r="G1" s="8"/>
      <c r="H1" s="8"/>
      <c r="I1" s="8"/>
      <c r="J1" s="8"/>
      <c r="K1" s="8"/>
    </row>
    <row r="2" spans="1:11" x14ac:dyDescent="0.25">
      <c r="A2" t="s">
        <v>26</v>
      </c>
      <c r="B2" s="9">
        <f>SUM(C2:K2)</f>
        <v>2600</v>
      </c>
      <c r="C2" s="3">
        <v>2600</v>
      </c>
      <c r="D2" s="3"/>
      <c r="E2" s="3"/>
      <c r="F2" s="3"/>
      <c r="G2" s="3"/>
      <c r="H2" s="3"/>
      <c r="I2" s="3"/>
      <c r="J2" s="3"/>
      <c r="K2" s="3"/>
    </row>
    <row r="3" spans="1:11" x14ac:dyDescent="0.25">
      <c r="A3" t="s">
        <v>69</v>
      </c>
      <c r="B3" s="9">
        <f t="shared" ref="B3:B17" si="0">SUM(C3:K3)</f>
        <v>18</v>
      </c>
      <c r="C3" s="3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t="s">
        <v>121</v>
      </c>
      <c r="B4" s="9">
        <f t="shared" si="0"/>
        <v>6</v>
      </c>
      <c r="C4" s="3">
        <v>6</v>
      </c>
      <c r="D4" s="3"/>
      <c r="E4" s="3"/>
      <c r="F4" s="3"/>
      <c r="G4" s="3"/>
      <c r="H4" s="3"/>
      <c r="I4" s="3"/>
      <c r="J4" s="3"/>
      <c r="K4" s="3"/>
    </row>
    <row r="5" spans="1:11" x14ac:dyDescent="0.25">
      <c r="A5" t="s">
        <v>68</v>
      </c>
      <c r="B5" s="9">
        <f t="shared" si="0"/>
        <v>24</v>
      </c>
      <c r="C5" s="3">
        <v>24</v>
      </c>
      <c r="D5" s="3"/>
      <c r="E5" s="3"/>
      <c r="F5" s="3"/>
      <c r="G5" s="3"/>
      <c r="H5" s="3"/>
      <c r="I5" s="3"/>
      <c r="J5" s="3"/>
      <c r="K5" s="3"/>
    </row>
    <row r="6" spans="1:11" x14ac:dyDescent="0.25">
      <c r="A6" t="s">
        <v>65</v>
      </c>
      <c r="B6" s="9">
        <f t="shared" si="0"/>
        <v>45</v>
      </c>
      <c r="C6" s="3">
        <v>45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t="s">
        <v>122</v>
      </c>
      <c r="B7" s="9">
        <f t="shared" si="0"/>
        <v>6</v>
      </c>
      <c r="C7" s="3">
        <v>6</v>
      </c>
      <c r="D7" s="3"/>
      <c r="E7" s="3"/>
      <c r="F7" s="3"/>
      <c r="G7" s="3"/>
      <c r="H7" s="3"/>
      <c r="I7" s="3"/>
      <c r="J7" s="3"/>
      <c r="K7" s="3"/>
    </row>
    <row r="8" spans="1:11" x14ac:dyDescent="0.25">
      <c r="A8" t="s">
        <v>86</v>
      </c>
      <c r="B8" s="9">
        <f t="shared" si="0"/>
        <v>9</v>
      </c>
      <c r="C8" s="3">
        <v>9</v>
      </c>
      <c r="D8" s="3"/>
      <c r="E8" s="3"/>
      <c r="F8" s="3"/>
      <c r="G8" s="3"/>
      <c r="H8" s="3"/>
      <c r="I8" s="3"/>
      <c r="J8" s="3"/>
      <c r="K8" s="3"/>
    </row>
    <row r="9" spans="1:11" x14ac:dyDescent="0.25">
      <c r="A9" t="s">
        <v>118</v>
      </c>
      <c r="B9" s="9">
        <f t="shared" si="0"/>
        <v>64</v>
      </c>
      <c r="C9" s="3">
        <v>64</v>
      </c>
      <c r="D9" s="3"/>
      <c r="E9" s="3"/>
      <c r="F9" s="3"/>
      <c r="G9" s="3"/>
      <c r="H9" s="3"/>
      <c r="I9" s="3"/>
      <c r="J9" s="3"/>
      <c r="K9" s="3"/>
    </row>
    <row r="10" spans="1:11" x14ac:dyDescent="0.25">
      <c r="A10" t="s">
        <v>37</v>
      </c>
      <c r="B10" s="9">
        <f t="shared" si="0"/>
        <v>36</v>
      </c>
      <c r="C10" s="3">
        <v>36</v>
      </c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t="s">
        <v>123</v>
      </c>
      <c r="B11" s="9">
        <f t="shared" si="0"/>
        <v>6</v>
      </c>
      <c r="C11" s="3">
        <v>6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124</v>
      </c>
      <c r="B12" s="9">
        <f t="shared" si="0"/>
        <v>150</v>
      </c>
      <c r="C12" s="3">
        <v>150</v>
      </c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t="s">
        <v>35</v>
      </c>
      <c r="B13" s="9">
        <f t="shared" si="0"/>
        <v>24</v>
      </c>
      <c r="C13" s="3">
        <v>24</v>
      </c>
      <c r="D13" s="3"/>
      <c r="E13" s="3"/>
      <c r="F13" s="3"/>
      <c r="G13" s="3"/>
      <c r="H13" s="3"/>
      <c r="I13" s="3"/>
      <c r="J13" s="3"/>
      <c r="K13" s="3"/>
    </row>
    <row r="14" spans="1:11" x14ac:dyDescent="0.25">
      <c r="A14" t="s">
        <v>63</v>
      </c>
      <c r="B14" s="9">
        <f t="shared" si="0"/>
        <v>14</v>
      </c>
      <c r="C14" s="3">
        <v>14</v>
      </c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t="s">
        <v>86</v>
      </c>
      <c r="B15" s="9">
        <f t="shared" si="0"/>
        <v>4</v>
      </c>
      <c r="C15" s="3">
        <v>4</v>
      </c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t="s">
        <v>125</v>
      </c>
      <c r="B16" s="9">
        <f t="shared" si="0"/>
        <v>111</v>
      </c>
      <c r="C16" s="3">
        <v>111</v>
      </c>
      <c r="D16" s="3"/>
      <c r="E16" s="3"/>
      <c r="F16" s="3"/>
      <c r="G16" s="3"/>
      <c r="H16" s="3"/>
      <c r="I16" s="3"/>
      <c r="J16" s="3"/>
      <c r="K16" s="3"/>
    </row>
    <row r="17" spans="1:11" x14ac:dyDescent="0.25">
      <c r="A17" t="s">
        <v>40</v>
      </c>
      <c r="B17" s="9">
        <f t="shared" si="0"/>
        <v>790</v>
      </c>
      <c r="C17" s="10">
        <v>790</v>
      </c>
      <c r="D17" s="3"/>
      <c r="E17" s="3"/>
      <c r="F17" s="3"/>
      <c r="G17" s="3"/>
      <c r="H17" s="3"/>
      <c r="I17" s="3"/>
      <c r="J17" s="3"/>
      <c r="K17" s="3"/>
    </row>
    <row r="18" spans="1:11" x14ac:dyDescent="0.25">
      <c r="B18" s="9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B19" s="9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5">
      <c r="A20" t="s">
        <v>126</v>
      </c>
    </row>
    <row r="21" spans="1:11" x14ac:dyDescent="0.25">
      <c r="A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MRR (BTR)</vt:lpstr>
      <vt:lpstr>MRR (BMP)</vt:lpstr>
      <vt:lpstr>TR</vt:lpstr>
      <vt:lpstr>AR (TD)</vt:lpstr>
      <vt:lpstr>AR (MRD)</vt:lpstr>
      <vt:lpstr>SAM (SA6)</vt:lpstr>
      <vt:lpstr>SAM (SA8)</vt:lpstr>
      <vt:lpstr>AA Bde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Halstead</dc:creator>
  <cp:lastModifiedBy>Tom Halstead</cp:lastModifiedBy>
  <dcterms:created xsi:type="dcterms:W3CDTF">2018-02-14T05:47:55Z</dcterms:created>
  <dcterms:modified xsi:type="dcterms:W3CDTF">2018-02-25T02:00:37Z</dcterms:modified>
</cp:coreProperties>
</file>