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wh\Documents\GitHub\QJM_Wargame\_reference\"/>
    </mc:Choice>
  </mc:AlternateContent>
  <bookViews>
    <workbookView xWindow="0" yWindow="0" windowWidth="7470" windowHeight="2760" firstSheet="1" activeTab="3"/>
  </bookViews>
  <sheets>
    <sheet name="Arm Rgt" sheetId="1" r:id="rId1"/>
    <sheet name="Mech Btn" sheetId="12" r:id="rId2"/>
    <sheet name="Airmobile btn" sheetId="14" r:id="rId3"/>
    <sheet name="Regiments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3" l="1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G54" i="13"/>
  <c r="F54" i="13"/>
  <c r="E54" i="13"/>
  <c r="D54" i="13"/>
  <c r="C46" i="13"/>
  <c r="C45" i="13"/>
  <c r="C47" i="13"/>
  <c r="C48" i="13"/>
  <c r="C49" i="13"/>
  <c r="C50" i="13"/>
  <c r="C44" i="13"/>
  <c r="C51" i="13"/>
  <c r="H39" i="13"/>
  <c r="I39" i="13"/>
  <c r="C43" i="13"/>
  <c r="C42" i="13"/>
  <c r="C41" i="13"/>
  <c r="C40" i="13"/>
  <c r="G39" i="13"/>
  <c r="F39" i="13"/>
  <c r="E39" i="13"/>
  <c r="D39" i="13"/>
  <c r="G5" i="14"/>
  <c r="G4" i="14"/>
  <c r="F5" i="14"/>
  <c r="F4" i="14"/>
  <c r="E4" i="14"/>
  <c r="E5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J2" i="14"/>
  <c r="I2" i="14"/>
  <c r="H2" i="14"/>
  <c r="G2" i="14"/>
  <c r="F2" i="14"/>
  <c r="E2" i="14"/>
  <c r="D2" i="14"/>
  <c r="E21" i="13"/>
  <c r="F21" i="13"/>
  <c r="G21" i="13"/>
  <c r="H21" i="13"/>
  <c r="I21" i="13"/>
  <c r="D21" i="13"/>
  <c r="E2" i="13"/>
  <c r="F2" i="13"/>
  <c r="G2" i="13"/>
  <c r="H2" i="13"/>
  <c r="I2" i="13"/>
  <c r="J2" i="13"/>
  <c r="K2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14" i="13"/>
  <c r="C15" i="13"/>
  <c r="C16" i="13"/>
  <c r="C13" i="13"/>
  <c r="D2" i="13"/>
  <c r="C17" i="13"/>
  <c r="C12" i="13"/>
  <c r="C11" i="13"/>
  <c r="C10" i="13"/>
  <c r="C9" i="13"/>
  <c r="C8" i="13"/>
  <c r="C7" i="13"/>
  <c r="C6" i="13"/>
  <c r="C5" i="13"/>
  <c r="C4" i="13"/>
  <c r="C3" i="13"/>
  <c r="L2" i="13"/>
  <c r="C54" i="13" l="1"/>
  <c r="C39" i="13"/>
  <c r="C2" i="14"/>
  <c r="C21" i="13"/>
  <c r="C2" i="13"/>
  <c r="G4" i="12" l="1"/>
  <c r="H4" i="12"/>
  <c r="G8" i="12"/>
  <c r="H8" i="12"/>
  <c r="C8" i="12" s="1"/>
  <c r="G9" i="12"/>
  <c r="H9" i="12"/>
  <c r="G10" i="12"/>
  <c r="H10" i="12"/>
  <c r="F8" i="12"/>
  <c r="F10" i="12"/>
  <c r="F9" i="12"/>
  <c r="F4" i="12"/>
  <c r="E4" i="12"/>
  <c r="C16" i="12"/>
  <c r="C15" i="12"/>
  <c r="C14" i="12"/>
  <c r="C13" i="12"/>
  <c r="C12" i="12"/>
  <c r="C11" i="12"/>
  <c r="C10" i="12"/>
  <c r="C9" i="12"/>
  <c r="C7" i="12"/>
  <c r="C6" i="12"/>
  <c r="C5" i="12"/>
  <c r="C4" i="12"/>
  <c r="G2" i="12"/>
  <c r="L2" i="12"/>
  <c r="K2" i="12"/>
  <c r="J2" i="12"/>
  <c r="I2" i="12"/>
  <c r="H2" i="12"/>
  <c r="F2" i="12"/>
  <c r="E2" i="12"/>
  <c r="D2" i="12"/>
  <c r="D2" i="1"/>
  <c r="J8" i="1"/>
  <c r="F3" i="1"/>
  <c r="G3" i="1"/>
  <c r="H3" i="1"/>
  <c r="E3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L2" i="1"/>
  <c r="K2" i="1"/>
  <c r="J2" i="1"/>
  <c r="I2" i="1"/>
  <c r="H2" i="1"/>
  <c r="G2" i="1"/>
  <c r="F2" i="1"/>
  <c r="E2" i="1"/>
  <c r="C2" i="12" l="1"/>
  <c r="C3" i="12"/>
  <c r="C2" i="1"/>
</calcChain>
</file>

<file path=xl/sharedStrings.xml><?xml version="1.0" encoding="utf-8"?>
<sst xmlns="http://schemas.openxmlformats.org/spreadsheetml/2006/main" count="146" uniqueCount="53">
  <si>
    <t>TOTAL</t>
  </si>
  <si>
    <t>PERSONNEL</t>
  </si>
  <si>
    <t>Armoured Regiment</t>
  </si>
  <si>
    <t>Scimitar</t>
  </si>
  <si>
    <t>FV432</t>
  </si>
  <si>
    <t>Ferret</t>
  </si>
  <si>
    <t>FN FAL</t>
  </si>
  <si>
    <t>FN MAG</t>
  </si>
  <si>
    <t>Carl Gustav</t>
  </si>
  <si>
    <t>Personnel ea</t>
  </si>
  <si>
    <t>MILAN</t>
  </si>
  <si>
    <t>Chieftain MBT</t>
  </si>
  <si>
    <t>HQ co</t>
  </si>
  <si>
    <t>Armoured co</t>
  </si>
  <si>
    <t>AT co</t>
  </si>
  <si>
    <t>Recce plt</t>
  </si>
  <si>
    <t>Sultan CV</t>
  </si>
  <si>
    <t>FV-438 Swingfire</t>
  </si>
  <si>
    <t>Scorpion</t>
  </si>
  <si>
    <t>Truck</t>
  </si>
  <si>
    <t>Mech Inf Btn</t>
  </si>
  <si>
    <t>Support Co</t>
  </si>
  <si>
    <t>Mech inf co</t>
  </si>
  <si>
    <t>51mm mortar</t>
  </si>
  <si>
    <t>LSW</t>
  </si>
  <si>
    <t>HQ</t>
  </si>
  <si>
    <t>FV432 L16A1</t>
  </si>
  <si>
    <t>Mech btn</t>
  </si>
  <si>
    <t>Brigade 2 Inf 1 Arm</t>
  </si>
  <si>
    <t>Armour regiment</t>
  </si>
  <si>
    <t>Brigade 2 Arm 1 Inf</t>
  </si>
  <si>
    <t>Airmobile battalion</t>
  </si>
  <si>
    <t>Rifle co</t>
  </si>
  <si>
    <t>Support co</t>
  </si>
  <si>
    <t>Land Rover</t>
  </si>
  <si>
    <t>L16A1</t>
  </si>
  <si>
    <t>FV107 Scimitar</t>
  </si>
  <si>
    <t>FV701(C) Ferret</t>
  </si>
  <si>
    <t>Chieftain Mk.V</t>
  </si>
  <si>
    <t>FV105 Sultan CV</t>
  </si>
  <si>
    <t>FV101 Scorpion</t>
  </si>
  <si>
    <t>Airmobile brigade</t>
  </si>
  <si>
    <t>Airmobile btn</t>
  </si>
  <si>
    <t>Artillery</t>
  </si>
  <si>
    <t>Engineer Company</t>
  </si>
  <si>
    <t>Aircraft attachment</t>
  </si>
  <si>
    <t>Gazelle AH.1</t>
  </si>
  <si>
    <t>Lynx AH.1 TOW</t>
  </si>
  <si>
    <t>Puma HC.1</t>
  </si>
  <si>
    <t>CH-47</t>
  </si>
  <si>
    <t>FV433 Abbot</t>
  </si>
  <si>
    <t>LAAD Javelin</t>
  </si>
  <si>
    <t>Brigade 2 Inf 2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</si>
</sst>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textRotation="60"/>
    </xf>
    <xf numFmtId="164" fontId="2" fillId="0" borderId="0" xfId="1" applyNumberFormat="1" applyFont="1"/>
    <xf numFmtId="0" fontId="3" fillId="0" borderId="1" xfId="0" applyFont="1" applyBorder="1" applyAlignment="1">
      <alignment horizontal="center" textRotation="60" wrapText="1"/>
    </xf>
    <xf numFmtId="0" fontId="2" fillId="0" borderId="1" xfId="0" applyFont="1" applyBorder="1" applyAlignment="1">
      <alignment horizontal="center" textRotation="60" wrapText="1"/>
    </xf>
    <xf numFmtId="0" fontId="0" fillId="0" borderId="1" xfId="0" applyBorder="1" applyAlignment="1">
      <alignment horizontal="left" textRotation="60" wrapText="1"/>
    </xf>
    <xf numFmtId="0" fontId="0" fillId="0" borderId="1" xfId="0" applyFill="1" applyBorder="1" applyAlignment="1">
      <alignment horizontal="left" textRotation="60" wrapText="1"/>
    </xf>
    <xf numFmtId="0" fontId="3" fillId="0" borderId="0" xfId="0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:C10"/>
    </sheetView>
  </sheetViews>
  <sheetFormatPr defaultRowHeight="14.25" x14ac:dyDescent="0.45"/>
  <cols>
    <col min="1" max="1" width="25.86328125" bestFit="1" customWidth="1"/>
    <col min="2" max="2" width="6.73046875" style="1" customWidth="1"/>
    <col min="3" max="15" width="6.73046875" customWidth="1"/>
  </cols>
  <sheetData>
    <row r="1" spans="1:15" ht="60.75" x14ac:dyDescent="0.45">
      <c r="A1" s="2" t="s">
        <v>2</v>
      </c>
      <c r="B1" s="9" t="s">
        <v>9</v>
      </c>
      <c r="C1" s="10" t="s">
        <v>0</v>
      </c>
      <c r="D1" s="11" t="s">
        <v>12</v>
      </c>
      <c r="E1" s="11" t="s">
        <v>13</v>
      </c>
      <c r="F1" s="11" t="s">
        <v>13</v>
      </c>
      <c r="G1" s="11" t="s">
        <v>13</v>
      </c>
      <c r="H1" s="11" t="s">
        <v>13</v>
      </c>
      <c r="I1" s="11" t="s">
        <v>14</v>
      </c>
      <c r="J1" s="12" t="s">
        <v>15</v>
      </c>
      <c r="K1" s="12"/>
      <c r="L1" s="12"/>
      <c r="M1" s="7"/>
      <c r="N1" s="7"/>
      <c r="O1" s="7"/>
    </row>
    <row r="2" spans="1:15" x14ac:dyDescent="0.45">
      <c r="A2" s="1" t="s">
        <v>1</v>
      </c>
      <c r="B2" s="13">
        <v>583</v>
      </c>
      <c r="C2" s="8">
        <f>SUM(D2:O2)</f>
        <v>583</v>
      </c>
      <c r="D2" s="3">
        <f>SUMPRODUCT(D3:D54,$B$3:$B$54)</f>
        <v>262</v>
      </c>
      <c r="E2" s="3">
        <f t="shared" ref="E2:L2" si="0">SUMPRODUCT(E3:E54,$B$3:$B$54)</f>
        <v>59</v>
      </c>
      <c r="F2" s="3">
        <f t="shared" si="0"/>
        <v>59</v>
      </c>
      <c r="G2" s="3">
        <f t="shared" si="0"/>
        <v>59</v>
      </c>
      <c r="H2" s="3">
        <f t="shared" si="0"/>
        <v>59</v>
      </c>
      <c r="I2" s="3">
        <f t="shared" si="0"/>
        <v>45</v>
      </c>
      <c r="J2" s="3">
        <f t="shared" si="0"/>
        <v>40</v>
      </c>
      <c r="K2" s="3">
        <f t="shared" si="0"/>
        <v>0</v>
      </c>
      <c r="L2" s="3">
        <f t="shared" si="0"/>
        <v>0</v>
      </c>
      <c r="M2" s="3"/>
      <c r="N2" s="3"/>
      <c r="O2" s="3"/>
    </row>
    <row r="3" spans="1:15" x14ac:dyDescent="0.45">
      <c r="A3" t="s">
        <v>11</v>
      </c>
      <c r="B3" s="13">
        <v>4</v>
      </c>
      <c r="C3" s="8">
        <f t="shared" ref="C3:C16" si="1">SUM(D3:O3)</f>
        <v>57</v>
      </c>
      <c r="D3" s="3">
        <v>1</v>
      </c>
      <c r="E3" s="14">
        <f>4*3+2</f>
        <v>14</v>
      </c>
      <c r="F3" s="14">
        <f t="shared" ref="F3:H3" si="2">4*3+2</f>
        <v>14</v>
      </c>
      <c r="G3" s="14">
        <f t="shared" si="2"/>
        <v>14</v>
      </c>
      <c r="H3" s="14">
        <f t="shared" si="2"/>
        <v>14</v>
      </c>
      <c r="I3" s="3"/>
      <c r="J3" s="3"/>
      <c r="K3" s="3"/>
      <c r="L3" s="3"/>
      <c r="M3" s="3"/>
      <c r="N3" s="3"/>
      <c r="O3" s="3"/>
    </row>
    <row r="4" spans="1:15" x14ac:dyDescent="0.45">
      <c r="A4" t="s">
        <v>5</v>
      </c>
      <c r="B4" s="13">
        <v>3</v>
      </c>
      <c r="C4" s="8">
        <f t="shared" si="1"/>
        <v>7</v>
      </c>
      <c r="D4" s="3">
        <v>3</v>
      </c>
      <c r="E4" s="14">
        <v>1</v>
      </c>
      <c r="F4" s="14">
        <v>1</v>
      </c>
      <c r="G4" s="14">
        <v>1</v>
      </c>
      <c r="H4" s="14">
        <v>1</v>
      </c>
      <c r="M4" s="3"/>
      <c r="N4" s="3"/>
      <c r="O4" s="3"/>
    </row>
    <row r="5" spans="1:15" x14ac:dyDescent="0.45">
      <c r="A5" t="s">
        <v>16</v>
      </c>
      <c r="B5" s="13">
        <v>6</v>
      </c>
      <c r="C5" s="8">
        <f t="shared" si="1"/>
        <v>3</v>
      </c>
      <c r="D5" s="3">
        <v>3</v>
      </c>
      <c r="E5" s="14"/>
      <c r="F5" s="14"/>
      <c r="G5" s="3"/>
      <c r="H5" s="3"/>
      <c r="M5" s="3"/>
      <c r="N5" s="3"/>
      <c r="O5" s="3"/>
    </row>
    <row r="6" spans="1:15" x14ac:dyDescent="0.45">
      <c r="A6" t="s">
        <v>17</v>
      </c>
      <c r="B6" s="13">
        <v>3</v>
      </c>
      <c r="C6" s="8">
        <f>SUM(D6:O6)</f>
        <v>9</v>
      </c>
      <c r="D6" s="3"/>
      <c r="E6" s="3"/>
      <c r="F6" s="3"/>
      <c r="G6" s="3"/>
      <c r="H6" s="3"/>
      <c r="I6">
        <v>9</v>
      </c>
      <c r="M6" s="3"/>
      <c r="N6" s="3"/>
      <c r="O6" s="3"/>
    </row>
    <row r="7" spans="1:15" x14ac:dyDescent="0.45">
      <c r="A7" t="s">
        <v>18</v>
      </c>
      <c r="B7" s="13">
        <v>3</v>
      </c>
      <c r="C7" s="8">
        <f t="shared" si="1"/>
        <v>8</v>
      </c>
      <c r="D7" s="3"/>
      <c r="E7" s="14"/>
      <c r="F7" s="14"/>
      <c r="G7" s="3"/>
      <c r="H7" s="3"/>
      <c r="J7">
        <v>8</v>
      </c>
      <c r="M7" s="3"/>
      <c r="N7" s="3"/>
      <c r="O7" s="3"/>
    </row>
    <row r="8" spans="1:15" x14ac:dyDescent="0.45">
      <c r="A8" t="s">
        <v>6</v>
      </c>
      <c r="B8" s="13">
        <v>1</v>
      </c>
      <c r="C8" s="8">
        <f t="shared" si="1"/>
        <v>137</v>
      </c>
      <c r="D8" s="3">
        <v>103</v>
      </c>
      <c r="E8" s="14"/>
      <c r="F8" s="14"/>
      <c r="G8" s="3"/>
      <c r="H8" s="3"/>
      <c r="I8" s="3">
        <v>18</v>
      </c>
      <c r="J8">
        <f>8*2</f>
        <v>16</v>
      </c>
      <c r="M8" s="3"/>
      <c r="N8" s="3"/>
      <c r="O8" s="3"/>
    </row>
    <row r="9" spans="1:15" x14ac:dyDescent="0.45">
      <c r="A9" t="s">
        <v>7</v>
      </c>
      <c r="B9" s="13">
        <v>2</v>
      </c>
      <c r="C9" s="8">
        <f t="shared" si="1"/>
        <v>22</v>
      </c>
      <c r="D9" s="3">
        <v>22</v>
      </c>
      <c r="E9" s="14"/>
      <c r="F9" s="14"/>
      <c r="G9" s="3"/>
      <c r="H9" s="3"/>
      <c r="M9" s="3"/>
      <c r="N9" s="3"/>
      <c r="O9" s="3"/>
    </row>
    <row r="10" spans="1:15" x14ac:dyDescent="0.45">
      <c r="A10" t="s">
        <v>19</v>
      </c>
      <c r="B10" s="13">
        <v>1</v>
      </c>
      <c r="C10" s="8">
        <f t="shared" si="1"/>
        <v>84</v>
      </c>
      <c r="D10" s="3">
        <v>84</v>
      </c>
      <c r="G10" s="3"/>
      <c r="H10" s="3"/>
      <c r="M10" s="3"/>
      <c r="N10" s="3"/>
      <c r="O10" s="3"/>
    </row>
    <row r="11" spans="1:15" x14ac:dyDescent="0.45">
      <c r="B11" s="13"/>
      <c r="C11" s="8">
        <f t="shared" si="1"/>
        <v>0</v>
      </c>
      <c r="D11" s="3"/>
      <c r="E11" s="14"/>
      <c r="F11" s="14"/>
      <c r="G11" s="3"/>
      <c r="H11" s="3"/>
      <c r="M11" s="3"/>
      <c r="N11" s="3"/>
      <c r="O11" s="3"/>
    </row>
    <row r="12" spans="1:15" x14ac:dyDescent="0.45">
      <c r="B12" s="13"/>
      <c r="C12" s="8">
        <f t="shared" si="1"/>
        <v>0</v>
      </c>
      <c r="D12" s="3"/>
      <c r="E12" s="14"/>
      <c r="F12" s="14"/>
      <c r="G12" s="3"/>
      <c r="H12" s="3"/>
      <c r="M12" s="3"/>
      <c r="N12" s="3"/>
      <c r="O12" s="3"/>
    </row>
    <row r="13" spans="1:15" x14ac:dyDescent="0.45">
      <c r="B13" s="13"/>
      <c r="C13" s="8">
        <f t="shared" si="1"/>
        <v>0</v>
      </c>
      <c r="D13" s="3"/>
      <c r="E13" s="3"/>
      <c r="F13" s="14"/>
      <c r="G13" s="3"/>
      <c r="H13" s="3"/>
      <c r="M13" s="3"/>
      <c r="N13" s="3"/>
      <c r="O13" s="3"/>
    </row>
    <row r="14" spans="1:15" x14ac:dyDescent="0.45">
      <c r="B14" s="13"/>
      <c r="C14" s="8">
        <f t="shared" si="1"/>
        <v>0</v>
      </c>
      <c r="D14" s="3"/>
      <c r="E14" s="3"/>
      <c r="G14" s="3"/>
      <c r="H14" s="3"/>
      <c r="M14" s="3"/>
      <c r="N14" s="3"/>
      <c r="O14" s="3"/>
    </row>
    <row r="15" spans="1:15" x14ac:dyDescent="0.45">
      <c r="B15" s="13"/>
      <c r="C15" s="8">
        <f t="shared" si="1"/>
        <v>0</v>
      </c>
      <c r="D15" s="3"/>
      <c r="E15" s="3"/>
      <c r="F15" s="14"/>
      <c r="G15" s="3"/>
      <c r="H15" s="3"/>
      <c r="M15" s="3"/>
      <c r="N15" s="3"/>
      <c r="O15" s="3"/>
    </row>
    <row r="16" spans="1:15" x14ac:dyDescent="0.45">
      <c r="B16" s="13"/>
      <c r="C16" s="8">
        <f t="shared" si="1"/>
        <v>0</v>
      </c>
      <c r="D16" s="3"/>
      <c r="E16" s="3"/>
      <c r="F16" s="14"/>
      <c r="G16" s="3"/>
      <c r="H16" s="3"/>
      <c r="I16" s="3"/>
      <c r="M16" s="3"/>
      <c r="N16" s="3"/>
      <c r="O16" s="3"/>
    </row>
    <row r="17" spans="1:15" x14ac:dyDescent="0.45">
      <c r="B17"/>
      <c r="M17" s="3"/>
      <c r="N17" s="3"/>
      <c r="O17" s="3"/>
    </row>
    <row r="18" spans="1:15" x14ac:dyDescent="0.45">
      <c r="B18"/>
      <c r="M18" s="3"/>
      <c r="N18" s="3"/>
      <c r="O18" s="3"/>
    </row>
    <row r="19" spans="1:15" x14ac:dyDescent="0.45"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45"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45"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45"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45"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45"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45"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45"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45"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45"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45"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45"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45">
      <c r="A31" s="4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45">
      <c r="A32" s="5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45"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7" spans="1:15" x14ac:dyDescent="0.45">
      <c r="A37" s="6"/>
    </row>
    <row r="38" spans="1:15" x14ac:dyDescent="0.45"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45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45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45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45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45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45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45"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45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45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45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45"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45"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45"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45"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45"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45"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45"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x14ac:dyDescent="0.45"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 x14ac:dyDescent="0.45"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x14ac:dyDescent="0.45"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x14ac:dyDescent="0.45"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x14ac:dyDescent="0.45"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x14ac:dyDescent="0.45"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x14ac:dyDescent="0.45"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x14ac:dyDescent="0.45"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45"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45"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45"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45">
      <c r="A67" s="4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45">
      <c r="A68" s="5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45"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45"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45"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45"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45"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45"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45"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45"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45"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45"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45"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45"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45"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45"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45"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45"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45"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45"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45"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45"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45"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45"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45"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45"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45"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45"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45"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45"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45"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45"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45"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:C13"/>
    </sheetView>
  </sheetViews>
  <sheetFormatPr defaultRowHeight="14.25" x14ac:dyDescent="0.45"/>
  <cols>
    <col min="1" max="1" width="25.86328125" bestFit="1" customWidth="1"/>
    <col min="2" max="2" width="6.73046875" style="1" customWidth="1"/>
    <col min="3" max="15" width="6.73046875" customWidth="1"/>
  </cols>
  <sheetData>
    <row r="1" spans="1:15" ht="60.75" x14ac:dyDescent="0.45">
      <c r="A1" s="2" t="s">
        <v>20</v>
      </c>
      <c r="B1" s="9" t="s">
        <v>9</v>
      </c>
      <c r="C1" s="10" t="s">
        <v>0</v>
      </c>
      <c r="D1" s="11" t="s">
        <v>12</v>
      </c>
      <c r="E1" s="11" t="s">
        <v>21</v>
      </c>
      <c r="F1" s="11" t="s">
        <v>22</v>
      </c>
      <c r="G1" s="11" t="s">
        <v>22</v>
      </c>
      <c r="H1" s="11" t="s">
        <v>22</v>
      </c>
      <c r="I1" s="11"/>
      <c r="J1" s="12"/>
      <c r="K1" s="12"/>
      <c r="L1" s="12"/>
      <c r="M1" s="7"/>
      <c r="N1" s="7"/>
      <c r="O1" s="7"/>
    </row>
    <row r="2" spans="1:15" x14ac:dyDescent="0.45">
      <c r="A2" s="1" t="s">
        <v>1</v>
      </c>
      <c r="B2" s="13">
        <v>680</v>
      </c>
      <c r="C2" s="8">
        <f>SUM(D2:O2)</f>
        <v>680</v>
      </c>
      <c r="D2" s="3">
        <f>SUMPRODUCT(D3:D54,$B$3:$B$54)</f>
        <v>128</v>
      </c>
      <c r="E2" s="3">
        <f t="shared" ref="E2:L2" si="0">SUMPRODUCT(E3:E54,$B$3:$B$54)</f>
        <v>168</v>
      </c>
      <c r="F2" s="3">
        <f t="shared" si="0"/>
        <v>128</v>
      </c>
      <c r="G2" s="3">
        <f t="shared" si="0"/>
        <v>128</v>
      </c>
      <c r="H2" s="3">
        <f t="shared" si="0"/>
        <v>128</v>
      </c>
      <c r="I2" s="3">
        <f t="shared" si="0"/>
        <v>0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/>
      <c r="N2" s="3"/>
      <c r="O2" s="3"/>
    </row>
    <row r="3" spans="1:15" x14ac:dyDescent="0.45">
      <c r="A3" t="s">
        <v>26</v>
      </c>
      <c r="B3" s="13">
        <v>6</v>
      </c>
      <c r="C3" s="8">
        <f t="shared" ref="C3:C16" si="1">SUM(D3:O3)</f>
        <v>8</v>
      </c>
      <c r="D3" s="3"/>
      <c r="E3" s="14">
        <v>8</v>
      </c>
      <c r="F3" s="14"/>
      <c r="G3" s="14"/>
      <c r="H3" s="14"/>
      <c r="I3" s="3"/>
      <c r="J3" s="3"/>
      <c r="K3" s="3"/>
      <c r="L3" s="3"/>
      <c r="M3" s="3"/>
      <c r="N3" s="3"/>
      <c r="O3" s="3"/>
    </row>
    <row r="4" spans="1:15" x14ac:dyDescent="0.45">
      <c r="A4" t="s">
        <v>4</v>
      </c>
      <c r="B4" s="13">
        <v>2</v>
      </c>
      <c r="C4" s="8">
        <f t="shared" si="1"/>
        <v>78</v>
      </c>
      <c r="D4" s="3">
        <v>9</v>
      </c>
      <c r="E4" s="14">
        <f>6+18</f>
        <v>24</v>
      </c>
      <c r="F4" s="14">
        <f>3+3*4</f>
        <v>15</v>
      </c>
      <c r="G4" s="14">
        <f t="shared" ref="G4:H4" si="2">3+3*4</f>
        <v>15</v>
      </c>
      <c r="H4" s="14">
        <f t="shared" si="2"/>
        <v>15</v>
      </c>
      <c r="M4" s="3"/>
      <c r="N4" s="3"/>
      <c r="O4" s="3"/>
    </row>
    <row r="5" spans="1:15" x14ac:dyDescent="0.45">
      <c r="A5" t="s">
        <v>3</v>
      </c>
      <c r="B5" s="13">
        <v>3</v>
      </c>
      <c r="C5" s="8">
        <f t="shared" si="1"/>
        <v>8</v>
      </c>
      <c r="D5" s="3"/>
      <c r="E5" s="14">
        <v>8</v>
      </c>
      <c r="F5" s="14"/>
      <c r="G5" s="14"/>
      <c r="H5" s="14"/>
      <c r="M5" s="3"/>
      <c r="N5" s="3"/>
      <c r="O5" s="3"/>
    </row>
    <row r="6" spans="1:15" x14ac:dyDescent="0.45">
      <c r="A6" t="s">
        <v>5</v>
      </c>
      <c r="B6" s="13">
        <v>3</v>
      </c>
      <c r="C6" s="8">
        <f>SUM(D6:O6)</f>
        <v>4</v>
      </c>
      <c r="D6" s="3">
        <v>4</v>
      </c>
      <c r="E6" s="3"/>
      <c r="F6" s="3"/>
      <c r="G6" s="3"/>
      <c r="H6" s="3"/>
      <c r="M6" s="3"/>
      <c r="N6" s="3"/>
      <c r="O6" s="3"/>
    </row>
    <row r="7" spans="1:15" x14ac:dyDescent="0.45">
      <c r="A7" t="s">
        <v>10</v>
      </c>
      <c r="B7" s="13">
        <v>2</v>
      </c>
      <c r="C7" s="8">
        <f t="shared" si="1"/>
        <v>24</v>
      </c>
      <c r="D7" s="3"/>
      <c r="E7" s="14">
        <v>24</v>
      </c>
      <c r="F7" s="14"/>
      <c r="G7" s="14"/>
      <c r="H7" s="14"/>
      <c r="M7" s="3"/>
      <c r="N7" s="3"/>
      <c r="O7" s="3"/>
    </row>
    <row r="8" spans="1:15" x14ac:dyDescent="0.45">
      <c r="A8" t="s">
        <v>6</v>
      </c>
      <c r="B8" s="13">
        <v>1</v>
      </c>
      <c r="C8" s="8">
        <f t="shared" si="1"/>
        <v>134</v>
      </c>
      <c r="D8" s="3">
        <v>26</v>
      </c>
      <c r="E8" s="14"/>
      <c r="F8" s="14">
        <f>12*3</f>
        <v>36</v>
      </c>
      <c r="G8" s="14">
        <f t="shared" ref="G8:H8" si="3">12*3</f>
        <v>36</v>
      </c>
      <c r="H8" s="14">
        <f t="shared" si="3"/>
        <v>36</v>
      </c>
      <c r="I8" s="3"/>
      <c r="M8" s="3"/>
      <c r="N8" s="3"/>
      <c r="O8" s="3"/>
    </row>
    <row r="9" spans="1:15" x14ac:dyDescent="0.45">
      <c r="A9" t="s">
        <v>7</v>
      </c>
      <c r="B9" s="13">
        <v>2</v>
      </c>
      <c r="C9" s="8">
        <f t="shared" si="1"/>
        <v>34</v>
      </c>
      <c r="D9" s="3">
        <v>4</v>
      </c>
      <c r="E9" s="14"/>
      <c r="F9" s="14">
        <f>1+3*3</f>
        <v>10</v>
      </c>
      <c r="G9" s="14">
        <f t="shared" ref="G9:H9" si="4">1+3*3</f>
        <v>10</v>
      </c>
      <c r="H9" s="14">
        <f t="shared" si="4"/>
        <v>10</v>
      </c>
      <c r="M9" s="3"/>
      <c r="N9" s="3"/>
      <c r="O9" s="3"/>
    </row>
    <row r="10" spans="1:15" x14ac:dyDescent="0.45">
      <c r="A10" t="s">
        <v>8</v>
      </c>
      <c r="B10" s="13">
        <v>2</v>
      </c>
      <c r="C10" s="8">
        <f t="shared" si="1"/>
        <v>27</v>
      </c>
      <c r="D10" s="3"/>
      <c r="F10">
        <f>3*3</f>
        <v>9</v>
      </c>
      <c r="G10">
        <f t="shared" ref="G10:H10" si="5">3*3</f>
        <v>9</v>
      </c>
      <c r="H10">
        <f t="shared" si="5"/>
        <v>9</v>
      </c>
      <c r="M10" s="3"/>
      <c r="N10" s="3"/>
      <c r="O10" s="3"/>
    </row>
    <row r="11" spans="1:15" x14ac:dyDescent="0.45">
      <c r="A11" t="s">
        <v>23</v>
      </c>
      <c r="B11" s="13">
        <v>2</v>
      </c>
      <c r="C11" s="8">
        <f t="shared" si="1"/>
        <v>9</v>
      </c>
      <c r="D11" s="3"/>
      <c r="E11" s="14"/>
      <c r="F11" s="14">
        <v>3</v>
      </c>
      <c r="G11" s="14">
        <v>3</v>
      </c>
      <c r="H11" s="14">
        <v>3</v>
      </c>
      <c r="M11" s="3"/>
      <c r="N11" s="3"/>
      <c r="O11" s="3"/>
    </row>
    <row r="12" spans="1:15" x14ac:dyDescent="0.45">
      <c r="A12" t="s">
        <v>24</v>
      </c>
      <c r="B12" s="13">
        <v>1</v>
      </c>
      <c r="C12" s="8">
        <f t="shared" si="1"/>
        <v>54</v>
      </c>
      <c r="D12" s="3"/>
      <c r="E12" s="14"/>
      <c r="F12" s="14">
        <v>18</v>
      </c>
      <c r="G12" s="14">
        <v>18</v>
      </c>
      <c r="H12" s="14">
        <v>18</v>
      </c>
      <c r="M12" s="3"/>
      <c r="N12" s="3"/>
      <c r="O12" s="3"/>
    </row>
    <row r="13" spans="1:15" x14ac:dyDescent="0.45">
      <c r="A13" t="s">
        <v>19</v>
      </c>
      <c r="B13" s="13">
        <v>1</v>
      </c>
      <c r="C13" s="8">
        <f t="shared" si="1"/>
        <v>64</v>
      </c>
      <c r="D13" s="3">
        <v>64</v>
      </c>
      <c r="E13" s="3"/>
      <c r="F13" s="14"/>
      <c r="G13" s="3"/>
      <c r="H13" s="3"/>
      <c r="M13" s="3"/>
      <c r="N13" s="3"/>
      <c r="O13" s="3"/>
    </row>
    <row r="14" spans="1:15" x14ac:dyDescent="0.45">
      <c r="B14" s="13"/>
      <c r="C14" s="8">
        <f t="shared" si="1"/>
        <v>0</v>
      </c>
      <c r="D14" s="3"/>
      <c r="E14" s="3"/>
      <c r="G14" s="3"/>
      <c r="H14" s="3"/>
      <c r="M14" s="3"/>
      <c r="N14" s="3"/>
      <c r="O14" s="3"/>
    </row>
    <row r="15" spans="1:15" x14ac:dyDescent="0.45">
      <c r="B15" s="13"/>
      <c r="C15" s="8">
        <f t="shared" si="1"/>
        <v>0</v>
      </c>
      <c r="D15" s="3"/>
      <c r="E15" s="3"/>
      <c r="F15" s="14"/>
      <c r="G15" s="3"/>
      <c r="H15" s="3"/>
      <c r="M15" s="3"/>
      <c r="N15" s="3"/>
      <c r="O15" s="3"/>
    </row>
    <row r="16" spans="1:15" x14ac:dyDescent="0.45">
      <c r="B16" s="13"/>
      <c r="C16" s="8">
        <f t="shared" si="1"/>
        <v>0</v>
      </c>
      <c r="D16" s="3"/>
      <c r="E16" s="3"/>
      <c r="F16" s="14"/>
      <c r="G16" s="3"/>
      <c r="H16" s="3"/>
      <c r="I16" s="3"/>
      <c r="M16" s="3"/>
      <c r="N16" s="3"/>
      <c r="O16" s="3"/>
    </row>
    <row r="17" spans="1:15" x14ac:dyDescent="0.45">
      <c r="B17"/>
      <c r="M17" s="3"/>
      <c r="N17" s="3"/>
      <c r="O17" s="3"/>
    </row>
    <row r="18" spans="1:15" x14ac:dyDescent="0.45">
      <c r="B18"/>
      <c r="M18" s="3"/>
      <c r="N18" s="3"/>
      <c r="O18" s="3"/>
    </row>
    <row r="19" spans="1:15" x14ac:dyDescent="0.45"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45"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45"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45"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45"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45"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45"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45"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45"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45"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45"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45"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45">
      <c r="A31" s="4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45">
      <c r="A32" s="5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45"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7" spans="1:15" x14ac:dyDescent="0.45">
      <c r="A37" s="6"/>
    </row>
    <row r="38" spans="1:15" x14ac:dyDescent="0.45"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45"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45"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45"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45"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45"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45"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45"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45"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45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45"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x14ac:dyDescent="0.45"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45"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2:15" x14ac:dyDescent="0.45"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5" x14ac:dyDescent="0.45"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2:15" x14ac:dyDescent="0.45"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2:15" x14ac:dyDescent="0.45"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2:15" x14ac:dyDescent="0.45"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2:15" x14ac:dyDescent="0.45"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2:15" x14ac:dyDescent="0.45"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x14ac:dyDescent="0.45"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x14ac:dyDescent="0.45"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x14ac:dyDescent="0.45"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x14ac:dyDescent="0.45"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x14ac:dyDescent="0.45"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x14ac:dyDescent="0.45"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45"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45"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45"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45">
      <c r="A67" s="4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45">
      <c r="A68" s="5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45"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45"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45"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45"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45"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45"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45"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45"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45"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45"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45"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45"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45"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45"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45"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45"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45"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45"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45"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45"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45"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45"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45"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45"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45"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45"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45"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45"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2:15" x14ac:dyDescent="0.45"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2:15" x14ac:dyDescent="0.45"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2:15" x14ac:dyDescent="0.45"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3" sqref="C3:C8"/>
    </sheetView>
  </sheetViews>
  <sheetFormatPr defaultRowHeight="14.25" x14ac:dyDescent="0.45"/>
  <cols>
    <col min="1" max="1" width="16.06640625" customWidth="1"/>
    <col min="2" max="10" width="6.73046875" customWidth="1"/>
  </cols>
  <sheetData>
    <row r="1" spans="1:10" ht="61.5" customHeight="1" x14ac:dyDescent="0.45">
      <c r="A1" s="2" t="s">
        <v>31</v>
      </c>
      <c r="B1" s="9" t="s">
        <v>9</v>
      </c>
      <c r="C1" s="10" t="s">
        <v>0</v>
      </c>
      <c r="D1" s="11" t="s">
        <v>25</v>
      </c>
      <c r="E1" s="11" t="s">
        <v>32</v>
      </c>
      <c r="F1" s="11" t="s">
        <v>32</v>
      </c>
      <c r="G1" s="11" t="s">
        <v>32</v>
      </c>
      <c r="H1" s="11" t="s">
        <v>33</v>
      </c>
      <c r="I1" s="11"/>
      <c r="J1" s="12"/>
    </row>
    <row r="2" spans="1:10" x14ac:dyDescent="0.45">
      <c r="A2" s="1" t="s">
        <v>1</v>
      </c>
      <c r="B2" s="13"/>
      <c r="C2" s="8">
        <f>SUM(D2:O2)</f>
        <v>1141</v>
      </c>
      <c r="D2" s="3">
        <f>SUMPRODUCT(D3:D17,$B3:$B17)</f>
        <v>100</v>
      </c>
      <c r="E2" s="3">
        <f t="shared" ref="E2:J2" si="0">SUMPRODUCT(E3:E17,$B3:$B17)</f>
        <v>314</v>
      </c>
      <c r="F2" s="3">
        <f t="shared" si="0"/>
        <v>314</v>
      </c>
      <c r="G2" s="3">
        <f t="shared" si="0"/>
        <v>314</v>
      </c>
      <c r="H2" s="3">
        <f t="shared" si="0"/>
        <v>99</v>
      </c>
      <c r="I2" s="3">
        <f t="shared" si="0"/>
        <v>0</v>
      </c>
      <c r="J2" s="3">
        <f t="shared" si="0"/>
        <v>0</v>
      </c>
    </row>
    <row r="3" spans="1:10" x14ac:dyDescent="0.45">
      <c r="A3" t="s">
        <v>10</v>
      </c>
      <c r="B3" s="13">
        <v>2</v>
      </c>
      <c r="C3" s="8">
        <f t="shared" ref="C3:C17" si="1">SUM(D3:O3)</f>
        <v>42</v>
      </c>
      <c r="D3" s="3"/>
      <c r="E3" s="14">
        <v>14</v>
      </c>
      <c r="F3" s="14">
        <v>14</v>
      </c>
      <c r="G3" s="14">
        <v>14</v>
      </c>
      <c r="H3" s="14"/>
      <c r="I3" s="3"/>
      <c r="J3" s="3"/>
    </row>
    <row r="4" spans="1:10" x14ac:dyDescent="0.45">
      <c r="A4" t="s">
        <v>6</v>
      </c>
      <c r="B4" s="13">
        <v>1</v>
      </c>
      <c r="C4" s="8">
        <f t="shared" si="1"/>
        <v>582</v>
      </c>
      <c r="D4" s="3">
        <v>60</v>
      </c>
      <c r="E4" s="14">
        <f>54*3</f>
        <v>162</v>
      </c>
      <c r="F4" s="14">
        <f>54*3</f>
        <v>162</v>
      </c>
      <c r="G4" s="14">
        <f>54*3</f>
        <v>162</v>
      </c>
      <c r="H4" s="14">
        <v>36</v>
      </c>
    </row>
    <row r="5" spans="1:10" x14ac:dyDescent="0.45">
      <c r="A5" t="s">
        <v>7</v>
      </c>
      <c r="B5" s="13">
        <v>2</v>
      </c>
      <c r="C5" s="8">
        <f t="shared" si="1"/>
        <v>170</v>
      </c>
      <c r="D5" s="3">
        <v>8</v>
      </c>
      <c r="E5" s="14">
        <f>36+18</f>
        <v>54</v>
      </c>
      <c r="F5" s="14">
        <f>36+18</f>
        <v>54</v>
      </c>
      <c r="G5" s="14">
        <f>36+18</f>
        <v>54</v>
      </c>
      <c r="H5" s="3"/>
      <c r="I5" s="3"/>
      <c r="J5" s="3"/>
    </row>
    <row r="6" spans="1:10" x14ac:dyDescent="0.45">
      <c r="A6" t="s">
        <v>8</v>
      </c>
      <c r="B6" s="13">
        <v>2</v>
      </c>
      <c r="C6" s="8">
        <f>SUM(D6:O6)</f>
        <v>36</v>
      </c>
      <c r="D6" s="3">
        <v>12</v>
      </c>
      <c r="E6" s="3">
        <v>8</v>
      </c>
      <c r="F6" s="3">
        <v>8</v>
      </c>
      <c r="G6" s="3">
        <v>8</v>
      </c>
      <c r="H6" s="3"/>
      <c r="I6" s="3"/>
      <c r="J6" s="3"/>
    </row>
    <row r="7" spans="1:10" x14ac:dyDescent="0.45">
      <c r="A7" t="s">
        <v>34</v>
      </c>
      <c r="B7" s="13">
        <v>1</v>
      </c>
      <c r="C7" s="8">
        <f t="shared" si="1"/>
        <v>18</v>
      </c>
      <c r="D7" s="3"/>
      <c r="E7" s="14"/>
      <c r="F7" s="14"/>
      <c r="G7" s="3"/>
      <c r="H7" s="3">
        <v>18</v>
      </c>
      <c r="I7" s="3"/>
    </row>
    <row r="8" spans="1:10" x14ac:dyDescent="0.45">
      <c r="A8" t="s">
        <v>35</v>
      </c>
      <c r="B8" s="13">
        <v>5</v>
      </c>
      <c r="C8" s="8">
        <f t="shared" si="1"/>
        <v>9</v>
      </c>
      <c r="D8" s="3"/>
      <c r="E8" s="14"/>
      <c r="F8" s="14"/>
      <c r="H8" s="3">
        <v>9</v>
      </c>
      <c r="I8" s="3"/>
    </row>
    <row r="9" spans="1:10" x14ac:dyDescent="0.45">
      <c r="B9" s="13"/>
      <c r="C9" s="8">
        <f t="shared" si="1"/>
        <v>0</v>
      </c>
      <c r="D9" s="3"/>
      <c r="E9" s="14"/>
      <c r="F9" s="14"/>
      <c r="H9" s="3"/>
    </row>
    <row r="10" spans="1:10" x14ac:dyDescent="0.45">
      <c r="B10" s="13"/>
      <c r="C10" s="8">
        <f t="shared" si="1"/>
        <v>0</v>
      </c>
      <c r="D10" s="3"/>
      <c r="G10" s="3"/>
      <c r="H10" s="3"/>
    </row>
    <row r="11" spans="1:10" x14ac:dyDescent="0.45">
      <c r="B11" s="13"/>
      <c r="C11" s="8">
        <f t="shared" si="1"/>
        <v>0</v>
      </c>
      <c r="D11" s="3"/>
      <c r="E11" s="14"/>
      <c r="F11" s="14"/>
      <c r="G11" s="3"/>
      <c r="H11" s="3"/>
    </row>
    <row r="12" spans="1:10" x14ac:dyDescent="0.45">
      <c r="B12" s="13"/>
      <c r="C12" s="8">
        <f t="shared" si="1"/>
        <v>0</v>
      </c>
    </row>
    <row r="13" spans="1:10" x14ac:dyDescent="0.45">
      <c r="B13" s="13"/>
      <c r="C13" s="8">
        <f t="shared" si="1"/>
        <v>0</v>
      </c>
    </row>
    <row r="14" spans="1:10" x14ac:dyDescent="0.45">
      <c r="B14" s="13"/>
      <c r="C14" s="8">
        <f t="shared" si="1"/>
        <v>0</v>
      </c>
    </row>
    <row r="15" spans="1:10" x14ac:dyDescent="0.45">
      <c r="B15" s="13"/>
      <c r="C15" s="8">
        <f t="shared" si="1"/>
        <v>0</v>
      </c>
    </row>
    <row r="16" spans="1:10" x14ac:dyDescent="0.45">
      <c r="B16" s="13"/>
      <c r="C16" s="8">
        <f t="shared" si="1"/>
        <v>0</v>
      </c>
    </row>
    <row r="17" spans="3:3" x14ac:dyDescent="0.45">
      <c r="C17" s="8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46" workbookViewId="0">
      <selection activeCell="I57" sqref="I57"/>
    </sheetView>
  </sheetViews>
  <sheetFormatPr defaultRowHeight="14.25" x14ac:dyDescent="0.45"/>
  <cols>
    <col min="1" max="1" width="16.06640625" customWidth="1"/>
    <col min="2" max="12" width="6.73046875" customWidth="1"/>
  </cols>
  <sheetData>
    <row r="1" spans="1:12" ht="91.5" customHeight="1" x14ac:dyDescent="0.45">
      <c r="A1" s="2" t="s">
        <v>28</v>
      </c>
      <c r="B1" s="9" t="s">
        <v>9</v>
      </c>
      <c r="C1" s="10" t="s">
        <v>0</v>
      </c>
      <c r="D1" s="11" t="s">
        <v>25</v>
      </c>
      <c r="E1" s="11" t="s">
        <v>27</v>
      </c>
      <c r="F1" s="11" t="s">
        <v>27</v>
      </c>
      <c r="G1" s="11" t="s">
        <v>29</v>
      </c>
      <c r="H1" s="11"/>
      <c r="I1" s="11"/>
      <c r="J1" s="12"/>
      <c r="K1" s="12"/>
      <c r="L1" s="12"/>
    </row>
    <row r="2" spans="1:12" x14ac:dyDescent="0.45">
      <c r="A2" s="1" t="s">
        <v>1</v>
      </c>
      <c r="B2" s="13"/>
      <c r="C2" s="8">
        <f>SUM(D2:O2)</f>
        <v>1943</v>
      </c>
      <c r="D2" s="3">
        <f>SUMPRODUCT(D3:D17,$B3:$B17)</f>
        <v>0</v>
      </c>
      <c r="E2" s="3">
        <f t="shared" ref="E2:K2" si="0">SUMPRODUCT(E3:E17,$B3:$B17)</f>
        <v>680</v>
      </c>
      <c r="F2" s="3">
        <f t="shared" si="0"/>
        <v>680</v>
      </c>
      <c r="G2" s="3">
        <f t="shared" si="0"/>
        <v>583</v>
      </c>
      <c r="H2" s="3">
        <f t="shared" si="0"/>
        <v>0</v>
      </c>
      <c r="I2" s="3">
        <f t="shared" si="0"/>
        <v>0</v>
      </c>
      <c r="J2" s="3">
        <f t="shared" si="0"/>
        <v>0</v>
      </c>
      <c r="K2" s="3">
        <f t="shared" si="0"/>
        <v>0</v>
      </c>
      <c r="L2" s="3">
        <f>SUMPRODUCT(L3:L31,$B3:$B31)</f>
        <v>0</v>
      </c>
    </row>
    <row r="3" spans="1:12" x14ac:dyDescent="0.45">
      <c r="A3" t="s">
        <v>26</v>
      </c>
      <c r="B3" s="13">
        <v>6</v>
      </c>
      <c r="C3" s="8">
        <f t="shared" ref="C3:C17" si="1">SUM(D3:O3)</f>
        <v>16</v>
      </c>
      <c r="D3" s="3"/>
      <c r="E3" s="14">
        <v>8</v>
      </c>
      <c r="F3" s="14">
        <v>8</v>
      </c>
      <c r="G3" s="14"/>
      <c r="H3" s="14"/>
      <c r="I3" s="3"/>
      <c r="J3" s="3"/>
      <c r="K3" s="3"/>
      <c r="L3" s="3"/>
    </row>
    <row r="4" spans="1:12" x14ac:dyDescent="0.45">
      <c r="A4" t="s">
        <v>4</v>
      </c>
      <c r="B4" s="13">
        <v>2</v>
      </c>
      <c r="C4" s="8">
        <f t="shared" si="1"/>
        <v>156</v>
      </c>
      <c r="D4" s="3"/>
      <c r="E4" s="14">
        <v>78</v>
      </c>
      <c r="F4" s="14">
        <v>78</v>
      </c>
      <c r="G4" s="14"/>
      <c r="H4" s="14"/>
    </row>
    <row r="5" spans="1:12" x14ac:dyDescent="0.45">
      <c r="A5" t="s">
        <v>36</v>
      </c>
      <c r="B5" s="13">
        <v>3</v>
      </c>
      <c r="C5" s="8">
        <f t="shared" si="1"/>
        <v>16</v>
      </c>
      <c r="D5" s="3"/>
      <c r="E5" s="14">
        <v>8</v>
      </c>
      <c r="F5" s="14">
        <v>8</v>
      </c>
      <c r="G5" s="3"/>
      <c r="H5" s="3"/>
      <c r="I5" s="3"/>
      <c r="J5" s="3"/>
    </row>
    <row r="6" spans="1:12" x14ac:dyDescent="0.45">
      <c r="A6" t="s">
        <v>37</v>
      </c>
      <c r="B6" s="13">
        <v>3</v>
      </c>
      <c r="C6" s="8">
        <f>SUM(D6:O6)</f>
        <v>15</v>
      </c>
      <c r="D6" s="3"/>
      <c r="E6" s="3">
        <v>4</v>
      </c>
      <c r="F6" s="3">
        <v>4</v>
      </c>
      <c r="G6">
        <v>7</v>
      </c>
      <c r="H6" s="3"/>
      <c r="I6" s="3"/>
      <c r="J6" s="3"/>
      <c r="L6" s="3"/>
    </row>
    <row r="7" spans="1:12" x14ac:dyDescent="0.45">
      <c r="A7" t="s">
        <v>10</v>
      </c>
      <c r="B7" s="13">
        <v>2</v>
      </c>
      <c r="C7" s="8">
        <f t="shared" si="1"/>
        <v>48</v>
      </c>
      <c r="D7" s="3"/>
      <c r="E7" s="14">
        <v>24</v>
      </c>
      <c r="F7" s="14">
        <v>24</v>
      </c>
      <c r="G7" s="3"/>
      <c r="H7" s="3"/>
      <c r="I7" s="3"/>
    </row>
    <row r="8" spans="1:12" x14ac:dyDescent="0.45">
      <c r="A8" t="s">
        <v>6</v>
      </c>
      <c r="B8" s="13">
        <v>1</v>
      </c>
      <c r="C8" s="8">
        <f t="shared" si="1"/>
        <v>405</v>
      </c>
      <c r="D8" s="3"/>
      <c r="E8" s="14">
        <v>134</v>
      </c>
      <c r="F8" s="14">
        <v>134</v>
      </c>
      <c r="G8">
        <v>137</v>
      </c>
      <c r="H8" s="3"/>
      <c r="I8" s="3"/>
    </row>
    <row r="9" spans="1:12" x14ac:dyDescent="0.45">
      <c r="A9" t="s">
        <v>7</v>
      </c>
      <c r="B9" s="13">
        <v>2</v>
      </c>
      <c r="C9" s="8">
        <f t="shared" si="1"/>
        <v>90</v>
      </c>
      <c r="D9" s="3"/>
      <c r="E9" s="14">
        <v>34</v>
      </c>
      <c r="F9" s="14">
        <v>34</v>
      </c>
      <c r="G9">
        <v>22</v>
      </c>
      <c r="H9" s="3"/>
    </row>
    <row r="10" spans="1:12" x14ac:dyDescent="0.45">
      <c r="A10" t="s">
        <v>8</v>
      </c>
      <c r="B10" s="13">
        <v>2</v>
      </c>
      <c r="C10" s="8">
        <f t="shared" si="1"/>
        <v>54</v>
      </c>
      <c r="D10" s="3"/>
      <c r="E10">
        <v>27</v>
      </c>
      <c r="F10">
        <v>27</v>
      </c>
      <c r="G10" s="3"/>
      <c r="H10" s="3"/>
    </row>
    <row r="11" spans="1:12" x14ac:dyDescent="0.45">
      <c r="A11" t="s">
        <v>23</v>
      </c>
      <c r="B11" s="13">
        <v>2</v>
      </c>
      <c r="C11" s="8">
        <f t="shared" si="1"/>
        <v>18</v>
      </c>
      <c r="D11" s="3"/>
      <c r="E11" s="14">
        <v>9</v>
      </c>
      <c r="F11" s="14">
        <v>9</v>
      </c>
      <c r="G11" s="3"/>
      <c r="H11" s="3"/>
    </row>
    <row r="12" spans="1:12" x14ac:dyDescent="0.45">
      <c r="A12" t="s">
        <v>24</v>
      </c>
      <c r="B12" s="13">
        <v>1</v>
      </c>
      <c r="C12" s="8">
        <f t="shared" si="1"/>
        <v>108</v>
      </c>
      <c r="E12">
        <v>54</v>
      </c>
      <c r="F12">
        <v>54</v>
      </c>
    </row>
    <row r="13" spans="1:12" x14ac:dyDescent="0.45">
      <c r="A13" t="s">
        <v>38</v>
      </c>
      <c r="B13" s="13">
        <v>4</v>
      </c>
      <c r="C13" s="8">
        <f t="shared" si="1"/>
        <v>57</v>
      </c>
      <c r="G13">
        <v>57</v>
      </c>
    </row>
    <row r="14" spans="1:12" x14ac:dyDescent="0.45">
      <c r="A14" t="s">
        <v>39</v>
      </c>
      <c r="B14" s="13">
        <v>6</v>
      </c>
      <c r="C14" s="8">
        <f t="shared" si="1"/>
        <v>3</v>
      </c>
      <c r="G14">
        <v>3</v>
      </c>
    </row>
    <row r="15" spans="1:12" x14ac:dyDescent="0.45">
      <c r="A15" t="s">
        <v>17</v>
      </c>
      <c r="B15" s="13">
        <v>3</v>
      </c>
      <c r="C15" s="8">
        <f t="shared" si="1"/>
        <v>9</v>
      </c>
      <c r="G15">
        <v>9</v>
      </c>
    </row>
    <row r="16" spans="1:12" x14ac:dyDescent="0.45">
      <c r="A16" t="s">
        <v>40</v>
      </c>
      <c r="B16" s="13">
        <v>3</v>
      </c>
      <c r="C16" s="8">
        <f t="shared" si="1"/>
        <v>8</v>
      </c>
      <c r="G16">
        <v>8</v>
      </c>
    </row>
    <row r="17" spans="1:9" x14ac:dyDescent="0.45">
      <c r="A17" t="s">
        <v>19</v>
      </c>
      <c r="B17">
        <v>1</v>
      </c>
      <c r="C17" s="8">
        <f t="shared" si="1"/>
        <v>212</v>
      </c>
      <c r="E17">
        <v>64</v>
      </c>
      <c r="F17">
        <v>64</v>
      </c>
      <c r="G17">
        <v>84</v>
      </c>
    </row>
    <row r="18" spans="1:9" x14ac:dyDescent="0.45">
      <c r="C18" s="8"/>
    </row>
    <row r="19" spans="1:9" x14ac:dyDescent="0.45">
      <c r="C19" s="8"/>
    </row>
    <row r="20" spans="1:9" ht="90" customHeight="1" x14ac:dyDescent="0.45">
      <c r="A20" s="2" t="s">
        <v>30</v>
      </c>
      <c r="B20" s="9" t="s">
        <v>9</v>
      </c>
      <c r="C20" s="10" t="s">
        <v>0</v>
      </c>
      <c r="D20" s="11" t="s">
        <v>25</v>
      </c>
      <c r="E20" s="11" t="s">
        <v>27</v>
      </c>
      <c r="F20" s="11" t="s">
        <v>29</v>
      </c>
      <c r="G20" s="11" t="s">
        <v>29</v>
      </c>
    </row>
    <row r="21" spans="1:9" x14ac:dyDescent="0.45">
      <c r="A21" s="1" t="s">
        <v>1</v>
      </c>
      <c r="B21" s="13"/>
      <c r="C21" s="8">
        <f>SUM(D21:O21)</f>
        <v>1846</v>
      </c>
      <c r="D21" s="3">
        <f>SUMPRODUCT(D22:D36,$B22:$B36)</f>
        <v>0</v>
      </c>
      <c r="E21" s="3">
        <f t="shared" ref="E21:I21" si="2">SUMPRODUCT(E22:E36,$B22:$B36)</f>
        <v>680</v>
      </c>
      <c r="F21" s="3">
        <f t="shared" si="2"/>
        <v>583</v>
      </c>
      <c r="G21" s="3">
        <f t="shared" si="2"/>
        <v>583</v>
      </c>
      <c r="H21" s="3">
        <f t="shared" si="2"/>
        <v>0</v>
      </c>
      <c r="I21" s="3">
        <f t="shared" si="2"/>
        <v>0</v>
      </c>
    </row>
    <row r="22" spans="1:9" x14ac:dyDescent="0.45">
      <c r="A22" t="s">
        <v>26</v>
      </c>
      <c r="B22" s="13">
        <v>6</v>
      </c>
      <c r="C22" s="8">
        <f t="shared" ref="C22:C24" si="3">SUM(D22:O22)</f>
        <v>8</v>
      </c>
      <c r="D22" s="3"/>
      <c r="E22" s="14">
        <v>8</v>
      </c>
      <c r="F22" s="14"/>
      <c r="G22" s="14"/>
    </row>
    <row r="23" spans="1:9" x14ac:dyDescent="0.45">
      <c r="A23" t="s">
        <v>4</v>
      </c>
      <c r="B23" s="13">
        <v>2</v>
      </c>
      <c r="C23" s="8">
        <f t="shared" si="3"/>
        <v>78</v>
      </c>
      <c r="D23" s="3"/>
      <c r="E23" s="14">
        <v>78</v>
      </c>
      <c r="F23" s="14"/>
      <c r="G23" s="14"/>
    </row>
    <row r="24" spans="1:9" x14ac:dyDescent="0.45">
      <c r="A24" t="s">
        <v>36</v>
      </c>
      <c r="B24" s="13">
        <v>3</v>
      </c>
      <c r="C24" s="8">
        <f t="shared" si="3"/>
        <v>8</v>
      </c>
      <c r="D24" s="3"/>
      <c r="E24" s="14">
        <v>8</v>
      </c>
      <c r="F24" s="3"/>
      <c r="G24" s="3"/>
    </row>
    <row r="25" spans="1:9" x14ac:dyDescent="0.45">
      <c r="A25" t="s">
        <v>37</v>
      </c>
      <c r="B25" s="13">
        <v>3</v>
      </c>
      <c r="C25" s="8">
        <f>SUM(D25:O25)</f>
        <v>18</v>
      </c>
      <c r="D25" s="3"/>
      <c r="E25" s="3">
        <v>4</v>
      </c>
      <c r="F25">
        <v>7</v>
      </c>
      <c r="G25">
        <v>7</v>
      </c>
    </row>
    <row r="26" spans="1:9" x14ac:dyDescent="0.45">
      <c r="A26" t="s">
        <v>10</v>
      </c>
      <c r="B26" s="13">
        <v>2</v>
      </c>
      <c r="C26" s="8">
        <f t="shared" ref="C26:C36" si="4">SUM(D26:O26)</f>
        <v>24</v>
      </c>
      <c r="D26" s="3"/>
      <c r="E26" s="14">
        <v>24</v>
      </c>
      <c r="F26" s="3"/>
      <c r="G26" s="3"/>
    </row>
    <row r="27" spans="1:9" x14ac:dyDescent="0.45">
      <c r="A27" t="s">
        <v>6</v>
      </c>
      <c r="B27" s="13">
        <v>1</v>
      </c>
      <c r="C27" s="8">
        <f t="shared" si="4"/>
        <v>408</v>
      </c>
      <c r="D27" s="3"/>
      <c r="E27" s="14">
        <v>134</v>
      </c>
      <c r="F27">
        <v>137</v>
      </c>
      <c r="G27">
        <v>137</v>
      </c>
    </row>
    <row r="28" spans="1:9" x14ac:dyDescent="0.45">
      <c r="A28" t="s">
        <v>7</v>
      </c>
      <c r="B28" s="13">
        <v>2</v>
      </c>
      <c r="C28" s="8">
        <f t="shared" si="4"/>
        <v>78</v>
      </c>
      <c r="D28" s="3"/>
      <c r="E28" s="14">
        <v>34</v>
      </c>
      <c r="F28">
        <v>22</v>
      </c>
      <c r="G28">
        <v>22</v>
      </c>
    </row>
    <row r="29" spans="1:9" x14ac:dyDescent="0.45">
      <c r="A29" t="s">
        <v>8</v>
      </c>
      <c r="B29" s="13">
        <v>2</v>
      </c>
      <c r="C29" s="8">
        <f t="shared" si="4"/>
        <v>27</v>
      </c>
      <c r="D29" s="3"/>
      <c r="E29">
        <v>27</v>
      </c>
      <c r="F29" s="3"/>
      <c r="G29" s="3"/>
    </row>
    <row r="30" spans="1:9" x14ac:dyDescent="0.45">
      <c r="A30" t="s">
        <v>23</v>
      </c>
      <c r="B30" s="13">
        <v>2</v>
      </c>
      <c r="C30" s="8">
        <f t="shared" si="4"/>
        <v>9</v>
      </c>
      <c r="D30" s="3"/>
      <c r="E30" s="14">
        <v>9</v>
      </c>
      <c r="F30" s="3"/>
      <c r="G30" s="3"/>
    </row>
    <row r="31" spans="1:9" x14ac:dyDescent="0.45">
      <c r="A31" t="s">
        <v>24</v>
      </c>
      <c r="B31" s="13">
        <v>1</v>
      </c>
      <c r="C31" s="8">
        <f t="shared" si="4"/>
        <v>54</v>
      </c>
      <c r="E31">
        <v>54</v>
      </c>
    </row>
    <row r="32" spans="1:9" x14ac:dyDescent="0.45">
      <c r="A32" t="s">
        <v>38</v>
      </c>
      <c r="B32" s="13">
        <v>4</v>
      </c>
      <c r="C32" s="8">
        <f t="shared" si="4"/>
        <v>114</v>
      </c>
      <c r="F32">
        <v>57</v>
      </c>
      <c r="G32">
        <v>57</v>
      </c>
    </row>
    <row r="33" spans="1:9" x14ac:dyDescent="0.45">
      <c r="A33" t="s">
        <v>39</v>
      </c>
      <c r="B33" s="13">
        <v>6</v>
      </c>
      <c r="C33" s="8">
        <f t="shared" si="4"/>
        <v>6</v>
      </c>
      <c r="F33">
        <v>3</v>
      </c>
      <c r="G33">
        <v>3</v>
      </c>
    </row>
    <row r="34" spans="1:9" x14ac:dyDescent="0.45">
      <c r="A34" t="s">
        <v>17</v>
      </c>
      <c r="B34" s="13">
        <v>3</v>
      </c>
      <c r="C34" s="8">
        <f t="shared" si="4"/>
        <v>18</v>
      </c>
      <c r="F34">
        <v>9</v>
      </c>
      <c r="G34">
        <v>9</v>
      </c>
    </row>
    <row r="35" spans="1:9" x14ac:dyDescent="0.45">
      <c r="A35" t="s">
        <v>40</v>
      </c>
      <c r="B35" s="13">
        <v>3</v>
      </c>
      <c r="C35" s="8">
        <f t="shared" si="4"/>
        <v>16</v>
      </c>
      <c r="F35">
        <v>8</v>
      </c>
      <c r="G35">
        <v>8</v>
      </c>
    </row>
    <row r="36" spans="1:9" x14ac:dyDescent="0.45">
      <c r="A36" t="s">
        <v>19</v>
      </c>
      <c r="B36">
        <v>1</v>
      </c>
      <c r="C36" s="8">
        <f t="shared" si="4"/>
        <v>232</v>
      </c>
      <c r="E36">
        <v>64</v>
      </c>
      <c r="F36">
        <v>84</v>
      </c>
      <c r="G36">
        <v>84</v>
      </c>
    </row>
    <row r="38" spans="1:9" ht="97.9" customHeight="1" x14ac:dyDescent="0.45">
      <c r="A38" s="2" t="s">
        <v>41</v>
      </c>
      <c r="B38" s="9" t="s">
        <v>9</v>
      </c>
      <c r="C38" s="10" t="s">
        <v>0</v>
      </c>
      <c r="D38" s="11" t="s">
        <v>25</v>
      </c>
      <c r="E38" s="11" t="s">
        <v>42</v>
      </c>
      <c r="F38" s="11" t="s">
        <v>42</v>
      </c>
      <c r="G38" s="11" t="s">
        <v>43</v>
      </c>
      <c r="H38" s="12" t="s">
        <v>45</v>
      </c>
      <c r="I38" s="12" t="s">
        <v>44</v>
      </c>
    </row>
    <row r="39" spans="1:9" x14ac:dyDescent="0.45">
      <c r="A39" s="1" t="s">
        <v>1</v>
      </c>
      <c r="B39" s="13"/>
      <c r="C39" s="8">
        <f>SUM(D39:O39)</f>
        <v>2753</v>
      </c>
      <c r="D39" s="3">
        <f>SUMPRODUCT(D40:D51,$B40:$B51)</f>
        <v>248</v>
      </c>
      <c r="E39" s="3">
        <f>SUMPRODUCT(E40:E51,$B40:$B51)</f>
        <v>1177</v>
      </c>
      <c r="F39" s="3">
        <f>SUMPRODUCT(F40:F51,$B40:$B51)</f>
        <v>1177</v>
      </c>
      <c r="G39" s="3">
        <f>SUMPRODUCT(G40:G51,$B40:$B51)</f>
        <v>40</v>
      </c>
      <c r="H39" s="3">
        <f t="shared" ref="H39:I39" si="5">SUMPRODUCT(H40:H51,$B40:$B51)</f>
        <v>111</v>
      </c>
      <c r="I39" s="3">
        <f t="shared" si="5"/>
        <v>0</v>
      </c>
    </row>
    <row r="40" spans="1:9" x14ac:dyDescent="0.45">
      <c r="A40" t="s">
        <v>10</v>
      </c>
      <c r="B40" s="13">
        <v>2</v>
      </c>
      <c r="C40" s="8">
        <f t="shared" ref="C40:C42" si="6">SUM(D40:O40)</f>
        <v>84</v>
      </c>
      <c r="D40" s="3"/>
      <c r="E40" s="14">
        <v>42</v>
      </c>
      <c r="F40" s="14">
        <v>42</v>
      </c>
      <c r="G40" s="14"/>
    </row>
    <row r="41" spans="1:9" x14ac:dyDescent="0.45">
      <c r="A41" t="s">
        <v>6</v>
      </c>
      <c r="B41" s="13">
        <v>1</v>
      </c>
      <c r="C41" s="8">
        <f t="shared" si="6"/>
        <v>1286</v>
      </c>
      <c r="D41" s="3">
        <v>122</v>
      </c>
      <c r="E41" s="14">
        <v>582</v>
      </c>
      <c r="F41" s="14">
        <v>582</v>
      </c>
      <c r="G41" s="14"/>
    </row>
    <row r="42" spans="1:9" x14ac:dyDescent="0.45">
      <c r="A42" t="s">
        <v>7</v>
      </c>
      <c r="B42" s="13">
        <v>2</v>
      </c>
      <c r="C42" s="8">
        <f t="shared" si="6"/>
        <v>358</v>
      </c>
      <c r="D42" s="3">
        <v>18</v>
      </c>
      <c r="E42" s="14">
        <v>170</v>
      </c>
      <c r="F42" s="3">
        <v>170</v>
      </c>
      <c r="G42" s="3"/>
    </row>
    <row r="43" spans="1:9" x14ac:dyDescent="0.45">
      <c r="A43" t="s">
        <v>8</v>
      </c>
      <c r="B43" s="13">
        <v>2</v>
      </c>
      <c r="C43" s="8">
        <f>SUM(D43:O43)</f>
        <v>72</v>
      </c>
      <c r="D43" s="3"/>
      <c r="E43" s="3">
        <v>36</v>
      </c>
      <c r="F43">
        <v>36</v>
      </c>
    </row>
    <row r="44" spans="1:9" x14ac:dyDescent="0.45">
      <c r="A44" t="s">
        <v>35</v>
      </c>
      <c r="B44" s="13">
        <v>5</v>
      </c>
      <c r="C44" s="8">
        <f t="shared" ref="C44:C50" si="7">SUM(D44:O44)</f>
        <v>36</v>
      </c>
      <c r="D44" s="3"/>
      <c r="E44" s="14">
        <v>18</v>
      </c>
      <c r="F44" s="3">
        <v>18</v>
      </c>
      <c r="G44" s="3"/>
    </row>
    <row r="45" spans="1:9" x14ac:dyDescent="0.45">
      <c r="A45" t="s">
        <v>50</v>
      </c>
      <c r="B45" s="13">
        <v>5</v>
      </c>
      <c r="C45" s="8">
        <f t="shared" si="7"/>
        <v>8</v>
      </c>
      <c r="D45" s="3"/>
      <c r="E45" s="14"/>
      <c r="F45" s="3"/>
      <c r="G45" s="3">
        <v>8</v>
      </c>
    </row>
    <row r="46" spans="1:9" x14ac:dyDescent="0.45">
      <c r="A46" t="s">
        <v>51</v>
      </c>
      <c r="B46" s="13">
        <v>2</v>
      </c>
      <c r="C46" s="8">
        <f t="shared" si="7"/>
        <v>12</v>
      </c>
      <c r="D46" s="3">
        <v>12</v>
      </c>
      <c r="E46" s="14"/>
      <c r="F46" s="3"/>
      <c r="G46" s="3"/>
    </row>
    <row r="47" spans="1:9" x14ac:dyDescent="0.45">
      <c r="A47" t="s">
        <v>49</v>
      </c>
      <c r="B47" s="13">
        <v>3</v>
      </c>
      <c r="C47" s="8">
        <f t="shared" si="7"/>
        <v>10</v>
      </c>
      <c r="D47" s="3"/>
      <c r="E47" s="14"/>
      <c r="F47" s="3"/>
      <c r="G47" s="3"/>
      <c r="H47">
        <v>10</v>
      </c>
    </row>
    <row r="48" spans="1:9" x14ac:dyDescent="0.45">
      <c r="A48" t="s">
        <v>48</v>
      </c>
      <c r="B48" s="13">
        <v>3</v>
      </c>
      <c r="C48" s="8">
        <f t="shared" si="7"/>
        <v>16</v>
      </c>
      <c r="D48" s="3"/>
      <c r="E48" s="14"/>
      <c r="F48" s="3"/>
      <c r="G48" s="3"/>
      <c r="H48">
        <v>16</v>
      </c>
    </row>
    <row r="49" spans="1:8" x14ac:dyDescent="0.45">
      <c r="A49" t="s">
        <v>47</v>
      </c>
      <c r="B49" s="13">
        <v>3</v>
      </c>
      <c r="C49" s="8">
        <f t="shared" si="7"/>
        <v>9</v>
      </c>
      <c r="D49" s="3"/>
      <c r="E49" s="14"/>
      <c r="F49" s="3"/>
      <c r="G49" s="3"/>
      <c r="H49">
        <v>9</v>
      </c>
    </row>
    <row r="50" spans="1:8" x14ac:dyDescent="0.45">
      <c r="A50" t="s">
        <v>46</v>
      </c>
      <c r="B50" s="13">
        <v>2</v>
      </c>
      <c r="C50" s="8">
        <f t="shared" si="7"/>
        <v>3</v>
      </c>
      <c r="D50" s="3"/>
      <c r="E50" s="14"/>
      <c r="F50" s="3"/>
      <c r="G50" s="3"/>
      <c r="H50">
        <v>3</v>
      </c>
    </row>
    <row r="51" spans="1:8" x14ac:dyDescent="0.45">
      <c r="A51" t="s">
        <v>34</v>
      </c>
      <c r="B51" s="13">
        <v>1</v>
      </c>
      <c r="C51" s="8">
        <f t="shared" ref="C51" si="8">SUM(D51:O51)</f>
        <v>84</v>
      </c>
      <c r="D51" s="3">
        <v>66</v>
      </c>
      <c r="E51" s="14">
        <v>9</v>
      </c>
      <c r="F51" s="3">
        <v>9</v>
      </c>
    </row>
    <row r="53" spans="1:8" ht="103.15" customHeight="1" x14ac:dyDescent="0.45">
      <c r="A53" s="2" t="s">
        <v>52</v>
      </c>
      <c r="B53" s="9" t="s">
        <v>9</v>
      </c>
      <c r="C53" s="10" t="s">
        <v>0</v>
      </c>
      <c r="D53" s="11" t="s">
        <v>25</v>
      </c>
      <c r="E53" s="11" t="s">
        <v>27</v>
      </c>
      <c r="F53" s="11" t="s">
        <v>27</v>
      </c>
      <c r="G53" s="11" t="s">
        <v>29</v>
      </c>
      <c r="H53" s="11" t="s">
        <v>29</v>
      </c>
    </row>
    <row r="54" spans="1:8" x14ac:dyDescent="0.45">
      <c r="A54" s="1" t="s">
        <v>1</v>
      </c>
      <c r="B54" s="13"/>
      <c r="C54" s="8">
        <f>SUM(D54:O54)</f>
        <v>2526</v>
      </c>
      <c r="D54" s="3">
        <f>SUMPRODUCT(D55:D69,$B55:$B69)</f>
        <v>0</v>
      </c>
      <c r="E54" s="3">
        <f t="shared" ref="E54" si="9">SUMPRODUCT(E55:E69,$B55:$B69)</f>
        <v>680</v>
      </c>
      <c r="F54" s="3">
        <f t="shared" ref="F54" si="10">SUMPRODUCT(F55:F69,$B55:$B69)</f>
        <v>680</v>
      </c>
      <c r="G54" s="3">
        <f t="shared" ref="G54:H54" si="11">SUMPRODUCT(G55:G69,$B55:$B69)</f>
        <v>583</v>
      </c>
      <c r="H54" s="3">
        <f t="shared" si="11"/>
        <v>583</v>
      </c>
    </row>
    <row r="55" spans="1:8" x14ac:dyDescent="0.45">
      <c r="A55" t="s">
        <v>26</v>
      </c>
      <c r="B55" s="13">
        <v>6</v>
      </c>
      <c r="C55" s="8">
        <f t="shared" ref="C55:C69" si="12">SUM(D55:O55)</f>
        <v>16</v>
      </c>
      <c r="D55" s="3"/>
      <c r="E55" s="14">
        <v>8</v>
      </c>
      <c r="F55" s="14">
        <v>8</v>
      </c>
      <c r="G55" s="14"/>
      <c r="H55" s="14"/>
    </row>
    <row r="56" spans="1:8" x14ac:dyDescent="0.45">
      <c r="A56" t="s">
        <v>4</v>
      </c>
      <c r="B56" s="13">
        <v>2</v>
      </c>
      <c r="C56" s="8">
        <f t="shared" si="12"/>
        <v>156</v>
      </c>
      <c r="D56" s="3"/>
      <c r="E56" s="14">
        <v>78</v>
      </c>
      <c r="F56" s="14">
        <v>78</v>
      </c>
      <c r="G56" s="14"/>
      <c r="H56" s="14"/>
    </row>
    <row r="57" spans="1:8" x14ac:dyDescent="0.45">
      <c r="A57" t="s">
        <v>36</v>
      </c>
      <c r="B57" s="13">
        <v>3</v>
      </c>
      <c r="C57" s="8">
        <f t="shared" si="12"/>
        <v>16</v>
      </c>
      <c r="D57" s="3"/>
      <c r="E57" s="14">
        <v>8</v>
      </c>
      <c r="F57" s="14">
        <v>8</v>
      </c>
      <c r="G57" s="3"/>
      <c r="H57" s="3"/>
    </row>
    <row r="58" spans="1:8" x14ac:dyDescent="0.45">
      <c r="A58" t="s">
        <v>37</v>
      </c>
      <c r="B58" s="13">
        <v>3</v>
      </c>
      <c r="C58" s="8">
        <f>SUM(D58:O58)</f>
        <v>22</v>
      </c>
      <c r="D58" s="3"/>
      <c r="E58" s="3">
        <v>4</v>
      </c>
      <c r="F58" s="3">
        <v>4</v>
      </c>
      <c r="G58">
        <v>7</v>
      </c>
      <c r="H58">
        <v>7</v>
      </c>
    </row>
    <row r="59" spans="1:8" x14ac:dyDescent="0.45">
      <c r="A59" t="s">
        <v>10</v>
      </c>
      <c r="B59" s="13">
        <v>2</v>
      </c>
      <c r="C59" s="8">
        <f t="shared" ref="C59:C69" si="13">SUM(D59:O59)</f>
        <v>48</v>
      </c>
      <c r="D59" s="3"/>
      <c r="E59" s="14">
        <v>24</v>
      </c>
      <c r="F59" s="14">
        <v>24</v>
      </c>
      <c r="G59" s="3"/>
      <c r="H59" s="3"/>
    </row>
    <row r="60" spans="1:8" x14ac:dyDescent="0.45">
      <c r="A60" t="s">
        <v>6</v>
      </c>
      <c r="B60" s="13">
        <v>1</v>
      </c>
      <c r="C60" s="8">
        <f t="shared" si="13"/>
        <v>542</v>
      </c>
      <c r="D60" s="3"/>
      <c r="E60" s="14">
        <v>134</v>
      </c>
      <c r="F60" s="14">
        <v>134</v>
      </c>
      <c r="G60">
        <v>137</v>
      </c>
      <c r="H60">
        <v>137</v>
      </c>
    </row>
    <row r="61" spans="1:8" x14ac:dyDescent="0.45">
      <c r="A61" t="s">
        <v>7</v>
      </c>
      <c r="B61" s="13">
        <v>2</v>
      </c>
      <c r="C61" s="8">
        <f t="shared" si="13"/>
        <v>112</v>
      </c>
      <c r="D61" s="3"/>
      <c r="E61" s="14">
        <v>34</v>
      </c>
      <c r="F61" s="14">
        <v>34</v>
      </c>
      <c r="G61">
        <v>22</v>
      </c>
      <c r="H61">
        <v>22</v>
      </c>
    </row>
    <row r="62" spans="1:8" x14ac:dyDescent="0.45">
      <c r="A62" t="s">
        <v>8</v>
      </c>
      <c r="B62" s="13">
        <v>2</v>
      </c>
      <c r="C62" s="8">
        <f t="shared" si="13"/>
        <v>54</v>
      </c>
      <c r="D62" s="3"/>
      <c r="E62">
        <v>27</v>
      </c>
      <c r="F62">
        <v>27</v>
      </c>
      <c r="G62" s="3"/>
      <c r="H62" s="3"/>
    </row>
    <row r="63" spans="1:8" x14ac:dyDescent="0.45">
      <c r="A63" t="s">
        <v>23</v>
      </c>
      <c r="B63" s="13">
        <v>2</v>
      </c>
      <c r="C63" s="8">
        <f t="shared" si="13"/>
        <v>18</v>
      </c>
      <c r="D63" s="3"/>
      <c r="E63" s="14">
        <v>9</v>
      </c>
      <c r="F63" s="14">
        <v>9</v>
      </c>
      <c r="G63" s="3"/>
      <c r="H63" s="3"/>
    </row>
    <row r="64" spans="1:8" x14ac:dyDescent="0.45">
      <c r="A64" t="s">
        <v>24</v>
      </c>
      <c r="B64" s="13">
        <v>1</v>
      </c>
      <c r="C64" s="8">
        <f t="shared" si="13"/>
        <v>108</v>
      </c>
      <c r="E64">
        <v>54</v>
      </c>
      <c r="F64">
        <v>54</v>
      </c>
    </row>
    <row r="65" spans="1:8" x14ac:dyDescent="0.45">
      <c r="A65" t="s">
        <v>38</v>
      </c>
      <c r="B65" s="13">
        <v>4</v>
      </c>
      <c r="C65" s="8">
        <f t="shared" si="13"/>
        <v>114</v>
      </c>
      <c r="G65">
        <v>57</v>
      </c>
      <c r="H65">
        <v>57</v>
      </c>
    </row>
    <row r="66" spans="1:8" x14ac:dyDescent="0.45">
      <c r="A66" t="s">
        <v>39</v>
      </c>
      <c r="B66" s="13">
        <v>6</v>
      </c>
      <c r="C66" s="8">
        <f t="shared" si="13"/>
        <v>6</v>
      </c>
      <c r="G66">
        <v>3</v>
      </c>
      <c r="H66">
        <v>3</v>
      </c>
    </row>
    <row r="67" spans="1:8" x14ac:dyDescent="0.45">
      <c r="A67" t="s">
        <v>17</v>
      </c>
      <c r="B67" s="13">
        <v>3</v>
      </c>
      <c r="C67" s="8">
        <f t="shared" si="13"/>
        <v>18</v>
      </c>
      <c r="G67">
        <v>9</v>
      </c>
      <c r="H67">
        <v>9</v>
      </c>
    </row>
    <row r="68" spans="1:8" x14ac:dyDescent="0.45">
      <c r="A68" t="s">
        <v>40</v>
      </c>
      <c r="B68" s="13">
        <v>3</v>
      </c>
      <c r="C68" s="8">
        <f t="shared" si="13"/>
        <v>16</v>
      </c>
      <c r="G68">
        <v>8</v>
      </c>
      <c r="H68">
        <v>8</v>
      </c>
    </row>
    <row r="69" spans="1:8" x14ac:dyDescent="0.45">
      <c r="A69" t="s">
        <v>19</v>
      </c>
      <c r="B69">
        <v>1</v>
      </c>
      <c r="C69" s="8">
        <f t="shared" si="13"/>
        <v>296</v>
      </c>
      <c r="E69">
        <v>64</v>
      </c>
      <c r="F69">
        <v>64</v>
      </c>
      <c r="G69">
        <v>84</v>
      </c>
      <c r="H6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 Rgt</vt:lpstr>
      <vt:lpstr>Mech Btn</vt:lpstr>
      <vt:lpstr>Airmobile btn</vt:lpstr>
      <vt:lpstr>Regiments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2018-02-14T05:47:55Z</dcterms:created>
  <dcterms:modified xsi:type="dcterms:W3CDTF">2018-07-07T19:21:44Z</dcterms:modified>
</cp:coreProperties>
</file>