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8DBB758C-9E9C-4C32-80B0-7D278F41FFF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AM14" i="4" l="1"/>
  <c r="AL14" i="4"/>
  <c r="AK14" i="4"/>
  <c r="AJ14" i="4"/>
  <c r="Z25" i="4"/>
  <c r="AC25" i="4"/>
  <c r="Y5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 s="1"/>
  <c r="AJ17" i="4"/>
  <c r="AL17" i="4"/>
  <c r="AM17" i="4"/>
  <c r="P9" i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B25" i="4"/>
  <c r="X7" i="4"/>
  <c r="AB7" i="4" s="1"/>
  <c r="V7" i="4"/>
  <c r="Z7" i="4" s="1"/>
  <c r="AH7" i="4"/>
  <c r="AL7" i="4" s="1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G3" i="4"/>
  <c r="AG4" i="4" s="1"/>
  <c r="AG5" i="4" s="1"/>
  <c r="L9" i="1"/>
  <c r="B9" i="1"/>
  <c r="AH8" i="4" l="1"/>
  <c r="AL8" i="4" s="1"/>
  <c r="O7" i="4"/>
  <c r="E8" i="4"/>
  <c r="C9" i="4"/>
  <c r="E9" i="4" s="1"/>
  <c r="AG8" i="4"/>
  <c r="AK8" i="4" s="1"/>
  <c r="AF8" i="4"/>
  <c r="V3" i="4"/>
  <c r="X3" i="4" s="1"/>
  <c r="AH9" i="4"/>
  <c r="L4" i="4"/>
  <c r="L5" i="4" s="1"/>
  <c r="M8" i="4" s="1"/>
  <c r="Y7" i="4" l="1"/>
  <c r="AC7" i="4" s="1"/>
  <c r="G9" i="4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L9" i="4"/>
  <c r="AH10" i="4"/>
  <c r="AL10" i="4" s="1"/>
  <c r="Q8" i="4"/>
  <c r="S8" i="4" s="1"/>
  <c r="O8" i="4"/>
  <c r="M9" i="4"/>
  <c r="AK9" i="4" l="1"/>
  <c r="E10" i="4"/>
  <c r="G10" i="4"/>
  <c r="I10" i="4" s="1"/>
  <c r="X4" i="4"/>
  <c r="Y4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Y20" i="4" s="1"/>
  <c r="AC18" i="4"/>
  <c r="X19" i="4"/>
  <c r="AB18" i="4"/>
  <c r="AB19" i="4" l="1"/>
  <c r="X20" i="4"/>
  <c r="AC19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<sst xmlns="http://schemas.openxmlformats.org/spreadsheetml/2006/main" count="120" uniqueCount="49">
  <si>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</si>
  <si>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</si>
  <si>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</si>
  <si>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</si>
  <si>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</si>
  <si>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</si>
  <si>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</si>
  <si>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</si>
  <si>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</si>
  <si>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</si>
  <si>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</si>
  <si>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</si>
  <si>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</si>
  <si>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</si>
  <si>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</si>
  <si>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</si>
  <si>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</si>
  <si>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</si>
  <si>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</si>
  <si>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</si>
  <si>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</si>
  <si>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</si>
  <si>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</si>
  <si>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</si>
  <si>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</si>
  <si>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</si>
  <si>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</si>
  <si>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</si>
  <si>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</si>
  <si>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</si>
  <si>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</si>
  <si>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</si>
  <si>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</si>
  <si>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</si>
  <si>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</si>
  <si>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</si>
  <si>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</si>
  <si>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</si>
  <si>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</si>
  <si>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</si>
  <si>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</si>
  <si>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</si>
  <si>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</si>
  <si>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</si>
  <si>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</si>
  <si>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Scots Bay</t>
  </si>
  <si>
    <t>451+</t>
  </si>
  <si>
    <t>LM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</si>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</sst>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2" fillId="0" borderId="0" xfId="0" applyFont="1"/>
    <xf numFmtId="0" fontId="10" fillId="6" borderId="1" xfId="0" applyFont="1" applyFill="1" applyBorder="1"/>
    <xf numFmtId="0" fontId="10" fillId="7" borderId="1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K1" workbookViewId="0">
      <selection activeCell="V18" sqref="V18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4503.299</v>
      </c>
      <c r="C11" s="16">
        <v>6514</v>
      </c>
      <c r="D11" s="16">
        <v>4514.2209999999995</v>
      </c>
      <c r="E11" s="16">
        <v>6442.6260000000002</v>
      </c>
      <c r="F11" s="12">
        <v>45.054983333333332</v>
      </c>
      <c r="G11" s="12">
        <v>-65.233333333333334</v>
      </c>
      <c r="H11" s="12">
        <v>45.237016666666669</v>
      </c>
      <c r="I11" s="12">
        <v>-64.710433333333327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4504.2562857142857</v>
      </c>
      <c r="C12" s="16">
        <v>6514</v>
      </c>
      <c r="D12" s="16">
        <v>4514.8608571428567</v>
      </c>
      <c r="E12" s="16">
        <v>6443.6080000000002</v>
      </c>
      <c r="F12" s="12">
        <v>45.070938095238169</v>
      </c>
      <c r="G12" s="12">
        <v>-65.233333333333334</v>
      </c>
      <c r="H12" s="12">
        <v>45.247680952381003</v>
      </c>
      <c r="I12" s="12">
        <v>-64.726799999999997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4505.2135714285714</v>
      </c>
      <c r="C13" s="16">
        <v>6514</v>
      </c>
      <c r="D13" s="16">
        <v>4515.5007142857139</v>
      </c>
      <c r="E13" s="16">
        <v>6444.59</v>
      </c>
      <c r="F13" s="12">
        <v>45.086892857142836</v>
      </c>
      <c r="G13" s="12">
        <v>-65.233333333333334</v>
      </c>
      <c r="H13" s="12">
        <v>45.258345238095167</v>
      </c>
      <c r="I13" s="12">
        <v>-64.743166666666667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4506.1708571428571</v>
      </c>
      <c r="C14" s="16">
        <v>6514</v>
      </c>
      <c r="D14" s="16">
        <v>4516.1405714285711</v>
      </c>
      <c r="E14" s="16">
        <v>6445.5720000000001</v>
      </c>
      <c r="F14" s="12">
        <v>45.102847619047665</v>
      </c>
      <c r="G14" s="12">
        <v>-65.233333333333334</v>
      </c>
      <c r="H14" s="12">
        <v>45.269009523809501</v>
      </c>
      <c r="I14" s="12">
        <v>-64.759533333333337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4507.1281428571428</v>
      </c>
      <c r="C15" s="16">
        <v>6514</v>
      </c>
      <c r="D15" s="16">
        <v>4516.7804285714283</v>
      </c>
      <c r="E15" s="16">
        <v>6446.5540000000001</v>
      </c>
      <c r="F15" s="12">
        <v>45.118802380952332</v>
      </c>
      <c r="G15" s="12">
        <v>-65.233333333333334</v>
      </c>
      <c r="H15" s="12">
        <v>45.279673809523835</v>
      </c>
      <c r="I15" s="12">
        <v>-64.775900000000007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4508.0854285714286</v>
      </c>
      <c r="C16" s="16">
        <v>6514</v>
      </c>
      <c r="D16" s="16">
        <v>4517.4202857142855</v>
      </c>
      <c r="E16" s="16">
        <v>6447.5360000000001</v>
      </c>
      <c r="F16" s="12">
        <v>45.134757142857168</v>
      </c>
      <c r="G16" s="12">
        <v>-65.233333333333334</v>
      </c>
      <c r="H16" s="12">
        <v>45.29033809523817</v>
      </c>
      <c r="I16" s="12">
        <v>-64.792266666666663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4509.0427142857143</v>
      </c>
      <c r="C17" s="16">
        <v>6514</v>
      </c>
      <c r="D17" s="16">
        <v>4518.0601428571426</v>
      </c>
      <c r="E17" s="16">
        <v>6448.518</v>
      </c>
      <c r="F17" s="12">
        <v>45.150711904761835</v>
      </c>
      <c r="G17" s="12">
        <v>-65.233333333333334</v>
      </c>
      <c r="H17" s="12">
        <v>45.301002380952333</v>
      </c>
      <c r="I17" s="12">
        <v>-64.808633333333333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4510</v>
      </c>
      <c r="C18" s="16">
        <v>6514</v>
      </c>
      <c r="D18" s="16">
        <v>4518.7</v>
      </c>
      <c r="E18" s="16">
        <v>6449.5</v>
      </c>
      <c r="F18" s="12">
        <v>45.166666666666664</v>
      </c>
      <c r="G18" s="12">
        <v>-65.233333333333334</v>
      </c>
      <c r="H18" s="12">
        <v>45.311666666666667</v>
      </c>
      <c r="I18" s="12">
        <v>-64.825000000000003</v>
      </c>
      <c r="K18" s="6"/>
      <c r="L18" s="6" t="str">
        <v>TOP</v>
      </c>
      <c r="M18" s="6">
        <v>4517.3500000000004</v>
      </c>
      <c r="N18" s="6">
        <v>6503</v>
      </c>
      <c r="O18" s="6">
        <v>4520.3999999999996</v>
      </c>
      <c r="P18" s="6">
        <v>6453</v>
      </c>
      <c r="Q18" s="6">
        <v>45.289166666666667</v>
      </c>
      <c r="R18" s="6">
        <v>-65.05</v>
      </c>
      <c r="S18" s="6">
        <v>45.34</v>
      </c>
      <c r="T18">
        <v>-64.88333333333334</v>
      </c>
    </row>
    <row r="19" spans="1:20" x14ac:dyDescent="0.25">
      <c r="A19" s="6">
        <v>9</v>
      </c>
      <c r="B19" s="16">
        <v>4510.9572857142857</v>
      </c>
      <c r="C19" s="16">
        <v>6514</v>
      </c>
      <c r="D19" s="16">
        <v>4519.339857142857</v>
      </c>
      <c r="E19" s="16">
        <v>6450.482</v>
      </c>
      <c r="F19" s="12">
        <v>45.182621428571501</v>
      </c>
      <c r="G19" s="12">
        <v>-65.233333333333334</v>
      </c>
      <c r="H19" s="12">
        <v>45.322330952381002</v>
      </c>
      <c r="I19" s="12">
        <v>-64.841366666666673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4511.9145714285714</v>
      </c>
      <c r="C20" s="16">
        <v>6514</v>
      </c>
      <c r="D20" s="16">
        <v>4519.9797142857142</v>
      </c>
      <c r="E20" s="16">
        <v>6451.4639999999999</v>
      </c>
      <c r="F20" s="12">
        <v>45.198576190476167</v>
      </c>
      <c r="G20" s="12">
        <v>-65.233333333333334</v>
      </c>
      <c r="H20" s="12">
        <v>45.332995238095165</v>
      </c>
      <c r="I20" s="12">
        <v>-64.857733333333329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4512.8718571428572</v>
      </c>
      <c r="C21" s="16">
        <v>6514</v>
      </c>
      <c r="D21" s="16">
        <v>4520.6195714285714</v>
      </c>
      <c r="E21" s="16">
        <v>6452.4459999999999</v>
      </c>
      <c r="F21" s="12">
        <v>45.214530952380997</v>
      </c>
      <c r="G21" s="12">
        <v>-65.233333333333334</v>
      </c>
      <c r="H21" s="12">
        <v>45.343659523809499</v>
      </c>
      <c r="I21" s="12">
        <v>-64.874099999999999</v>
      </c>
      <c r="L21" s="6" t="str">
        <v>SPACING</v>
      </c>
      <c r="M21" s="6">
        <v>0.78333333333345456</v>
      </c>
      <c r="N21" s="6">
        <v>0</v>
      </c>
      <c r="O21" s="6" t="e">
        <v>#VALUE!</v>
      </c>
      <c r="P21" s="6">
        <v>1</v>
      </c>
      <c r="Q21" s="6">
        <v>1.4722222222223044E-2</v>
      </c>
      <c r="R21" s="6">
        <v>0</v>
      </c>
      <c r="S21" s="6">
        <v>8.3333333333352275E-3</v>
      </c>
      <c r="T21">
        <v>-1.8444444444445669E-2</v>
      </c>
    </row>
    <row r="22" spans="1:20" ht="15.75" customHeight="1" x14ac:dyDescent="0.25">
      <c r="A22" s="6">
        <v>12</v>
      </c>
      <c r="B22" s="16">
        <v>4513.8291428571429</v>
      </c>
      <c r="C22" s="16">
        <v>6514</v>
      </c>
      <c r="D22" s="16">
        <v>4521.2594285714285</v>
      </c>
      <c r="E22" s="16">
        <v>6453.4279999999999</v>
      </c>
      <c r="F22" s="12">
        <v>45.230485714285663</v>
      </c>
      <c r="G22" s="12">
        <v>-65.233333333333334</v>
      </c>
      <c r="H22" s="12">
        <v>45.354323809523834</v>
      </c>
      <c r="I22" s="12">
        <v>-64.890466666666669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4514.7864285714286</v>
      </c>
      <c r="C23" s="16">
        <v>6514</v>
      </c>
      <c r="D23" s="16">
        <v>4521.8992857142857</v>
      </c>
      <c r="E23" s="16">
        <v>6454.41</v>
      </c>
      <c r="F23" s="12">
        <v>45.2464404761905</v>
      </c>
      <c r="G23" s="12">
        <v>-65.233333333333334</v>
      </c>
      <c r="H23" s="12">
        <v>45.364988095238168</v>
      </c>
      <c r="I23" s="12">
        <v>-64.906833333333338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4515.7437142857143</v>
      </c>
      <c r="C24" s="16">
        <v>6514</v>
      </c>
      <c r="D24" s="16">
        <v>4522.5391428571429</v>
      </c>
      <c r="E24" s="16">
        <v>6455.3919999999998</v>
      </c>
      <c r="F24" s="12">
        <v>45.262395238095166</v>
      </c>
      <c r="G24" s="12">
        <v>-65.233333333333334</v>
      </c>
      <c r="H24" s="12">
        <v>45.375652380952332</v>
      </c>
      <c r="I24" s="12">
        <v>-64.923199999999994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4516.701</v>
      </c>
      <c r="C25" s="16">
        <v>6514</v>
      </c>
      <c r="D25" s="16">
        <v>4523.1790000000001</v>
      </c>
      <c r="E25" s="16">
        <v>6456.3739999999998</v>
      </c>
      <c r="F25" s="12">
        <v>45.278350000000003</v>
      </c>
      <c r="G25" s="12">
        <v>-65.233333333333334</v>
      </c>
      <c r="H25" s="12">
        <v>45.386316666666666</v>
      </c>
      <c r="I25" s="12">
        <v>-64.939566666666664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4517.6582857142857</v>
      </c>
      <c r="C26" s="16">
        <v>6514</v>
      </c>
      <c r="D26" s="16">
        <v>4523.8188571428573</v>
      </c>
      <c r="E26" s="16">
        <v>6457.3559999999998</v>
      </c>
      <c r="F26" s="12">
        <v>45.294304761904833</v>
      </c>
      <c r="G26" s="12">
        <v>-65.233333333333334</v>
      </c>
      <c r="H26" s="12">
        <v>45.396980952381</v>
      </c>
      <c r="I26" s="12">
        <v>-64.955933333333334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4518.6155714285715</v>
      </c>
      <c r="C27" s="16">
        <v>6514</v>
      </c>
      <c r="D27" s="16">
        <v>4524.4587142857144</v>
      </c>
      <c r="E27" s="16">
        <v>6458.3379999999997</v>
      </c>
      <c r="F27" s="12">
        <v>45.310259523809499</v>
      </c>
      <c r="G27" s="12">
        <v>-65.233333333333334</v>
      </c>
      <c r="H27" s="12">
        <v>45.407645238095164</v>
      </c>
      <c r="I27" s="12">
        <v>-64.972300000000004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4519.5728571428572</v>
      </c>
      <c r="C28" s="16">
        <v>6514</v>
      </c>
      <c r="D28" s="16">
        <v>4525.0985714285716</v>
      </c>
      <c r="E28" s="16">
        <v>6459.32</v>
      </c>
      <c r="F28" s="12">
        <v>45.326214285714336</v>
      </c>
      <c r="G28" s="12">
        <v>-65.233333333333334</v>
      </c>
      <c r="H28" s="12">
        <v>45.418309523809498</v>
      </c>
      <c r="I28" s="12">
        <v>-64.98866666666666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M19" sqref="M19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47</v>
      </c>
      <c r="B2">
        <v>45.054983333333332</v>
      </c>
      <c r="C2">
        <v>-65.233333333333334</v>
      </c>
      <c r="D2">
        <v>45.237016666666669</v>
      </c>
      <c r="E2">
        <v>-64.710433333333327</v>
      </c>
    </row>
    <row r="3" spans="1:5" x14ac:dyDescent="0.25">
      <c r="A3" s="6" t="s">
        <v>47</v>
      </c>
      <c r="B3" s="6">
        <v>45.224583333333335</v>
      </c>
      <c r="C3" s="6">
        <v>-64.691333333333333</v>
      </c>
      <c r="D3" s="6">
        <v>45.263750000000002</v>
      </c>
      <c r="E3">
        <v>-64.55</v>
      </c>
    </row>
    <row r="4" spans="1:5" x14ac:dyDescent="0.25">
      <c r="A4" s="21" t="s">
        <v>47</v>
      </c>
      <c r="B4">
        <v>45.070938095238169</v>
      </c>
      <c r="C4">
        <v>-65.233333333333334</v>
      </c>
      <c r="D4">
        <v>45.247680952381003</v>
      </c>
      <c r="E4">
        <v>-64.726799999999997</v>
      </c>
    </row>
    <row r="5" spans="1:5" x14ac:dyDescent="0.25">
      <c r="A5" s="21" t="s">
        <v>47</v>
      </c>
      <c r="B5" s="6">
        <v>45.239277777777836</v>
      </c>
      <c r="C5" s="6">
        <v>-64.713277777777833</v>
      </c>
      <c r="D5" s="6">
        <v>45.285277777777836</v>
      </c>
      <c r="E5">
        <v>-64.55</v>
      </c>
    </row>
    <row r="6" spans="1:5" x14ac:dyDescent="0.25">
      <c r="A6" s="21" t="s">
        <v>41</v>
      </c>
      <c r="B6">
        <v>45.086892857142836</v>
      </c>
      <c r="C6">
        <v>-65.233333333333334</v>
      </c>
      <c r="D6">
        <v>45.258345238095167</v>
      </c>
      <c r="E6">
        <v>-64.743166666666667</v>
      </c>
    </row>
    <row r="7" spans="1:5" x14ac:dyDescent="0.25">
      <c r="A7" s="21" t="s">
        <v>41</v>
      </c>
      <c r="B7" s="6">
        <v>45.253972222222167</v>
      </c>
      <c r="C7" s="6">
        <v>-64.735222222222163</v>
      </c>
      <c r="D7" s="6">
        <v>45.306805555555499</v>
      </c>
      <c r="E7">
        <v>-64.55</v>
      </c>
    </row>
    <row r="8" spans="1:5" x14ac:dyDescent="0.25">
      <c r="A8" s="21" t="s">
        <v>41</v>
      </c>
      <c r="B8">
        <v>45.102847619047665</v>
      </c>
      <c r="C8">
        <v>-65.233333333333334</v>
      </c>
      <c r="D8">
        <v>45.269009523809501</v>
      </c>
      <c r="E8">
        <v>-64.759533333333337</v>
      </c>
    </row>
    <row r="9" spans="1:5" x14ac:dyDescent="0.25">
      <c r="A9" s="21" t="s">
        <v>41</v>
      </c>
      <c r="B9" s="6">
        <v>45.268666666666668</v>
      </c>
      <c r="C9" s="6">
        <v>-64.757166666666663</v>
      </c>
      <c r="D9" s="6">
        <v>45.328333333333333</v>
      </c>
      <c r="E9">
        <v>-64.55</v>
      </c>
    </row>
    <row r="10" spans="1:5" x14ac:dyDescent="0.25">
      <c r="A10" s="21" t="s">
        <v>48</v>
      </c>
      <c r="B10">
        <v>45.118802380952332</v>
      </c>
      <c r="C10">
        <v>-65.233333333333334</v>
      </c>
      <c r="D10">
        <v>45.279673809523835</v>
      </c>
      <c r="E10">
        <v>-64.775900000000007</v>
      </c>
    </row>
    <row r="11" spans="1:5" x14ac:dyDescent="0.25">
      <c r="A11" s="21" t="s">
        <v>48</v>
      </c>
      <c r="B11">
        <v>45.134757142857168</v>
      </c>
      <c r="C11">
        <v>-65.233333333333334</v>
      </c>
      <c r="D11">
        <v>45.29033809523817</v>
      </c>
      <c r="E11">
        <v>-64.792266666666663</v>
      </c>
    </row>
    <row r="12" spans="1:5" x14ac:dyDescent="0.25">
      <c r="A12" s="21" t="s">
        <v>48</v>
      </c>
      <c r="B12">
        <v>45.150711904761835</v>
      </c>
      <c r="C12">
        <v>-65.233333333333334</v>
      </c>
      <c r="D12">
        <v>45.301002380952333</v>
      </c>
      <c r="E12">
        <v>-64.808633333333333</v>
      </c>
    </row>
    <row r="13" spans="1:5" x14ac:dyDescent="0.25">
      <c r="A13" s="21" t="s">
        <v>39</v>
      </c>
      <c r="B13">
        <v>45.166666666666664</v>
      </c>
      <c r="C13">
        <v>-65.233333333333334</v>
      </c>
      <c r="D13">
        <v>45.311666666666667</v>
      </c>
      <c r="E13">
        <v>-64.825000000000003</v>
      </c>
    </row>
    <row r="14" spans="1:5" x14ac:dyDescent="0.25">
      <c r="A14" s="21" t="s">
        <v>39</v>
      </c>
      <c r="B14" s="6">
        <v>45.25</v>
      </c>
      <c r="C14" s="6">
        <v>-65.05</v>
      </c>
      <c r="D14" s="6">
        <v>45.31666666666667</v>
      </c>
      <c r="E14">
        <v>-64.833333333333329</v>
      </c>
    </row>
    <row r="15" spans="1:5" x14ac:dyDescent="0.25">
      <c r="A15" s="21" t="s">
        <v>39</v>
      </c>
      <c r="B15" s="6">
        <v>45.26305</v>
      </c>
      <c r="C15" s="6">
        <v>-65.05</v>
      </c>
      <c r="D15" s="6">
        <v>45.324449999999999</v>
      </c>
      <c r="E15">
        <v>-64.849999999999994</v>
      </c>
    </row>
    <row r="16" spans="1:5" x14ac:dyDescent="0.25">
      <c r="A16" s="21" t="s">
        <v>39</v>
      </c>
      <c r="B16" s="6">
        <v>45.276116666666667</v>
      </c>
      <c r="C16" s="6">
        <v>-65.05</v>
      </c>
      <c r="D16" s="6">
        <v>45.332216666666667</v>
      </c>
      <c r="E16">
        <v>-64.86666666666666</v>
      </c>
    </row>
    <row r="17" spans="1:5" x14ac:dyDescent="0.25">
      <c r="A17" s="21" t="s">
        <v>39</v>
      </c>
      <c r="B17" s="6">
        <v>45.289166666666667</v>
      </c>
      <c r="C17" s="6">
        <v>-65.05</v>
      </c>
      <c r="D17" s="6">
        <v>45.34</v>
      </c>
      <c r="E17">
        <v>-64.88333333333334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AC1" workbookViewId="0">
      <selection activeCell="AI24" sqref="AI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0.9572857142857174</v>
      </c>
      <c r="X5" s="6">
        <f t="shared" ref="X5" si="10">(X2-X25)/(X4-1)</f>
        <v>0.63985714285718132</v>
      </c>
      <c r="Y5" s="6">
        <f>(Y2-Y25)/(Y4-1)</f>
        <v>0.9819999999999709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4503.299</v>
      </c>
      <c r="W7" s="6">
        <v>6514</v>
      </c>
      <c r="X7" s="6">
        <f>X25</f>
        <v>4514.2209999999995</v>
      </c>
      <c r="Y7" s="6">
        <f>Y25</f>
        <v>6442.6260000000002</v>
      </c>
      <c r="Z7" s="6">
        <f t="shared" ref="Z7:Z25" si="16">(LEFT(V7,2)+((RIGHT(V7,LEN(V7)-2))/60))</f>
        <v>45.054983333333332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45.237016666666669</v>
      </c>
      <c r="AC7" s="6">
        <f t="shared" ref="AC7:AC24" si="19">-(LEFT(Y7,2)+((RIGHT(Y7,LEN(Y7)-2))/60))</f>
        <v>-64.710433333333327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R30" si="29">(LEFT(N8,2)+((RIGHT(N8,LEN(N8)-2))/60))</f>
        <v>43.247500000000002</v>
      </c>
      <c r="S8" s="6">
        <f t="shared" ref="S8" si="30">Q8</f>
        <v>-66.16</v>
      </c>
      <c r="U8" s="6">
        <f t="shared" ref="U8:U24" si="31">U7+1</f>
        <v>2</v>
      </c>
      <c r="V8" s="6">
        <f>V7+$V5</f>
        <v>4504.2562857142857</v>
      </c>
      <c r="W8" s="6">
        <v>6514</v>
      </c>
      <c r="X8" s="6">
        <f t="shared" ref="X8:Y8" si="32">X7+X5</f>
        <v>4514.8608571428567</v>
      </c>
      <c r="Y8" s="6">
        <f t="shared" si="32"/>
        <v>6443.6080000000002</v>
      </c>
      <c r="Z8" s="6">
        <f t="shared" si="16"/>
        <v>45.070938095238169</v>
      </c>
      <c r="AA8" s="6">
        <f t="shared" si="17"/>
        <v>-65.233333333333334</v>
      </c>
      <c r="AB8" s="6">
        <f t="shared" si="18"/>
        <v>45.247680952381003</v>
      </c>
      <c r="AC8" s="6">
        <f t="shared" si="19"/>
        <v>-64.726799999999997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H31" si="35">(LEFT(D9,2)+((RIGHT(D9,LEN(D9)-2))/60))</f>
        <v>43.233333333333334</v>
      </c>
      <c r="I9" s="6">
        <f t="shared" ref="I9" si="36">G9</f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si="29"/>
        <v>43.247500000000002</v>
      </c>
      <c r="S9" s="6">
        <f t="shared" ref="S9" si="37">Q9</f>
        <v>-66.194999999999993</v>
      </c>
      <c r="U9" s="6">
        <f t="shared" si="31"/>
        <v>3</v>
      </c>
      <c r="V9" s="6">
        <f>V8+$V5</f>
        <v>4505.2135714285714</v>
      </c>
      <c r="W9" s="6">
        <v>6514</v>
      </c>
      <c r="X9" s="6">
        <f t="shared" ref="X9:Y9" si="38">X8+X5</f>
        <v>4515.5007142857139</v>
      </c>
      <c r="Y9" s="6">
        <f t="shared" si="38"/>
        <v>6444.59</v>
      </c>
      <c r="Z9" s="6">
        <f t="shared" si="16"/>
        <v>45.086892857142836</v>
      </c>
      <c r="AA9" s="6">
        <f t="shared" si="17"/>
        <v>-65.233333333333334</v>
      </c>
      <c r="AB9" s="6">
        <f t="shared" si="18"/>
        <v>45.258345238095167</v>
      </c>
      <c r="AC9" s="6">
        <f t="shared" si="19"/>
        <v>-64.743166666666667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si="35"/>
        <v>43.233333333333334</v>
      </c>
      <c r="I10" s="6">
        <f t="shared" ref="I10" si="40">G10</f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si="29"/>
        <v>43.247500000000002</v>
      </c>
      <c r="S10" s="6">
        <f t="shared" ref="S10" si="41">Q10</f>
        <v>-66.23</v>
      </c>
      <c r="U10" s="6">
        <f t="shared" si="31"/>
        <v>4</v>
      </c>
      <c r="V10" s="6">
        <f>V9+$V5</f>
        <v>4506.1708571428571</v>
      </c>
      <c r="W10" s="6">
        <v>6514</v>
      </c>
      <c r="X10" s="6">
        <f t="shared" ref="X10:Y10" si="42">X9+X5</f>
        <v>4516.1405714285711</v>
      </c>
      <c r="Y10" s="6">
        <f t="shared" si="42"/>
        <v>6445.5720000000001</v>
      </c>
      <c r="Z10" s="6">
        <f t="shared" si="16"/>
        <v>45.102847619047665</v>
      </c>
      <c r="AA10" s="6">
        <f t="shared" si="17"/>
        <v>-65.233333333333334</v>
      </c>
      <c r="AB10" s="6">
        <f t="shared" si="18"/>
        <v>45.269009523809501</v>
      </c>
      <c r="AC10" s="6">
        <f t="shared" si="19"/>
        <v>-64.759533333333337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si="35"/>
        <v>43.233333333333334</v>
      </c>
      <c r="I11" s="6">
        <f t="shared" ref="I11" si="44">G11</f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si="29"/>
        <v>43.247500000000002</v>
      </c>
      <c r="S11" s="6">
        <f t="shared" ref="S11" si="45">Q11</f>
        <v>-66.265000000000001</v>
      </c>
      <c r="U11" s="6">
        <f t="shared" si="31"/>
        <v>5</v>
      </c>
      <c r="V11" s="6">
        <f>V10+$V5</f>
        <v>4507.1281428571428</v>
      </c>
      <c r="W11" s="6">
        <v>6514</v>
      </c>
      <c r="X11" s="6">
        <f t="shared" ref="X11:Y11" si="46">X10+X5</f>
        <v>4516.7804285714283</v>
      </c>
      <c r="Y11" s="6">
        <f t="shared" si="46"/>
        <v>6446.5540000000001</v>
      </c>
      <c r="Z11" s="6">
        <f t="shared" si="16"/>
        <v>45.118802380952332</v>
      </c>
      <c r="AA11" s="6">
        <f t="shared" si="17"/>
        <v>-65.233333333333334</v>
      </c>
      <c r="AB11" s="6">
        <f t="shared" si="18"/>
        <v>45.279673809523835</v>
      </c>
      <c r="AC11" s="6">
        <f t="shared" si="19"/>
        <v>-64.775900000000007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si="35"/>
        <v>43.233333333333334</v>
      </c>
      <c r="I12" s="6">
        <f t="shared" ref="I12" si="51">G12</f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si="29"/>
        <v>43.247500000000002</v>
      </c>
      <c r="S12" s="6">
        <f t="shared" ref="S12" si="52">Q12</f>
        <v>-66.3</v>
      </c>
      <c r="U12" s="6">
        <f t="shared" si="31"/>
        <v>6</v>
      </c>
      <c r="V12" s="6">
        <f>V11+$V5</f>
        <v>4508.0854285714286</v>
      </c>
      <c r="W12" s="6">
        <v>6514</v>
      </c>
      <c r="X12" s="6">
        <f t="shared" ref="X12:Y12" si="53">X11+X5</f>
        <v>4517.4202857142855</v>
      </c>
      <c r="Y12" s="6">
        <f t="shared" si="53"/>
        <v>6447.5360000000001</v>
      </c>
      <c r="Z12" s="6">
        <f t="shared" si="16"/>
        <v>45.134757142857168</v>
      </c>
      <c r="AA12" s="6">
        <f t="shared" si="17"/>
        <v>-65.233333333333334</v>
      </c>
      <c r="AB12" s="6">
        <f t="shared" si="18"/>
        <v>45.29033809523817</v>
      </c>
      <c r="AC12" s="6">
        <f t="shared" si="19"/>
        <v>-64.792266666666663</v>
      </c>
    </row>
    <row r="13" spans="1:39" x14ac:dyDescent="0.25">
      <c r="A13" s="6">
        <f t="shared" si="34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si="35"/>
        <v>43.233333333333334</v>
      </c>
      <c r="I13" s="6">
        <f t="shared" ref="I13" si="54">G13</f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si="29"/>
        <v>43.247500000000002</v>
      </c>
      <c r="S13" s="6">
        <f t="shared" ref="S13" si="55">Q13</f>
        <v>-66.334999999999994</v>
      </c>
      <c r="U13" s="6">
        <f t="shared" si="31"/>
        <v>7</v>
      </c>
      <c r="V13" s="6">
        <f>V12+$V5</f>
        <v>4509.0427142857143</v>
      </c>
      <c r="W13" s="6">
        <v>6514</v>
      </c>
      <c r="X13" s="6">
        <f t="shared" ref="X13:Y13" si="56">X12+X5</f>
        <v>4518.0601428571426</v>
      </c>
      <c r="Y13" s="6">
        <f t="shared" si="56"/>
        <v>6448.518</v>
      </c>
      <c r="Z13" s="6">
        <f t="shared" si="16"/>
        <v>45.150711904761835</v>
      </c>
      <c r="AA13" s="6">
        <f t="shared" si="17"/>
        <v>-65.233333333333334</v>
      </c>
      <c r="AB13" s="6">
        <f t="shared" si="18"/>
        <v>45.301002380952333</v>
      </c>
      <c r="AC13" s="6">
        <f t="shared" si="19"/>
        <v>-64.808633333333333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si="35"/>
        <v>43.233333333333334</v>
      </c>
      <c r="I14" s="6">
        <f t="shared" ref="I14" si="57">G14</f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si="29"/>
        <v>43.247500000000002</v>
      </c>
      <c r="S14" s="6">
        <f t="shared" ref="S14" si="58">Q14</f>
        <v>-66.37</v>
      </c>
      <c r="U14" s="6">
        <f t="shared" si="31"/>
        <v>8</v>
      </c>
      <c r="V14" s="6">
        <f>V13+$V5</f>
        <v>4510</v>
      </c>
      <c r="W14" s="6">
        <v>6514</v>
      </c>
      <c r="X14" s="6">
        <f t="shared" ref="X14:Y14" si="59">X13+X5</f>
        <v>4518.7</v>
      </c>
      <c r="Y14" s="6">
        <f t="shared" si="59"/>
        <v>6449.5</v>
      </c>
      <c r="Z14" s="6">
        <f t="shared" si="16"/>
        <v>45.166666666666664</v>
      </c>
      <c r="AA14" s="6">
        <f t="shared" si="17"/>
        <v>-65.233333333333334</v>
      </c>
      <c r="AB14" s="6">
        <f t="shared" si="18"/>
        <v>45.311666666666667</v>
      </c>
      <c r="AC14" s="6">
        <f t="shared" si="19"/>
        <v>-64.825000000000003</v>
      </c>
      <c r="AE14" s="6" t="s">
        <v>21</v>
      </c>
      <c r="AF14" s="6">
        <v>4517.3500000000004</v>
      </c>
      <c r="AG14" s="6">
        <v>6503</v>
      </c>
      <c r="AH14" s="6">
        <v>4520.3999999999996</v>
      </c>
      <c r="AI14" s="6">
        <v>6453</v>
      </c>
      <c r="AJ14" s="6">
        <f t="shared" ref="AJ14" si="60">(LEFT(AF14,2)+((RIGHT(AF14,LEN(AF14)-2))/60))</f>
        <v>45.289166666666667</v>
      </c>
      <c r="AK14" s="6">
        <f t="shared" ref="AK14" si="61">-(LEFT(AG14,2)+((RIGHT(AG14,LEN(AG14)-2))/60))</f>
        <v>-65.05</v>
      </c>
      <c r="AL14" s="6">
        <f t="shared" ref="AL14" si="62">(LEFT(AH14,2)+((RIGHT(AH14,LEN(AH14)-2))/60))</f>
        <v>45.34</v>
      </c>
      <c r="AM14" s="6">
        <f t="shared" ref="AM14" si="63">-(LEFT(AI14,2)+((RIGHT(AI14,LEN(AI14)-2))/60))</f>
        <v>-64.88333333333334</v>
      </c>
    </row>
    <row r="15" spans="1:39" x14ac:dyDescent="0.25">
      <c r="A15" s="6">
        <f t="shared" si="34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si="35"/>
        <v>43.233333333333334</v>
      </c>
      <c r="I15" s="6">
        <f t="shared" ref="I15" si="64">G15</f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si="29"/>
        <v>43.247500000000002</v>
      </c>
      <c r="S15" s="6">
        <f t="shared" ref="S15" si="65">Q15</f>
        <v>-66.405000000000001</v>
      </c>
      <c r="U15" s="6">
        <f t="shared" si="31"/>
        <v>9</v>
      </c>
      <c r="V15" s="6">
        <f>V14+$V5</f>
        <v>4510.9572857142857</v>
      </c>
      <c r="W15" s="6">
        <v>6514</v>
      </c>
      <c r="X15" s="6">
        <f t="shared" ref="X15:Y15" si="66">X14+X5</f>
        <v>4519.339857142857</v>
      </c>
      <c r="Y15" s="6">
        <f t="shared" si="66"/>
        <v>6450.482</v>
      </c>
      <c r="Z15" s="6">
        <f t="shared" si="16"/>
        <v>45.182621428571501</v>
      </c>
      <c r="AA15" s="6">
        <f t="shared" si="17"/>
        <v>-65.233333333333334</v>
      </c>
      <c r="AB15" s="6">
        <f t="shared" si="18"/>
        <v>45.322330952381002</v>
      </c>
      <c r="AC15" s="6">
        <f t="shared" si="19"/>
        <v>-64.841366666666673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si="35"/>
        <v>43.233333333333334</v>
      </c>
      <c r="I16" s="6">
        <f t="shared" ref="I16" si="67">G16</f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si="29"/>
        <v>43.247500000000002</v>
      </c>
      <c r="S16" s="6">
        <f t="shared" ref="S16" si="68">Q16</f>
        <v>-66.44</v>
      </c>
      <c r="U16" s="6">
        <f t="shared" si="31"/>
        <v>10</v>
      </c>
      <c r="V16" s="6">
        <f>V15+$V5</f>
        <v>4511.9145714285714</v>
      </c>
      <c r="W16" s="6">
        <v>6514</v>
      </c>
      <c r="X16" s="6">
        <f t="shared" ref="X16:Y16" si="69">X15+X5</f>
        <v>4519.9797142857142</v>
      </c>
      <c r="Y16" s="6">
        <f t="shared" si="69"/>
        <v>6451.4639999999999</v>
      </c>
      <c r="Z16" s="6">
        <f t="shared" si="16"/>
        <v>45.198576190476167</v>
      </c>
      <c r="AA16" s="6">
        <f t="shared" si="17"/>
        <v>-65.233333333333334</v>
      </c>
      <c r="AB16" s="6">
        <f t="shared" si="18"/>
        <v>45.332995238095165</v>
      </c>
      <c r="AC16" s="6">
        <f t="shared" si="19"/>
        <v>-64.857733333333329</v>
      </c>
      <c r="AE16" s="6" t="s">
        <v>24</v>
      </c>
      <c r="AF16" s="6">
        <f>AF15*4</f>
        <v>4</v>
      </c>
      <c r="AH16" s="6">
        <f t="shared" ref="AH16:AI16" si="70">AH15*4</f>
        <v>4</v>
      </c>
      <c r="AI16" s="6">
        <f t="shared" si="70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si="35"/>
        <v>43.233333333333334</v>
      </c>
      <c r="I17" s="6">
        <f t="shared" ref="I17" si="71">G17</f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si="29"/>
        <v>43.247500000000002</v>
      </c>
      <c r="S17" s="6">
        <f t="shared" ref="S17" si="72">Q17</f>
        <v>-66.474999999999994</v>
      </c>
      <c r="U17" s="6">
        <f t="shared" si="31"/>
        <v>11</v>
      </c>
      <c r="V17" s="6">
        <f>V16+$V5</f>
        <v>4512.8718571428572</v>
      </c>
      <c r="W17" s="6">
        <v>6514</v>
      </c>
      <c r="X17" s="6">
        <f t="shared" ref="X17:Y17" si="73">X16+X5</f>
        <v>4520.6195714285714</v>
      </c>
      <c r="Y17" s="6">
        <f t="shared" si="73"/>
        <v>6452.4459999999999</v>
      </c>
      <c r="Z17" s="6">
        <f t="shared" si="16"/>
        <v>45.214530952380997</v>
      </c>
      <c r="AA17" s="6">
        <f t="shared" si="17"/>
        <v>-65.233333333333334</v>
      </c>
      <c r="AB17" s="6">
        <f t="shared" si="18"/>
        <v>45.343659523809499</v>
      </c>
      <c r="AC17" s="6">
        <f t="shared" si="19"/>
        <v>-64.874099999999999</v>
      </c>
      <c r="AE17" s="6" t="s">
        <v>25</v>
      </c>
      <c r="AF17" s="6">
        <f>(AF14-AF23)/(AF16-1)</f>
        <v>0.78333333333345456</v>
      </c>
      <c r="AH17" s="6" t="e">
        <f>(AH14-AH23)/(AH16-1)</f>
        <v>#VALUE!</v>
      </c>
      <c r="AI17" s="6">
        <f>(AI14-AI23)/(AI16-1)</f>
        <v>1</v>
      </c>
      <c r="AJ17" s="6">
        <f>(AJ14-AJ23)/(AJ16-1)</f>
        <v>1.4722222222223044E-2</v>
      </c>
      <c r="AL17" s="6">
        <f>(AL14-AL23)/(AL16-1)</f>
        <v>8.3333333333352275E-3</v>
      </c>
      <c r="AM17" s="6">
        <f>-(AM23-AM14)/(AM16-1)</f>
        <v>-1.8444444444445669E-2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si="35"/>
        <v>43.233333333333334</v>
      </c>
      <c r="I18" s="6">
        <f t="shared" ref="I18" si="74">G18</f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si="29"/>
        <v>43.247500000000002</v>
      </c>
      <c r="S18" s="6">
        <f t="shared" ref="S18" si="75">Q18</f>
        <v>-66.510000000000005</v>
      </c>
      <c r="U18" s="6">
        <f t="shared" si="31"/>
        <v>12</v>
      </c>
      <c r="V18" s="6">
        <f>V17+$V5</f>
        <v>4513.8291428571429</v>
      </c>
      <c r="W18" s="6">
        <v>6514</v>
      </c>
      <c r="X18" s="9">
        <f t="shared" ref="X18:Y18" si="76">X17+X5</f>
        <v>4521.2594285714285</v>
      </c>
      <c r="Y18" s="6">
        <f t="shared" si="76"/>
        <v>6453.4279999999999</v>
      </c>
      <c r="Z18" s="6">
        <f t="shared" si="16"/>
        <v>45.230485714285663</v>
      </c>
      <c r="AA18" s="6">
        <f t="shared" si="17"/>
        <v>-65.233333333333334</v>
      </c>
      <c r="AB18" s="6">
        <f t="shared" si="18"/>
        <v>45.354323809523834</v>
      </c>
      <c r="AC18" s="6">
        <f t="shared" si="19"/>
        <v>-64.890466666666669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si="35"/>
        <v>43.233333333333334</v>
      </c>
      <c r="I19" s="6">
        <f t="shared" ref="I19" si="77">G19</f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si="29"/>
        <v>43.247500000000002</v>
      </c>
      <c r="S19" s="6">
        <f t="shared" ref="S19" si="78">Q19</f>
        <v>-66.545000000000002</v>
      </c>
      <c r="U19" s="6">
        <f t="shared" si="31"/>
        <v>13</v>
      </c>
      <c r="V19" s="6">
        <f>V18+$V5</f>
        <v>4514.7864285714286</v>
      </c>
      <c r="W19" s="6">
        <v>6514</v>
      </c>
      <c r="X19" s="6">
        <f t="shared" ref="X19:Y19" si="79">X18+X5</f>
        <v>4521.8992857142857</v>
      </c>
      <c r="Y19" s="6">
        <f t="shared" si="79"/>
        <v>6454.41</v>
      </c>
      <c r="Z19" s="6">
        <f t="shared" si="16"/>
        <v>45.2464404761905</v>
      </c>
      <c r="AA19" s="6">
        <f t="shared" si="17"/>
        <v>-65.233333333333334</v>
      </c>
      <c r="AB19" s="6">
        <f t="shared" si="18"/>
        <v>45.364988095238168</v>
      </c>
      <c r="AC19" s="6">
        <f t="shared" si="19"/>
        <v>-64.906833333333338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80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si="35"/>
        <v>43.233333333333334</v>
      </c>
      <c r="I20" s="6">
        <f t="shared" ref="I20" si="81">G20</f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si="29"/>
        <v>43.247500000000002</v>
      </c>
      <c r="S20" s="6">
        <f t="shared" ref="S20" si="82">Q20</f>
        <v>-66.58</v>
      </c>
      <c r="U20" s="6">
        <f t="shared" si="31"/>
        <v>14</v>
      </c>
      <c r="V20" s="6">
        <f>V19+$V5</f>
        <v>4515.7437142857143</v>
      </c>
      <c r="W20" s="6">
        <v>6514</v>
      </c>
      <c r="X20" s="6">
        <f t="shared" ref="X20:Y20" si="83">X19+X5</f>
        <v>4522.5391428571429</v>
      </c>
      <c r="Y20" s="6">
        <f t="shared" si="83"/>
        <v>6455.3919999999998</v>
      </c>
      <c r="Z20" s="6">
        <f t="shared" si="16"/>
        <v>45.262395238095166</v>
      </c>
      <c r="AA20" s="6">
        <f t="shared" si="17"/>
        <v>-65.233333333333334</v>
      </c>
      <c r="AB20" s="6">
        <f t="shared" si="18"/>
        <v>45.375652380952332</v>
      </c>
      <c r="AC20" s="6">
        <f t="shared" si="19"/>
        <v>-64.923199999999994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4">(LEFT(AF20,2)+((RIGHT(AF20,LEN(AF20)-2))/60))</f>
        <v>45.26305</v>
      </c>
      <c r="AK20" s="6">
        <f t="shared" ref="AK20:AK22" si="85">-(LEFT(AG20,2)+((RIGHT(AG20,LEN(AG20)-2))/60))</f>
        <v>-65.05</v>
      </c>
      <c r="AL20" s="6">
        <f t="shared" si="80"/>
        <v>45.324449999999999</v>
      </c>
      <c r="AM20" s="6">
        <f t="shared" ref="AM20:AM22" si="86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si="35"/>
        <v>43.233333333333334</v>
      </c>
      <c r="I21" s="6">
        <f t="shared" ref="I21" si="87">G21</f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si="29"/>
        <v>43.247500000000002</v>
      </c>
      <c r="S21" s="6">
        <f t="shared" ref="S21" si="88">Q21</f>
        <v>-66.615000000000165</v>
      </c>
      <c r="U21" s="6">
        <f t="shared" si="31"/>
        <v>15</v>
      </c>
      <c r="V21" s="6">
        <f>V20+$V5</f>
        <v>4516.701</v>
      </c>
      <c r="W21" s="6">
        <v>6514</v>
      </c>
      <c r="X21" s="6">
        <f t="shared" ref="X21:Y21" si="89">X20+X5</f>
        <v>4523.1790000000001</v>
      </c>
      <c r="Y21" s="6">
        <f t="shared" si="89"/>
        <v>6456.3739999999998</v>
      </c>
      <c r="Z21" s="6">
        <f t="shared" si="16"/>
        <v>45.278350000000003</v>
      </c>
      <c r="AA21" s="6">
        <f t="shared" si="17"/>
        <v>-65.233333333333334</v>
      </c>
      <c r="AB21" s="6">
        <f t="shared" si="18"/>
        <v>45.386316666666666</v>
      </c>
      <c r="AC21" s="6">
        <f t="shared" si="19"/>
        <v>-64.939566666666664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4"/>
        <v>45.276116666666667</v>
      </c>
      <c r="AK21" s="6">
        <f t="shared" si="85"/>
        <v>-65.05</v>
      </c>
      <c r="AL21" s="6">
        <f t="shared" si="80"/>
        <v>45.332216666666667</v>
      </c>
      <c r="AM21" s="6">
        <f t="shared" si="86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si="35"/>
        <v>43.233333333333334</v>
      </c>
      <c r="I22" s="6">
        <f t="shared" ref="I22" si="90">G22</f>
        <v>-66.74666666666667</v>
      </c>
      <c r="K22" s="6">
        <f t="shared" si="28"/>
        <v>16</v>
      </c>
      <c r="L22" s="6">
        <v>4330.12</v>
      </c>
      <c r="M22" s="6">
        <f>M21+L5</f>
        <v>6639.0000000000055</v>
      </c>
      <c r="N22" s="6">
        <v>4314.8500000000004</v>
      </c>
      <c r="O22" s="6">
        <f t="shared" si="12"/>
        <v>6639.0000000000055</v>
      </c>
      <c r="P22" s="6">
        <f t="shared" si="13"/>
        <v>43.502000000000002</v>
      </c>
      <c r="Q22" s="6">
        <f t="shared" si="14"/>
        <v>-66.650000000000162</v>
      </c>
      <c r="R22" s="6">
        <f t="shared" si="29"/>
        <v>43.247500000000002</v>
      </c>
      <c r="S22" s="6">
        <f t="shared" ref="S22" si="91">Q22</f>
        <v>-66.650000000000162</v>
      </c>
      <c r="U22" s="6">
        <f t="shared" si="31"/>
        <v>16</v>
      </c>
      <c r="V22" s="6">
        <f>V21+$V5</f>
        <v>4517.6582857142857</v>
      </c>
      <c r="W22" s="6">
        <v>6514</v>
      </c>
      <c r="X22" s="6">
        <f t="shared" ref="X22:Y22" si="92">X21+X5</f>
        <v>4523.8188571428573</v>
      </c>
      <c r="Y22" s="6">
        <f t="shared" si="92"/>
        <v>6457.3559999999998</v>
      </c>
      <c r="Z22" s="6">
        <f t="shared" si="16"/>
        <v>45.294304761904833</v>
      </c>
      <c r="AA22" s="6">
        <f t="shared" si="17"/>
        <v>-65.233333333333334</v>
      </c>
      <c r="AB22" s="6">
        <f t="shared" si="18"/>
        <v>45.396980952381</v>
      </c>
      <c r="AC22" s="6">
        <f t="shared" si="19"/>
        <v>-64.955933333333334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4"/>
        <v>45.289166666666667</v>
      </c>
      <c r="AK22" s="6">
        <f t="shared" si="85"/>
        <v>-65.05</v>
      </c>
      <c r="AL22" s="6">
        <f t="shared" si="80"/>
        <v>45.34</v>
      </c>
      <c r="AM22" s="6">
        <f t="shared" si="86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si="35"/>
        <v>43.233333333333334</v>
      </c>
      <c r="I23" s="6">
        <f t="shared" ref="I23" si="93">G23</f>
        <v>-66.782857142857168</v>
      </c>
      <c r="K23" s="6">
        <f t="shared" si="28"/>
        <v>17</v>
      </c>
      <c r="L23" s="6">
        <v>4330.12</v>
      </c>
      <c r="M23" s="6">
        <f>M22+L5</f>
        <v>6641.1000000000058</v>
      </c>
      <c r="N23" s="6">
        <v>4314.8500000000004</v>
      </c>
      <c r="O23" s="6">
        <f t="shared" si="12"/>
        <v>6641.1000000000058</v>
      </c>
      <c r="P23" s="6">
        <f t="shared" si="13"/>
        <v>43.502000000000002</v>
      </c>
      <c r="Q23" s="6">
        <f t="shared" si="14"/>
        <v>-66.685000000000173</v>
      </c>
      <c r="R23" s="6">
        <f t="shared" si="29"/>
        <v>43.247500000000002</v>
      </c>
      <c r="S23" s="6">
        <f t="shared" ref="S23" si="94">Q23</f>
        <v>-66.685000000000173</v>
      </c>
      <c r="U23" s="6">
        <f t="shared" si="31"/>
        <v>17</v>
      </c>
      <c r="V23" s="6">
        <f>V22+$V5</f>
        <v>4518.6155714285715</v>
      </c>
      <c r="W23" s="6">
        <v>6514</v>
      </c>
      <c r="X23" s="6">
        <f t="shared" ref="X23:Y23" si="95">X22+X5</f>
        <v>4524.4587142857144</v>
      </c>
      <c r="Y23" s="6">
        <f t="shared" si="95"/>
        <v>6458.3379999999997</v>
      </c>
      <c r="Z23" s="6">
        <f t="shared" si="16"/>
        <v>45.310259523809499</v>
      </c>
      <c r="AA23" s="6">
        <f t="shared" si="17"/>
        <v>-65.233333333333334</v>
      </c>
      <c r="AB23" s="6">
        <f t="shared" si="18"/>
        <v>45.407645238095164</v>
      </c>
      <c r="AC23" s="6">
        <f t="shared" si="19"/>
        <v>-64.972300000000004</v>
      </c>
      <c r="AE23" s="6" t="s">
        <v>28</v>
      </c>
      <c r="AF23" s="6">
        <v>4515</v>
      </c>
      <c r="AG23" s="6">
        <v>6503</v>
      </c>
      <c r="AH23" s="20" t="s">
        <v>46</v>
      </c>
      <c r="AI23" s="6">
        <v>6450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si="35"/>
        <v>43.233333333333334</v>
      </c>
      <c r="I24" s="6">
        <f t="shared" ref="I24" si="96">G24</f>
        <v>-66.819047619047666</v>
      </c>
      <c r="K24" s="6">
        <f t="shared" si="28"/>
        <v>18</v>
      </c>
      <c r="L24" s="6">
        <v>4330.12</v>
      </c>
      <c r="M24" s="6">
        <f>M23+L5</f>
        <v>6643.2000000000062</v>
      </c>
      <c r="N24" s="6">
        <v>4314.8500000000004</v>
      </c>
      <c r="O24" s="6">
        <f t="shared" si="12"/>
        <v>6643.2000000000062</v>
      </c>
      <c r="P24" s="6">
        <f t="shared" si="13"/>
        <v>43.502000000000002</v>
      </c>
      <c r="Q24" s="6">
        <f t="shared" si="14"/>
        <v>-66.720000000000169</v>
      </c>
      <c r="R24" s="6">
        <f t="shared" si="29"/>
        <v>43.247500000000002</v>
      </c>
      <c r="S24" s="6">
        <f t="shared" ref="S24" si="97">Q24</f>
        <v>-66.720000000000169</v>
      </c>
      <c r="U24" s="6">
        <f t="shared" si="31"/>
        <v>18</v>
      </c>
      <c r="V24" s="6">
        <f>V23+$V5</f>
        <v>4519.5728571428572</v>
      </c>
      <c r="W24" s="6">
        <v>6514</v>
      </c>
      <c r="X24" s="6">
        <f t="shared" ref="X24:Y24" si="98">X23+X5</f>
        <v>4525.0985714285716</v>
      </c>
      <c r="Y24" s="6">
        <f t="shared" si="98"/>
        <v>6459.32</v>
      </c>
      <c r="Z24" s="6">
        <f t="shared" si="16"/>
        <v>45.326214285714336</v>
      </c>
      <c r="AA24" s="6">
        <f t="shared" si="17"/>
        <v>-65.233333333333334</v>
      </c>
      <c r="AB24" s="6">
        <f t="shared" si="18"/>
        <v>45.418309523809498</v>
      </c>
      <c r="AC24" s="6">
        <f t="shared" si="19"/>
        <v>-64.98866666666666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si="35"/>
        <v>43.233333333333334</v>
      </c>
      <c r="I25" s="6">
        <f t="shared" ref="I25" si="99">G25</f>
        <v>-66.855238095238164</v>
      </c>
      <c r="K25" s="6">
        <f t="shared" si="28"/>
        <v>19</v>
      </c>
      <c r="L25" s="6">
        <v>4330.12</v>
      </c>
      <c r="M25" s="6">
        <f>M24+L5</f>
        <v>6645.3000000000065</v>
      </c>
      <c r="N25" s="6">
        <v>4314.8500000000004</v>
      </c>
      <c r="O25" s="6">
        <f t="shared" si="12"/>
        <v>6645.3000000000065</v>
      </c>
      <c r="P25" s="6">
        <f t="shared" si="13"/>
        <v>43.502000000000002</v>
      </c>
      <c r="Q25" s="6">
        <f t="shared" si="14"/>
        <v>-66.755000000000166</v>
      </c>
      <c r="R25" s="6">
        <f t="shared" si="29"/>
        <v>43.247500000000002</v>
      </c>
      <c r="S25" s="6">
        <f t="shared" ref="S25" si="100">Q25</f>
        <v>-66.755000000000166</v>
      </c>
      <c r="U25" s="6" t="s">
        <v>28</v>
      </c>
      <c r="V25" s="6">
        <v>4503.299</v>
      </c>
      <c r="W25" s="6">
        <v>6514</v>
      </c>
      <c r="X25" s="6">
        <v>4514.2209999999995</v>
      </c>
      <c r="Y25" s="6">
        <v>6442.6260000000002</v>
      </c>
      <c r="Z25" s="6">
        <f t="shared" si="16"/>
        <v>45.054983333333332</v>
      </c>
      <c r="AA25" s="6">
        <f t="shared" si="17"/>
        <v>-65.233333333333334</v>
      </c>
      <c r="AB25" s="6">
        <f t="shared" si="18"/>
        <v>45.237016666666669</v>
      </c>
      <c r="AC25" s="6">
        <f>-(LEFT(Y25,2)+((RIGHT(Y25,LEN(Y25)-2))/60))</f>
        <v>-64.710433333333327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si="35"/>
        <v>43.233333333333334</v>
      </c>
      <c r="I26" s="6">
        <f t="shared" ref="I26" si="101">G26</f>
        <v>-66.891428571428662</v>
      </c>
      <c r="K26" s="6">
        <f t="shared" si="28"/>
        <v>20</v>
      </c>
      <c r="L26" s="6">
        <v>4330.12</v>
      </c>
      <c r="M26" s="6">
        <f>M25+L5</f>
        <v>6647.4000000000069</v>
      </c>
      <c r="N26" s="6">
        <v>4314.8500000000004</v>
      </c>
      <c r="O26" s="6">
        <f t="shared" si="12"/>
        <v>6647.4000000000069</v>
      </c>
      <c r="P26" s="6">
        <f t="shared" si="13"/>
        <v>43.502000000000002</v>
      </c>
      <c r="Q26" s="6">
        <f t="shared" si="14"/>
        <v>-66.790000000000163</v>
      </c>
      <c r="R26" s="6">
        <f t="shared" si="29"/>
        <v>43.247500000000002</v>
      </c>
      <c r="S26" s="6">
        <f t="shared" ref="S26" si="102">Q26</f>
        <v>-66.790000000000163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si="35"/>
        <v>43.233333333333334</v>
      </c>
      <c r="I27" s="6">
        <f t="shared" ref="I27" si="103">G27</f>
        <v>-66.92761904761916</v>
      </c>
      <c r="K27" s="6">
        <f t="shared" si="28"/>
        <v>21</v>
      </c>
      <c r="L27" s="6">
        <v>4330.12</v>
      </c>
      <c r="M27" s="6">
        <f>M26+L5</f>
        <v>6649.5000000000073</v>
      </c>
      <c r="N27" s="6">
        <v>4314.8500000000004</v>
      </c>
      <c r="O27" s="6">
        <f t="shared" si="12"/>
        <v>6649.5000000000073</v>
      </c>
      <c r="P27" s="6">
        <f t="shared" si="13"/>
        <v>43.502000000000002</v>
      </c>
      <c r="Q27" s="6">
        <f t="shared" si="14"/>
        <v>-66.825000000000173</v>
      </c>
      <c r="R27" s="6">
        <f t="shared" si="29"/>
        <v>43.247500000000002</v>
      </c>
      <c r="S27" s="6">
        <f t="shared" ref="S27" si="104">Q27</f>
        <v>-66.825000000000173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si="35"/>
        <v>43.233333333333334</v>
      </c>
      <c r="I28" s="6">
        <f t="shared" ref="I28" si="105">G28</f>
        <v>-66.963809523809672</v>
      </c>
      <c r="K28" s="6">
        <f t="shared" si="28"/>
        <v>22</v>
      </c>
      <c r="L28" s="6">
        <v>4330.12</v>
      </c>
      <c r="M28" s="6">
        <f>M27+L5</f>
        <v>6651.6000000000076</v>
      </c>
      <c r="N28" s="6">
        <v>4314.8500000000004</v>
      </c>
      <c r="O28" s="6">
        <f t="shared" si="12"/>
        <v>6651.6000000000076</v>
      </c>
      <c r="P28" s="6">
        <f t="shared" si="13"/>
        <v>43.502000000000002</v>
      </c>
      <c r="Q28" s="6">
        <f t="shared" si="14"/>
        <v>-66.86000000000017</v>
      </c>
      <c r="R28" s="6">
        <f t="shared" si="29"/>
        <v>43.247500000000002</v>
      </c>
      <c r="S28" s="6">
        <f t="shared" ref="S28" si="106">Q28</f>
        <v>-66.86000000000017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si="35"/>
        <v>43.233333333333334</v>
      </c>
      <c r="I29" s="6">
        <f t="shared" ref="I29" si="107">G29</f>
        <v>-67</v>
      </c>
      <c r="K29" s="6">
        <f t="shared" si="28"/>
        <v>23</v>
      </c>
      <c r="L29" s="6">
        <v>4330.12</v>
      </c>
      <c r="M29" s="6">
        <f>M28+L5</f>
        <v>6653.700000000008</v>
      </c>
      <c r="N29" s="6">
        <v>4314.8500000000004</v>
      </c>
      <c r="O29" s="6">
        <f t="shared" si="12"/>
        <v>6653.700000000008</v>
      </c>
      <c r="P29" s="6">
        <f t="shared" si="13"/>
        <v>43.502000000000002</v>
      </c>
      <c r="Q29" s="6">
        <f t="shared" si="14"/>
        <v>-66.895000000000167</v>
      </c>
      <c r="R29" s="6">
        <f t="shared" si="29"/>
        <v>43.247500000000002</v>
      </c>
      <c r="S29" s="6">
        <f t="shared" ref="S29" si="108">Q29</f>
        <v>-66.895000000000167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si="35"/>
        <v>43.233333333333334</v>
      </c>
      <c r="I30" s="6">
        <f t="shared" ref="I30" si="109">G30</f>
        <v>-67.036190476190498</v>
      </c>
      <c r="K30" s="6">
        <f t="shared" si="28"/>
        <v>24</v>
      </c>
      <c r="L30" s="6">
        <v>4330.12</v>
      </c>
      <c r="M30" s="6">
        <f>M29+L5</f>
        <v>6655.8000000000084</v>
      </c>
      <c r="N30" s="6">
        <v>4314.8500000000004</v>
      </c>
      <c r="O30" s="6">
        <f t="shared" si="12"/>
        <v>6655.8000000000084</v>
      </c>
      <c r="P30" s="6">
        <f t="shared" si="13"/>
        <v>43.502000000000002</v>
      </c>
      <c r="Q30" s="6">
        <f t="shared" si="14"/>
        <v>-66.930000000000163</v>
      </c>
      <c r="R30" s="6">
        <f t="shared" si="29"/>
        <v>43.247500000000002</v>
      </c>
      <c r="S30" s="6">
        <f t="shared" ref="S30" si="110">Q30</f>
        <v>-66.930000000000163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si="35"/>
        <v>43.233333333333334</v>
      </c>
      <c r="I31" s="6">
        <f t="shared" ref="I31" si="111">G31</f>
        <v>-67.072380952380996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2024-05-28T12:36:08Z</dcterms:modified>
</cp:coreProperties>
</file>