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50A9061D-EC90-4D84-BD12-C1ADE3C60629}" xr6:coauthVersionLast="47" xr6:coauthVersionMax="47" xr10:uidLastSave="{00000000-0000-0000-0000-000000000000}"/>
  <bookViews>
    <workbookView xWindow="7845" yWindow="0" windowWidth="21060" windowHeight="15585" xr2:uid="{00000000-000D-0000-FFFF-FFFF00000000}"/>
  </bookViews>
  <sheets>
    <sheet name="in" sheetId="1" r:id="rId1"/>
  </sheets>
  <definedNames>
    <definedName name="_xlnm._FilterDatabase" localSheetId="0" hidden="1">in!$A$1:$AP$294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2" i="1" l="1"/>
  <c r="R40" i="1"/>
  <c r="R39" i="1"/>
  <c r="R38" i="1"/>
  <c r="N42" i="1"/>
  <c r="N40" i="1"/>
  <c r="N39" i="1"/>
  <c r="N38" i="1"/>
  <c r="M185" i="1"/>
  <c r="R185" i="1"/>
  <c r="N185" i="1"/>
  <c r="O91" i="1"/>
  <c r="O94" i="1"/>
  <c r="O95" i="1"/>
  <c r="O96" i="1"/>
  <c r="O97" i="1"/>
  <c r="O98" i="1"/>
  <c r="N91" i="1"/>
  <c r="N94" i="1"/>
  <c r="N95" i="1"/>
  <c r="N96" i="1"/>
  <c r="N97" i="1"/>
  <c r="N98" i="1"/>
  <c r="N103" i="1"/>
  <c r="O82" i="1"/>
  <c r="O83" i="1"/>
  <c r="O84" i="1"/>
  <c r="O85" i="1"/>
  <c r="N82" i="1"/>
  <c r="N83" i="1"/>
  <c r="N84" i="1"/>
  <c r="N85" i="1"/>
  <c r="N81" i="1"/>
  <c r="O81" i="1"/>
  <c r="N259" i="1"/>
  <c r="P271" i="1"/>
  <c r="T8" i="1"/>
  <c r="T14" i="1"/>
  <c r="T16" i="1"/>
  <c r="T17" i="1"/>
  <c r="T22" i="1"/>
  <c r="T23" i="1"/>
  <c r="T25" i="1"/>
  <c r="T27" i="1"/>
  <c r="T29" i="1"/>
  <c r="T32" i="1"/>
  <c r="T34" i="1"/>
  <c r="T41" i="1"/>
  <c r="T43" i="1"/>
  <c r="T44" i="1"/>
  <c r="T45" i="1"/>
  <c r="T46" i="1"/>
  <c r="T51" i="1"/>
  <c r="T53" i="1"/>
  <c r="T54" i="1"/>
  <c r="T57" i="1"/>
  <c r="T59" i="1"/>
  <c r="T60" i="1"/>
  <c r="T64" i="1"/>
  <c r="T66" i="1"/>
  <c r="T67" i="1"/>
  <c r="T68" i="1"/>
  <c r="T72" i="1"/>
  <c r="T74" i="1"/>
  <c r="T75" i="1"/>
  <c r="T76" i="1"/>
  <c r="T77" i="1"/>
  <c r="T81" i="1"/>
  <c r="T82" i="1"/>
  <c r="T83" i="1"/>
  <c r="T84" i="1"/>
  <c r="T85" i="1"/>
  <c r="T90" i="1"/>
  <c r="T91" i="1"/>
  <c r="T94" i="1"/>
  <c r="T95" i="1"/>
  <c r="T96" i="1"/>
  <c r="T97" i="1"/>
  <c r="T98" i="1"/>
  <c r="T103" i="1"/>
  <c r="T105" i="1"/>
  <c r="T107" i="1"/>
  <c r="T108" i="1"/>
  <c r="T109" i="1"/>
  <c r="T111" i="1"/>
  <c r="T112" i="1"/>
  <c r="T113" i="1"/>
  <c r="T118" i="1"/>
  <c r="T120" i="1"/>
  <c r="T121" i="1"/>
  <c r="T122" i="1"/>
  <c r="T129" i="1"/>
  <c r="T131" i="1"/>
  <c r="T132" i="1"/>
  <c r="T133" i="1"/>
  <c r="T134" i="1"/>
  <c r="T142" i="1"/>
  <c r="T144" i="1"/>
  <c r="T146" i="1"/>
  <c r="T147" i="1"/>
  <c r="T149" i="1"/>
  <c r="T155" i="1"/>
  <c r="T157" i="1"/>
  <c r="T159" i="1"/>
  <c r="T160" i="1"/>
  <c r="T161" i="1"/>
  <c r="T166" i="1"/>
  <c r="T168" i="1"/>
  <c r="T170" i="1"/>
  <c r="T171" i="1"/>
  <c r="T172" i="1"/>
  <c r="T173" i="1"/>
  <c r="T179" i="1"/>
  <c r="T181" i="1"/>
  <c r="T182" i="1"/>
  <c r="T183" i="1"/>
  <c r="T184" i="1"/>
  <c r="T185" i="1"/>
  <c r="T191" i="1"/>
  <c r="T193" i="1"/>
  <c r="T195" i="1"/>
  <c r="T197" i="1"/>
  <c r="T198" i="1"/>
  <c r="T199" i="1"/>
  <c r="T205" i="1"/>
  <c r="T207" i="1"/>
  <c r="T209" i="1"/>
  <c r="T211" i="1"/>
  <c r="T212" i="1"/>
  <c r="T213" i="1"/>
  <c r="T214" i="1"/>
  <c r="T220" i="1"/>
  <c r="T222" i="1"/>
  <c r="T224" i="1"/>
  <c r="T226" i="1"/>
  <c r="T227" i="1"/>
  <c r="T228" i="1"/>
  <c r="T229" i="1"/>
  <c r="T236" i="1"/>
  <c r="T238" i="1"/>
  <c r="T240" i="1"/>
  <c r="T242" i="1"/>
  <c r="T243" i="1"/>
  <c r="T244" i="1"/>
  <c r="T252" i="1"/>
  <c r="T254" i="1"/>
  <c r="T256" i="1"/>
  <c r="T258" i="1"/>
  <c r="T259" i="1"/>
  <c r="T260" i="1"/>
  <c r="T267" i="1"/>
  <c r="T269" i="1"/>
  <c r="T271" i="1"/>
  <c r="T273" i="1"/>
  <c r="T275" i="1"/>
  <c r="T276" i="1"/>
  <c r="T277" i="1"/>
  <c r="T2" i="1"/>
  <c r="T7" i="1"/>
  <c r="T12" i="1"/>
  <c r="T13" i="1"/>
  <c r="T15" i="1"/>
  <c r="T20" i="1"/>
  <c r="T21" i="1"/>
  <c r="T30" i="1"/>
  <c r="T31" i="1"/>
  <c r="T47" i="1"/>
  <c r="T48" i="1"/>
  <c r="T49" i="1"/>
  <c r="T50" i="1"/>
  <c r="T55" i="1"/>
  <c r="T56" i="1"/>
  <c r="T58" i="1"/>
  <c r="T61" i="1"/>
  <c r="T62" i="1"/>
  <c r="T63" i="1"/>
  <c r="T69" i="1"/>
  <c r="T70" i="1"/>
  <c r="T71" i="1"/>
  <c r="T73" i="1"/>
  <c r="T78" i="1"/>
  <c r="T79" i="1"/>
  <c r="T80" i="1"/>
  <c r="T86" i="1"/>
  <c r="T87" i="1"/>
  <c r="T88" i="1"/>
  <c r="T89" i="1"/>
  <c r="T93" i="1"/>
  <c r="T99" i="1"/>
  <c r="T100" i="1"/>
  <c r="T101" i="1"/>
  <c r="T102" i="1"/>
  <c r="T104" i="1"/>
  <c r="T106" i="1"/>
  <c r="T114" i="1"/>
  <c r="T115" i="1"/>
  <c r="T116" i="1"/>
  <c r="T117" i="1"/>
  <c r="T119" i="1"/>
  <c r="T125" i="1"/>
  <c r="T126" i="1"/>
  <c r="T127" i="1"/>
  <c r="T128" i="1"/>
  <c r="T130" i="1"/>
  <c r="T137" i="1"/>
  <c r="T138" i="1"/>
  <c r="T139" i="1"/>
  <c r="T140" i="1"/>
  <c r="T141" i="1"/>
  <c r="T143" i="1"/>
  <c r="T145" i="1"/>
  <c r="T150" i="1"/>
  <c r="T151" i="1"/>
  <c r="T152" i="1"/>
  <c r="T153" i="1"/>
  <c r="T156" i="1"/>
  <c r="T158" i="1"/>
  <c r="T162" i="1"/>
  <c r="T163" i="1"/>
  <c r="T164" i="1"/>
  <c r="T165" i="1"/>
  <c r="T167" i="1"/>
  <c r="T169" i="1"/>
  <c r="T174" i="1"/>
  <c r="T175" i="1"/>
  <c r="T176" i="1"/>
  <c r="T177" i="1"/>
  <c r="T178" i="1"/>
  <c r="T180" i="1"/>
  <c r="T186" i="1"/>
  <c r="T187" i="1"/>
  <c r="T188" i="1"/>
  <c r="T189" i="1"/>
  <c r="T190" i="1"/>
  <c r="T192" i="1"/>
  <c r="T194" i="1"/>
  <c r="T196" i="1"/>
  <c r="T200" i="1"/>
  <c r="T201" i="1"/>
  <c r="T202" i="1"/>
  <c r="T203" i="1"/>
  <c r="T204" i="1"/>
  <c r="T206" i="1"/>
  <c r="T208" i="1"/>
  <c r="T210" i="1"/>
  <c r="T215" i="1"/>
  <c r="T216" i="1"/>
  <c r="T217" i="1"/>
  <c r="T218" i="1"/>
  <c r="T219" i="1"/>
  <c r="T221" i="1"/>
  <c r="T223" i="1"/>
  <c r="T225" i="1"/>
  <c r="T230" i="1"/>
  <c r="T231" i="1"/>
  <c r="T232" i="1"/>
  <c r="T233" i="1"/>
  <c r="T234" i="1"/>
  <c r="T235" i="1"/>
  <c r="T237" i="1"/>
  <c r="T239" i="1"/>
  <c r="T241" i="1"/>
  <c r="T245" i="1"/>
  <c r="T246" i="1"/>
  <c r="T247" i="1"/>
  <c r="T248" i="1"/>
  <c r="T249" i="1"/>
  <c r="T250" i="1"/>
  <c r="T251" i="1"/>
  <c r="T253" i="1"/>
  <c r="T255" i="1"/>
  <c r="T257" i="1"/>
  <c r="T261" i="1"/>
  <c r="T262" i="1"/>
  <c r="T263" i="1"/>
  <c r="T264" i="1"/>
  <c r="T265" i="1"/>
  <c r="T266" i="1"/>
  <c r="T268" i="1"/>
  <c r="T270" i="1"/>
  <c r="T272" i="1"/>
  <c r="T274" i="1"/>
  <c r="T278" i="1"/>
  <c r="T279" i="1"/>
  <c r="T280" i="1"/>
  <c r="T281" i="1"/>
  <c r="T282" i="1"/>
  <c r="T283" i="1"/>
  <c r="T284" i="1"/>
  <c r="T285" i="1"/>
  <c r="T286" i="1"/>
  <c r="T287" i="1"/>
  <c r="T288" i="1"/>
  <c r="T289" i="1"/>
  <c r="T291" i="1"/>
  <c r="T293" i="1"/>
  <c r="T294" i="1"/>
  <c r="T290" i="1"/>
  <c r="T292" i="1"/>
  <c r="P292" i="1"/>
  <c r="S292" i="1"/>
  <c r="O292" i="1"/>
  <c r="P294" i="1"/>
  <c r="P290" i="1"/>
  <c r="O289" i="1"/>
  <c r="O290" i="1"/>
  <c r="O294" i="1"/>
  <c r="P293" i="1"/>
  <c r="O293" i="1"/>
  <c r="P291" i="1"/>
  <c r="O291" i="1"/>
  <c r="P289" i="1"/>
  <c r="S290" i="1"/>
  <c r="S294" i="1"/>
  <c r="S293" i="1"/>
  <c r="S291" i="1"/>
  <c r="S289" i="1"/>
  <c r="R291" i="1"/>
  <c r="R293" i="1"/>
  <c r="R294" i="1"/>
  <c r="R290" i="1"/>
  <c r="R292" i="1"/>
  <c r="R289" i="1"/>
  <c r="N291" i="1"/>
  <c r="N293" i="1"/>
  <c r="N294" i="1"/>
  <c r="N290" i="1"/>
  <c r="N292" i="1"/>
  <c r="M291" i="1"/>
  <c r="M293" i="1"/>
  <c r="M294" i="1"/>
  <c r="M290" i="1"/>
  <c r="M292" i="1"/>
  <c r="M289" i="1"/>
  <c r="B291" i="1"/>
  <c r="B293" i="1"/>
  <c r="B294" i="1"/>
  <c r="B290" i="1"/>
  <c r="B292" i="1"/>
  <c r="B289" i="1"/>
  <c r="O8" i="1"/>
  <c r="S288" i="1"/>
  <c r="S287" i="1"/>
  <c r="S286" i="1"/>
  <c r="S285" i="1"/>
  <c r="S284" i="1"/>
  <c r="S8" i="1"/>
  <c r="S80" i="1"/>
  <c r="P8" i="1"/>
  <c r="P14" i="1"/>
  <c r="P16" i="1"/>
  <c r="P17" i="1"/>
  <c r="P22" i="1"/>
  <c r="P23" i="1"/>
  <c r="P25" i="1"/>
  <c r="P27" i="1"/>
  <c r="P29" i="1"/>
  <c r="P32" i="1"/>
  <c r="P34" i="1"/>
  <c r="P41" i="1"/>
  <c r="P43" i="1"/>
  <c r="P44" i="1"/>
  <c r="P45" i="1"/>
  <c r="P46" i="1"/>
  <c r="P51" i="1"/>
  <c r="P53" i="1"/>
  <c r="P54" i="1"/>
  <c r="P57" i="1"/>
  <c r="P59" i="1"/>
  <c r="P60" i="1"/>
  <c r="P64" i="1"/>
  <c r="P66" i="1"/>
  <c r="P67" i="1"/>
  <c r="P68" i="1"/>
  <c r="P72" i="1"/>
  <c r="P74" i="1"/>
  <c r="P75" i="1"/>
  <c r="P76" i="1"/>
  <c r="P77" i="1"/>
  <c r="P81" i="1"/>
  <c r="P82" i="1"/>
  <c r="P83" i="1"/>
  <c r="P84" i="1"/>
  <c r="P85" i="1"/>
  <c r="P90" i="1"/>
  <c r="P91" i="1"/>
  <c r="P94" i="1"/>
  <c r="P95" i="1"/>
  <c r="P96" i="1"/>
  <c r="P97" i="1"/>
  <c r="P98" i="1"/>
  <c r="P103" i="1"/>
  <c r="P105" i="1"/>
  <c r="P107" i="1"/>
  <c r="P108" i="1"/>
  <c r="P109" i="1"/>
  <c r="P111" i="1"/>
  <c r="P112" i="1"/>
  <c r="P113" i="1"/>
  <c r="P118" i="1"/>
  <c r="P120" i="1"/>
  <c r="P121" i="1"/>
  <c r="P122" i="1"/>
  <c r="P129" i="1"/>
  <c r="P131" i="1"/>
  <c r="P132" i="1"/>
  <c r="P133" i="1"/>
  <c r="P134" i="1"/>
  <c r="P142" i="1"/>
  <c r="P144" i="1"/>
  <c r="P146" i="1"/>
  <c r="P147" i="1"/>
  <c r="P149" i="1"/>
  <c r="P155" i="1"/>
  <c r="P157" i="1"/>
  <c r="P159" i="1"/>
  <c r="P160" i="1"/>
  <c r="P161" i="1"/>
  <c r="P166" i="1"/>
  <c r="P168" i="1"/>
  <c r="P170" i="1"/>
  <c r="P171" i="1"/>
  <c r="P172" i="1"/>
  <c r="P173" i="1"/>
  <c r="P179" i="1"/>
  <c r="P181" i="1"/>
  <c r="P182" i="1"/>
  <c r="P183" i="1"/>
  <c r="P184" i="1"/>
  <c r="P185" i="1"/>
  <c r="P191" i="1"/>
  <c r="P193" i="1"/>
  <c r="P195" i="1"/>
  <c r="P197" i="1"/>
  <c r="P198" i="1"/>
  <c r="P199" i="1"/>
  <c r="P205" i="1"/>
  <c r="P207" i="1"/>
  <c r="P209" i="1"/>
  <c r="P211" i="1"/>
  <c r="P212" i="1"/>
  <c r="P213" i="1"/>
  <c r="P214" i="1"/>
  <c r="P220" i="1"/>
  <c r="P222" i="1"/>
  <c r="P224" i="1"/>
  <c r="P226" i="1"/>
  <c r="P227" i="1"/>
  <c r="P228" i="1"/>
  <c r="P229" i="1"/>
  <c r="P236" i="1"/>
  <c r="P238" i="1"/>
  <c r="P240" i="1"/>
  <c r="P242" i="1"/>
  <c r="P243" i="1"/>
  <c r="P244" i="1"/>
  <c r="P252" i="1"/>
  <c r="P254" i="1"/>
  <c r="P256" i="1"/>
  <c r="P258" i="1"/>
  <c r="P259" i="1"/>
  <c r="P260" i="1"/>
  <c r="P267" i="1"/>
  <c r="P269" i="1"/>
  <c r="P273" i="1"/>
  <c r="P275" i="1"/>
  <c r="P276" i="1"/>
  <c r="P283" i="1"/>
  <c r="P2" i="1"/>
  <c r="P7" i="1"/>
  <c r="P12" i="1"/>
  <c r="P13" i="1"/>
  <c r="P15" i="1"/>
  <c r="P20" i="1"/>
  <c r="P21" i="1"/>
  <c r="P30" i="1"/>
  <c r="P31" i="1"/>
  <c r="P47" i="1"/>
  <c r="P48" i="1"/>
  <c r="P49" i="1"/>
  <c r="P50" i="1"/>
  <c r="P55" i="1"/>
  <c r="P56" i="1"/>
  <c r="P58" i="1"/>
  <c r="P61" i="1"/>
  <c r="P62" i="1"/>
  <c r="P63" i="1"/>
  <c r="P69" i="1"/>
  <c r="P70" i="1"/>
  <c r="P71" i="1"/>
  <c r="P73" i="1"/>
  <c r="P78" i="1"/>
  <c r="P79" i="1"/>
  <c r="P80" i="1"/>
  <c r="P86" i="1"/>
  <c r="P87" i="1"/>
  <c r="P88" i="1"/>
  <c r="P89" i="1"/>
  <c r="P93" i="1"/>
  <c r="P99" i="1"/>
  <c r="P100" i="1"/>
  <c r="P101" i="1"/>
  <c r="P102" i="1"/>
  <c r="P104" i="1"/>
  <c r="P106" i="1"/>
  <c r="P114" i="1"/>
  <c r="P115" i="1"/>
  <c r="P116" i="1"/>
  <c r="P117" i="1"/>
  <c r="P119" i="1"/>
  <c r="P125" i="1"/>
  <c r="P126" i="1"/>
  <c r="P127" i="1"/>
  <c r="P128" i="1"/>
  <c r="P130" i="1"/>
  <c r="P137" i="1"/>
  <c r="P138" i="1"/>
  <c r="P139" i="1"/>
  <c r="P140" i="1"/>
  <c r="P141" i="1"/>
  <c r="P143" i="1"/>
  <c r="P145" i="1"/>
  <c r="P150" i="1"/>
  <c r="P151" i="1"/>
  <c r="P152" i="1"/>
  <c r="P153" i="1"/>
  <c r="P156" i="1"/>
  <c r="P158" i="1"/>
  <c r="P162" i="1"/>
  <c r="P163" i="1"/>
  <c r="P164" i="1"/>
  <c r="P165" i="1"/>
  <c r="P167" i="1"/>
  <c r="P169" i="1"/>
  <c r="P174" i="1"/>
  <c r="P175" i="1"/>
  <c r="P176" i="1"/>
  <c r="P177" i="1"/>
  <c r="P178" i="1"/>
  <c r="P180" i="1"/>
  <c r="P186" i="1"/>
  <c r="P187" i="1"/>
  <c r="P188" i="1"/>
  <c r="P189" i="1"/>
  <c r="P190" i="1"/>
  <c r="P192" i="1"/>
  <c r="P194" i="1"/>
  <c r="P196" i="1"/>
  <c r="P200" i="1"/>
  <c r="P201" i="1"/>
  <c r="P202" i="1"/>
  <c r="P203" i="1"/>
  <c r="P204" i="1"/>
  <c r="P206" i="1"/>
  <c r="P208" i="1"/>
  <c r="P210" i="1"/>
  <c r="P215" i="1"/>
  <c r="P216" i="1"/>
  <c r="P217" i="1"/>
  <c r="P218" i="1"/>
  <c r="P219" i="1"/>
  <c r="P221" i="1"/>
  <c r="P223" i="1"/>
  <c r="P225" i="1"/>
  <c r="P230" i="1"/>
  <c r="P231" i="1"/>
  <c r="P232" i="1"/>
  <c r="P233" i="1"/>
  <c r="P234" i="1"/>
  <c r="P235" i="1"/>
  <c r="P237" i="1"/>
  <c r="P239" i="1"/>
  <c r="P241" i="1"/>
  <c r="P245" i="1"/>
  <c r="P246" i="1"/>
  <c r="P247" i="1"/>
  <c r="P248" i="1"/>
  <c r="P249" i="1"/>
  <c r="P250" i="1"/>
  <c r="P251" i="1"/>
  <c r="P253" i="1"/>
  <c r="P255" i="1"/>
  <c r="P257" i="1"/>
  <c r="P261" i="1"/>
  <c r="P262" i="1"/>
  <c r="P263" i="1"/>
  <c r="P264" i="1"/>
  <c r="P265" i="1"/>
  <c r="P266" i="1"/>
  <c r="P268" i="1"/>
  <c r="P270" i="1"/>
  <c r="P272" i="1"/>
  <c r="P274" i="1"/>
  <c r="P277" i="1"/>
  <c r="P278" i="1"/>
  <c r="P279" i="1"/>
  <c r="P280" i="1"/>
  <c r="P281" i="1"/>
  <c r="P282" i="1"/>
  <c r="P284" i="1"/>
  <c r="P285" i="1"/>
  <c r="P286" i="1"/>
  <c r="P287" i="1"/>
  <c r="P288" i="1"/>
  <c r="O284" i="1"/>
  <c r="O285" i="1"/>
  <c r="O286" i="1"/>
  <c r="O287" i="1"/>
  <c r="O288" i="1"/>
  <c r="S276" i="1"/>
  <c r="S275" i="1"/>
  <c r="S273" i="1"/>
  <c r="S271" i="1"/>
  <c r="S269" i="1"/>
  <c r="S267" i="1"/>
  <c r="S260" i="1"/>
  <c r="O276" i="1"/>
  <c r="N276" i="1"/>
  <c r="M276" i="1"/>
  <c r="O275" i="1"/>
  <c r="N275" i="1"/>
  <c r="M275" i="1"/>
  <c r="O273" i="1"/>
  <c r="N273" i="1"/>
  <c r="M273" i="1"/>
  <c r="O271" i="1"/>
  <c r="N271" i="1"/>
  <c r="M271" i="1"/>
  <c r="O269" i="1"/>
  <c r="N269" i="1"/>
  <c r="M269" i="1"/>
  <c r="O267" i="1"/>
  <c r="N267" i="1"/>
  <c r="M267" i="1"/>
  <c r="O260" i="1"/>
  <c r="N260" i="1"/>
  <c r="M260" i="1"/>
  <c r="O259" i="1"/>
  <c r="M259" i="1"/>
  <c r="S259" i="1"/>
  <c r="N282" i="1"/>
  <c r="M282" i="1"/>
  <c r="N281" i="1"/>
  <c r="M281" i="1"/>
  <c r="N280" i="1"/>
  <c r="M280" i="1"/>
  <c r="N279" i="1"/>
  <c r="M279" i="1"/>
  <c r="N278" i="1"/>
  <c r="M278" i="1"/>
  <c r="N277" i="1"/>
  <c r="M277" i="1"/>
  <c r="N274" i="1"/>
  <c r="M274" i="1"/>
  <c r="N272" i="1"/>
  <c r="M272" i="1"/>
  <c r="N270" i="1"/>
  <c r="M270" i="1"/>
  <c r="N268" i="1"/>
  <c r="M268" i="1"/>
  <c r="N266" i="1"/>
  <c r="M266" i="1"/>
  <c r="N265" i="1"/>
  <c r="M265" i="1"/>
  <c r="N264" i="1"/>
  <c r="M264" i="1"/>
  <c r="N263" i="1"/>
  <c r="M263" i="1"/>
  <c r="N262" i="1"/>
  <c r="M262" i="1"/>
  <c r="N261" i="1"/>
  <c r="M261" i="1"/>
  <c r="N257" i="1"/>
  <c r="M257" i="1"/>
  <c r="N255" i="1"/>
  <c r="M255" i="1"/>
  <c r="N253" i="1"/>
  <c r="M253" i="1"/>
  <c r="N251" i="1"/>
  <c r="M251" i="1"/>
  <c r="N250" i="1"/>
  <c r="M250" i="1"/>
  <c r="N249" i="1"/>
  <c r="M249" i="1"/>
  <c r="N248" i="1"/>
  <c r="M248" i="1"/>
  <c r="N247" i="1"/>
  <c r="M247" i="1"/>
  <c r="N246" i="1"/>
  <c r="M246" i="1"/>
  <c r="N245" i="1"/>
  <c r="M245" i="1"/>
  <c r="N241" i="1"/>
  <c r="M241" i="1"/>
  <c r="N239" i="1"/>
  <c r="M239" i="1"/>
  <c r="N237" i="1"/>
  <c r="M237" i="1"/>
  <c r="N235" i="1"/>
  <c r="M235" i="1"/>
  <c r="N234" i="1"/>
  <c r="M234" i="1"/>
  <c r="N233" i="1"/>
  <c r="M233" i="1"/>
  <c r="N232" i="1"/>
  <c r="M232" i="1"/>
  <c r="N231" i="1"/>
  <c r="M231" i="1"/>
  <c r="N230" i="1"/>
  <c r="M230" i="1"/>
  <c r="N225" i="1"/>
  <c r="M225" i="1"/>
  <c r="N223" i="1"/>
  <c r="M223" i="1"/>
  <c r="N221" i="1"/>
  <c r="M221" i="1"/>
  <c r="N219" i="1"/>
  <c r="M219" i="1"/>
  <c r="N218" i="1"/>
  <c r="M218" i="1"/>
  <c r="N217" i="1"/>
  <c r="M217" i="1"/>
  <c r="N216" i="1"/>
  <c r="M216" i="1"/>
  <c r="N215" i="1"/>
  <c r="M215" i="1"/>
  <c r="N210" i="1"/>
  <c r="M210" i="1"/>
  <c r="N208" i="1"/>
  <c r="M208" i="1"/>
  <c r="N206" i="1"/>
  <c r="M206" i="1"/>
  <c r="N204" i="1"/>
  <c r="M204" i="1"/>
  <c r="N203" i="1"/>
  <c r="M203" i="1"/>
  <c r="N202" i="1"/>
  <c r="M202" i="1"/>
  <c r="N201" i="1"/>
  <c r="M201" i="1"/>
  <c r="N200" i="1"/>
  <c r="M200" i="1"/>
  <c r="N196" i="1"/>
  <c r="M196" i="1"/>
  <c r="N194" i="1"/>
  <c r="M194" i="1"/>
  <c r="N192" i="1"/>
  <c r="M192" i="1"/>
  <c r="N190" i="1"/>
  <c r="M190" i="1"/>
  <c r="N189" i="1"/>
  <c r="M189" i="1"/>
  <c r="N188" i="1"/>
  <c r="M188" i="1"/>
  <c r="N187" i="1"/>
  <c r="M187" i="1"/>
  <c r="N186" i="1"/>
  <c r="M186" i="1"/>
  <c r="N180" i="1"/>
  <c r="M180" i="1"/>
  <c r="N178" i="1"/>
  <c r="M178" i="1"/>
  <c r="N177" i="1"/>
  <c r="M177" i="1"/>
  <c r="N176" i="1"/>
  <c r="M176" i="1"/>
  <c r="N175" i="1"/>
  <c r="M175" i="1"/>
  <c r="N174" i="1"/>
  <c r="M174" i="1"/>
  <c r="N169" i="1"/>
  <c r="M169" i="1"/>
  <c r="N167" i="1"/>
  <c r="M167" i="1"/>
  <c r="N165" i="1"/>
  <c r="M165" i="1"/>
  <c r="N164" i="1"/>
  <c r="M164" i="1"/>
  <c r="N163" i="1"/>
  <c r="M163" i="1"/>
  <c r="N162" i="1"/>
  <c r="M162" i="1"/>
  <c r="N158" i="1"/>
  <c r="M158" i="1"/>
  <c r="N156" i="1"/>
  <c r="M156" i="1"/>
  <c r="N153" i="1"/>
  <c r="M153" i="1"/>
  <c r="N152" i="1"/>
  <c r="M152" i="1"/>
  <c r="N151" i="1"/>
  <c r="M151" i="1"/>
  <c r="N150" i="1"/>
  <c r="M150" i="1"/>
  <c r="N145" i="1"/>
  <c r="M145" i="1"/>
  <c r="N143" i="1"/>
  <c r="M143" i="1"/>
  <c r="N141" i="1"/>
  <c r="M141" i="1"/>
  <c r="N140" i="1"/>
  <c r="M140" i="1"/>
  <c r="N139" i="1"/>
  <c r="M139" i="1"/>
  <c r="N138" i="1"/>
  <c r="M138" i="1"/>
  <c r="N137" i="1"/>
  <c r="M137" i="1"/>
  <c r="N130" i="1"/>
  <c r="M130" i="1"/>
  <c r="N128" i="1"/>
  <c r="M128" i="1"/>
  <c r="N127" i="1"/>
  <c r="M127" i="1"/>
  <c r="N126" i="1"/>
  <c r="M126" i="1"/>
  <c r="N125" i="1"/>
  <c r="M125" i="1"/>
  <c r="N119" i="1"/>
  <c r="M119" i="1"/>
  <c r="N117" i="1"/>
  <c r="M117" i="1"/>
  <c r="N116" i="1"/>
  <c r="M116" i="1"/>
  <c r="N115" i="1"/>
  <c r="M115" i="1"/>
  <c r="N114" i="1"/>
  <c r="M114" i="1"/>
  <c r="N106" i="1"/>
  <c r="M106" i="1"/>
  <c r="N104" i="1"/>
  <c r="M104" i="1"/>
  <c r="N102" i="1"/>
  <c r="M102" i="1"/>
  <c r="N101" i="1"/>
  <c r="M101" i="1"/>
  <c r="N100" i="1"/>
  <c r="M100" i="1"/>
  <c r="N99" i="1"/>
  <c r="M99" i="1"/>
  <c r="N93" i="1"/>
  <c r="M93" i="1"/>
  <c r="N89" i="1"/>
  <c r="M89" i="1"/>
  <c r="N88" i="1"/>
  <c r="M88" i="1"/>
  <c r="N87" i="1"/>
  <c r="M87" i="1"/>
  <c r="N86" i="1"/>
  <c r="M86" i="1"/>
  <c r="N80" i="1"/>
  <c r="M80" i="1"/>
  <c r="N79" i="1"/>
  <c r="M79" i="1"/>
  <c r="N78" i="1"/>
  <c r="M78" i="1"/>
  <c r="N73" i="1"/>
  <c r="M73" i="1"/>
  <c r="N71" i="1"/>
  <c r="M71" i="1"/>
  <c r="N70" i="1"/>
  <c r="M70" i="1"/>
  <c r="N69" i="1"/>
  <c r="M69" i="1"/>
  <c r="N63" i="1"/>
  <c r="M63" i="1"/>
  <c r="N62" i="1"/>
  <c r="M62" i="1"/>
  <c r="N61" i="1"/>
  <c r="M61" i="1"/>
  <c r="N58" i="1"/>
  <c r="M58" i="1"/>
  <c r="N56" i="1"/>
  <c r="M56" i="1"/>
  <c r="N55" i="1"/>
  <c r="M55" i="1"/>
  <c r="N50" i="1"/>
  <c r="M50" i="1"/>
  <c r="N49" i="1"/>
  <c r="M49" i="1"/>
  <c r="N48" i="1"/>
  <c r="M48" i="1"/>
  <c r="N47" i="1"/>
  <c r="M47" i="1"/>
  <c r="N31" i="1"/>
  <c r="M31" i="1"/>
  <c r="N30" i="1"/>
  <c r="M30" i="1"/>
  <c r="N21" i="1"/>
  <c r="M21" i="1"/>
  <c r="N20" i="1"/>
  <c r="M20" i="1"/>
  <c r="N15" i="1"/>
  <c r="M15" i="1"/>
  <c r="N13" i="1"/>
  <c r="M13" i="1"/>
  <c r="N12" i="1"/>
  <c r="M12" i="1"/>
  <c r="N7" i="1"/>
  <c r="M7" i="1"/>
  <c r="N2" i="1"/>
  <c r="M2" i="1"/>
  <c r="N283" i="1"/>
  <c r="M283" i="1"/>
  <c r="N258" i="1"/>
  <c r="M258" i="1"/>
  <c r="N256" i="1"/>
  <c r="M256" i="1"/>
  <c r="N254" i="1"/>
  <c r="M254" i="1"/>
  <c r="N252" i="1"/>
  <c r="M252" i="1"/>
  <c r="N244" i="1"/>
  <c r="M244" i="1"/>
  <c r="N243" i="1"/>
  <c r="M243" i="1"/>
  <c r="N242" i="1"/>
  <c r="M242" i="1"/>
  <c r="N240" i="1"/>
  <c r="M240" i="1"/>
  <c r="N238" i="1"/>
  <c r="M238" i="1"/>
  <c r="N236" i="1"/>
  <c r="M236" i="1"/>
  <c r="N229" i="1"/>
  <c r="M229" i="1"/>
  <c r="N228" i="1"/>
  <c r="M228" i="1"/>
  <c r="N227" i="1"/>
  <c r="M227" i="1"/>
  <c r="N226" i="1"/>
  <c r="M226" i="1"/>
  <c r="N224" i="1"/>
  <c r="M224" i="1"/>
  <c r="N222" i="1"/>
  <c r="M222" i="1"/>
  <c r="N220" i="1"/>
  <c r="M220" i="1"/>
  <c r="N214" i="1"/>
  <c r="M214" i="1"/>
  <c r="N213" i="1"/>
  <c r="M213" i="1"/>
  <c r="N212" i="1"/>
  <c r="M212" i="1"/>
  <c r="N211" i="1"/>
  <c r="M211" i="1"/>
  <c r="N209" i="1"/>
  <c r="M209" i="1"/>
  <c r="N207" i="1"/>
  <c r="M207" i="1"/>
  <c r="N205" i="1"/>
  <c r="M205" i="1"/>
  <c r="N199" i="1"/>
  <c r="M199" i="1"/>
  <c r="N198" i="1"/>
  <c r="M198" i="1"/>
  <c r="N197" i="1"/>
  <c r="M197" i="1"/>
  <c r="N195" i="1"/>
  <c r="M195" i="1"/>
  <c r="N193" i="1"/>
  <c r="M193" i="1"/>
  <c r="N191" i="1"/>
  <c r="M191" i="1"/>
  <c r="N184" i="1"/>
  <c r="M184" i="1"/>
  <c r="N183" i="1"/>
  <c r="M183" i="1"/>
  <c r="N182" i="1"/>
  <c r="M182" i="1"/>
  <c r="N181" i="1"/>
  <c r="M181" i="1"/>
  <c r="N179" i="1"/>
  <c r="M179" i="1"/>
  <c r="N173" i="1"/>
  <c r="M173" i="1"/>
  <c r="N172" i="1"/>
  <c r="M172" i="1"/>
  <c r="N171" i="1"/>
  <c r="M171" i="1"/>
  <c r="N170" i="1"/>
  <c r="M170" i="1"/>
  <c r="N168" i="1"/>
  <c r="M168" i="1"/>
  <c r="N166" i="1"/>
  <c r="M166" i="1"/>
  <c r="N161" i="1"/>
  <c r="M161" i="1"/>
  <c r="N160" i="1"/>
  <c r="M160" i="1"/>
  <c r="N159" i="1"/>
  <c r="M159" i="1"/>
  <c r="N157" i="1"/>
  <c r="M157" i="1"/>
  <c r="N155" i="1"/>
  <c r="M155" i="1"/>
  <c r="N149" i="1"/>
  <c r="M149" i="1"/>
  <c r="N147" i="1"/>
  <c r="M147" i="1"/>
  <c r="N146" i="1"/>
  <c r="M146" i="1"/>
  <c r="N144" i="1"/>
  <c r="M144" i="1"/>
  <c r="N142" i="1"/>
  <c r="M142" i="1"/>
  <c r="N134" i="1"/>
  <c r="M134" i="1"/>
  <c r="N133" i="1"/>
  <c r="M133" i="1"/>
  <c r="N132" i="1"/>
  <c r="M132" i="1"/>
  <c r="N131" i="1"/>
  <c r="M131" i="1"/>
  <c r="N129" i="1"/>
  <c r="M129" i="1"/>
  <c r="N122" i="1"/>
  <c r="M122" i="1"/>
  <c r="N121" i="1"/>
  <c r="M121" i="1"/>
  <c r="N120" i="1"/>
  <c r="M120" i="1"/>
  <c r="N118" i="1"/>
  <c r="M118" i="1"/>
  <c r="N113" i="1"/>
  <c r="M113" i="1"/>
  <c r="N112" i="1"/>
  <c r="M112" i="1"/>
  <c r="N111" i="1"/>
  <c r="M111" i="1"/>
  <c r="N109" i="1"/>
  <c r="M109" i="1"/>
  <c r="N108" i="1"/>
  <c r="M108" i="1"/>
  <c r="N107" i="1"/>
  <c r="M107" i="1"/>
  <c r="N105" i="1"/>
  <c r="M105" i="1"/>
  <c r="M103" i="1"/>
  <c r="M98" i="1"/>
  <c r="M97" i="1"/>
  <c r="M96" i="1"/>
  <c r="M95" i="1"/>
  <c r="M94" i="1"/>
  <c r="M91" i="1"/>
  <c r="N90" i="1"/>
  <c r="M90" i="1"/>
  <c r="M85" i="1"/>
  <c r="M84" i="1"/>
  <c r="M83" i="1"/>
  <c r="M82" i="1"/>
  <c r="M81" i="1"/>
  <c r="N77" i="1"/>
  <c r="M77" i="1"/>
  <c r="N76" i="1"/>
  <c r="M76" i="1"/>
  <c r="N75" i="1"/>
  <c r="M75" i="1"/>
  <c r="N74" i="1"/>
  <c r="M74" i="1"/>
  <c r="N72" i="1"/>
  <c r="M72" i="1"/>
  <c r="N68" i="1"/>
  <c r="M68" i="1"/>
  <c r="N67" i="1"/>
  <c r="M67" i="1"/>
  <c r="N66" i="1"/>
  <c r="M66" i="1"/>
  <c r="N64" i="1"/>
  <c r="M64" i="1"/>
  <c r="N60" i="1"/>
  <c r="M60" i="1"/>
  <c r="N59" i="1"/>
  <c r="M59" i="1"/>
  <c r="N57" i="1"/>
  <c r="M57" i="1"/>
  <c r="N54" i="1"/>
  <c r="M54" i="1"/>
  <c r="N53" i="1"/>
  <c r="M53" i="1"/>
  <c r="N51" i="1"/>
  <c r="M51" i="1"/>
  <c r="N46" i="1"/>
  <c r="M46" i="1"/>
  <c r="N45" i="1"/>
  <c r="M45" i="1"/>
  <c r="N44" i="1"/>
  <c r="M44" i="1"/>
  <c r="N43" i="1"/>
  <c r="M43" i="1"/>
  <c r="N41" i="1"/>
  <c r="M41" i="1"/>
  <c r="N34" i="1"/>
  <c r="M34" i="1"/>
  <c r="N32" i="1"/>
  <c r="M32" i="1"/>
  <c r="N29" i="1"/>
  <c r="M29" i="1"/>
  <c r="N27" i="1"/>
  <c r="M27" i="1"/>
  <c r="N25" i="1"/>
  <c r="M25" i="1"/>
  <c r="N23" i="1"/>
  <c r="M23" i="1"/>
  <c r="N22" i="1"/>
  <c r="M22" i="1"/>
  <c r="N17" i="1"/>
  <c r="M17" i="1"/>
  <c r="N16" i="1"/>
  <c r="M16" i="1"/>
  <c r="N14" i="1"/>
  <c r="M14" i="1"/>
  <c r="N8" i="1"/>
  <c r="M8" i="1"/>
  <c r="R282" i="1"/>
  <c r="R281" i="1"/>
  <c r="R280" i="1"/>
  <c r="R279" i="1"/>
  <c r="R278" i="1"/>
  <c r="R277" i="1"/>
  <c r="R274" i="1"/>
  <c r="R272" i="1"/>
  <c r="R270" i="1"/>
  <c r="R268" i="1"/>
  <c r="R266" i="1"/>
  <c r="R265" i="1"/>
  <c r="R264" i="1"/>
  <c r="R263" i="1"/>
  <c r="R262" i="1"/>
  <c r="R261" i="1"/>
  <c r="R257" i="1"/>
  <c r="R255" i="1"/>
  <c r="R253" i="1"/>
  <c r="R251" i="1"/>
  <c r="R250" i="1"/>
  <c r="R249" i="1"/>
  <c r="R248" i="1"/>
  <c r="R247" i="1"/>
  <c r="R246" i="1"/>
  <c r="R245" i="1"/>
  <c r="R241" i="1"/>
  <c r="R239" i="1"/>
  <c r="R237" i="1"/>
  <c r="R235" i="1"/>
  <c r="R234" i="1"/>
  <c r="R233" i="1"/>
  <c r="R232" i="1"/>
  <c r="R231" i="1"/>
  <c r="R230" i="1"/>
  <c r="R225" i="1"/>
  <c r="R223" i="1"/>
  <c r="R221" i="1"/>
  <c r="R219" i="1"/>
  <c r="R218" i="1"/>
  <c r="R217" i="1"/>
  <c r="R216" i="1"/>
  <c r="R215" i="1"/>
  <c r="R210" i="1"/>
  <c r="R208" i="1"/>
  <c r="R206" i="1"/>
  <c r="R204" i="1"/>
  <c r="R203" i="1"/>
  <c r="R202" i="1"/>
  <c r="R201" i="1"/>
  <c r="R200" i="1"/>
  <c r="R196" i="1"/>
  <c r="R194" i="1"/>
  <c r="R192" i="1"/>
  <c r="R190" i="1"/>
  <c r="R189" i="1"/>
  <c r="R188" i="1"/>
  <c r="R187" i="1"/>
  <c r="R186" i="1"/>
  <c r="R180" i="1"/>
  <c r="R178" i="1"/>
  <c r="R177" i="1"/>
  <c r="R176" i="1"/>
  <c r="R175" i="1"/>
  <c r="R174" i="1"/>
  <c r="R169" i="1"/>
  <c r="R167" i="1"/>
  <c r="R165" i="1"/>
  <c r="R164" i="1"/>
  <c r="R163" i="1"/>
  <c r="R162" i="1"/>
  <c r="R158" i="1"/>
  <c r="R156" i="1"/>
  <c r="R153" i="1"/>
  <c r="R152" i="1"/>
  <c r="R151" i="1"/>
  <c r="R150" i="1"/>
  <c r="R145" i="1"/>
  <c r="R143" i="1"/>
  <c r="R141" i="1"/>
  <c r="R140" i="1"/>
  <c r="R139" i="1"/>
  <c r="R138" i="1"/>
  <c r="R137" i="1"/>
  <c r="R130" i="1"/>
  <c r="R128" i="1"/>
  <c r="R127" i="1"/>
  <c r="R126" i="1"/>
  <c r="R125" i="1"/>
  <c r="R119" i="1"/>
  <c r="R117" i="1"/>
  <c r="R116" i="1"/>
  <c r="R115" i="1"/>
  <c r="R114" i="1"/>
  <c r="R106" i="1"/>
  <c r="R104" i="1"/>
  <c r="R102" i="1"/>
  <c r="R101" i="1"/>
  <c r="R100" i="1"/>
  <c r="R99" i="1"/>
  <c r="R93" i="1"/>
  <c r="R89" i="1"/>
  <c r="R88" i="1"/>
  <c r="R87" i="1"/>
  <c r="R86" i="1"/>
  <c r="R80" i="1"/>
  <c r="R79" i="1"/>
  <c r="R78" i="1"/>
  <c r="R73" i="1"/>
  <c r="R71" i="1"/>
  <c r="R70" i="1"/>
  <c r="R69" i="1"/>
  <c r="R63" i="1"/>
  <c r="R62" i="1"/>
  <c r="R61" i="1"/>
  <c r="R58" i="1"/>
  <c r="R56" i="1"/>
  <c r="R55" i="1"/>
  <c r="R50" i="1"/>
  <c r="R49" i="1"/>
  <c r="R48" i="1"/>
  <c r="R47" i="1"/>
  <c r="R31" i="1"/>
  <c r="R30" i="1"/>
  <c r="R21" i="1"/>
  <c r="R20" i="1"/>
  <c r="R15" i="1"/>
  <c r="R13" i="1"/>
  <c r="R12" i="1"/>
  <c r="R7" i="1"/>
  <c r="R2" i="1"/>
  <c r="R283" i="1"/>
  <c r="R276" i="1"/>
  <c r="R275" i="1"/>
  <c r="R273" i="1"/>
  <c r="R271" i="1"/>
  <c r="R269" i="1"/>
  <c r="R267" i="1"/>
  <c r="R260" i="1"/>
  <c r="R259" i="1"/>
  <c r="R258" i="1"/>
  <c r="R256" i="1"/>
  <c r="R254" i="1"/>
  <c r="R252" i="1"/>
  <c r="R244" i="1"/>
  <c r="R243" i="1"/>
  <c r="R242" i="1"/>
  <c r="R240" i="1"/>
  <c r="R238" i="1"/>
  <c r="R236" i="1"/>
  <c r="R229" i="1"/>
  <c r="R228" i="1"/>
  <c r="R227" i="1"/>
  <c r="R226" i="1"/>
  <c r="R224" i="1"/>
  <c r="R222" i="1"/>
  <c r="R220" i="1"/>
  <c r="R214" i="1"/>
  <c r="R213" i="1"/>
  <c r="R212" i="1"/>
  <c r="R211" i="1"/>
  <c r="R209" i="1"/>
  <c r="R207" i="1"/>
  <c r="R205" i="1"/>
  <c r="R199" i="1"/>
  <c r="R198" i="1"/>
  <c r="R197" i="1"/>
  <c r="R195" i="1"/>
  <c r="R193" i="1"/>
  <c r="R191" i="1"/>
  <c r="R184" i="1"/>
  <c r="R183" i="1"/>
  <c r="R182" i="1"/>
  <c r="R181" i="1"/>
  <c r="R179" i="1"/>
  <c r="R173" i="1"/>
  <c r="R172" i="1"/>
  <c r="R171" i="1"/>
  <c r="R170" i="1"/>
  <c r="R168" i="1"/>
  <c r="R166" i="1"/>
  <c r="R161" i="1"/>
  <c r="R160" i="1"/>
  <c r="R159" i="1"/>
  <c r="R157" i="1"/>
  <c r="R155" i="1"/>
  <c r="R149" i="1"/>
  <c r="R147" i="1"/>
  <c r="R146" i="1"/>
  <c r="R144" i="1"/>
  <c r="R142" i="1"/>
  <c r="R134" i="1"/>
  <c r="R133" i="1"/>
  <c r="R132" i="1"/>
  <c r="R131" i="1"/>
  <c r="R129" i="1"/>
  <c r="R122" i="1"/>
  <c r="R121" i="1"/>
  <c r="R120" i="1"/>
  <c r="R118" i="1"/>
  <c r="R113" i="1"/>
  <c r="R112" i="1"/>
  <c r="R111" i="1"/>
  <c r="R109" i="1"/>
  <c r="R108" i="1"/>
  <c r="R107" i="1"/>
  <c r="R105" i="1"/>
  <c r="R103" i="1"/>
  <c r="R98" i="1"/>
  <c r="R97" i="1"/>
  <c r="R96" i="1"/>
  <c r="R95" i="1"/>
  <c r="R94" i="1"/>
  <c r="R91" i="1"/>
  <c r="R90" i="1"/>
  <c r="R85" i="1"/>
  <c r="R84" i="1"/>
  <c r="R83" i="1"/>
  <c r="R82" i="1"/>
  <c r="R81" i="1"/>
  <c r="R77" i="1"/>
  <c r="R76" i="1"/>
  <c r="R75" i="1"/>
  <c r="R74" i="1"/>
  <c r="R72" i="1"/>
  <c r="R68" i="1"/>
  <c r="R67" i="1"/>
  <c r="R66" i="1"/>
  <c r="R64" i="1"/>
  <c r="R60" i="1"/>
  <c r="R59" i="1"/>
  <c r="R57" i="1"/>
  <c r="R54" i="1"/>
  <c r="R53" i="1"/>
  <c r="R51" i="1"/>
  <c r="R46" i="1"/>
  <c r="R45" i="1"/>
  <c r="R44" i="1"/>
  <c r="R43" i="1"/>
  <c r="R41" i="1"/>
  <c r="R34" i="1"/>
  <c r="R32" i="1"/>
  <c r="R29" i="1"/>
  <c r="R27" i="1"/>
  <c r="R25" i="1"/>
  <c r="R23" i="1"/>
  <c r="R22" i="1"/>
  <c r="R17" i="1"/>
  <c r="R16" i="1"/>
  <c r="R14" i="1"/>
  <c r="R8" i="1"/>
  <c r="R284" i="1"/>
  <c r="N284" i="1"/>
  <c r="S261" i="1"/>
  <c r="O281" i="1"/>
  <c r="O282" i="1"/>
  <c r="O22" i="1"/>
  <c r="O14" i="1"/>
  <c r="O16" i="1"/>
  <c r="O17" i="1"/>
  <c r="O23" i="1"/>
  <c r="O25" i="1"/>
  <c r="O27" i="1"/>
  <c r="O29" i="1"/>
  <c r="O32" i="1"/>
  <c r="O34" i="1"/>
  <c r="O41" i="1"/>
  <c r="O43" i="1"/>
  <c r="O44" i="1"/>
  <c r="O45" i="1"/>
  <c r="O46" i="1"/>
  <c r="O51" i="1"/>
  <c r="O53" i="1"/>
  <c r="O54" i="1"/>
  <c r="O57" i="1"/>
  <c r="O59" i="1"/>
  <c r="O60" i="1"/>
  <c r="O64" i="1"/>
  <c r="O66" i="1"/>
  <c r="O67" i="1"/>
  <c r="O68" i="1"/>
  <c r="O72" i="1"/>
  <c r="O74" i="1"/>
  <c r="O75" i="1"/>
  <c r="O76" i="1"/>
  <c r="O77" i="1"/>
  <c r="O90" i="1"/>
  <c r="O103" i="1"/>
  <c r="O105" i="1"/>
  <c r="O107" i="1"/>
  <c r="O108" i="1"/>
  <c r="O109" i="1"/>
  <c r="O111" i="1"/>
  <c r="O112" i="1"/>
  <c r="O113" i="1"/>
  <c r="O118" i="1"/>
  <c r="O120" i="1"/>
  <c r="O121" i="1"/>
  <c r="O122" i="1"/>
  <c r="O129" i="1"/>
  <c r="O131" i="1"/>
  <c r="O132" i="1"/>
  <c r="O133" i="1"/>
  <c r="O134" i="1"/>
  <c r="O142" i="1"/>
  <c r="O144" i="1"/>
  <c r="O146" i="1"/>
  <c r="O147" i="1"/>
  <c r="O149" i="1"/>
  <c r="O155" i="1"/>
  <c r="O157" i="1"/>
  <c r="O159" i="1"/>
  <c r="O160" i="1"/>
  <c r="O161" i="1"/>
  <c r="O166" i="1"/>
  <c r="O168" i="1"/>
  <c r="O170" i="1"/>
  <c r="O171" i="1"/>
  <c r="O172" i="1"/>
  <c r="O173" i="1"/>
  <c r="O179" i="1"/>
  <c r="O181" i="1"/>
  <c r="O182" i="1"/>
  <c r="O183" i="1"/>
  <c r="O184" i="1"/>
  <c r="O185" i="1"/>
  <c r="O191" i="1"/>
  <c r="O193" i="1"/>
  <c r="O195" i="1"/>
  <c r="O197" i="1"/>
  <c r="O198" i="1"/>
  <c r="O199" i="1"/>
  <c r="O205" i="1"/>
  <c r="O207" i="1"/>
  <c r="O209" i="1"/>
  <c r="O211" i="1"/>
  <c r="O212" i="1"/>
  <c r="O213" i="1"/>
  <c r="O214" i="1"/>
  <c r="O220" i="1"/>
  <c r="O222" i="1"/>
  <c r="O224" i="1"/>
  <c r="O226" i="1"/>
  <c r="O227" i="1"/>
  <c r="O228" i="1"/>
  <c r="O229" i="1"/>
  <c r="O236" i="1"/>
  <c r="O238" i="1"/>
  <c r="O240" i="1"/>
  <c r="O242" i="1"/>
  <c r="O243" i="1"/>
  <c r="O244" i="1"/>
  <c r="O252" i="1"/>
  <c r="O254" i="1"/>
  <c r="O256" i="1"/>
  <c r="O258" i="1"/>
  <c r="O283" i="1"/>
  <c r="O2" i="1"/>
  <c r="O7" i="1"/>
  <c r="O12" i="1"/>
  <c r="O13" i="1"/>
  <c r="O15" i="1"/>
  <c r="O20" i="1"/>
  <c r="O21" i="1"/>
  <c r="O30" i="1"/>
  <c r="O31" i="1"/>
  <c r="O47" i="1"/>
  <c r="O48" i="1"/>
  <c r="O49" i="1"/>
  <c r="O50" i="1"/>
  <c r="O55" i="1"/>
  <c r="O56" i="1"/>
  <c r="O58" i="1"/>
  <c r="O61" i="1"/>
  <c r="O62" i="1"/>
  <c r="O63" i="1"/>
  <c r="O69" i="1"/>
  <c r="O70" i="1"/>
  <c r="O71" i="1"/>
  <c r="O73" i="1"/>
  <c r="O78" i="1"/>
  <c r="O79" i="1"/>
  <c r="O80" i="1"/>
  <c r="O86" i="1"/>
  <c r="O87" i="1"/>
  <c r="O88" i="1"/>
  <c r="O89" i="1"/>
  <c r="O93" i="1"/>
  <c r="O99" i="1"/>
  <c r="O100" i="1"/>
  <c r="O101" i="1"/>
  <c r="O102" i="1"/>
  <c r="O104" i="1"/>
  <c r="O106" i="1"/>
  <c r="O114" i="1"/>
  <c r="O115" i="1"/>
  <c r="O116" i="1"/>
  <c r="O117" i="1"/>
  <c r="O119" i="1"/>
  <c r="O125" i="1"/>
  <c r="O126" i="1"/>
  <c r="O127" i="1"/>
  <c r="O128" i="1"/>
  <c r="O130" i="1"/>
  <c r="O137" i="1"/>
  <c r="O138" i="1"/>
  <c r="O139" i="1"/>
  <c r="O140" i="1"/>
  <c r="O141" i="1"/>
  <c r="O143" i="1"/>
  <c r="O145" i="1"/>
  <c r="O150" i="1"/>
  <c r="O151" i="1"/>
  <c r="O152" i="1"/>
  <c r="O153" i="1"/>
  <c r="O156" i="1"/>
  <c r="O158" i="1"/>
  <c r="O162" i="1"/>
  <c r="O163" i="1"/>
  <c r="O164" i="1"/>
  <c r="O165" i="1"/>
  <c r="O167" i="1"/>
  <c r="O169" i="1"/>
  <c r="O174" i="1"/>
  <c r="O175" i="1"/>
  <c r="O176" i="1"/>
  <c r="O177" i="1"/>
  <c r="O178" i="1"/>
  <c r="O180" i="1"/>
  <c r="O186" i="1"/>
  <c r="O187" i="1"/>
  <c r="O188" i="1"/>
  <c r="O189" i="1"/>
  <c r="O190" i="1"/>
  <c r="O192" i="1"/>
  <c r="O194" i="1"/>
  <c r="O196" i="1"/>
  <c r="O200" i="1"/>
  <c r="O201" i="1"/>
  <c r="O202" i="1"/>
  <c r="O203" i="1"/>
  <c r="O204" i="1"/>
  <c r="O206" i="1"/>
  <c r="O208" i="1"/>
  <c r="O210" i="1"/>
  <c r="O215" i="1"/>
  <c r="O216" i="1"/>
  <c r="O217" i="1"/>
  <c r="O218" i="1"/>
  <c r="O219" i="1"/>
  <c r="O221" i="1"/>
  <c r="O223" i="1"/>
  <c r="O225" i="1"/>
  <c r="O230" i="1"/>
  <c r="O231" i="1"/>
  <c r="O232" i="1"/>
  <c r="O233" i="1"/>
  <c r="O234" i="1"/>
  <c r="O235" i="1"/>
  <c r="O237" i="1"/>
  <c r="O239" i="1"/>
  <c r="O241" i="1"/>
  <c r="O245" i="1"/>
  <c r="O246" i="1"/>
  <c r="O247" i="1"/>
  <c r="O248" i="1"/>
  <c r="O249" i="1"/>
  <c r="O250" i="1"/>
  <c r="O251" i="1"/>
  <c r="O253" i="1"/>
  <c r="O255" i="1"/>
  <c r="O257" i="1"/>
  <c r="O261" i="1"/>
  <c r="O262" i="1"/>
  <c r="O263" i="1"/>
  <c r="O264" i="1"/>
  <c r="O265" i="1"/>
  <c r="O266" i="1"/>
  <c r="O268" i="1"/>
  <c r="O270" i="1"/>
  <c r="O272" i="1"/>
  <c r="O274" i="1"/>
  <c r="O277" i="1"/>
  <c r="O278" i="1"/>
  <c r="O279" i="1"/>
  <c r="O280" i="1"/>
  <c r="S14" i="1"/>
  <c r="S16" i="1"/>
  <c r="S17" i="1"/>
  <c r="S22" i="1"/>
  <c r="S23" i="1"/>
  <c r="S25" i="1"/>
  <c r="S27" i="1"/>
  <c r="S29" i="1"/>
  <c r="S32" i="1"/>
  <c r="S34" i="1"/>
  <c r="S41" i="1"/>
  <c r="S43" i="1"/>
  <c r="S44" i="1"/>
  <c r="S45" i="1"/>
  <c r="S46" i="1"/>
  <c r="S51" i="1"/>
  <c r="S53" i="1"/>
  <c r="S54" i="1"/>
  <c r="S57" i="1"/>
  <c r="S59" i="1"/>
  <c r="S60" i="1"/>
  <c r="S64" i="1"/>
  <c r="S66" i="1"/>
  <c r="S67" i="1"/>
  <c r="S68" i="1"/>
  <c r="S72" i="1"/>
  <c r="S74" i="1"/>
  <c r="S75" i="1"/>
  <c r="S76" i="1"/>
  <c r="S77" i="1"/>
  <c r="S81" i="1"/>
  <c r="S82" i="1"/>
  <c r="S83" i="1"/>
  <c r="S84" i="1"/>
  <c r="S85" i="1"/>
  <c r="S90" i="1"/>
  <c r="S91" i="1"/>
  <c r="S94" i="1"/>
  <c r="S95" i="1"/>
  <c r="S96" i="1"/>
  <c r="S97" i="1"/>
  <c r="S98" i="1"/>
  <c r="S103" i="1"/>
  <c r="S105" i="1"/>
  <c r="S107" i="1"/>
  <c r="S108" i="1"/>
  <c r="S109" i="1"/>
  <c r="S111" i="1"/>
  <c r="S112" i="1"/>
  <c r="S113" i="1"/>
  <c r="S118" i="1"/>
  <c r="S120" i="1"/>
  <c r="S121" i="1"/>
  <c r="S122" i="1"/>
  <c r="S129" i="1"/>
  <c r="S131" i="1"/>
  <c r="S132" i="1"/>
  <c r="S133" i="1"/>
  <c r="S134" i="1"/>
  <c r="S142" i="1"/>
  <c r="S144" i="1"/>
  <c r="S146" i="1"/>
  <c r="S147" i="1"/>
  <c r="S149" i="1"/>
  <c r="S155" i="1"/>
  <c r="S157" i="1"/>
  <c r="S159" i="1"/>
  <c r="S160" i="1"/>
  <c r="S161" i="1"/>
  <c r="S166" i="1"/>
  <c r="S168" i="1"/>
  <c r="S170" i="1"/>
  <c r="S171" i="1"/>
  <c r="S172" i="1"/>
  <c r="S173" i="1"/>
  <c r="S179" i="1"/>
  <c r="S181" i="1"/>
  <c r="S182" i="1"/>
  <c r="S183" i="1"/>
  <c r="S184" i="1"/>
  <c r="S185" i="1"/>
  <c r="S191" i="1"/>
  <c r="S193" i="1"/>
  <c r="S195" i="1"/>
  <c r="S197" i="1"/>
  <c r="S198" i="1"/>
  <c r="S199" i="1"/>
  <c r="S205" i="1"/>
  <c r="S207" i="1"/>
  <c r="S209" i="1"/>
  <c r="S211" i="1"/>
  <c r="S212" i="1"/>
  <c r="S213" i="1"/>
  <c r="S214" i="1"/>
  <c r="S220" i="1"/>
  <c r="S222" i="1"/>
  <c r="S224" i="1"/>
  <c r="S226" i="1"/>
  <c r="S227" i="1"/>
  <c r="S228" i="1"/>
  <c r="S229" i="1"/>
  <c r="S236" i="1"/>
  <c r="S238" i="1"/>
  <c r="S240" i="1"/>
  <c r="S242" i="1"/>
  <c r="S243" i="1"/>
  <c r="S244" i="1"/>
  <c r="S252" i="1"/>
  <c r="S254" i="1"/>
  <c r="S256" i="1"/>
  <c r="S258" i="1"/>
  <c r="S283" i="1"/>
  <c r="S2" i="1"/>
  <c r="S7" i="1"/>
  <c r="S12" i="1"/>
  <c r="S13" i="1"/>
  <c r="S15" i="1"/>
  <c r="S20" i="1"/>
  <c r="S21" i="1"/>
  <c r="S30" i="1"/>
  <c r="S31" i="1"/>
  <c r="S47" i="1"/>
  <c r="S48" i="1"/>
  <c r="S49" i="1"/>
  <c r="S50" i="1"/>
  <c r="S55" i="1"/>
  <c r="S56" i="1"/>
  <c r="S58" i="1"/>
  <c r="S61" i="1"/>
  <c r="S62" i="1"/>
  <c r="S63" i="1"/>
  <c r="S69" i="1"/>
  <c r="S70" i="1"/>
  <c r="S71" i="1"/>
  <c r="S73" i="1"/>
  <c r="S78" i="1"/>
  <c r="S79" i="1"/>
  <c r="S86" i="1"/>
  <c r="S87" i="1"/>
  <c r="S88" i="1"/>
  <c r="S89" i="1"/>
  <c r="S93" i="1"/>
  <c r="S99" i="1"/>
  <c r="S100" i="1"/>
  <c r="S101" i="1"/>
  <c r="S102" i="1"/>
  <c r="S104" i="1"/>
  <c r="S106" i="1"/>
  <c r="S114" i="1"/>
  <c r="S115" i="1"/>
  <c r="S116" i="1"/>
  <c r="S117" i="1"/>
  <c r="S119" i="1"/>
  <c r="S125" i="1"/>
  <c r="S126" i="1"/>
  <c r="S127" i="1"/>
  <c r="S128" i="1"/>
  <c r="S130" i="1"/>
  <c r="S137" i="1"/>
  <c r="S138" i="1"/>
  <c r="S139" i="1"/>
  <c r="S140" i="1"/>
  <c r="S141" i="1"/>
  <c r="S143" i="1"/>
  <c r="S145" i="1"/>
  <c r="S150" i="1"/>
  <c r="S151" i="1"/>
  <c r="S152" i="1"/>
  <c r="S153" i="1"/>
  <c r="S156" i="1"/>
  <c r="S158" i="1"/>
  <c r="S162" i="1"/>
  <c r="S163" i="1"/>
  <c r="S164" i="1"/>
  <c r="S165" i="1"/>
  <c r="S167" i="1"/>
  <c r="S169" i="1"/>
  <c r="S174" i="1"/>
  <c r="S175" i="1"/>
  <c r="S176" i="1"/>
  <c r="S177" i="1"/>
  <c r="S178" i="1"/>
  <c r="S180" i="1"/>
  <c r="S186" i="1"/>
  <c r="S187" i="1"/>
  <c r="S188" i="1"/>
  <c r="S189" i="1"/>
  <c r="S190" i="1"/>
  <c r="S192" i="1"/>
  <c r="S194" i="1"/>
  <c r="S196" i="1"/>
  <c r="S200" i="1"/>
  <c r="S201" i="1"/>
  <c r="S202" i="1"/>
  <c r="S203" i="1"/>
  <c r="S204" i="1"/>
  <c r="S206" i="1"/>
  <c r="S208" i="1"/>
  <c r="S210" i="1"/>
  <c r="S215" i="1"/>
  <c r="S216" i="1"/>
  <c r="S217" i="1"/>
  <c r="S218" i="1"/>
  <c r="S219" i="1"/>
  <c r="S221" i="1"/>
  <c r="S223" i="1"/>
  <c r="S225" i="1"/>
  <c r="S230" i="1"/>
  <c r="S231" i="1"/>
  <c r="S232" i="1"/>
  <c r="S233" i="1"/>
  <c r="S234" i="1"/>
  <c r="S235" i="1"/>
  <c r="S237" i="1"/>
  <c r="S239" i="1"/>
  <c r="S241" i="1"/>
  <c r="S245" i="1"/>
  <c r="S246" i="1"/>
  <c r="S247" i="1"/>
  <c r="S248" i="1"/>
  <c r="S249" i="1"/>
  <c r="S250" i="1"/>
  <c r="S251" i="1"/>
  <c r="S253" i="1"/>
  <c r="S255" i="1"/>
  <c r="S257" i="1"/>
  <c r="S262" i="1"/>
  <c r="S263" i="1"/>
  <c r="S264" i="1"/>
  <c r="S265" i="1"/>
  <c r="S266" i="1"/>
  <c r="S268" i="1"/>
  <c r="S270" i="1"/>
  <c r="S272" i="1"/>
  <c r="S274" i="1"/>
  <c r="S277" i="1"/>
  <c r="S278" i="1"/>
  <c r="S279" i="1"/>
  <c r="S280" i="1"/>
  <c r="S282" i="1"/>
  <c r="S281" i="1"/>
  <c r="B284" i="1"/>
  <c r="Q284" i="1" s="1"/>
  <c r="Q282" i="1"/>
  <c r="M284" i="1"/>
</calcChain>
</file>

<file path=xl/sharedStrings.xml><?xml version="1.0" encoding="utf-8"?>
<sst xmlns="http://schemas.openxmlformats.org/spreadsheetml/2006/main" count="1164" uniqueCount="69">
  <si>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</si>
  <si>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</si>
  <si>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</si>
  <si>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</si>
  <si>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</si>
  <si>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</si>
  <si>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</si>
  <si>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</si>
  <si>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</si>
  <si>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</si>
  <si>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</si>
  <si>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</si>
  <si>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</si>
  <si>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</si>
  <si>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</si>
  <si>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</si>
  <si>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</si>
  <si>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</si>
  <si>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</si>
  <si>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</si>
  <si>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</si>
  <si>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</si>
  <si>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</si>
  <si>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</si>
  <si>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</si>
  <si>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</si>
  <si>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</si>
  <si>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</si>
  <si>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</si>
  <si>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</si>
  <si>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</si>
  <si>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</si>
  <si>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</si>
  <si>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</si>
  <si>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</si>
  <si>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</si>
  <si>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</si>
  <si>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</si>
  <si>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</si>
  <si>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</si>
  <si>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</si>
  <si>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This is two surveys in one date according to separate paper</t>
  </si>
  <si>
    <t>Not in separate paper</t>
  </si>
  <si>
    <t>Two surveys in one</t>
  </si>
  <si>
    <t>Fishing survey according to separate paper</t>
  </si>
  <si>
    <t>In separate paper, but wrong numbers</t>
  </si>
  <si>
    <t>Separate paper says there was also a fishing survey done this day, which had the majority of biomass.</t>
  </si>
  <si>
    <t>Separate paper says it was on 03-Aug-2004.</t>
  </si>
  <si>
    <t>In 99-18 spreadsheet, but not in Melvin Paper</t>
  </si>
  <si>
    <t>Double check this wasn't actually GB</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</si>
  <si>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</si>
  <si>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</si>
  <si>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</si>
  <si>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</si>
  <si>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</si>
  <si>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</si>
  <si>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</si>
  <si>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</si>
  <si>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</si>
  <si>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</si>
  <si>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</si>
  <si>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</si>
  <si>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</si>
  <si>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Unknown</t>
  </si>
  <si>
    <t xml:space="preserve">There is an extra survey in 2011 from Melvin Survey, but unsure as to which one because of formating issue. </t>
  </si>
  <si>
    <t>4a</t>
  </si>
  <si>
    <t>5a</t>
  </si>
  <si>
    <t>3a</t>
  </si>
  <si>
    <t>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</si>
</sst>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wrapText="1"/>
    </xf>
    <xf numFmtId="0" fontId="0" fillId="34" borderId="0" xfId="0" applyFill="1" applyAlignment="1">
      <alignment wrapText="1"/>
    </xf>
    <xf numFmtId="0" fontId="0" fillId="34" borderId="0" xfId="0" applyFill="1"/>
    <xf numFmtId="14" fontId="0" fillId="34" borderId="0" xfId="0" applyNumberFormat="1" applyFill="1" applyAlignment="1">
      <alignment wrapText="1"/>
    </xf>
    <xf numFmtId="1" fontId="0" fillId="34" borderId="0" xfId="0" applyNumberFormat="1" applyFill="1" applyAlignment="1">
      <alignment wrapText="1"/>
    </xf>
    <xf numFmtId="21" fontId="0" fillId="34" borderId="0" xfId="0" applyNumberFormat="1" applyFill="1" applyAlignment="1">
      <alignment wrapText="1"/>
    </xf>
    <xf numFmtId="21" fontId="0" fillId="34" borderId="0" xfId="0" applyNumberFormat="1" applyFill="1"/>
    <xf numFmtId="2" fontId="0" fillId="34" borderId="0" xfId="0" applyNumberFormat="1" applyFill="1" applyAlignment="1">
      <alignment wrapText="1"/>
    </xf>
    <xf numFmtId="22" fontId="0" fillId="34" borderId="0" xfId="0" applyNumberFormat="1" applyFill="1"/>
    <xf numFmtId="2" fontId="0" fillId="34" borderId="0" xfId="0" quotePrefix="1" applyNumberFormat="1" applyFill="1" applyAlignment="1">
      <alignment horizontal="left" wrapText="1"/>
    </xf>
    <xf numFmtId="2" fontId="0" fillId="34" borderId="0" xfId="0" applyNumberFormat="1" applyFill="1" applyAlignment="1">
      <alignment horizontal="left" wrapText="1"/>
    </xf>
    <xf numFmtId="0" fontId="0" fillId="35" borderId="0" xfId="0" applyFill="1"/>
    <xf numFmtId="14" fontId="0" fillId="35" borderId="0" xfId="0" applyNumberFormat="1" applyFill="1" applyAlignment="1">
      <alignment wrapText="1"/>
    </xf>
    <xf numFmtId="1" fontId="0" fillId="35" borderId="0" xfId="0" applyNumberFormat="1" applyFill="1" applyAlignment="1">
      <alignment wrapText="1"/>
    </xf>
    <xf numFmtId="0" fontId="0" fillId="35" borderId="0" xfId="0" applyFill="1" applyAlignment="1">
      <alignment wrapText="1"/>
    </xf>
    <xf numFmtId="21" fontId="0" fillId="35" borderId="0" xfId="0" applyNumberFormat="1" applyFill="1" applyAlignment="1">
      <alignment wrapText="1"/>
    </xf>
    <xf numFmtId="21" fontId="0" fillId="35" borderId="0" xfId="0" applyNumberFormat="1" applyFill="1"/>
    <xf numFmtId="2" fontId="0" fillId="35" borderId="0" xfId="0" applyNumberFormat="1" applyFill="1" applyAlignment="1">
      <alignment wrapText="1"/>
    </xf>
    <xf numFmtId="22" fontId="0" fillId="35" borderId="0" xfId="0" applyNumberFormat="1" applyFill="1"/>
    <xf numFmtId="0" fontId="0" fillId="36" borderId="0" xfId="0" applyFill="1"/>
    <xf numFmtId="14" fontId="0" fillId="36" borderId="0" xfId="0" applyNumberFormat="1" applyFill="1" applyAlignment="1">
      <alignment wrapText="1"/>
    </xf>
    <xf numFmtId="1" fontId="0" fillId="36" borderId="0" xfId="0" applyNumberFormat="1" applyFill="1" applyAlignment="1">
      <alignment wrapText="1"/>
    </xf>
    <xf numFmtId="0" fontId="0" fillId="36" borderId="0" xfId="0" applyFill="1" applyAlignment="1">
      <alignment wrapText="1"/>
    </xf>
    <xf numFmtId="21" fontId="0" fillId="36" borderId="0" xfId="0" applyNumberFormat="1" applyFill="1" applyAlignment="1">
      <alignment wrapText="1"/>
    </xf>
    <xf numFmtId="21" fontId="0" fillId="36" borderId="0" xfId="0" applyNumberFormat="1" applyFill="1"/>
    <xf numFmtId="2" fontId="0" fillId="36" borderId="0" xfId="0" applyNumberFormat="1" applyFill="1" applyAlignment="1">
      <alignment wrapText="1"/>
    </xf>
    <xf numFmtId="22" fontId="0" fillId="36" borderId="0" xfId="0" applyNumberFormat="1" applyFill="1"/>
    <xf numFmtId="0" fontId="0" fillId="37" borderId="0" xfId="0" applyFill="1"/>
    <xf numFmtId="14" fontId="0" fillId="37" borderId="0" xfId="0" applyNumberFormat="1" applyFill="1" applyAlignment="1">
      <alignment wrapText="1"/>
    </xf>
    <xf numFmtId="1" fontId="0" fillId="37" borderId="0" xfId="0" applyNumberFormat="1" applyFill="1" applyAlignment="1">
      <alignment wrapText="1"/>
    </xf>
    <xf numFmtId="0" fontId="0" fillId="37" borderId="0" xfId="0" applyFill="1" applyAlignment="1">
      <alignment wrapText="1"/>
    </xf>
    <xf numFmtId="21" fontId="0" fillId="37" borderId="0" xfId="0" applyNumberFormat="1" applyFill="1" applyAlignment="1">
      <alignment wrapText="1"/>
    </xf>
    <xf numFmtId="21" fontId="0" fillId="37" borderId="0" xfId="0" applyNumberFormat="1" applyFill="1"/>
    <xf numFmtId="2" fontId="0" fillId="37" borderId="0" xfId="0" applyNumberFormat="1" applyFill="1" applyAlignment="1">
      <alignment wrapText="1"/>
    </xf>
    <xf numFmtId="22" fontId="0" fillId="37" borderId="0" xfId="0" applyNumberFormat="1" applyFill="1"/>
    <xf numFmtId="3" fontId="0" fillId="37" borderId="0" xfId="0" applyNumberFormat="1" applyFill="1" applyAlignment="1">
      <alignment wrapText="1"/>
    </xf>
    <xf numFmtId="2" fontId="0" fillId="34" borderId="0" xfId="0" quotePrefix="1" applyNumberFormat="1" applyFill="1" applyAlignment="1">
      <alignment wrapText="1"/>
    </xf>
    <xf numFmtId="0" fontId="0" fillId="33" borderId="0" xfId="0" applyFill="1"/>
    <xf numFmtId="0" fontId="14" fillId="37" borderId="0" xfId="0" applyFont="1" applyFill="1" applyAlignment="1">
      <alignment wrapText="1"/>
    </xf>
    <xf numFmtId="1" fontId="14" fillId="34" borderId="0" xfId="0" applyNumberFormat="1" applyFont="1" applyFill="1" applyAlignment="1">
      <alignment wrapText="1"/>
    </xf>
    <xf numFmtId="0" fontId="14" fillId="0" borderId="0" xfId="0" applyFont="1"/>
    <xf numFmtId="1" fontId="21" fillId="34" borderId="0" xfId="0" applyNumberFormat="1" applyFont="1" applyFill="1" applyAlignment="1">
      <alignment wrapText="1"/>
    </xf>
    <xf numFmtId="1" fontId="14" fillId="37" borderId="0" xfId="0" applyNumberFormat="1" applyFont="1" applyFill="1" applyAlignment="1">
      <alignment wrapText="1"/>
    </xf>
    <xf numFmtId="14" fontId="0" fillId="33" borderId="0" xfId="0" applyNumberFormat="1" applyFill="1" applyAlignment="1">
      <alignment wrapText="1"/>
    </xf>
    <xf numFmtId="1" fontId="0" fillId="33" borderId="0" xfId="0" applyNumberFormat="1" applyFill="1" applyAlignment="1">
      <alignment wrapText="1"/>
    </xf>
    <xf numFmtId="21" fontId="0" fillId="33" borderId="0" xfId="0" applyNumberFormat="1" applyFill="1" applyAlignment="1">
      <alignment wrapText="1"/>
    </xf>
    <xf numFmtId="21" fontId="0" fillId="33" borderId="0" xfId="0" applyNumberFormat="1" applyFill="1"/>
    <xf numFmtId="2" fontId="0" fillId="33" borderId="0" xfId="0" applyNumberFormat="1" applyFill="1" applyAlignment="1">
      <alignment wrapText="1"/>
    </xf>
    <xf numFmtId="22" fontId="0" fillId="33" borderId="0" xfId="0" applyNumberFormat="1" applyFill="1"/>
    <xf numFmtId="2" fontId="0" fillId="33" borderId="0" xfId="0" quotePrefix="1" applyNumberFormat="1" applyFill="1" applyAlignment="1">
      <alignment horizontal="left" wrapText="1"/>
    </xf>
    <xf numFmtId="0" fontId="0" fillId="0" borderId="0" xfId="0" applyFill="1"/>
    <xf numFmtId="1" fontId="0" fillId="0" borderId="0" xfId="0" applyNumberFormat="1" applyFill="1" applyAlignment="1">
      <alignment wrapText="1"/>
    </xf>
    <xf numFmtId="1" fontId="0" fillId="0" borderId="0" xfId="0" applyNumberFormat="1" applyFill="1"/>
    <xf numFmtId="0" fontId="20" fillId="0" borderId="0" xfId="0" applyFont="1" applyFill="1" applyAlignment="1">
      <alignment wrapText="1"/>
    </xf>
    <xf numFmtId="1" fontId="0" fillId="38" borderId="0" xfId="0" applyNumberFormat="1" applyFill="1" applyAlignment="1">
      <alignment wrapText="1"/>
    </xf>
    <xf numFmtId="1" fontId="0" fillId="39" borderId="0" xfId="0" applyNumberFormat="1" applyFill="1" applyAlignment="1">
      <alignment wrapText="1"/>
    </xf>
    <xf numFmtId="14" fontId="0" fillId="0" borderId="0" xfId="0" applyNumberFormat="1" applyFill="1" applyAlignment="1">
      <alignment wrapText="1"/>
    </xf>
    <xf numFmtId="0" fontId="0" fillId="0" borderId="0" xfId="0" applyFill="1" applyAlignment="1">
      <alignment wrapText="1"/>
    </xf>
    <xf numFmtId="21" fontId="0" fillId="0" borderId="0" xfId="0" applyNumberFormat="1" applyFill="1" applyAlignment="1">
      <alignment wrapText="1"/>
    </xf>
    <xf numFmtId="21" fontId="0" fillId="0" borderId="0" xfId="0" applyNumberFormat="1" applyFill="1"/>
    <xf numFmtId="2" fontId="0" fillId="0" borderId="0" xfId="0" applyNumberFormat="1" applyFill="1" applyAlignment="1">
      <alignment wrapText="1"/>
    </xf>
    <xf numFmtId="22" fontId="0" fillId="0" borderId="0" xfId="0" applyNumberFormat="1" applyFill="1"/>
    <xf numFmtId="1" fontId="0" fillId="40" borderId="0" xfId="0" applyNumberFormat="1" applyFill="1" applyAlignment="1">
      <alignment wrapText="1"/>
    </xf>
    <xf numFmtId="0" fontId="21" fillId="0" borderId="0" xfId="0" applyFont="1" applyFill="1" applyAlignment="1">
      <alignment wrapText="1"/>
    </xf>
    <xf numFmtId="1" fontId="21" fillId="36" borderId="0" xfId="0" applyNumberFormat="1" applyFont="1" applyFill="1" applyAlignment="1">
      <alignment wrapText="1"/>
    </xf>
    <xf numFmtId="0" fontId="21" fillId="37" borderId="0" xfId="0" applyFont="1" applyFill="1" applyAlignment="1">
      <alignment wrapText="1"/>
    </xf>
    <xf numFmtId="3" fontId="21" fillId="37" borderId="0" xfId="0" applyNumberFormat="1"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294"/>
  <sheetViews>
    <sheetView tabSelected="1" zoomScale="115" zoomScaleNormal="115" workbookViewId="0">
      <pane ySplit="1" topLeftCell="A146" activePane="bottomLeft" state="frozen"/>
      <selection pane="bottomLeft" activeCell="E172" sqref="E172"/>
    </sheetView>
  </sheetViews>
  <sheetFormatPr defaultColWidth="8.85546875" defaultRowHeight="15" x14ac:dyDescent="0.25"/>
  <cols>
    <col min="1" max="1" width="6.7109375" customWidth="1"/>
    <col min="2" max="2" width="11.5703125" style="2" customWidth="1"/>
    <col min="3" max="3" width="17.5703125" style="8" customWidth="1"/>
    <col min="4" max="4" width="12.42578125" style="8" customWidth="1"/>
    <col min="5" max="5" width="12.42578125" style="72" customWidth="1"/>
    <col min="6" max="6" width="5.5703125" style="2" bestFit="1" customWidth="1"/>
    <col min="7" max="7" width="11.28515625" style="2" customWidth="1"/>
    <col min="8" max="8" width="6" style="2" bestFit="1" customWidth="1"/>
    <col min="9" max="9" width="13.28515625" bestFit="1" customWidth="1"/>
    <col min="10" max="10" width="10.7109375" bestFit="1" customWidth="1"/>
    <col min="11" max="11" width="10.42578125" style="2" customWidth="1"/>
    <col min="12" max="12" width="22.85546875" style="8" customWidth="1"/>
    <col min="13" max="13" width="11.7109375" style="2" customWidth="1"/>
    <col min="14" max="14" width="9.28515625" style="2" customWidth="1"/>
    <col min="15" max="15" width="17" style="4" bestFit="1" customWidth="1"/>
    <col min="16" max="16" width="12" style="2" bestFit="1" customWidth="1"/>
    <col min="17" max="17" width="6.140625" style="2" customWidth="1"/>
    <col min="18" max="18" width="9.140625" style="2" bestFit="1" customWidth="1"/>
    <col min="19" max="19" width="17" style="2" bestFit="1" customWidth="1"/>
    <col min="20" max="20" width="12.140625" style="7" customWidth="1"/>
    <col min="21" max="21" width="15" style="2" customWidth="1"/>
    <col min="22" max="22" width="12" style="2" customWidth="1"/>
    <col min="23" max="25" width="17" bestFit="1" customWidth="1"/>
  </cols>
  <sheetData>
    <row r="1" spans="1:42" ht="33.75" customHeight="1" x14ac:dyDescent="0.25">
      <c r="A1" t="s">
        <v>33</v>
      </c>
      <c r="B1" t="s">
        <v>28</v>
      </c>
      <c r="C1" t="s">
        <v>0</v>
      </c>
      <c r="D1" t="s">
        <v>35</v>
      </c>
      <c r="E1" s="71" t="s">
        <v>57</v>
      </c>
      <c r="F1" t="s">
        <v>1</v>
      </c>
      <c r="G1" t="s">
        <v>17</v>
      </c>
      <c r="H1" t="s">
        <v>34</v>
      </c>
      <c r="I1" t="s">
        <v>2</v>
      </c>
      <c r="J1" t="s">
        <v>3</v>
      </c>
      <c r="K1" t="s">
        <v>26</v>
      </c>
      <c r="L1" s="6" t="s">
        <v>18</v>
      </c>
      <c r="M1" t="s">
        <v>19</v>
      </c>
      <c r="N1" t="s">
        <v>20</v>
      </c>
      <c r="O1" t="s">
        <v>21</v>
      </c>
      <c r="P1" t="s">
        <v>22</v>
      </c>
      <c r="Q1" t="s">
        <v>5</v>
      </c>
      <c r="R1" t="s">
        <v>23</v>
      </c>
      <c r="S1" t="s">
        <v>24</v>
      </c>
      <c r="T1" t="s">
        <v>25</v>
      </c>
      <c r="U1" t="s">
        <v>7</v>
      </c>
      <c r="V1" t="s">
        <v>27</v>
      </c>
      <c r="W1" t="s">
        <v>8</v>
      </c>
      <c r="X1" t="s">
        <v>4</v>
      </c>
      <c r="Y1" t="s">
        <v>6</v>
      </c>
      <c r="Z1" s="58" t="s">
        <v>9</v>
      </c>
      <c r="AA1" s="58"/>
      <c r="AB1" s="58"/>
      <c r="AC1" s="58"/>
      <c r="AD1" s="58"/>
      <c r="AE1" s="58"/>
      <c r="AF1" s="58"/>
      <c r="AG1" s="58"/>
      <c r="AH1" s="58"/>
      <c r="AI1" s="58"/>
      <c r="AJ1" s="58"/>
      <c r="AK1" s="58"/>
      <c r="AL1" s="58"/>
      <c r="AM1" s="58"/>
      <c r="AN1" s="58"/>
      <c r="AO1" s="58"/>
      <c r="AP1" s="58"/>
    </row>
    <row r="2" spans="1:42" s="23" customFormat="1" ht="15" hidden="1" customHeight="1" x14ac:dyDescent="0.25">
      <c r="A2" s="23">
        <v>1</v>
      </c>
      <c r="B2" s="24">
        <v>36366</v>
      </c>
      <c r="C2" s="25">
        <v>1</v>
      </c>
      <c r="D2" s="25" t="s">
        <v>36</v>
      </c>
      <c r="E2" s="75" t="s">
        <v>58</v>
      </c>
      <c r="F2" s="22">
        <v>1999</v>
      </c>
      <c r="G2" s="22">
        <v>1</v>
      </c>
      <c r="H2" s="22" t="s">
        <v>13</v>
      </c>
      <c r="I2" s="23" t="s">
        <v>11</v>
      </c>
      <c r="J2" s="23" t="s">
        <v>11</v>
      </c>
      <c r="K2" s="22">
        <v>24335</v>
      </c>
      <c r="L2" s="25">
        <v>24335</v>
      </c>
      <c r="M2" s="26">
        <f>W2-INT(W2)</f>
        <v>0.9375</v>
      </c>
      <c r="N2" s="26">
        <f>X2-INT(X2)</f>
        <v>0.80625000000145519</v>
      </c>
      <c r="O2" s="27">
        <f>IF(X2&gt;W2, X2-W2, 1+W2-X2)</f>
        <v>1.1312499999985448</v>
      </c>
      <c r="P2" s="28">
        <f>(X2-W2)*24</f>
        <v>-3.1499999999650754</v>
      </c>
      <c r="Q2" s="22">
        <v>206</v>
      </c>
      <c r="R2" s="26">
        <f>Y2-INT(Y2)</f>
        <v>0.87152777778101154</v>
      </c>
      <c r="S2" s="27">
        <f>IF(Y2&gt;W2, Y2-W2, 1+W2-Y2)</f>
        <v>1.0659722222189885</v>
      </c>
      <c r="T2" s="28">
        <f>(Y2-W2)*24</f>
        <v>-1.5833333332557231</v>
      </c>
      <c r="U2" s="22">
        <v>312.31</v>
      </c>
      <c r="V2" s="22">
        <v>7.1425826999999997E-2</v>
      </c>
      <c r="W2" s="29">
        <v>36366.9375</v>
      </c>
      <c r="X2" s="29">
        <v>36366.806250000001</v>
      </c>
      <c r="Y2" s="29">
        <v>36366.871527777781</v>
      </c>
      <c r="Z2" s="57" t="s">
        <v>29</v>
      </c>
      <c r="AA2" t="s">
        <v>60</v>
      </c>
      <c r="AB2"/>
      <c r="AC2"/>
      <c r="AD2"/>
      <c r="AE2"/>
      <c r="AF2"/>
      <c r="AG2"/>
      <c r="AH2"/>
      <c r="AI2"/>
      <c r="AJ2"/>
      <c r="AK2"/>
      <c r="AL2"/>
      <c r="AM2"/>
      <c r="AN2"/>
      <c r="AO2"/>
      <c r="AP2"/>
    </row>
    <row r="3" spans="1:42" s="23" customFormat="1" ht="15" hidden="1" customHeight="1" x14ac:dyDescent="0.25">
      <c r="A3" s="23">
        <v>2</v>
      </c>
      <c r="B3" s="24">
        <v>36380</v>
      </c>
      <c r="C3" s="25">
        <v>2</v>
      </c>
      <c r="D3" s="25" t="s">
        <v>38</v>
      </c>
      <c r="E3" s="75" t="s">
        <v>58</v>
      </c>
      <c r="F3" s="22">
        <v>1999</v>
      </c>
      <c r="G3" s="22"/>
      <c r="H3" s="22" t="s">
        <v>13</v>
      </c>
      <c r="K3" s="22">
        <v>9380</v>
      </c>
      <c r="L3" s="25">
        <v>6093</v>
      </c>
      <c r="M3" s="26"/>
      <c r="N3" s="26"/>
      <c r="O3" s="27"/>
      <c r="P3" s="28"/>
      <c r="Q3" s="22"/>
      <c r="R3" s="26"/>
      <c r="S3" s="27"/>
      <c r="T3" s="28"/>
      <c r="U3" s="22">
        <v>5.22</v>
      </c>
      <c r="V3" s="22">
        <v>1.587</v>
      </c>
      <c r="W3" s="29"/>
      <c r="X3" s="29"/>
      <c r="Y3" s="29"/>
      <c r="Z3" s="30"/>
      <c r="AA3" t="s">
        <v>61</v>
      </c>
      <c r="AB3"/>
      <c r="AC3"/>
      <c r="AD3"/>
      <c r="AE3"/>
      <c r="AF3"/>
      <c r="AG3"/>
      <c r="AH3"/>
      <c r="AI3"/>
      <c r="AJ3"/>
      <c r="AK3"/>
      <c r="AL3"/>
      <c r="AM3"/>
      <c r="AN3"/>
      <c r="AO3"/>
      <c r="AP3"/>
    </row>
    <row r="4" spans="1:42" s="58" customFormat="1" ht="15" hidden="1" customHeight="1" x14ac:dyDescent="0.25">
      <c r="B4" s="64">
        <v>36382</v>
      </c>
      <c r="C4" s="65"/>
      <c r="D4" s="65" t="s">
        <v>36</v>
      </c>
      <c r="E4" s="65" t="s">
        <v>59</v>
      </c>
      <c r="F4" s="21">
        <v>1999</v>
      </c>
      <c r="G4" s="21"/>
      <c r="H4" s="21" t="s">
        <v>13</v>
      </c>
      <c r="I4" s="58" t="s">
        <v>11</v>
      </c>
      <c r="J4" s="58" t="s">
        <v>11</v>
      </c>
      <c r="K4" s="21">
        <v>4800</v>
      </c>
      <c r="L4" s="65">
        <v>859</v>
      </c>
      <c r="M4" s="66"/>
      <c r="N4" s="66"/>
      <c r="O4" s="67"/>
      <c r="P4" s="68"/>
      <c r="Q4" s="21"/>
      <c r="R4" s="66"/>
      <c r="S4" s="67"/>
      <c r="T4" s="68"/>
      <c r="U4" s="21">
        <v>11.96</v>
      </c>
      <c r="V4" s="21">
        <v>0.40100000000000002</v>
      </c>
      <c r="W4" s="69"/>
      <c r="X4" s="69"/>
      <c r="Y4" s="69"/>
      <c r="Z4" s="70"/>
      <c r="AA4" s="58" t="s">
        <v>40</v>
      </c>
    </row>
    <row r="5" spans="1:42" s="23" customFormat="1" ht="15" hidden="1" customHeight="1" x14ac:dyDescent="0.25">
      <c r="A5">
        <v>3</v>
      </c>
      <c r="B5" s="24">
        <v>36392</v>
      </c>
      <c r="C5" s="25">
        <v>3</v>
      </c>
      <c r="D5" s="25" t="s">
        <v>36</v>
      </c>
      <c r="E5" s="75" t="s">
        <v>58</v>
      </c>
      <c r="F5" s="22">
        <v>1999</v>
      </c>
      <c r="G5" s="22"/>
      <c r="H5" s="22" t="s">
        <v>13</v>
      </c>
      <c r="K5" s="22">
        <v>12194</v>
      </c>
      <c r="L5" s="25">
        <v>10224</v>
      </c>
      <c r="M5" s="26"/>
      <c r="N5" s="26"/>
      <c r="O5" s="27"/>
      <c r="P5" s="28"/>
      <c r="Q5" s="22"/>
      <c r="R5" s="26"/>
      <c r="S5" s="27"/>
      <c r="T5" s="28"/>
      <c r="U5" s="22">
        <v>1.35</v>
      </c>
      <c r="V5" s="22">
        <v>2.1509999999999998</v>
      </c>
      <c r="W5" s="29"/>
      <c r="X5" s="29"/>
      <c r="Y5" s="29"/>
      <c r="Z5" s="30"/>
      <c r="AA5"/>
      <c r="AB5"/>
      <c r="AC5"/>
      <c r="AD5"/>
      <c r="AE5"/>
      <c r="AF5"/>
      <c r="AG5"/>
      <c r="AH5"/>
      <c r="AI5"/>
      <c r="AJ5"/>
      <c r="AK5"/>
      <c r="AL5"/>
      <c r="AM5"/>
      <c r="AN5"/>
      <c r="AO5"/>
      <c r="AP5"/>
    </row>
    <row r="6" spans="1:42" s="23" customFormat="1" x14ac:dyDescent="0.25">
      <c r="A6">
        <v>4</v>
      </c>
      <c r="B6" s="49">
        <v>36399</v>
      </c>
      <c r="C6" s="50">
        <v>1</v>
      </c>
      <c r="D6" s="50" t="s">
        <v>36</v>
      </c>
      <c r="E6" s="75" t="s">
        <v>58</v>
      </c>
      <c r="F6" s="51">
        <v>1999</v>
      </c>
      <c r="G6" s="51"/>
      <c r="H6" s="51" t="s">
        <v>10</v>
      </c>
      <c r="I6" s="48" t="s">
        <v>11</v>
      </c>
      <c r="J6" s="48" t="s">
        <v>11</v>
      </c>
      <c r="K6" s="51">
        <v>165085</v>
      </c>
      <c r="L6" s="51">
        <v>165085</v>
      </c>
      <c r="M6" s="52"/>
      <c r="N6" s="52"/>
      <c r="O6" s="53"/>
      <c r="P6" s="54"/>
      <c r="Q6" s="51"/>
      <c r="R6" s="52"/>
      <c r="S6" s="53"/>
      <c r="T6" s="54"/>
      <c r="U6" s="51"/>
      <c r="V6" s="51"/>
      <c r="W6" s="55"/>
      <c r="X6" s="55"/>
      <c r="Y6" s="55"/>
      <c r="Z6" s="48"/>
      <c r="AA6"/>
      <c r="AB6"/>
      <c r="AC6"/>
      <c r="AD6"/>
      <c r="AE6"/>
      <c r="AF6"/>
      <c r="AG6"/>
      <c r="AH6"/>
      <c r="AI6"/>
      <c r="AJ6"/>
      <c r="AK6"/>
      <c r="AL6"/>
      <c r="AM6"/>
      <c r="AN6"/>
      <c r="AO6"/>
      <c r="AP6"/>
    </row>
    <row r="7" spans="1:42" s="48" customFormat="1" hidden="1" x14ac:dyDescent="0.25">
      <c r="A7">
        <v>5</v>
      </c>
      <c r="B7" s="24">
        <v>36406</v>
      </c>
      <c r="C7" s="25">
        <v>4</v>
      </c>
      <c r="D7" s="25" t="s">
        <v>36</v>
      </c>
      <c r="E7" s="75" t="s">
        <v>58</v>
      </c>
      <c r="F7" s="22">
        <v>1999</v>
      </c>
      <c r="G7" s="22">
        <v>1</v>
      </c>
      <c r="H7" s="22" t="s">
        <v>13</v>
      </c>
      <c r="I7" s="23" t="s">
        <v>11</v>
      </c>
      <c r="J7" s="23" t="s">
        <v>11</v>
      </c>
      <c r="K7" s="22">
        <v>0</v>
      </c>
      <c r="L7" s="25">
        <v>0</v>
      </c>
      <c r="M7" s="26">
        <f>W7-INT(W7)</f>
        <v>0.97916666666424135</v>
      </c>
      <c r="N7" s="26">
        <f>X7-INT(X7)</f>
        <v>0.61041666667006211</v>
      </c>
      <c r="O7" s="27">
        <f>IF(X7&gt;W7, X7-W7, 1+W7-X7)</f>
        <v>1.3687499999941792</v>
      </c>
      <c r="P7" s="28">
        <f>(X7-W7)*24</f>
        <v>-8.8499999998603016</v>
      </c>
      <c r="Q7" s="22">
        <v>246</v>
      </c>
      <c r="R7" s="26">
        <f>Y7-INT(Y7)</f>
        <v>0.82569444444379769</v>
      </c>
      <c r="S7" s="27">
        <f>IF(Y7&gt;W7, Y7-W7, 1+W7-Y7)</f>
        <v>1.1534722222204437</v>
      </c>
      <c r="T7" s="28">
        <f>(Y7-W7)*24</f>
        <v>-3.6833333332906477</v>
      </c>
      <c r="U7" s="22">
        <v>712</v>
      </c>
      <c r="V7" s="22">
        <v>0</v>
      </c>
      <c r="W7" s="29">
        <v>36406.979166666664</v>
      </c>
      <c r="X7" s="29">
        <v>36406.61041666667</v>
      </c>
      <c r="Y7" s="29">
        <v>36406.825694444444</v>
      </c>
      <c r="Z7" s="23"/>
      <c r="AA7"/>
      <c r="AB7"/>
      <c r="AC7"/>
      <c r="AD7"/>
      <c r="AE7"/>
      <c r="AF7"/>
      <c r="AG7"/>
      <c r="AH7"/>
      <c r="AI7"/>
      <c r="AJ7"/>
      <c r="AK7"/>
      <c r="AL7"/>
      <c r="AM7"/>
      <c r="AN7"/>
      <c r="AO7"/>
      <c r="AP7"/>
    </row>
    <row r="8" spans="1:42" s="48" customFormat="1" ht="15.75" customHeight="1" x14ac:dyDescent="0.25">
      <c r="A8">
        <v>6</v>
      </c>
      <c r="B8" s="49">
        <v>36413</v>
      </c>
      <c r="C8" s="50">
        <v>2</v>
      </c>
      <c r="D8" s="50" t="s">
        <v>36</v>
      </c>
      <c r="E8" s="75" t="s">
        <v>58</v>
      </c>
      <c r="F8" s="51">
        <v>1999</v>
      </c>
      <c r="G8" s="51"/>
      <c r="H8" s="51" t="s">
        <v>10</v>
      </c>
      <c r="I8" s="48" t="s">
        <v>11</v>
      </c>
      <c r="J8" s="48" t="s">
        <v>11</v>
      </c>
      <c r="K8" s="51">
        <v>240453</v>
      </c>
      <c r="L8" s="48">
        <v>208259</v>
      </c>
      <c r="M8" s="52">
        <f>W8-INT(W8)</f>
        <v>0.85416666666424135</v>
      </c>
      <c r="N8" s="52">
        <f>X8-INT(X8)</f>
        <v>0.99930555555329192</v>
      </c>
      <c r="O8" s="53">
        <f>IF(X8&gt;W8, X8-W8, 1+W8-X8)</f>
        <v>0.14513888888905058</v>
      </c>
      <c r="P8" s="54">
        <f>(X8-W8)*24</f>
        <v>3.4833333333372138</v>
      </c>
      <c r="Q8" s="51">
        <v>253</v>
      </c>
      <c r="R8" s="52">
        <f>Y8-INT(Y8)</f>
        <v>0.82152777777810115</v>
      </c>
      <c r="S8" s="53">
        <f>IF(Y8&gt;W8, Y8-W8, 1+W8-Y8)</f>
        <v>1.0326388888861402</v>
      </c>
      <c r="T8" s="54">
        <f>(Y8-W8)*24</f>
        <v>-0.78333333326736465</v>
      </c>
      <c r="U8" s="51">
        <v>198</v>
      </c>
      <c r="V8" s="51">
        <v>0.92240909100000001</v>
      </c>
      <c r="W8" s="55">
        <v>36413.854166666664</v>
      </c>
      <c r="X8" s="55">
        <v>36413.999305555553</v>
      </c>
      <c r="Y8" s="55">
        <v>36413.821527777778</v>
      </c>
      <c r="AA8"/>
      <c r="AB8"/>
      <c r="AC8"/>
      <c r="AD8"/>
      <c r="AE8"/>
      <c r="AF8"/>
      <c r="AG8"/>
      <c r="AH8"/>
      <c r="AI8"/>
      <c r="AJ8"/>
      <c r="AK8"/>
      <c r="AL8"/>
      <c r="AM8"/>
      <c r="AN8"/>
      <c r="AO8"/>
      <c r="AP8"/>
    </row>
    <row r="9" spans="1:42" s="23" customFormat="1" x14ac:dyDescent="0.25">
      <c r="A9">
        <v>7</v>
      </c>
      <c r="B9" s="49">
        <v>36428</v>
      </c>
      <c r="C9" s="50">
        <v>3</v>
      </c>
      <c r="D9" s="50" t="s">
        <v>36</v>
      </c>
      <c r="E9" s="75" t="s">
        <v>58</v>
      </c>
      <c r="F9" s="51">
        <v>1999</v>
      </c>
      <c r="G9" s="51"/>
      <c r="H9" s="51" t="s">
        <v>10</v>
      </c>
      <c r="I9" s="48" t="s">
        <v>11</v>
      </c>
      <c r="J9" s="48" t="s">
        <v>11</v>
      </c>
      <c r="K9" s="51">
        <v>85892</v>
      </c>
      <c r="L9" s="56">
        <v>38201</v>
      </c>
      <c r="M9" s="52"/>
      <c r="N9" s="52"/>
      <c r="O9" s="53"/>
      <c r="P9" s="54"/>
      <c r="Q9" s="51"/>
      <c r="R9" s="52"/>
      <c r="S9" s="53"/>
      <c r="T9" s="54"/>
      <c r="U9" s="51"/>
      <c r="V9" s="51"/>
      <c r="W9" s="55"/>
      <c r="X9" s="55"/>
      <c r="Y9" s="55"/>
      <c r="Z9" s="48"/>
      <c r="AA9"/>
      <c r="AB9"/>
      <c r="AC9"/>
      <c r="AD9"/>
      <c r="AE9"/>
      <c r="AF9"/>
      <c r="AG9"/>
      <c r="AH9"/>
      <c r="AI9"/>
      <c r="AJ9"/>
      <c r="AK9"/>
      <c r="AL9"/>
      <c r="AM9"/>
      <c r="AN9"/>
      <c r="AO9"/>
      <c r="AP9"/>
    </row>
    <row r="10" spans="1:42" s="58" customFormat="1" x14ac:dyDescent="0.25">
      <c r="A10" s="58" t="s">
        <v>40</v>
      </c>
      <c r="B10" s="64">
        <v>36435</v>
      </c>
      <c r="C10" s="65"/>
      <c r="D10" s="65" t="s">
        <v>36</v>
      </c>
      <c r="E10" s="65" t="s">
        <v>59</v>
      </c>
      <c r="F10" s="21">
        <v>1999</v>
      </c>
      <c r="G10" s="21"/>
      <c r="H10" s="21" t="s">
        <v>10</v>
      </c>
      <c r="I10" s="58" t="s">
        <v>11</v>
      </c>
      <c r="J10" s="58" t="s">
        <v>11</v>
      </c>
      <c r="K10" s="21">
        <v>0</v>
      </c>
      <c r="L10" s="15">
        <v>0</v>
      </c>
      <c r="M10" s="66"/>
      <c r="N10" s="66"/>
      <c r="O10" s="67"/>
      <c r="P10" s="68"/>
      <c r="Q10" s="21"/>
      <c r="R10" s="66"/>
      <c r="S10" s="67"/>
      <c r="T10" s="68"/>
      <c r="U10" s="21">
        <v>302</v>
      </c>
      <c r="V10" s="21"/>
      <c r="W10" s="69"/>
      <c r="X10" s="69"/>
      <c r="Y10" s="69"/>
    </row>
    <row r="11" spans="1:42" s="23" customFormat="1" x14ac:dyDescent="0.25">
      <c r="A11">
        <v>8</v>
      </c>
      <c r="B11" s="49">
        <v>36441</v>
      </c>
      <c r="C11" s="50">
        <v>4</v>
      </c>
      <c r="D11" s="50" t="s">
        <v>36</v>
      </c>
      <c r="E11" s="75" t="s">
        <v>58</v>
      </c>
      <c r="F11" s="51">
        <v>1999</v>
      </c>
      <c r="G11" s="51"/>
      <c r="H11" s="51" t="s">
        <v>10</v>
      </c>
      <c r="I11" s="48"/>
      <c r="J11" s="48"/>
      <c r="K11" s="51">
        <v>3900</v>
      </c>
      <c r="L11" s="51">
        <v>0</v>
      </c>
      <c r="M11" s="52"/>
      <c r="N11" s="52"/>
      <c r="O11" s="53"/>
      <c r="P11" s="54"/>
      <c r="Q11" s="51"/>
      <c r="R11" s="52"/>
      <c r="S11" s="53"/>
      <c r="T11" s="54"/>
      <c r="U11" s="51"/>
      <c r="V11" s="51"/>
      <c r="W11" s="55"/>
      <c r="X11" s="55"/>
      <c r="Y11" s="55"/>
      <c r="Z11" s="48"/>
      <c r="AA11"/>
      <c r="AB11"/>
      <c r="AC11"/>
      <c r="AD11"/>
      <c r="AE11"/>
      <c r="AF11"/>
      <c r="AG11"/>
      <c r="AH11"/>
      <c r="AI11"/>
      <c r="AJ11"/>
      <c r="AK11"/>
      <c r="AL11"/>
      <c r="AM11"/>
      <c r="AN11"/>
      <c r="AO11"/>
      <c r="AP11"/>
    </row>
    <row r="12" spans="1:42" s="48" customFormat="1" hidden="1" x14ac:dyDescent="0.25">
      <c r="A12">
        <v>9</v>
      </c>
      <c r="B12" s="24">
        <v>36739</v>
      </c>
      <c r="C12" s="25">
        <v>1</v>
      </c>
      <c r="D12" s="25" t="s">
        <v>36</v>
      </c>
      <c r="E12" s="75" t="s">
        <v>58</v>
      </c>
      <c r="F12" s="22">
        <v>2000</v>
      </c>
      <c r="G12" s="22">
        <v>8</v>
      </c>
      <c r="H12" s="22" t="s">
        <v>13</v>
      </c>
      <c r="I12" s="23" t="s">
        <v>11</v>
      </c>
      <c r="J12" s="23" t="s">
        <v>11</v>
      </c>
      <c r="K12" s="22">
        <v>91816</v>
      </c>
      <c r="L12" s="25">
        <v>91816</v>
      </c>
      <c r="M12" s="26">
        <f t="shared" ref="M12:N17" si="0">W12-INT(W12)</f>
        <v>0.875</v>
      </c>
      <c r="N12" s="26">
        <f t="shared" si="0"/>
        <v>0.92430555555620231</v>
      </c>
      <c r="O12" s="27">
        <f t="shared" ref="O12:O17" si="1">IF(X12&gt;W12, X12-W12, 1+W12-X12)</f>
        <v>4.9305555556202307E-2</v>
      </c>
      <c r="P12" s="28">
        <f t="shared" ref="P12:P17" si="2">(X12-W12)*24</f>
        <v>1.1833333333488554</v>
      </c>
      <c r="Q12" s="22">
        <v>214</v>
      </c>
      <c r="R12" s="26">
        <f t="shared" ref="R12:R17" si="3">Y12-INT(Y12)</f>
        <v>0.86180555555620231</v>
      </c>
      <c r="S12" s="27">
        <f t="shared" ref="S12:S17" si="4">IF(Y12&gt;W12, Y12-W12, 1+W12-Y12)</f>
        <v>1.0131944444437977</v>
      </c>
      <c r="T12" s="28">
        <f t="shared" ref="T12:T17" si="5">(Y12-W12)*24</f>
        <v>-0.31666666665114462</v>
      </c>
      <c r="U12" s="22">
        <v>377.8</v>
      </c>
      <c r="V12" s="22">
        <v>0.119862361</v>
      </c>
      <c r="W12" s="29">
        <v>36739.875</v>
      </c>
      <c r="X12" s="29">
        <v>36739.924305555556</v>
      </c>
      <c r="Y12" s="29">
        <v>36739.861805555556</v>
      </c>
      <c r="Z12" s="23"/>
      <c r="AA12"/>
      <c r="AB12"/>
      <c r="AC12"/>
      <c r="AD12"/>
      <c r="AE12"/>
      <c r="AF12"/>
      <c r="AG12"/>
      <c r="AH12"/>
      <c r="AI12"/>
      <c r="AJ12"/>
      <c r="AK12"/>
      <c r="AL12"/>
      <c r="AM12"/>
      <c r="AN12"/>
      <c r="AO12"/>
      <c r="AP12"/>
    </row>
    <row r="13" spans="1:42" s="48" customFormat="1" hidden="1" x14ac:dyDescent="0.25">
      <c r="A13">
        <v>10</v>
      </c>
      <c r="B13" s="24">
        <v>36752</v>
      </c>
      <c r="C13" s="25">
        <v>2</v>
      </c>
      <c r="D13" s="25" t="s">
        <v>36</v>
      </c>
      <c r="E13" s="75" t="s">
        <v>58</v>
      </c>
      <c r="F13" s="22">
        <v>2000</v>
      </c>
      <c r="G13" s="22">
        <v>1</v>
      </c>
      <c r="H13" s="22" t="s">
        <v>13</v>
      </c>
      <c r="I13" s="23" t="s">
        <v>11</v>
      </c>
      <c r="J13" s="23" t="s">
        <v>11</v>
      </c>
      <c r="K13" s="22">
        <v>28999</v>
      </c>
      <c r="L13" s="62">
        <v>15306</v>
      </c>
      <c r="M13" s="26">
        <f t="shared" si="0"/>
        <v>0.89583333333575865</v>
      </c>
      <c r="N13" s="26">
        <f t="shared" si="0"/>
        <v>0.86944444444088731</v>
      </c>
      <c r="O13" s="27">
        <f t="shared" si="1"/>
        <v>1.0263888888948713</v>
      </c>
      <c r="P13" s="28">
        <f t="shared" si="2"/>
        <v>-0.63333333347691223</v>
      </c>
      <c r="Q13" s="22">
        <v>227</v>
      </c>
      <c r="R13" s="26">
        <f t="shared" si="3"/>
        <v>0.84861111111240461</v>
      </c>
      <c r="S13" s="27">
        <f t="shared" si="4"/>
        <v>1.047222222223354</v>
      </c>
      <c r="T13" s="28">
        <f t="shared" si="5"/>
        <v>-1.1333333333604969</v>
      </c>
      <c r="U13" s="22">
        <v>369</v>
      </c>
      <c r="V13" s="22">
        <v>8.2173441999999999E-2</v>
      </c>
      <c r="W13" s="29">
        <v>36752.895833333336</v>
      </c>
      <c r="X13" s="29">
        <v>36752.869444444441</v>
      </c>
      <c r="Y13" s="29">
        <v>36752.848611111112</v>
      </c>
      <c r="Z13" s="23"/>
      <c r="AA13"/>
      <c r="AB13"/>
      <c r="AC13"/>
      <c r="AD13"/>
      <c r="AE13"/>
      <c r="AF13"/>
      <c r="AG13"/>
      <c r="AH13"/>
      <c r="AI13"/>
      <c r="AJ13"/>
      <c r="AK13"/>
      <c r="AL13"/>
      <c r="AM13"/>
      <c r="AN13"/>
      <c r="AO13"/>
      <c r="AP13"/>
    </row>
    <row r="14" spans="1:42" s="48" customFormat="1" x14ac:dyDescent="0.25">
      <c r="A14" s="58">
        <v>11</v>
      </c>
      <c r="B14" s="49">
        <v>36767</v>
      </c>
      <c r="C14" s="50">
        <v>1</v>
      </c>
      <c r="D14" s="50" t="s">
        <v>36</v>
      </c>
      <c r="E14" s="75" t="s">
        <v>58</v>
      </c>
      <c r="F14" s="51">
        <v>2000</v>
      </c>
      <c r="G14" s="51"/>
      <c r="H14" s="51" t="s">
        <v>10</v>
      </c>
      <c r="I14" s="48" t="s">
        <v>11</v>
      </c>
      <c r="J14" s="48" t="s">
        <v>11</v>
      </c>
      <c r="K14" s="51">
        <v>100250</v>
      </c>
      <c r="L14" s="51">
        <v>100250</v>
      </c>
      <c r="M14" s="52">
        <f t="shared" si="0"/>
        <v>0.9375</v>
      </c>
      <c r="N14" s="52">
        <f t="shared" si="0"/>
        <v>0.98472222222335404</v>
      </c>
      <c r="O14" s="53">
        <f t="shared" si="1"/>
        <v>4.7222222223354038E-2</v>
      </c>
      <c r="P14" s="54">
        <f t="shared" si="2"/>
        <v>1.1333333333604969</v>
      </c>
      <c r="Q14" s="51">
        <v>242</v>
      </c>
      <c r="R14" s="52">
        <f t="shared" si="3"/>
        <v>0.83541666666860692</v>
      </c>
      <c r="S14" s="53">
        <f t="shared" si="4"/>
        <v>1.1020833333313931</v>
      </c>
      <c r="T14" s="54">
        <f t="shared" si="5"/>
        <v>-2.4499999999534339</v>
      </c>
      <c r="U14" s="51">
        <v>532</v>
      </c>
      <c r="V14" s="51">
        <v>0.27748308300000002</v>
      </c>
      <c r="W14" s="55">
        <v>36767.9375</v>
      </c>
      <c r="X14" s="55">
        <v>36767.984722222223</v>
      </c>
      <c r="Y14" s="55">
        <v>36767.835416666669</v>
      </c>
      <c r="Z14" s="58" t="s">
        <v>41</v>
      </c>
      <c r="AA14"/>
      <c r="AB14"/>
      <c r="AC14"/>
      <c r="AD14"/>
      <c r="AE14"/>
      <c r="AF14"/>
      <c r="AG14"/>
      <c r="AH14"/>
      <c r="AI14"/>
      <c r="AJ14"/>
      <c r="AK14"/>
      <c r="AL14"/>
      <c r="AM14"/>
      <c r="AN14"/>
      <c r="AO14"/>
      <c r="AP14"/>
    </row>
    <row r="15" spans="1:42" s="23" customFormat="1" hidden="1" x14ac:dyDescent="0.25">
      <c r="A15">
        <v>12</v>
      </c>
      <c r="B15" s="24">
        <v>36767</v>
      </c>
      <c r="C15" s="25">
        <v>3</v>
      </c>
      <c r="D15" s="25" t="s">
        <v>36</v>
      </c>
      <c r="E15" s="75" t="s">
        <v>58</v>
      </c>
      <c r="F15" s="22">
        <v>2000</v>
      </c>
      <c r="G15" s="22">
        <v>1</v>
      </c>
      <c r="H15" s="22" t="s">
        <v>13</v>
      </c>
      <c r="I15" s="23" t="s">
        <v>11</v>
      </c>
      <c r="J15" s="23" t="s">
        <v>11</v>
      </c>
      <c r="K15" s="22">
        <v>64683</v>
      </c>
      <c r="L15" s="25">
        <v>60821</v>
      </c>
      <c r="M15" s="26">
        <f t="shared" si="0"/>
        <v>0.875</v>
      </c>
      <c r="N15" s="26">
        <f t="shared" si="0"/>
        <v>0.87708333333284827</v>
      </c>
      <c r="O15" s="27">
        <f t="shared" si="1"/>
        <v>2.0833333328482695E-3</v>
      </c>
      <c r="P15" s="28">
        <f t="shared" si="2"/>
        <v>4.9999999988358468E-2</v>
      </c>
      <c r="Q15" s="22">
        <v>242</v>
      </c>
      <c r="R15" s="26">
        <f t="shared" si="3"/>
        <v>0.83125000000291038</v>
      </c>
      <c r="S15" s="27">
        <f t="shared" si="4"/>
        <v>1.0437499999970896</v>
      </c>
      <c r="T15" s="28">
        <f t="shared" si="5"/>
        <v>-1.0499999999301508</v>
      </c>
      <c r="U15" s="22">
        <v>24.5</v>
      </c>
      <c r="V15" s="22">
        <v>1.2534693880000001</v>
      </c>
      <c r="W15" s="29">
        <v>36767.875</v>
      </c>
      <c r="X15" s="29">
        <v>36767.877083333333</v>
      </c>
      <c r="Y15" s="29">
        <v>36767.831250000003</v>
      </c>
      <c r="AA15"/>
      <c r="AB15"/>
      <c r="AC15"/>
      <c r="AD15"/>
      <c r="AE15"/>
      <c r="AF15"/>
      <c r="AG15"/>
      <c r="AH15"/>
      <c r="AI15"/>
      <c r="AJ15"/>
      <c r="AK15"/>
      <c r="AL15"/>
      <c r="AM15"/>
      <c r="AN15"/>
      <c r="AO15"/>
      <c r="AP15"/>
    </row>
    <row r="16" spans="1:42" s="48" customFormat="1" x14ac:dyDescent="0.25">
      <c r="A16">
        <v>13</v>
      </c>
      <c r="B16" s="49">
        <v>36781</v>
      </c>
      <c r="C16" s="50">
        <v>2</v>
      </c>
      <c r="D16" s="50" t="s">
        <v>36</v>
      </c>
      <c r="E16" s="75" t="s">
        <v>58</v>
      </c>
      <c r="F16" s="51">
        <v>2000</v>
      </c>
      <c r="G16" s="51"/>
      <c r="H16" s="51" t="s">
        <v>10</v>
      </c>
      <c r="I16" s="48" t="s">
        <v>11</v>
      </c>
      <c r="J16" s="48" t="s">
        <v>11</v>
      </c>
      <c r="K16" s="51">
        <v>132399</v>
      </c>
      <c r="L16" s="51">
        <v>112849</v>
      </c>
      <c r="M16" s="52">
        <f t="shared" si="0"/>
        <v>0.85416666666424135</v>
      </c>
      <c r="N16" s="52">
        <f t="shared" si="0"/>
        <v>0.94652777777810115</v>
      </c>
      <c r="O16" s="53">
        <f t="shared" si="1"/>
        <v>9.2361111113859806E-2</v>
      </c>
      <c r="P16" s="54">
        <f t="shared" si="2"/>
        <v>2.2166666667326353</v>
      </c>
      <c r="Q16" s="51">
        <v>256</v>
      </c>
      <c r="R16" s="52">
        <f t="shared" si="3"/>
        <v>0.81805555555911269</v>
      </c>
      <c r="S16" s="53">
        <f t="shared" si="4"/>
        <v>1.0361111111051287</v>
      </c>
      <c r="T16" s="54">
        <f t="shared" si="5"/>
        <v>-0.86666666652308777</v>
      </c>
      <c r="U16" s="51">
        <v>96</v>
      </c>
      <c r="V16" s="51">
        <v>1.268572917</v>
      </c>
      <c r="W16" s="55">
        <v>36781.854166666664</v>
      </c>
      <c r="X16" s="55">
        <v>36781.946527777778</v>
      </c>
      <c r="Y16" s="55">
        <v>36781.818055555559</v>
      </c>
      <c r="AA16"/>
      <c r="AB16"/>
      <c r="AC16"/>
      <c r="AD16"/>
      <c r="AE16"/>
      <c r="AF16"/>
      <c r="AG16"/>
      <c r="AH16"/>
      <c r="AI16"/>
      <c r="AJ16"/>
      <c r="AK16"/>
      <c r="AL16"/>
      <c r="AM16"/>
      <c r="AN16"/>
      <c r="AO16"/>
      <c r="AP16"/>
    </row>
    <row r="17" spans="1:42" s="48" customFormat="1" x14ac:dyDescent="0.25">
      <c r="A17">
        <v>14</v>
      </c>
      <c r="B17" s="49">
        <v>36796</v>
      </c>
      <c r="C17" s="50">
        <v>3</v>
      </c>
      <c r="D17" s="50" t="s">
        <v>36</v>
      </c>
      <c r="E17" s="75" t="s">
        <v>58</v>
      </c>
      <c r="F17" s="51">
        <v>2000</v>
      </c>
      <c r="G17" s="51"/>
      <c r="H17" s="51" t="s">
        <v>10</v>
      </c>
      <c r="I17" s="48" t="s">
        <v>11</v>
      </c>
      <c r="J17" s="48" t="s">
        <v>11</v>
      </c>
      <c r="K17" s="51">
        <v>80923</v>
      </c>
      <c r="L17" s="86">
        <v>54402</v>
      </c>
      <c r="M17" s="52">
        <f t="shared" si="0"/>
        <v>0.83333333333575865</v>
      </c>
      <c r="N17" s="52">
        <f t="shared" si="0"/>
        <v>0.97777777777810115</v>
      </c>
      <c r="O17" s="53">
        <f t="shared" si="1"/>
        <v>0.1444444444423425</v>
      </c>
      <c r="P17" s="54">
        <f t="shared" si="2"/>
        <v>3.46666666661622</v>
      </c>
      <c r="Q17" s="51">
        <v>271</v>
      </c>
      <c r="R17" s="52">
        <f t="shared" si="3"/>
        <v>0.79861111110949423</v>
      </c>
      <c r="S17" s="53">
        <f t="shared" si="4"/>
        <v>1.0347222222262644</v>
      </c>
      <c r="T17" s="54">
        <f t="shared" si="5"/>
        <v>-0.8333333334303461</v>
      </c>
      <c r="U17" s="51">
        <v>338</v>
      </c>
      <c r="V17" s="51">
        <v>0.429801775</v>
      </c>
      <c r="W17" s="55">
        <v>36796.833333333336</v>
      </c>
      <c r="X17" s="55">
        <v>36796.977777777778</v>
      </c>
      <c r="Y17" s="55">
        <v>36796.798611111109</v>
      </c>
      <c r="AA17"/>
      <c r="AB17"/>
      <c r="AC17"/>
      <c r="AD17"/>
      <c r="AE17"/>
      <c r="AF17"/>
      <c r="AG17"/>
      <c r="AH17"/>
      <c r="AI17"/>
      <c r="AJ17"/>
      <c r="AK17"/>
      <c r="AL17"/>
      <c r="AM17"/>
      <c r="AN17"/>
      <c r="AO17"/>
      <c r="AP17"/>
    </row>
    <row r="18" spans="1:42" s="23" customFormat="1" x14ac:dyDescent="0.25">
      <c r="A18" s="58">
        <v>15</v>
      </c>
      <c r="B18" s="49">
        <v>36813</v>
      </c>
      <c r="C18" s="50">
        <v>4</v>
      </c>
      <c r="D18" s="50" t="s">
        <v>38</v>
      </c>
      <c r="E18" s="75" t="s">
        <v>58</v>
      </c>
      <c r="F18" s="51">
        <v>2000</v>
      </c>
      <c r="G18" s="51"/>
      <c r="H18" s="51" t="s">
        <v>10</v>
      </c>
      <c r="I18" s="48" t="s">
        <v>11</v>
      </c>
      <c r="J18" s="48" t="s">
        <v>11</v>
      </c>
      <c r="K18" s="51">
        <v>20369</v>
      </c>
      <c r="L18" s="87">
        <v>8193</v>
      </c>
      <c r="M18" s="52"/>
      <c r="N18" s="52"/>
      <c r="O18" s="53"/>
      <c r="P18" s="54"/>
      <c r="Q18" s="51"/>
      <c r="R18" s="52"/>
      <c r="S18" s="53"/>
      <c r="T18" s="54"/>
      <c r="U18" s="51"/>
      <c r="V18" s="51"/>
      <c r="W18" s="55"/>
      <c r="X18" s="55"/>
      <c r="Y18" s="55"/>
      <c r="Z18" s="58" t="s">
        <v>42</v>
      </c>
      <c r="AA18"/>
      <c r="AB18"/>
      <c r="AC18"/>
      <c r="AD18"/>
      <c r="AE18"/>
      <c r="AF18"/>
      <c r="AG18"/>
      <c r="AH18"/>
      <c r="AI18"/>
      <c r="AJ18"/>
      <c r="AK18"/>
      <c r="AL18"/>
      <c r="AM18"/>
      <c r="AN18"/>
      <c r="AO18"/>
      <c r="AP18"/>
    </row>
    <row r="19" spans="1:42" s="23" customFormat="1" hidden="1" x14ac:dyDescent="0.25">
      <c r="A19" s="58">
        <v>16</v>
      </c>
      <c r="B19" s="24">
        <v>37088</v>
      </c>
      <c r="C19" s="25">
        <v>1</v>
      </c>
      <c r="D19" s="25" t="s">
        <v>36</v>
      </c>
      <c r="E19" s="75" t="s">
        <v>58</v>
      </c>
      <c r="F19" s="22">
        <v>2001</v>
      </c>
      <c r="G19" s="22"/>
      <c r="H19" s="22" t="s">
        <v>13</v>
      </c>
      <c r="I19" s="23" t="s">
        <v>11</v>
      </c>
      <c r="J19" s="23" t="s">
        <v>11</v>
      </c>
      <c r="K19" s="22">
        <v>98923</v>
      </c>
      <c r="L19" s="25">
        <v>98923</v>
      </c>
      <c r="M19" s="26"/>
      <c r="N19" s="26"/>
      <c r="O19" s="27"/>
      <c r="P19" s="28"/>
      <c r="Q19" s="22"/>
      <c r="R19" s="26"/>
      <c r="S19" s="27"/>
      <c r="T19" s="28"/>
      <c r="U19" s="22"/>
      <c r="V19" s="22"/>
      <c r="W19" s="29"/>
      <c r="X19" s="29"/>
      <c r="Y19" s="29"/>
      <c r="Z19" s="58" t="s">
        <v>43</v>
      </c>
      <c r="AA19"/>
      <c r="AB19"/>
      <c r="AC19"/>
      <c r="AD19"/>
      <c r="AE19"/>
      <c r="AF19"/>
      <c r="AG19"/>
      <c r="AH19"/>
      <c r="AI19"/>
      <c r="AJ19"/>
      <c r="AK19"/>
      <c r="AL19"/>
      <c r="AM19"/>
      <c r="AN19"/>
      <c r="AO19"/>
      <c r="AP19"/>
    </row>
    <row r="20" spans="1:42" s="23" customFormat="1" hidden="1" x14ac:dyDescent="0.25">
      <c r="A20" s="58">
        <v>17</v>
      </c>
      <c r="B20" s="24">
        <v>37103</v>
      </c>
      <c r="C20" s="25">
        <v>2</v>
      </c>
      <c r="D20" s="25" t="s">
        <v>36</v>
      </c>
      <c r="E20" s="75" t="s">
        <v>58</v>
      </c>
      <c r="F20" s="22">
        <v>2001</v>
      </c>
      <c r="G20" s="22">
        <v>1</v>
      </c>
      <c r="H20" s="22" t="s">
        <v>13</v>
      </c>
      <c r="I20" s="23" t="s">
        <v>11</v>
      </c>
      <c r="J20" s="23" t="s">
        <v>11</v>
      </c>
      <c r="K20" s="22">
        <v>79250</v>
      </c>
      <c r="L20" s="62">
        <v>67183</v>
      </c>
      <c r="M20" s="26">
        <f t="shared" ref="M20:N23" si="6">W20-INT(W20)</f>
        <v>0.875</v>
      </c>
      <c r="N20" s="26">
        <f t="shared" si="6"/>
        <v>0.77222222222189885</v>
      </c>
      <c r="O20" s="27">
        <f>IF(X20&gt;W20, X20-W20, 1+W20-X20)</f>
        <v>1.1027777777781012</v>
      </c>
      <c r="P20" s="28">
        <f>(X20-W20)*24</f>
        <v>-2.4666666666744277</v>
      </c>
      <c r="Q20" s="22">
        <v>212</v>
      </c>
      <c r="R20" s="26">
        <f>Y20-INT(Y20)</f>
        <v>0.86250000000291038</v>
      </c>
      <c r="S20" s="27">
        <f>IF(Y20&gt;W20, Y20-W20, 1+W20-Y20)</f>
        <v>1.0124999999970896</v>
      </c>
      <c r="T20" s="28">
        <f>(Y20-W20)*24</f>
        <v>-0.29999999993015081</v>
      </c>
      <c r="U20" s="22">
        <v>270</v>
      </c>
      <c r="V20" s="22">
        <v>0.20117407400000001</v>
      </c>
      <c r="W20" s="29">
        <v>37103.875</v>
      </c>
      <c r="X20" s="29">
        <v>37103.772222222222</v>
      </c>
      <c r="Y20" s="29">
        <v>37103.862500000003</v>
      </c>
      <c r="Z20" s="58" t="s">
        <v>43</v>
      </c>
      <c r="AA20"/>
      <c r="AB20"/>
      <c r="AC20"/>
      <c r="AD20"/>
      <c r="AE20"/>
      <c r="AF20"/>
      <c r="AG20"/>
      <c r="AH20"/>
      <c r="AI20"/>
      <c r="AJ20"/>
      <c r="AK20"/>
      <c r="AL20"/>
      <c r="AM20"/>
      <c r="AN20"/>
      <c r="AO20"/>
      <c r="AP20"/>
    </row>
    <row r="21" spans="1:42" s="48" customFormat="1" hidden="1" x14ac:dyDescent="0.25">
      <c r="A21">
        <v>18</v>
      </c>
      <c r="B21" s="24">
        <v>37119</v>
      </c>
      <c r="C21" s="25">
        <v>3</v>
      </c>
      <c r="D21" s="25" t="s">
        <v>36</v>
      </c>
      <c r="E21" s="75" t="s">
        <v>58</v>
      </c>
      <c r="F21" s="22">
        <v>2001</v>
      </c>
      <c r="G21" s="22">
        <v>1</v>
      </c>
      <c r="H21" s="22" t="s">
        <v>13</v>
      </c>
      <c r="I21" s="23" t="s">
        <v>11</v>
      </c>
      <c r="J21" s="23" t="s">
        <v>11</v>
      </c>
      <c r="K21" s="22">
        <v>37842</v>
      </c>
      <c r="L21" s="62">
        <v>29146</v>
      </c>
      <c r="M21" s="26">
        <f t="shared" si="6"/>
        <v>0.875</v>
      </c>
      <c r="N21" s="26">
        <f t="shared" si="6"/>
        <v>0.77500000000145519</v>
      </c>
      <c r="O21" s="27">
        <f>IF(X21&gt;W21, X21-W21, 1+W21-X21)</f>
        <v>1.0999999999985448</v>
      </c>
      <c r="P21" s="28">
        <f>(X21-W21)*24</f>
        <v>-2.3999999999650754</v>
      </c>
      <c r="Q21" s="22">
        <v>228</v>
      </c>
      <c r="R21" s="26">
        <f>Y21-INT(Y21)</f>
        <v>0.84652777777955635</v>
      </c>
      <c r="S21" s="27">
        <f>IF(Y21&gt;W21, Y21-W21, 1+W21-Y21)</f>
        <v>1.0284722222204437</v>
      </c>
      <c r="T21" s="28">
        <f>(Y21-W21)*24</f>
        <v>-0.68333333329064772</v>
      </c>
      <c r="U21" s="22">
        <v>250</v>
      </c>
      <c r="V21" s="22">
        <v>8.9604000000000003E-2</v>
      </c>
      <c r="W21" s="29">
        <v>37119.875</v>
      </c>
      <c r="X21" s="29">
        <v>37119.775000000001</v>
      </c>
      <c r="Y21" s="29">
        <v>37119.84652777778</v>
      </c>
      <c r="Z21" s="23"/>
      <c r="AA21"/>
      <c r="AB21"/>
      <c r="AC21"/>
      <c r="AD21"/>
      <c r="AE21"/>
      <c r="AF21"/>
      <c r="AG21"/>
      <c r="AH21"/>
      <c r="AI21"/>
      <c r="AJ21"/>
      <c r="AK21"/>
      <c r="AL21"/>
      <c r="AM21"/>
      <c r="AN21"/>
      <c r="AO21"/>
      <c r="AP21"/>
    </row>
    <row r="22" spans="1:42" s="48" customFormat="1" x14ac:dyDescent="0.25">
      <c r="A22">
        <v>19</v>
      </c>
      <c r="B22" s="49">
        <v>37130</v>
      </c>
      <c r="C22" s="50">
        <v>1</v>
      </c>
      <c r="D22" s="50" t="s">
        <v>36</v>
      </c>
      <c r="E22" s="75" t="s">
        <v>58</v>
      </c>
      <c r="F22" s="51">
        <v>2001</v>
      </c>
      <c r="G22" s="51"/>
      <c r="H22" s="51" t="s">
        <v>10</v>
      </c>
      <c r="I22" s="48" t="s">
        <v>11</v>
      </c>
      <c r="J22" s="48" t="s">
        <v>11</v>
      </c>
      <c r="K22" s="51">
        <v>39160</v>
      </c>
      <c r="L22" s="51">
        <v>39160</v>
      </c>
      <c r="M22" s="52">
        <f t="shared" si="6"/>
        <v>0.875</v>
      </c>
      <c r="N22" s="52">
        <f t="shared" si="6"/>
        <v>0.78263888888614019</v>
      </c>
      <c r="O22" s="53">
        <f>IF(X22&gt;W22, X22-W22, 1+W22-X22)</f>
        <v>1.0923611111138598</v>
      </c>
      <c r="P22" s="54">
        <f>(X22-W22)*24</f>
        <v>-2.2166666667326353</v>
      </c>
      <c r="Q22" s="51">
        <v>239</v>
      </c>
      <c r="R22" s="52">
        <f>Y22-INT(Y22)</f>
        <v>0.83958333333430346</v>
      </c>
      <c r="S22" s="53">
        <f>IF(Y22&gt;W22, Y22-W22, 1+W22-Y22)</f>
        <v>1.0354166666656965</v>
      </c>
      <c r="T22" s="54">
        <f>(Y22-W22)*24</f>
        <v>-0.84999999997671694</v>
      </c>
      <c r="U22" s="51">
        <v>200</v>
      </c>
      <c r="V22" s="51">
        <v>0.165105</v>
      </c>
      <c r="W22" s="55">
        <v>37130.875</v>
      </c>
      <c r="X22" s="55">
        <v>37130.782638888886</v>
      </c>
      <c r="Y22" s="55">
        <v>37130.839583333334</v>
      </c>
      <c r="AA22"/>
      <c r="AB22"/>
      <c r="AC22"/>
      <c r="AD22"/>
      <c r="AE22"/>
      <c r="AF22"/>
      <c r="AG22"/>
      <c r="AH22"/>
      <c r="AI22"/>
      <c r="AJ22"/>
      <c r="AK22"/>
      <c r="AL22"/>
      <c r="AM22"/>
      <c r="AN22"/>
      <c r="AO22"/>
      <c r="AP22"/>
    </row>
    <row r="23" spans="1:42" s="48" customFormat="1" x14ac:dyDescent="0.25">
      <c r="A23">
        <v>20</v>
      </c>
      <c r="B23" s="49">
        <v>37143</v>
      </c>
      <c r="C23" s="50">
        <v>2</v>
      </c>
      <c r="D23" s="50" t="s">
        <v>36</v>
      </c>
      <c r="E23" s="75" t="s">
        <v>58</v>
      </c>
      <c r="F23" s="51">
        <v>2001</v>
      </c>
      <c r="G23" s="51"/>
      <c r="H23" s="51" t="s">
        <v>10</v>
      </c>
      <c r="I23" s="48" t="s">
        <v>11</v>
      </c>
      <c r="J23" s="48" t="s">
        <v>11</v>
      </c>
      <c r="K23" s="51">
        <v>36481</v>
      </c>
      <c r="L23" s="51">
        <v>28178</v>
      </c>
      <c r="M23" s="52">
        <f t="shared" si="6"/>
        <v>0.875</v>
      </c>
      <c r="N23" s="52">
        <f t="shared" si="6"/>
        <v>0.17083333332993789</v>
      </c>
      <c r="O23" s="53">
        <f>IF(X23&gt;W23, X23-W23, 1+W23-X23)</f>
        <v>0.29583333332993789</v>
      </c>
      <c r="P23" s="54">
        <f>(X23-W23)*24</f>
        <v>7.0999999999185093</v>
      </c>
      <c r="Q23" s="51">
        <v>252</v>
      </c>
      <c r="R23" s="52">
        <f>Y23-INT(Y23)</f>
        <v>0.82361111111094942</v>
      </c>
      <c r="S23" s="53">
        <f>IF(Y23&gt;W23, Y23-W23, 1+W23-Y23)</f>
        <v>1.0513888888890506</v>
      </c>
      <c r="T23" s="54">
        <f>(Y23-W23)*24</f>
        <v>-1.2333333333372138</v>
      </c>
      <c r="U23" s="51">
        <v>325</v>
      </c>
      <c r="V23" s="51">
        <v>9.5464615000000003E-2</v>
      </c>
      <c r="W23" s="55">
        <v>37143.875</v>
      </c>
      <c r="X23" s="55">
        <v>37144.17083333333</v>
      </c>
      <c r="Y23" s="55">
        <v>37143.823611111111</v>
      </c>
      <c r="AA23"/>
      <c r="AB23"/>
      <c r="AC23"/>
      <c r="AD23"/>
      <c r="AE23"/>
      <c r="AF23"/>
      <c r="AG23"/>
      <c r="AH23"/>
      <c r="AI23"/>
      <c r="AJ23"/>
      <c r="AK23"/>
      <c r="AL23"/>
      <c r="AM23"/>
      <c r="AN23"/>
      <c r="AO23"/>
      <c r="AP23"/>
    </row>
    <row r="24" spans="1:42" s="48" customFormat="1" x14ac:dyDescent="0.25">
      <c r="A24">
        <v>21</v>
      </c>
      <c r="B24" s="49">
        <v>37147</v>
      </c>
      <c r="C24" s="50">
        <v>3</v>
      </c>
      <c r="D24" s="50" t="s">
        <v>36</v>
      </c>
      <c r="E24" s="75" t="s">
        <v>58</v>
      </c>
      <c r="F24" s="51">
        <v>2001</v>
      </c>
      <c r="G24" s="51"/>
      <c r="H24" s="51" t="s">
        <v>10</v>
      </c>
      <c r="K24" s="51">
        <v>123426</v>
      </c>
      <c r="L24" s="51">
        <v>99932</v>
      </c>
      <c r="M24" s="52"/>
      <c r="N24" s="52"/>
      <c r="O24" s="53"/>
      <c r="P24" s="54"/>
      <c r="Q24" s="51"/>
      <c r="R24" s="52"/>
      <c r="S24" s="53"/>
      <c r="T24" s="54"/>
      <c r="U24" s="51"/>
      <c r="V24" s="51"/>
      <c r="W24" s="55"/>
      <c r="X24" s="55"/>
      <c r="Y24" s="55"/>
      <c r="AA24"/>
      <c r="AB24"/>
      <c r="AC24"/>
      <c r="AD24"/>
      <c r="AE24"/>
      <c r="AF24"/>
      <c r="AG24"/>
      <c r="AH24"/>
      <c r="AI24"/>
      <c r="AJ24"/>
      <c r="AK24"/>
      <c r="AL24"/>
      <c r="AM24"/>
      <c r="AN24"/>
      <c r="AO24"/>
      <c r="AP24"/>
    </row>
    <row r="25" spans="1:42" s="32" customFormat="1" x14ac:dyDescent="0.25">
      <c r="A25" s="58">
        <v>22</v>
      </c>
      <c r="B25" s="33">
        <v>37159</v>
      </c>
      <c r="C25" s="34"/>
      <c r="D25" s="34"/>
      <c r="E25" s="34"/>
      <c r="F25" s="35">
        <v>2001</v>
      </c>
      <c r="G25" s="35"/>
      <c r="H25" s="35" t="s">
        <v>10</v>
      </c>
      <c r="I25" s="32" t="s">
        <v>11</v>
      </c>
      <c r="J25" s="32" t="s">
        <v>11</v>
      </c>
      <c r="K25" s="35">
        <v>12380</v>
      </c>
      <c r="L25" s="35">
        <v>12380</v>
      </c>
      <c r="M25" s="36">
        <f>W25-INT(W25)</f>
        <v>0.83333333333575865</v>
      </c>
      <c r="N25" s="36">
        <f>X25-INT(X25)</f>
        <v>0.76388888889050577</v>
      </c>
      <c r="O25" s="37">
        <f>IF(X25&gt;W25, X25-W25, 1+W25-X25)</f>
        <v>1.0694444444452529</v>
      </c>
      <c r="P25" s="38">
        <f>(X25-W25)*24</f>
        <v>-1.6666666666860692</v>
      </c>
      <c r="Q25" s="35">
        <v>268</v>
      </c>
      <c r="R25" s="36">
        <f>Y25-INT(Y25)</f>
        <v>0.80347222222189885</v>
      </c>
      <c r="S25" s="37">
        <f>IF(Y25&gt;W25, Y25-W25, 1+W25-Y25)</f>
        <v>1.0298611111138598</v>
      </c>
      <c r="T25" s="38">
        <f>(Y25-W25)*24</f>
        <v>-0.71666666673263535</v>
      </c>
      <c r="U25" s="35">
        <v>430</v>
      </c>
      <c r="V25" s="35">
        <v>2.8790698E-2</v>
      </c>
      <c r="W25" s="39">
        <v>37159.833333333336</v>
      </c>
      <c r="X25" s="39">
        <v>37159.763888888891</v>
      </c>
      <c r="Y25" s="39">
        <v>37159.803472222222</v>
      </c>
      <c r="Z25" s="32" t="s">
        <v>39</v>
      </c>
      <c r="AA25" s="58" t="s">
        <v>45</v>
      </c>
    </row>
    <row r="26" spans="1:42" s="48" customFormat="1" x14ac:dyDescent="0.25">
      <c r="A26">
        <v>23</v>
      </c>
      <c r="B26" s="49">
        <v>37167</v>
      </c>
      <c r="C26" s="50">
        <v>4</v>
      </c>
      <c r="D26" s="65" t="s">
        <v>36</v>
      </c>
      <c r="E26" s="75" t="s">
        <v>58</v>
      </c>
      <c r="F26" s="51">
        <v>2001</v>
      </c>
      <c r="G26" s="51"/>
      <c r="H26" s="51" t="s">
        <v>10</v>
      </c>
      <c r="K26" s="51">
        <v>58223</v>
      </c>
      <c r="L26" s="51">
        <v>41653</v>
      </c>
      <c r="M26" s="52"/>
      <c r="N26" s="52"/>
      <c r="O26" s="53"/>
      <c r="P26" s="54"/>
      <c r="Q26" s="51"/>
      <c r="R26" s="52"/>
      <c r="S26" s="53"/>
      <c r="T26" s="54"/>
      <c r="U26" s="51"/>
      <c r="V26" s="51"/>
      <c r="W26" s="55"/>
      <c r="X26" s="55"/>
      <c r="Y26" s="55"/>
      <c r="Z26" s="58" t="s">
        <v>44</v>
      </c>
      <c r="AA26"/>
      <c r="AB26"/>
      <c r="AC26"/>
      <c r="AD26"/>
      <c r="AE26"/>
      <c r="AF26"/>
      <c r="AG26"/>
      <c r="AH26"/>
      <c r="AI26"/>
      <c r="AJ26"/>
      <c r="AK26"/>
      <c r="AL26"/>
      <c r="AM26"/>
      <c r="AN26"/>
      <c r="AO26"/>
      <c r="AP26"/>
    </row>
    <row r="27" spans="1:42" s="32" customFormat="1" x14ac:dyDescent="0.25">
      <c r="A27" s="58">
        <v>24</v>
      </c>
      <c r="B27" s="33">
        <v>37183</v>
      </c>
      <c r="C27" s="34"/>
      <c r="D27" s="34"/>
      <c r="E27" s="34"/>
      <c r="F27" s="35">
        <v>2001</v>
      </c>
      <c r="G27" s="35"/>
      <c r="H27" s="35" t="s">
        <v>10</v>
      </c>
      <c r="I27" s="32" t="s">
        <v>11</v>
      </c>
      <c r="J27" s="32" t="s">
        <v>11</v>
      </c>
      <c r="K27" s="35">
        <v>35613</v>
      </c>
      <c r="L27" s="35">
        <v>35613</v>
      </c>
      <c r="M27" s="36">
        <f>W27-INT(W27)</f>
        <v>0.83333333333575865</v>
      </c>
      <c r="N27" s="36">
        <f>X27-INT(X27)</f>
        <v>6.9050925929332152E-2</v>
      </c>
      <c r="O27" s="37">
        <f>IF(X27&gt;W27, X27-W27, 1+W27-X27)</f>
        <v>0.2357175925935735</v>
      </c>
      <c r="P27" s="38">
        <f>(X27-W27)*24</f>
        <v>5.657222222245764</v>
      </c>
      <c r="Q27" s="35">
        <v>292</v>
      </c>
      <c r="R27" s="36">
        <f>Y27-INT(Y27)</f>
        <v>0.77500000000145519</v>
      </c>
      <c r="S27" s="37">
        <f>IF(Y27&gt;W27, Y27-W27, 1+W27-Y27)</f>
        <v>1.0583333333343035</v>
      </c>
      <c r="T27" s="38">
        <f>(Y27-W27)*24</f>
        <v>-1.4000000000232831</v>
      </c>
      <c r="U27" s="35">
        <v>330</v>
      </c>
      <c r="V27" s="35">
        <v>0.107918182</v>
      </c>
      <c r="W27" s="39">
        <v>37183.833333333336</v>
      </c>
      <c r="X27" s="39">
        <v>37184.069050925929</v>
      </c>
      <c r="Y27" s="39">
        <v>37183.775000000001</v>
      </c>
      <c r="Z27" s="32" t="s">
        <v>39</v>
      </c>
      <c r="AA27" s="58" t="s">
        <v>45</v>
      </c>
    </row>
    <row r="28" spans="1:42" s="48" customFormat="1" hidden="1" x14ac:dyDescent="0.25">
      <c r="A28">
        <v>25</v>
      </c>
      <c r="B28" s="24">
        <v>37465</v>
      </c>
      <c r="C28" s="25">
        <v>1</v>
      </c>
      <c r="D28" s="25" t="s">
        <v>36</v>
      </c>
      <c r="E28" s="75" t="s">
        <v>58</v>
      </c>
      <c r="F28" s="22">
        <v>2002</v>
      </c>
      <c r="G28" s="22"/>
      <c r="H28" s="22" t="s">
        <v>13</v>
      </c>
      <c r="I28" s="23"/>
      <c r="J28" s="23"/>
      <c r="K28" s="22">
        <v>38856</v>
      </c>
      <c r="L28" s="25">
        <v>38856</v>
      </c>
      <c r="M28" s="26"/>
      <c r="N28" s="26"/>
      <c r="O28" s="27"/>
      <c r="P28" s="28"/>
      <c r="Q28" s="22"/>
      <c r="R28" s="26"/>
      <c r="S28" s="27"/>
      <c r="T28" s="28"/>
      <c r="U28" s="22"/>
      <c r="V28" s="22"/>
      <c r="W28" s="29"/>
      <c r="X28" s="29"/>
      <c r="Y28" s="29"/>
      <c r="Z28" s="23"/>
      <c r="AA28"/>
      <c r="AB28"/>
      <c r="AC28"/>
      <c r="AD28"/>
      <c r="AE28"/>
      <c r="AF28"/>
      <c r="AG28"/>
      <c r="AH28"/>
      <c r="AI28"/>
      <c r="AJ28"/>
      <c r="AK28"/>
      <c r="AL28"/>
      <c r="AM28"/>
      <c r="AN28"/>
      <c r="AO28"/>
      <c r="AP28"/>
    </row>
    <row r="29" spans="1:42" s="23" customFormat="1" x14ac:dyDescent="0.25">
      <c r="A29">
        <v>26</v>
      </c>
      <c r="B29" s="49">
        <v>37479</v>
      </c>
      <c r="C29" s="50">
        <v>1</v>
      </c>
      <c r="D29" s="50" t="s">
        <v>38</v>
      </c>
      <c r="E29" s="75" t="s">
        <v>58</v>
      </c>
      <c r="F29" s="51">
        <v>2002</v>
      </c>
      <c r="G29" s="51"/>
      <c r="H29" s="51" t="s">
        <v>10</v>
      </c>
      <c r="I29" s="48" t="s">
        <v>11</v>
      </c>
      <c r="J29" s="48" t="s">
        <v>11</v>
      </c>
      <c r="K29" s="51">
        <v>3843</v>
      </c>
      <c r="L29" s="51">
        <v>3843</v>
      </c>
      <c r="M29" s="52">
        <f t="shared" ref="M29:N32" si="7">W29-INT(W29)</f>
        <v>0.875</v>
      </c>
      <c r="N29" s="52">
        <f t="shared" si="7"/>
        <v>6.7361111112404615E-2</v>
      </c>
      <c r="O29" s="53">
        <f>IF(X29&gt;W29, X29-W29, 1+W29-X29)</f>
        <v>0.19236111111240461</v>
      </c>
      <c r="P29" s="54">
        <f>(X29-W29)*24</f>
        <v>4.6166666666977108</v>
      </c>
      <c r="Q29" s="51">
        <v>223</v>
      </c>
      <c r="R29" s="52">
        <f>Y29-INT(Y29)</f>
        <v>0.85624999999708962</v>
      </c>
      <c r="S29" s="53">
        <f>IF(Y29&gt;W29, Y29-W29, 1+W29-Y29)</f>
        <v>1.0187500000029104</v>
      </c>
      <c r="T29" s="54">
        <f>(Y29-W29)*24</f>
        <v>-0.45000000006984919</v>
      </c>
      <c r="U29" s="51">
        <v>31</v>
      </c>
      <c r="V29" s="51">
        <v>9.2451613000000002E-2</v>
      </c>
      <c r="W29" s="55">
        <v>37479.875</v>
      </c>
      <c r="X29" s="55">
        <v>37480.067361111112</v>
      </c>
      <c r="Y29" s="55">
        <v>37479.856249999997</v>
      </c>
      <c r="Z29" s="48"/>
      <c r="AA29"/>
      <c r="AB29"/>
      <c r="AC29"/>
      <c r="AD29"/>
      <c r="AE29"/>
      <c r="AF29"/>
      <c r="AG29"/>
      <c r="AH29"/>
      <c r="AI29"/>
      <c r="AJ29"/>
      <c r="AK29"/>
      <c r="AL29"/>
      <c r="AM29"/>
      <c r="AN29"/>
      <c r="AO29"/>
      <c r="AP29"/>
    </row>
    <row r="30" spans="1:42" s="23" customFormat="1" hidden="1" x14ac:dyDescent="0.25">
      <c r="A30">
        <v>27</v>
      </c>
      <c r="B30" s="24">
        <v>37479</v>
      </c>
      <c r="C30" s="25">
        <v>2</v>
      </c>
      <c r="D30" s="25" t="s">
        <v>36</v>
      </c>
      <c r="E30" s="75" t="s">
        <v>58</v>
      </c>
      <c r="F30" s="22">
        <v>2002</v>
      </c>
      <c r="G30" s="22">
        <v>3</v>
      </c>
      <c r="H30" s="22" t="s">
        <v>13</v>
      </c>
      <c r="I30" s="23" t="s">
        <v>11</v>
      </c>
      <c r="J30" s="23" t="s">
        <v>11</v>
      </c>
      <c r="K30" s="22">
        <v>15047</v>
      </c>
      <c r="L30" s="25">
        <v>9799</v>
      </c>
      <c r="M30" s="26">
        <f t="shared" si="7"/>
        <v>0.875</v>
      </c>
      <c r="N30" s="26">
        <f t="shared" si="7"/>
        <v>0.96597222222044365</v>
      </c>
      <c r="O30" s="27">
        <f>IF(X30&gt;W30, X30-W30, 1+W30-X30)</f>
        <v>9.0972222220443655E-2</v>
      </c>
      <c r="P30" s="28">
        <f>(X30-W30)*24</f>
        <v>2.1833333332906477</v>
      </c>
      <c r="Q30" s="22">
        <v>223</v>
      </c>
      <c r="R30" s="26">
        <f>Y30-INT(Y30)</f>
        <v>0.85277777777810115</v>
      </c>
      <c r="S30" s="27">
        <f>IF(Y30&gt;W30, Y30-W30, 1+W30-Y30)</f>
        <v>1.0222222222218988</v>
      </c>
      <c r="T30" s="28">
        <f>(Y30-W30)*24</f>
        <v>-0.53333333332557231</v>
      </c>
      <c r="U30" s="22">
        <v>400</v>
      </c>
      <c r="V30" s="22">
        <v>3.9559999999999998E-2</v>
      </c>
      <c r="W30" s="29">
        <v>37479.875</v>
      </c>
      <c r="X30" s="29">
        <v>37479.96597222222</v>
      </c>
      <c r="Y30" s="29">
        <v>37479.852777777778</v>
      </c>
      <c r="AA30"/>
      <c r="AB30"/>
      <c r="AC30"/>
      <c r="AD30"/>
      <c r="AE30"/>
      <c r="AF30"/>
      <c r="AG30"/>
      <c r="AH30"/>
      <c r="AI30"/>
      <c r="AJ30"/>
      <c r="AK30"/>
      <c r="AL30"/>
      <c r="AM30"/>
      <c r="AN30"/>
      <c r="AO30"/>
      <c r="AP30"/>
    </row>
    <row r="31" spans="1:42" s="23" customFormat="1" hidden="1" x14ac:dyDescent="0.25">
      <c r="A31">
        <v>28</v>
      </c>
      <c r="B31" s="24">
        <v>37489</v>
      </c>
      <c r="C31" s="25">
        <v>3</v>
      </c>
      <c r="D31" s="25" t="s">
        <v>36</v>
      </c>
      <c r="E31" s="75" t="s">
        <v>58</v>
      </c>
      <c r="F31" s="22">
        <v>2002</v>
      </c>
      <c r="G31" s="22">
        <v>2</v>
      </c>
      <c r="H31" s="22" t="s">
        <v>13</v>
      </c>
      <c r="I31" s="23" t="s">
        <v>11</v>
      </c>
      <c r="J31" s="23" t="s">
        <v>11</v>
      </c>
      <c r="K31" s="22">
        <v>72016</v>
      </c>
      <c r="L31" s="25">
        <v>67749</v>
      </c>
      <c r="M31" s="26">
        <f t="shared" si="7"/>
        <v>0.91666666666424135</v>
      </c>
      <c r="N31" s="26">
        <f t="shared" si="7"/>
        <v>0.84305555555329192</v>
      </c>
      <c r="O31" s="27">
        <f>IF(X31&gt;W31, X31-W31, 1+W31-X31)</f>
        <v>1.0736111111109494</v>
      </c>
      <c r="P31" s="28">
        <f>(X31-W31)*24</f>
        <v>-1.7666666666627862</v>
      </c>
      <c r="Q31" s="22">
        <v>233</v>
      </c>
      <c r="R31" s="26">
        <f>Y31-INT(Y31)</f>
        <v>0.84166666666715173</v>
      </c>
      <c r="S31" s="27">
        <f>IF(Y31&gt;W31, Y31-W31, 1+W31-Y31)</f>
        <v>1.0749999999970896</v>
      </c>
      <c r="T31" s="28">
        <f>(Y31-W31)*24</f>
        <v>-1.7999999999301508</v>
      </c>
      <c r="U31" s="22">
        <v>275</v>
      </c>
      <c r="V31" s="22">
        <v>0.29068363600000002</v>
      </c>
      <c r="W31" s="29">
        <v>37489.916666666664</v>
      </c>
      <c r="X31" s="29">
        <v>37489.843055555553</v>
      </c>
      <c r="Y31" s="29">
        <v>37489.841666666667</v>
      </c>
      <c r="AA31"/>
      <c r="AB31"/>
      <c r="AC31"/>
      <c r="AD31"/>
      <c r="AE31"/>
      <c r="AF31"/>
      <c r="AG31"/>
      <c r="AH31"/>
      <c r="AI31"/>
      <c r="AJ31"/>
      <c r="AK31"/>
      <c r="AL31"/>
      <c r="AM31"/>
      <c r="AN31"/>
      <c r="AO31"/>
      <c r="AP31"/>
    </row>
    <row r="32" spans="1:42" s="48" customFormat="1" x14ac:dyDescent="0.25">
      <c r="A32">
        <v>29</v>
      </c>
      <c r="B32" s="49">
        <v>37494</v>
      </c>
      <c r="C32" s="50">
        <v>2</v>
      </c>
      <c r="D32" s="50" t="s">
        <v>36</v>
      </c>
      <c r="E32" s="75" t="s">
        <v>58</v>
      </c>
      <c r="F32" s="51">
        <v>2002</v>
      </c>
      <c r="G32" s="51"/>
      <c r="H32" s="51" t="s">
        <v>10</v>
      </c>
      <c r="I32" s="48" t="s">
        <v>11</v>
      </c>
      <c r="J32" s="48" t="s">
        <v>11</v>
      </c>
      <c r="K32" s="51">
        <v>114119</v>
      </c>
      <c r="L32" s="51">
        <v>113430</v>
      </c>
      <c r="M32" s="52">
        <f t="shared" si="7"/>
        <v>0.89583333333575865</v>
      </c>
      <c r="N32" s="52">
        <f t="shared" si="7"/>
        <v>0.10208333333139308</v>
      </c>
      <c r="O32" s="53">
        <f>IF(X32&gt;W32, X32-W32, 1+W32-X32)</f>
        <v>0.20624999999563443</v>
      </c>
      <c r="P32" s="54">
        <f>(X32-W32)*24</f>
        <v>4.9499999998952262</v>
      </c>
      <c r="Q32" s="51">
        <v>238</v>
      </c>
      <c r="R32" s="52">
        <f>Y32-INT(Y32)</f>
        <v>0.84097222222044365</v>
      </c>
      <c r="S32" s="53">
        <f>IF(Y32&gt;W32, Y32-W32, 1+W32-Y32)</f>
        <v>1.054861111115315</v>
      </c>
      <c r="T32" s="54">
        <f>(Y32-W32)*24</f>
        <v>-1.3166666667675599</v>
      </c>
      <c r="U32" s="51">
        <v>450</v>
      </c>
      <c r="V32" s="51">
        <v>0.26149555600000002</v>
      </c>
      <c r="W32" s="55">
        <v>37494.895833333336</v>
      </c>
      <c r="X32" s="55">
        <v>37495.102083333331</v>
      </c>
      <c r="Y32" s="55">
        <v>37494.84097222222</v>
      </c>
      <c r="AA32"/>
      <c r="AB32"/>
      <c r="AC32"/>
      <c r="AD32"/>
      <c r="AE32"/>
      <c r="AF32"/>
      <c r="AG32"/>
      <c r="AH32"/>
      <c r="AI32"/>
      <c r="AJ32"/>
      <c r="AK32"/>
      <c r="AL32"/>
      <c r="AM32"/>
      <c r="AN32"/>
      <c r="AO32"/>
      <c r="AP32"/>
    </row>
    <row r="33" spans="1:42" s="48" customFormat="1" hidden="1" x14ac:dyDescent="0.25">
      <c r="A33" s="58">
        <v>30</v>
      </c>
      <c r="B33" s="24">
        <v>37501</v>
      </c>
      <c r="C33" s="25">
        <v>4</v>
      </c>
      <c r="D33" s="25" t="s">
        <v>36</v>
      </c>
      <c r="E33" s="75" t="s">
        <v>58</v>
      </c>
      <c r="F33" s="22">
        <v>2002</v>
      </c>
      <c r="G33" s="22"/>
      <c r="H33" s="22" t="s">
        <v>13</v>
      </c>
      <c r="I33" s="23"/>
      <c r="J33" s="23"/>
      <c r="K33" s="22">
        <v>3346</v>
      </c>
      <c r="L33" s="25">
        <v>0</v>
      </c>
      <c r="M33" s="26"/>
      <c r="N33" s="26"/>
      <c r="O33" s="27"/>
      <c r="P33" s="28"/>
      <c r="Q33" s="22"/>
      <c r="R33" s="26"/>
      <c r="S33" s="27"/>
      <c r="T33" s="28"/>
      <c r="U33" s="22"/>
      <c r="V33" s="22"/>
      <c r="W33" s="29"/>
      <c r="X33" s="29"/>
      <c r="Y33" s="29"/>
      <c r="Z33" s="58" t="s">
        <v>46</v>
      </c>
      <c r="AA33"/>
      <c r="AB33"/>
      <c r="AC33"/>
      <c r="AD33"/>
      <c r="AE33"/>
      <c r="AF33"/>
      <c r="AG33"/>
      <c r="AH33"/>
      <c r="AI33"/>
      <c r="AJ33"/>
      <c r="AK33"/>
      <c r="AL33"/>
      <c r="AM33"/>
      <c r="AN33"/>
      <c r="AO33"/>
      <c r="AP33"/>
    </row>
    <row r="34" spans="1:42" s="23" customFormat="1" x14ac:dyDescent="0.25">
      <c r="A34">
        <v>31</v>
      </c>
      <c r="B34" s="49">
        <v>37509</v>
      </c>
      <c r="C34" s="50">
        <v>3</v>
      </c>
      <c r="D34" s="50" t="s">
        <v>36</v>
      </c>
      <c r="E34" s="75" t="s">
        <v>58</v>
      </c>
      <c r="F34" s="51">
        <v>2002</v>
      </c>
      <c r="G34" s="51"/>
      <c r="H34" s="51" t="s">
        <v>10</v>
      </c>
      <c r="I34" s="48" t="s">
        <v>11</v>
      </c>
      <c r="J34" s="48" t="s">
        <v>11</v>
      </c>
      <c r="K34" s="51">
        <v>108837</v>
      </c>
      <c r="L34" s="86">
        <v>88312</v>
      </c>
      <c r="M34" s="52">
        <f>W34-INT(W34)</f>
        <v>0.91666666666424135</v>
      </c>
      <c r="N34" s="52">
        <f>X34-INT(X34)</f>
        <v>9.4444444446708076E-2</v>
      </c>
      <c r="O34" s="53">
        <f>IF(X34&gt;W34, X34-W34, 1+W34-X34)</f>
        <v>0.17777777778246673</v>
      </c>
      <c r="P34" s="54">
        <f>(X34-W34)*24</f>
        <v>4.2666666667792015</v>
      </c>
      <c r="Q34" s="51">
        <v>253</v>
      </c>
      <c r="R34" s="52">
        <f>Y34-INT(Y34)</f>
        <v>0.82083333333139308</v>
      </c>
      <c r="S34" s="53">
        <f>IF(Y34&gt;W34, Y34-W34, 1+W34-Y34)</f>
        <v>1.0958333333328483</v>
      </c>
      <c r="T34" s="54">
        <f>(Y34-W34)*24</f>
        <v>-2.2999999999883585</v>
      </c>
      <c r="U34" s="51">
        <v>375</v>
      </c>
      <c r="V34" s="51">
        <v>0.21176</v>
      </c>
      <c r="W34" s="55">
        <v>37509.916666666664</v>
      </c>
      <c r="X34" s="55">
        <v>37510.094444444447</v>
      </c>
      <c r="Y34" s="55">
        <v>37509.820833333331</v>
      </c>
      <c r="Z34" s="48"/>
      <c r="AA34"/>
      <c r="AB34"/>
      <c r="AC34"/>
      <c r="AD34"/>
      <c r="AE34"/>
      <c r="AF34"/>
      <c r="AG34"/>
      <c r="AH34"/>
      <c r="AI34"/>
      <c r="AJ34"/>
      <c r="AK34"/>
      <c r="AL34"/>
      <c r="AM34"/>
      <c r="AN34"/>
      <c r="AO34"/>
      <c r="AP34"/>
    </row>
    <row r="35" spans="1:42" s="23" customFormat="1" x14ac:dyDescent="0.25">
      <c r="A35">
        <v>32</v>
      </c>
      <c r="B35" s="49">
        <v>37518</v>
      </c>
      <c r="C35" s="50">
        <v>4</v>
      </c>
      <c r="D35" s="50" t="s">
        <v>38</v>
      </c>
      <c r="E35" s="75" t="s">
        <v>58</v>
      </c>
      <c r="F35" s="51">
        <v>2002</v>
      </c>
      <c r="G35" s="51"/>
      <c r="H35" s="51" t="s">
        <v>10</v>
      </c>
      <c r="I35" s="48" t="s">
        <v>11</v>
      </c>
      <c r="J35" s="48" t="s">
        <v>11</v>
      </c>
      <c r="K35" s="51">
        <v>174042</v>
      </c>
      <c r="L35" s="51">
        <v>133642</v>
      </c>
      <c r="M35" s="52"/>
      <c r="N35" s="52"/>
      <c r="O35" s="53"/>
      <c r="P35" s="54"/>
      <c r="Q35" s="51"/>
      <c r="R35" s="52"/>
      <c r="S35" s="53"/>
      <c r="T35" s="54"/>
      <c r="U35" s="51"/>
      <c r="V35" s="51"/>
      <c r="W35" s="55"/>
      <c r="X35" s="55"/>
      <c r="Y35" s="55"/>
      <c r="Z35" s="48"/>
      <c r="AA35" s="58"/>
      <c r="AB35" s="58"/>
      <c r="AC35" s="58"/>
      <c r="AD35" s="58"/>
      <c r="AE35" s="58"/>
      <c r="AF35" s="58"/>
      <c r="AG35" s="58"/>
      <c r="AH35" s="58"/>
      <c r="AI35" s="58"/>
      <c r="AJ35" s="58"/>
      <c r="AK35" s="58"/>
      <c r="AL35" s="58"/>
      <c r="AM35" s="58"/>
      <c r="AN35" s="58"/>
      <c r="AO35" s="58"/>
      <c r="AP35" s="58"/>
    </row>
    <row r="36" spans="1:42" s="23" customFormat="1" x14ac:dyDescent="0.25">
      <c r="A36">
        <v>33</v>
      </c>
      <c r="B36" s="49">
        <v>37528</v>
      </c>
      <c r="C36" s="50">
        <v>5</v>
      </c>
      <c r="D36" s="50" t="s">
        <v>38</v>
      </c>
      <c r="E36" s="75" t="s">
        <v>58</v>
      </c>
      <c r="F36" s="51">
        <v>2002</v>
      </c>
      <c r="G36" s="51"/>
      <c r="H36" s="51" t="s">
        <v>10</v>
      </c>
      <c r="I36" s="48"/>
      <c r="J36" s="48"/>
      <c r="K36" s="51">
        <v>4857</v>
      </c>
      <c r="L36" s="51">
        <v>0</v>
      </c>
      <c r="M36" s="52"/>
      <c r="N36" s="52"/>
      <c r="O36" s="53"/>
      <c r="P36" s="54"/>
      <c r="Q36" s="51"/>
      <c r="R36" s="52"/>
      <c r="S36" s="53"/>
      <c r="T36" s="54"/>
      <c r="U36" s="51"/>
      <c r="V36" s="51"/>
      <c r="W36" s="55"/>
      <c r="X36" s="55"/>
      <c r="Y36" s="55"/>
      <c r="Z36" s="48"/>
      <c r="AA36"/>
      <c r="AB36"/>
      <c r="AC36"/>
      <c r="AD36"/>
      <c r="AE36"/>
      <c r="AF36"/>
      <c r="AG36"/>
      <c r="AH36"/>
      <c r="AI36"/>
      <c r="AJ36"/>
      <c r="AK36"/>
      <c r="AL36"/>
      <c r="AM36"/>
      <c r="AN36"/>
      <c r="AO36"/>
      <c r="AP36"/>
    </row>
    <row r="37" spans="1:42" s="23" customFormat="1" x14ac:dyDescent="0.25">
      <c r="A37">
        <v>34</v>
      </c>
      <c r="B37" s="49">
        <v>37537</v>
      </c>
      <c r="C37" s="50">
        <v>6</v>
      </c>
      <c r="D37" s="50" t="s">
        <v>38</v>
      </c>
      <c r="E37" s="75" t="s">
        <v>58</v>
      </c>
      <c r="F37" s="51">
        <v>2002</v>
      </c>
      <c r="G37" s="51"/>
      <c r="H37" s="51" t="s">
        <v>10</v>
      </c>
      <c r="I37" s="48"/>
      <c r="J37" s="48"/>
      <c r="K37" s="51">
        <v>10403</v>
      </c>
      <c r="L37" s="51">
        <v>0</v>
      </c>
      <c r="M37" s="52"/>
      <c r="N37" s="52"/>
      <c r="O37" s="53"/>
      <c r="P37" s="54"/>
      <c r="Q37" s="51"/>
      <c r="R37" s="52"/>
      <c r="S37" s="53"/>
      <c r="T37" s="54"/>
      <c r="U37" s="51"/>
      <c r="V37" s="51"/>
      <c r="W37" s="55"/>
      <c r="X37" s="55"/>
      <c r="Y37" s="55"/>
      <c r="Z37" s="48"/>
      <c r="AA37"/>
      <c r="AB37"/>
      <c r="AC37"/>
      <c r="AD37"/>
      <c r="AE37"/>
      <c r="AF37"/>
      <c r="AG37"/>
      <c r="AH37"/>
      <c r="AI37"/>
      <c r="AJ37"/>
      <c r="AK37"/>
      <c r="AL37"/>
      <c r="AM37"/>
      <c r="AN37"/>
      <c r="AO37"/>
      <c r="AP37"/>
    </row>
    <row r="38" spans="1:42" s="48" customFormat="1" hidden="1" x14ac:dyDescent="0.25">
      <c r="A38">
        <v>35</v>
      </c>
      <c r="B38" s="24">
        <v>37833</v>
      </c>
      <c r="C38" s="25">
        <v>1</v>
      </c>
      <c r="D38" s="25" t="s">
        <v>36</v>
      </c>
      <c r="E38" s="75" t="s">
        <v>58</v>
      </c>
      <c r="F38" s="22">
        <v>2003</v>
      </c>
      <c r="G38" s="22"/>
      <c r="H38" s="22" t="s">
        <v>13</v>
      </c>
      <c r="I38" s="23" t="s">
        <v>11</v>
      </c>
      <c r="J38" s="23" t="s">
        <v>11</v>
      </c>
      <c r="K38" s="22">
        <v>8759</v>
      </c>
      <c r="L38" s="25">
        <v>8759</v>
      </c>
      <c r="M38" s="26"/>
      <c r="N38" s="26">
        <f t="shared" ref="N38:N51" si="8">X38-INT(X38)</f>
        <v>9.1064814812853001E-2</v>
      </c>
      <c r="O38" s="27"/>
      <c r="P38" s="28"/>
      <c r="Q38" s="22">
        <v>212</v>
      </c>
      <c r="R38" s="26">
        <f t="shared" ref="R38:R51" si="9">Y38-INT(Y38)</f>
        <v>0.86652777777635492</v>
      </c>
      <c r="S38" s="27"/>
      <c r="T38" s="28"/>
      <c r="U38" s="22">
        <v>475</v>
      </c>
      <c r="V38" s="22">
        <v>1.9E-2</v>
      </c>
      <c r="W38" s="29"/>
      <c r="X38" s="29">
        <v>37834.091064814813</v>
      </c>
      <c r="Y38" s="29">
        <v>37833.866527777776</v>
      </c>
      <c r="Z38" s="23"/>
      <c r="AA38"/>
      <c r="AB38"/>
      <c r="AC38"/>
      <c r="AD38"/>
      <c r="AE38"/>
      <c r="AF38"/>
      <c r="AG38"/>
      <c r="AH38"/>
      <c r="AI38"/>
      <c r="AJ38"/>
      <c r="AK38"/>
      <c r="AL38"/>
      <c r="AM38"/>
      <c r="AN38"/>
      <c r="AO38"/>
      <c r="AP38"/>
    </row>
    <row r="39" spans="1:42" s="48" customFormat="1" hidden="1" x14ac:dyDescent="0.25">
      <c r="A39">
        <v>36</v>
      </c>
      <c r="B39" s="24">
        <v>37843</v>
      </c>
      <c r="C39" s="25">
        <v>2</v>
      </c>
      <c r="D39" s="25" t="s">
        <v>36</v>
      </c>
      <c r="E39" s="75" t="s">
        <v>58</v>
      </c>
      <c r="F39" s="22">
        <v>2003</v>
      </c>
      <c r="G39" s="22"/>
      <c r="H39" s="22" t="s">
        <v>13</v>
      </c>
      <c r="I39" s="23" t="s">
        <v>11</v>
      </c>
      <c r="J39" s="23" t="s">
        <v>11</v>
      </c>
      <c r="K39" s="22">
        <v>73331</v>
      </c>
      <c r="L39" s="62">
        <v>71589</v>
      </c>
      <c r="M39" s="26"/>
      <c r="N39" s="26">
        <f t="shared" si="8"/>
        <v>0.96303240740962792</v>
      </c>
      <c r="O39" s="27"/>
      <c r="P39" s="28"/>
      <c r="Q39" s="22">
        <v>222</v>
      </c>
      <c r="R39" s="26">
        <f t="shared" si="9"/>
        <v>0.85138888889196096</v>
      </c>
      <c r="S39" s="27"/>
      <c r="T39" s="28"/>
      <c r="U39" s="22">
        <v>400</v>
      </c>
      <c r="V39" s="22">
        <v>0.19900000000000001</v>
      </c>
      <c r="W39" s="29"/>
      <c r="X39" s="29">
        <v>37843.96303240741</v>
      </c>
      <c r="Y39" s="29">
        <v>37843.851388888892</v>
      </c>
      <c r="Z39" s="23"/>
      <c r="AA39"/>
      <c r="AB39"/>
      <c r="AC39"/>
      <c r="AD39"/>
      <c r="AE39"/>
      <c r="AF39"/>
      <c r="AG39"/>
      <c r="AH39"/>
      <c r="AI39"/>
      <c r="AJ39"/>
      <c r="AK39"/>
      <c r="AL39"/>
      <c r="AM39"/>
      <c r="AN39"/>
      <c r="AO39"/>
      <c r="AP39"/>
    </row>
    <row r="40" spans="1:42" s="48" customFormat="1" hidden="1" x14ac:dyDescent="0.25">
      <c r="A40">
        <v>37</v>
      </c>
      <c r="B40" s="24">
        <v>37857</v>
      </c>
      <c r="C40" s="25">
        <v>3</v>
      </c>
      <c r="D40" s="25" t="s">
        <v>36</v>
      </c>
      <c r="E40" s="75" t="s">
        <v>58</v>
      </c>
      <c r="F40" s="22">
        <v>2003</v>
      </c>
      <c r="G40" s="22"/>
      <c r="H40" s="22" t="s">
        <v>13</v>
      </c>
      <c r="I40" s="23" t="s">
        <v>11</v>
      </c>
      <c r="J40" s="23" t="s">
        <v>11</v>
      </c>
      <c r="K40" s="22">
        <v>30351</v>
      </c>
      <c r="L40" s="62">
        <v>20159</v>
      </c>
      <c r="M40" s="26"/>
      <c r="N40" s="26">
        <f t="shared" si="8"/>
        <v>0.92188657407677965</v>
      </c>
      <c r="O40" s="27"/>
      <c r="P40" s="28"/>
      <c r="Q40" s="22">
        <v>236</v>
      </c>
      <c r="R40" s="26">
        <f t="shared" si="9"/>
        <v>0.83582175926130731</v>
      </c>
      <c r="S40" s="27"/>
      <c r="T40" s="28"/>
      <c r="U40" s="22">
        <v>415</v>
      </c>
      <c r="V40" s="22">
        <v>8.1000000000000003E-2</v>
      </c>
      <c r="W40" s="29"/>
      <c r="X40" s="29">
        <v>37857.921886574077</v>
      </c>
      <c r="Y40" s="29">
        <v>37857.835821759261</v>
      </c>
      <c r="Z40" s="23"/>
      <c r="AA40"/>
      <c r="AB40"/>
      <c r="AC40"/>
      <c r="AD40"/>
      <c r="AE40"/>
      <c r="AF40"/>
      <c r="AG40"/>
      <c r="AH40"/>
      <c r="AI40"/>
      <c r="AJ40"/>
      <c r="AK40"/>
      <c r="AL40"/>
      <c r="AM40"/>
      <c r="AN40"/>
      <c r="AO40"/>
      <c r="AP40"/>
    </row>
    <row r="41" spans="1:42" s="48" customFormat="1" x14ac:dyDescent="0.25">
      <c r="A41">
        <v>38</v>
      </c>
      <c r="B41" s="49">
        <v>37862</v>
      </c>
      <c r="C41" s="50">
        <v>1</v>
      </c>
      <c r="D41" s="50" t="s">
        <v>36</v>
      </c>
      <c r="E41" s="75" t="s">
        <v>58</v>
      </c>
      <c r="F41" s="51">
        <v>2003</v>
      </c>
      <c r="G41" s="51"/>
      <c r="H41" s="51" t="s">
        <v>10</v>
      </c>
      <c r="I41" s="48" t="s">
        <v>11</v>
      </c>
      <c r="J41" s="48" t="s">
        <v>11</v>
      </c>
      <c r="K41" s="51">
        <v>107204</v>
      </c>
      <c r="L41" s="51">
        <v>107204</v>
      </c>
      <c r="M41" s="52">
        <f>W41-INT(W41)</f>
        <v>0.875</v>
      </c>
      <c r="N41" s="52">
        <f t="shared" si="8"/>
        <v>2.8472222220443655E-2</v>
      </c>
      <c r="O41" s="53">
        <f>IF(X41&gt;W41, X41-W41, 1+W41-X41)</f>
        <v>0.15347222222044365</v>
      </c>
      <c r="P41" s="54">
        <f>(X41-W41)*24</f>
        <v>3.6833333332906477</v>
      </c>
      <c r="Q41" s="51">
        <v>241</v>
      </c>
      <c r="R41" s="52">
        <f t="shared" si="9"/>
        <v>0.83750000000145519</v>
      </c>
      <c r="S41" s="53">
        <f>IF(Y41&gt;W41, Y41-W41, 1+W41-Y41)</f>
        <v>1.0374999999985448</v>
      </c>
      <c r="T41" s="54">
        <f>(Y41-W41)*24</f>
        <v>-0.8999999999650754</v>
      </c>
      <c r="U41" s="51">
        <v>490</v>
      </c>
      <c r="V41" s="51">
        <v>0.20649387799999999</v>
      </c>
      <c r="W41" s="55">
        <v>37862.875</v>
      </c>
      <c r="X41" s="55">
        <v>37863.02847222222</v>
      </c>
      <c r="Y41" s="55">
        <v>37862.837500000001</v>
      </c>
      <c r="AA41"/>
      <c r="AB41"/>
      <c r="AC41"/>
      <c r="AD41"/>
      <c r="AE41"/>
      <c r="AF41"/>
      <c r="AG41"/>
      <c r="AH41"/>
      <c r="AI41"/>
      <c r="AJ41"/>
      <c r="AK41"/>
      <c r="AL41"/>
      <c r="AM41"/>
      <c r="AN41"/>
      <c r="AO41"/>
      <c r="AP41"/>
    </row>
    <row r="42" spans="1:42" s="23" customFormat="1" hidden="1" x14ac:dyDescent="0.25">
      <c r="A42">
        <v>39</v>
      </c>
      <c r="B42" s="24">
        <v>37870</v>
      </c>
      <c r="C42" s="25">
        <v>4</v>
      </c>
      <c r="D42" s="25" t="s">
        <v>38</v>
      </c>
      <c r="E42" s="75" t="s">
        <v>58</v>
      </c>
      <c r="F42" s="22">
        <v>2003</v>
      </c>
      <c r="G42" s="22"/>
      <c r="H42" s="22" t="s">
        <v>13</v>
      </c>
      <c r="I42" s="23" t="s">
        <v>11</v>
      </c>
      <c r="J42" s="23" t="s">
        <v>11</v>
      </c>
      <c r="K42" s="22">
        <v>10564</v>
      </c>
      <c r="L42" s="62">
        <v>5272</v>
      </c>
      <c r="M42" s="26"/>
      <c r="N42" s="26">
        <f t="shared" si="8"/>
        <v>0.85171296296175569</v>
      </c>
      <c r="O42" s="27"/>
      <c r="P42" s="28"/>
      <c r="Q42" s="22">
        <v>249</v>
      </c>
      <c r="R42" s="26">
        <f t="shared" si="9"/>
        <v>0.81944444444525288</v>
      </c>
      <c r="S42" s="27"/>
      <c r="T42" s="28"/>
      <c r="U42" s="22">
        <v>3.33</v>
      </c>
      <c r="V42" s="22">
        <v>1.238</v>
      </c>
      <c r="W42" s="29"/>
      <c r="X42" s="29">
        <v>37870.851712962962</v>
      </c>
      <c r="Y42" s="29">
        <v>37870.819444444445</v>
      </c>
      <c r="AA42"/>
      <c r="AB42"/>
      <c r="AC42"/>
      <c r="AD42"/>
      <c r="AE42"/>
      <c r="AF42"/>
      <c r="AG42"/>
      <c r="AH42"/>
      <c r="AI42"/>
      <c r="AJ42"/>
      <c r="AK42"/>
      <c r="AL42"/>
      <c r="AM42"/>
      <c r="AN42"/>
      <c r="AO42"/>
      <c r="AP42"/>
    </row>
    <row r="43" spans="1:42" s="48" customFormat="1" x14ac:dyDescent="0.25">
      <c r="A43">
        <v>40</v>
      </c>
      <c r="B43" s="49">
        <v>37872</v>
      </c>
      <c r="C43" s="50">
        <v>2</v>
      </c>
      <c r="D43" s="50" t="s">
        <v>36</v>
      </c>
      <c r="E43" s="75" t="s">
        <v>58</v>
      </c>
      <c r="F43" s="51">
        <v>2003</v>
      </c>
      <c r="G43" s="51"/>
      <c r="H43" s="51" t="s">
        <v>10</v>
      </c>
      <c r="I43" s="48" t="s">
        <v>11</v>
      </c>
      <c r="J43" s="48" t="s">
        <v>11</v>
      </c>
      <c r="K43" s="51">
        <v>101447</v>
      </c>
      <c r="L43" s="51">
        <v>72263</v>
      </c>
      <c r="M43" s="52">
        <f t="shared" ref="M43:M51" si="10">W43-INT(W43)</f>
        <v>0.875</v>
      </c>
      <c r="N43" s="52">
        <f t="shared" si="8"/>
        <v>0.91874999999708962</v>
      </c>
      <c r="O43" s="53">
        <f t="shared" ref="O43:O51" si="11">IF(X43&gt;W43, X43-W43, 1+W43-X43)</f>
        <v>4.3749999997089617E-2</v>
      </c>
      <c r="P43" s="54">
        <f t="shared" ref="P43:P51" si="12">(X43-W43)*24</f>
        <v>1.0499999999301508</v>
      </c>
      <c r="Q43" s="51">
        <v>251</v>
      </c>
      <c r="R43" s="52">
        <f t="shared" si="9"/>
        <v>0.82569444444379769</v>
      </c>
      <c r="S43" s="53">
        <f t="shared" ref="S43:S51" si="13">IF(Y43&gt;W43, Y43-W43, 1+W43-Y43)</f>
        <v>1.0493055555562023</v>
      </c>
      <c r="T43" s="54">
        <f t="shared" ref="T43:T51" si="14">(Y43-W43)*24</f>
        <v>-1.1833333333488554</v>
      </c>
      <c r="U43" s="51">
        <v>365</v>
      </c>
      <c r="V43" s="51">
        <v>0.26829041100000001</v>
      </c>
      <c r="W43" s="55">
        <v>37872.875</v>
      </c>
      <c r="X43" s="55">
        <v>37872.918749999997</v>
      </c>
      <c r="Y43" s="55">
        <v>37872.825694444444</v>
      </c>
      <c r="AA43"/>
      <c r="AB43"/>
      <c r="AC43"/>
      <c r="AD43"/>
      <c r="AE43"/>
      <c r="AF43"/>
      <c r="AG43"/>
      <c r="AH43"/>
      <c r="AI43"/>
      <c r="AJ43"/>
      <c r="AK43"/>
      <c r="AL43"/>
      <c r="AM43"/>
      <c r="AN43"/>
      <c r="AO43"/>
      <c r="AP43"/>
    </row>
    <row r="44" spans="1:42" s="48" customFormat="1" x14ac:dyDescent="0.25">
      <c r="A44">
        <v>41</v>
      </c>
      <c r="B44" s="49">
        <v>37882</v>
      </c>
      <c r="C44" s="50">
        <v>3</v>
      </c>
      <c r="D44" s="50" t="s">
        <v>36</v>
      </c>
      <c r="E44" s="75" t="s">
        <v>58</v>
      </c>
      <c r="F44" s="51">
        <v>2003</v>
      </c>
      <c r="G44" s="51"/>
      <c r="H44" s="51" t="s">
        <v>10</v>
      </c>
      <c r="I44" s="48" t="s">
        <v>11</v>
      </c>
      <c r="J44" s="48" t="s">
        <v>11</v>
      </c>
      <c r="K44" s="51">
        <v>52765</v>
      </c>
      <c r="L44" s="51">
        <v>13017</v>
      </c>
      <c r="M44" s="52">
        <f t="shared" si="10"/>
        <v>0.85416666666424135</v>
      </c>
      <c r="N44" s="52">
        <f t="shared" si="8"/>
        <v>0.71388888888759539</v>
      </c>
      <c r="O44" s="53">
        <f t="shared" si="11"/>
        <v>1.140277777776646</v>
      </c>
      <c r="P44" s="54">
        <f t="shared" si="12"/>
        <v>-3.3666666666395031</v>
      </c>
      <c r="Q44" s="51">
        <v>261</v>
      </c>
      <c r="R44" s="52">
        <f t="shared" si="9"/>
        <v>0.81319444444670808</v>
      </c>
      <c r="S44" s="53">
        <f t="shared" si="13"/>
        <v>1.0409722222175333</v>
      </c>
      <c r="T44" s="54">
        <f t="shared" si="14"/>
        <v>-0.98333333322079852</v>
      </c>
      <c r="U44" s="51">
        <v>300</v>
      </c>
      <c r="V44" s="51">
        <v>0.17533000000000001</v>
      </c>
      <c r="W44" s="55">
        <v>37882.854166666664</v>
      </c>
      <c r="X44" s="55">
        <v>37882.713888888888</v>
      </c>
      <c r="Y44" s="55">
        <v>37882.813194444447</v>
      </c>
      <c r="AA44"/>
      <c r="AB44"/>
      <c r="AC44"/>
      <c r="AD44"/>
      <c r="AE44"/>
      <c r="AF44"/>
      <c r="AG44"/>
      <c r="AH44"/>
      <c r="AI44"/>
      <c r="AJ44"/>
      <c r="AK44"/>
      <c r="AL44"/>
      <c r="AM44"/>
      <c r="AN44"/>
      <c r="AO44"/>
      <c r="AP44"/>
    </row>
    <row r="45" spans="1:42" s="48" customFormat="1" x14ac:dyDescent="0.25">
      <c r="A45">
        <v>42</v>
      </c>
      <c r="B45" s="49">
        <v>37904</v>
      </c>
      <c r="C45" s="50">
        <v>4</v>
      </c>
      <c r="D45" s="50" t="s">
        <v>36</v>
      </c>
      <c r="E45" s="75" t="s">
        <v>58</v>
      </c>
      <c r="F45" s="51">
        <v>2003</v>
      </c>
      <c r="G45" s="51"/>
      <c r="H45" s="51" t="s">
        <v>10</v>
      </c>
      <c r="I45" s="48" t="s">
        <v>11</v>
      </c>
      <c r="J45" s="48" t="s">
        <v>11</v>
      </c>
      <c r="K45" s="51">
        <v>66781</v>
      </c>
      <c r="L45" s="51">
        <v>61964</v>
      </c>
      <c r="M45" s="52">
        <f t="shared" si="10"/>
        <v>0.83333333333575865</v>
      </c>
      <c r="N45" s="52">
        <f t="shared" si="8"/>
        <v>1.2499999997089617E-2</v>
      </c>
      <c r="O45" s="53">
        <f t="shared" si="11"/>
        <v>0.17916666666133096</v>
      </c>
      <c r="P45" s="54">
        <f t="shared" si="12"/>
        <v>4.2999999998719431</v>
      </c>
      <c r="Q45" s="51">
        <v>283</v>
      </c>
      <c r="R45" s="52">
        <f t="shared" si="9"/>
        <v>0.78541666666569654</v>
      </c>
      <c r="S45" s="53">
        <f t="shared" si="13"/>
        <v>1.0479166666700621</v>
      </c>
      <c r="T45" s="54">
        <f t="shared" si="14"/>
        <v>-1.1500000000814907</v>
      </c>
      <c r="U45" s="51">
        <v>710</v>
      </c>
      <c r="V45" s="51">
        <v>9.8607042000000006E-2</v>
      </c>
      <c r="W45" s="55">
        <v>37904.833333333336</v>
      </c>
      <c r="X45" s="55">
        <v>37905.012499999997</v>
      </c>
      <c r="Y45" s="55">
        <v>37904.785416666666</v>
      </c>
      <c r="AA45"/>
      <c r="AB45"/>
      <c r="AC45"/>
      <c r="AD45"/>
      <c r="AE45"/>
      <c r="AF45"/>
      <c r="AG45"/>
      <c r="AH45"/>
      <c r="AI45"/>
      <c r="AJ45"/>
      <c r="AK45"/>
      <c r="AL45"/>
      <c r="AM45"/>
      <c r="AN45"/>
      <c r="AO45"/>
      <c r="AP45"/>
    </row>
    <row r="46" spans="1:42" s="48" customFormat="1" x14ac:dyDescent="0.25">
      <c r="A46">
        <v>43</v>
      </c>
      <c r="B46" s="49">
        <v>37914</v>
      </c>
      <c r="C46" s="50">
        <v>5</v>
      </c>
      <c r="D46" s="50" t="s">
        <v>36</v>
      </c>
      <c r="E46" s="75" t="s">
        <v>58</v>
      </c>
      <c r="F46" s="51">
        <v>2003</v>
      </c>
      <c r="G46" s="51"/>
      <c r="H46" s="51" t="s">
        <v>10</v>
      </c>
      <c r="I46" s="48" t="s">
        <v>11</v>
      </c>
      <c r="J46" s="48" t="s">
        <v>11</v>
      </c>
      <c r="K46" s="51">
        <v>20579</v>
      </c>
      <c r="L46" s="51">
        <v>2400</v>
      </c>
      <c r="M46" s="52">
        <f t="shared" si="10"/>
        <v>0.875</v>
      </c>
      <c r="N46" s="52">
        <f t="shared" si="8"/>
        <v>0.78819444444525288</v>
      </c>
      <c r="O46" s="53">
        <f t="shared" si="11"/>
        <v>1.0868055555547471</v>
      </c>
      <c r="P46" s="54">
        <f t="shared" si="12"/>
        <v>-2.0833333333139308</v>
      </c>
      <c r="Q46" s="51">
        <v>293</v>
      </c>
      <c r="R46" s="52">
        <f t="shared" si="9"/>
        <v>0.77430555555474712</v>
      </c>
      <c r="S46" s="53">
        <f t="shared" si="13"/>
        <v>1.1006944444452529</v>
      </c>
      <c r="T46" s="54">
        <f t="shared" si="14"/>
        <v>-2.4166666666860692</v>
      </c>
      <c r="U46" s="51">
        <v>260</v>
      </c>
      <c r="V46" s="51">
        <v>8.3723077000000007E-2</v>
      </c>
      <c r="W46" s="55">
        <v>37914.875</v>
      </c>
      <c r="X46" s="55">
        <v>37914.788194444445</v>
      </c>
      <c r="Y46" s="55">
        <v>37914.774305555555</v>
      </c>
      <c r="AA46"/>
      <c r="AB46"/>
      <c r="AC46"/>
      <c r="AD46"/>
      <c r="AE46"/>
      <c r="AF46"/>
      <c r="AG46"/>
      <c r="AH46"/>
      <c r="AI46"/>
      <c r="AJ46"/>
      <c r="AK46"/>
      <c r="AL46"/>
      <c r="AM46"/>
      <c r="AN46"/>
      <c r="AO46"/>
      <c r="AP46"/>
    </row>
    <row r="47" spans="1:42" s="23" customFormat="1" hidden="1" x14ac:dyDescent="0.25">
      <c r="A47">
        <v>44</v>
      </c>
      <c r="B47" s="24">
        <v>38187</v>
      </c>
      <c r="C47" s="25">
        <v>1</v>
      </c>
      <c r="D47" s="25" t="s">
        <v>38</v>
      </c>
      <c r="E47" s="75" t="s">
        <v>58</v>
      </c>
      <c r="F47" s="22">
        <v>2004</v>
      </c>
      <c r="G47" s="22">
        <v>5</v>
      </c>
      <c r="H47" s="22" t="s">
        <v>13</v>
      </c>
      <c r="I47" s="23" t="s">
        <v>11</v>
      </c>
      <c r="J47" s="23" t="s">
        <v>11</v>
      </c>
      <c r="K47" s="22">
        <v>1042</v>
      </c>
      <c r="L47" s="25">
        <v>1042</v>
      </c>
      <c r="M47" s="26">
        <f t="shared" si="10"/>
        <v>0.95833333333575865</v>
      </c>
      <c r="N47" s="26">
        <f t="shared" si="8"/>
        <v>0.94097222221898846</v>
      </c>
      <c r="O47" s="27">
        <f t="shared" si="11"/>
        <v>1.0173611111167702</v>
      </c>
      <c r="P47" s="28">
        <f t="shared" si="12"/>
        <v>-0.41666666680248454</v>
      </c>
      <c r="Q47" s="22">
        <v>201</v>
      </c>
      <c r="R47" s="26">
        <f t="shared" si="9"/>
        <v>0.87083333333430346</v>
      </c>
      <c r="S47" s="27">
        <f t="shared" si="13"/>
        <v>1.0875000000014552</v>
      </c>
      <c r="T47" s="28">
        <f t="shared" si="14"/>
        <v>-2.1000000000349246</v>
      </c>
      <c r="U47" s="22">
        <v>6</v>
      </c>
      <c r="V47" s="22">
        <v>0.173666667</v>
      </c>
      <c r="W47" s="29">
        <v>38187.958333333336</v>
      </c>
      <c r="X47" s="29">
        <v>38187.940972222219</v>
      </c>
      <c r="Y47" s="29">
        <v>38187.870833333334</v>
      </c>
      <c r="AA47"/>
      <c r="AB47"/>
      <c r="AC47"/>
      <c r="AD47"/>
      <c r="AE47"/>
      <c r="AF47"/>
      <c r="AG47"/>
      <c r="AH47"/>
      <c r="AI47"/>
      <c r="AJ47"/>
      <c r="AK47"/>
      <c r="AL47"/>
      <c r="AM47"/>
      <c r="AN47"/>
      <c r="AO47"/>
      <c r="AP47"/>
    </row>
    <row r="48" spans="1:42" s="23" customFormat="1" hidden="1" x14ac:dyDescent="0.25">
      <c r="A48" s="58">
        <v>45</v>
      </c>
      <c r="B48" s="24">
        <v>38201</v>
      </c>
      <c r="C48" s="25">
        <v>2</v>
      </c>
      <c r="D48" s="25" t="s">
        <v>36</v>
      </c>
      <c r="E48" s="75" t="s">
        <v>58</v>
      </c>
      <c r="F48" s="22">
        <v>2004</v>
      </c>
      <c r="G48" s="22">
        <v>5</v>
      </c>
      <c r="H48" s="22" t="s">
        <v>13</v>
      </c>
      <c r="I48" s="23" t="s">
        <v>11</v>
      </c>
      <c r="J48" s="23" t="s">
        <v>11</v>
      </c>
      <c r="K48" s="22">
        <v>16886</v>
      </c>
      <c r="L48" s="25">
        <v>16745</v>
      </c>
      <c r="M48" s="26">
        <f t="shared" si="10"/>
        <v>0.83333333333575865</v>
      </c>
      <c r="N48" s="26">
        <f t="shared" si="8"/>
        <v>0.96805555555329192</v>
      </c>
      <c r="O48" s="27">
        <f t="shared" si="11"/>
        <v>0.13472222221753327</v>
      </c>
      <c r="P48" s="28">
        <f t="shared" si="12"/>
        <v>3.2333333332207985</v>
      </c>
      <c r="Q48" s="22">
        <v>216</v>
      </c>
      <c r="R48" s="26">
        <f t="shared" si="9"/>
        <v>0.85972222222335404</v>
      </c>
      <c r="S48" s="27">
        <f t="shared" si="13"/>
        <v>2.6388888887595385E-2</v>
      </c>
      <c r="T48" s="28">
        <f t="shared" si="14"/>
        <v>0.63333333330228925</v>
      </c>
      <c r="U48" s="22">
        <v>468</v>
      </c>
      <c r="V48" s="22">
        <v>3.6038462E-2</v>
      </c>
      <c r="W48" s="29">
        <v>38202.833333333336</v>
      </c>
      <c r="X48" s="29">
        <v>38202.968055555553</v>
      </c>
      <c r="Y48" s="29">
        <v>38202.859722222223</v>
      </c>
      <c r="Z48" s="58" t="s">
        <v>47</v>
      </c>
      <c r="AA48"/>
      <c r="AB48"/>
      <c r="AC48"/>
      <c r="AD48"/>
      <c r="AE48"/>
      <c r="AF48"/>
      <c r="AG48"/>
      <c r="AH48"/>
      <c r="AI48"/>
      <c r="AJ48"/>
      <c r="AK48"/>
      <c r="AL48"/>
      <c r="AM48"/>
      <c r="AN48"/>
      <c r="AO48"/>
      <c r="AP48"/>
    </row>
    <row r="49" spans="1:42" s="23" customFormat="1" hidden="1" x14ac:dyDescent="0.25">
      <c r="A49">
        <v>46</v>
      </c>
      <c r="B49" s="24">
        <v>38215</v>
      </c>
      <c r="C49" s="25">
        <v>3</v>
      </c>
      <c r="D49" s="25" t="s">
        <v>36</v>
      </c>
      <c r="E49" s="75" t="s">
        <v>58</v>
      </c>
      <c r="F49" s="22">
        <v>2004</v>
      </c>
      <c r="G49" s="22">
        <v>5</v>
      </c>
      <c r="H49" s="22" t="s">
        <v>13</v>
      </c>
      <c r="I49" s="23" t="s">
        <v>11</v>
      </c>
      <c r="J49" s="23" t="s">
        <v>11</v>
      </c>
      <c r="K49" s="22">
        <v>63327</v>
      </c>
      <c r="L49" s="25">
        <v>61042</v>
      </c>
      <c r="M49" s="26">
        <f t="shared" si="10"/>
        <v>0.875</v>
      </c>
      <c r="N49" s="26">
        <f t="shared" si="8"/>
        <v>0.89722222222189885</v>
      </c>
      <c r="O49" s="27">
        <f t="shared" si="11"/>
        <v>2.2222222221898846E-2</v>
      </c>
      <c r="P49" s="28">
        <f t="shared" si="12"/>
        <v>0.53333333332557231</v>
      </c>
      <c r="Q49" s="22">
        <v>229</v>
      </c>
      <c r="R49" s="26">
        <f t="shared" si="9"/>
        <v>0.84652777777955635</v>
      </c>
      <c r="S49" s="27">
        <f t="shared" si="13"/>
        <v>1.0284722222204437</v>
      </c>
      <c r="T49" s="28">
        <f t="shared" si="14"/>
        <v>-0.68333333329064772</v>
      </c>
      <c r="U49" s="22">
        <v>475</v>
      </c>
      <c r="V49" s="22">
        <v>0.13331999999999999</v>
      </c>
      <c r="W49" s="29">
        <v>38215.875</v>
      </c>
      <c r="X49" s="29">
        <v>38215.897222222222</v>
      </c>
      <c r="Y49" s="29">
        <v>38215.84652777778</v>
      </c>
      <c r="AA49"/>
      <c r="AB49"/>
      <c r="AC49"/>
      <c r="AD49"/>
      <c r="AE49"/>
      <c r="AF49"/>
      <c r="AG49"/>
      <c r="AH49"/>
      <c r="AI49"/>
      <c r="AJ49"/>
      <c r="AK49"/>
      <c r="AL49"/>
      <c r="AM49"/>
      <c r="AN49"/>
      <c r="AO49"/>
      <c r="AP49"/>
    </row>
    <row r="50" spans="1:42" s="23" customFormat="1" hidden="1" x14ac:dyDescent="0.25">
      <c r="A50">
        <v>47</v>
      </c>
      <c r="B50" s="24">
        <v>38228</v>
      </c>
      <c r="C50" s="25">
        <v>4</v>
      </c>
      <c r="D50" s="25" t="s">
        <v>36</v>
      </c>
      <c r="E50" s="75" t="s">
        <v>58</v>
      </c>
      <c r="F50" s="22">
        <v>2004</v>
      </c>
      <c r="G50" s="22">
        <v>5</v>
      </c>
      <c r="H50" s="22" t="s">
        <v>13</v>
      </c>
      <c r="I50" s="23" t="s">
        <v>11</v>
      </c>
      <c r="J50" s="23" t="s">
        <v>11</v>
      </c>
      <c r="K50" s="22">
        <v>27110</v>
      </c>
      <c r="L50" s="62">
        <v>17489</v>
      </c>
      <c r="M50" s="26">
        <f t="shared" si="10"/>
        <v>0.875</v>
      </c>
      <c r="N50" s="26">
        <f t="shared" si="8"/>
        <v>0.85624999999708962</v>
      </c>
      <c r="O50" s="27">
        <f t="shared" si="11"/>
        <v>1.0187500000029104</v>
      </c>
      <c r="P50" s="28">
        <f t="shared" si="12"/>
        <v>-0.45000000006984919</v>
      </c>
      <c r="Q50" s="22">
        <v>242</v>
      </c>
      <c r="R50" s="26">
        <f t="shared" si="9"/>
        <v>0.83125000000291038</v>
      </c>
      <c r="S50" s="27">
        <f t="shared" si="13"/>
        <v>1.0437499999970896</v>
      </c>
      <c r="T50" s="28">
        <f t="shared" si="14"/>
        <v>-1.0499999999301508</v>
      </c>
      <c r="U50" s="22">
        <v>640</v>
      </c>
      <c r="V50" s="22">
        <v>4.2359374999999998E-2</v>
      </c>
      <c r="W50" s="29">
        <v>38228.875</v>
      </c>
      <c r="X50" s="29">
        <v>38228.856249999997</v>
      </c>
      <c r="Y50" s="29">
        <v>38228.831250000003</v>
      </c>
      <c r="AA50" s="15"/>
      <c r="AB50" s="15"/>
      <c r="AC50" s="15"/>
      <c r="AD50" s="15"/>
      <c r="AE50" s="15"/>
      <c r="AF50" s="15"/>
      <c r="AG50" s="15"/>
      <c r="AH50" s="15"/>
      <c r="AI50" s="15"/>
      <c r="AJ50" s="15"/>
      <c r="AK50" s="15"/>
      <c r="AL50" s="15"/>
      <c r="AM50" s="15"/>
      <c r="AN50" s="15"/>
      <c r="AO50" s="15"/>
      <c r="AP50" s="15"/>
    </row>
    <row r="51" spans="1:42" s="48" customFormat="1" x14ac:dyDescent="0.25">
      <c r="A51">
        <v>48</v>
      </c>
      <c r="B51" s="49">
        <v>38232</v>
      </c>
      <c r="C51" s="50">
        <v>1</v>
      </c>
      <c r="D51" s="50" t="s">
        <v>36</v>
      </c>
      <c r="E51" s="75" t="s">
        <v>58</v>
      </c>
      <c r="F51" s="51">
        <v>2004</v>
      </c>
      <c r="G51" s="51"/>
      <c r="H51" s="51" t="s">
        <v>10</v>
      </c>
      <c r="I51" s="48" t="s">
        <v>11</v>
      </c>
      <c r="J51" s="48" t="s">
        <v>11</v>
      </c>
      <c r="K51" s="51">
        <v>113333</v>
      </c>
      <c r="L51" s="51">
        <v>113333</v>
      </c>
      <c r="M51" s="52">
        <f t="shared" si="10"/>
        <v>0.875</v>
      </c>
      <c r="N51" s="52">
        <f t="shared" si="8"/>
        <v>0.1131944444423425</v>
      </c>
      <c r="O51" s="53">
        <f t="shared" si="11"/>
        <v>0.2381944444423425</v>
      </c>
      <c r="P51" s="54">
        <f t="shared" si="12"/>
        <v>5.71666666661622</v>
      </c>
      <c r="Q51" s="51">
        <v>246</v>
      </c>
      <c r="R51" s="52">
        <f t="shared" si="9"/>
        <v>0.87638888888614019</v>
      </c>
      <c r="S51" s="53">
        <f t="shared" si="13"/>
        <v>1.3888888861401938E-3</v>
      </c>
      <c r="T51" s="54">
        <f t="shared" si="14"/>
        <v>3.3333333267364651E-2</v>
      </c>
      <c r="U51" s="51">
        <v>650</v>
      </c>
      <c r="V51" s="51">
        <v>0.16888461499999999</v>
      </c>
      <c r="W51" s="55">
        <v>38232.875</v>
      </c>
      <c r="X51" s="55">
        <v>38233.113194444442</v>
      </c>
      <c r="Y51" s="55">
        <v>38232.876388888886</v>
      </c>
      <c r="AA51" s="15"/>
      <c r="AB51" s="15"/>
      <c r="AC51" s="15"/>
      <c r="AD51" s="15"/>
      <c r="AE51" s="15"/>
      <c r="AF51" s="15"/>
      <c r="AG51" s="15"/>
      <c r="AH51" s="15"/>
      <c r="AI51" s="15"/>
      <c r="AJ51" s="15"/>
      <c r="AK51" s="15"/>
      <c r="AL51" s="15"/>
      <c r="AM51" s="15"/>
      <c r="AN51" s="15"/>
      <c r="AO51" s="15"/>
      <c r="AP51" s="15"/>
    </row>
    <row r="52" spans="1:42" s="48" customFormat="1" hidden="1" x14ac:dyDescent="0.25">
      <c r="A52">
        <v>49</v>
      </c>
      <c r="B52" s="24">
        <v>38242</v>
      </c>
      <c r="C52" s="25">
        <v>5</v>
      </c>
      <c r="D52" s="25" t="s">
        <v>36</v>
      </c>
      <c r="E52" s="75" t="s">
        <v>58</v>
      </c>
      <c r="F52" s="22">
        <v>2004</v>
      </c>
      <c r="G52" s="22"/>
      <c r="H52" s="22" t="s">
        <v>13</v>
      </c>
      <c r="I52" s="23"/>
      <c r="J52" s="23"/>
      <c r="K52" s="22">
        <v>6697</v>
      </c>
      <c r="L52" s="25">
        <v>2374</v>
      </c>
      <c r="M52" s="26"/>
      <c r="N52" s="26"/>
      <c r="O52" s="27"/>
      <c r="P52" s="28"/>
      <c r="Q52" s="22"/>
      <c r="R52" s="26"/>
      <c r="S52" s="27"/>
      <c r="T52" s="28"/>
      <c r="U52" s="22"/>
      <c r="V52" s="22"/>
      <c r="W52" s="29"/>
      <c r="X52" s="29"/>
      <c r="Y52" s="29"/>
      <c r="Z52" s="23"/>
      <c r="AA52" s="15"/>
      <c r="AB52" s="15"/>
      <c r="AC52" s="15"/>
      <c r="AD52" s="15"/>
      <c r="AE52" s="15"/>
      <c r="AF52" s="15"/>
      <c r="AG52" s="15"/>
      <c r="AH52" s="15"/>
      <c r="AI52" s="15"/>
      <c r="AJ52" s="15"/>
      <c r="AK52" s="15"/>
      <c r="AL52" s="15"/>
      <c r="AM52" s="15"/>
      <c r="AN52" s="15"/>
      <c r="AO52" s="15"/>
      <c r="AP52" s="15"/>
    </row>
    <row r="53" spans="1:42" s="48" customFormat="1" x14ac:dyDescent="0.25">
      <c r="A53">
        <v>50</v>
      </c>
      <c r="B53" s="49">
        <v>38246</v>
      </c>
      <c r="C53" s="50">
        <v>2</v>
      </c>
      <c r="D53" s="50" t="s">
        <v>36</v>
      </c>
      <c r="E53" s="75" t="s">
        <v>58</v>
      </c>
      <c r="F53" s="51">
        <v>2004</v>
      </c>
      <c r="G53" s="51"/>
      <c r="H53" s="51" t="s">
        <v>10</v>
      </c>
      <c r="I53" s="48" t="s">
        <v>11</v>
      </c>
      <c r="J53" s="48" t="s">
        <v>11</v>
      </c>
      <c r="K53" s="51">
        <v>167502</v>
      </c>
      <c r="L53" s="51">
        <v>145400</v>
      </c>
      <c r="M53" s="52">
        <f t="shared" ref="M53:M64" si="15">W53-INT(W53)</f>
        <v>0.85416666666424135</v>
      </c>
      <c r="N53" s="52">
        <f t="shared" ref="N53:N64" si="16">X53-INT(X53)</f>
        <v>2.6388888887595385E-2</v>
      </c>
      <c r="O53" s="53">
        <f t="shared" ref="O53:O64" si="17">IF(X53&gt;W53, X53-W53, 1+W53-X53)</f>
        <v>0.17222222222335404</v>
      </c>
      <c r="P53" s="54">
        <f t="shared" ref="P53:P64" si="18">(X53-W53)*24</f>
        <v>4.1333333333604969</v>
      </c>
      <c r="Q53" s="51">
        <v>260</v>
      </c>
      <c r="R53" s="52">
        <f t="shared" ref="R53:R64" si="19">Y53-INT(Y53)</f>
        <v>0.81458333333284827</v>
      </c>
      <c r="S53" s="53">
        <f t="shared" ref="S53:S64" si="20">IF(Y53&gt;W53, Y53-W53, 1+W53-Y53)</f>
        <v>1.0395833333313931</v>
      </c>
      <c r="T53" s="54">
        <f t="shared" ref="T53:T64" si="21">(Y53-W53)*24</f>
        <v>-0.94999999995343387</v>
      </c>
      <c r="U53" s="51">
        <v>400</v>
      </c>
      <c r="V53" s="51">
        <v>0.38836999999999999</v>
      </c>
      <c r="W53" s="55">
        <v>38246.854166666664</v>
      </c>
      <c r="X53" s="55">
        <v>38247.026388888888</v>
      </c>
      <c r="Y53" s="55">
        <v>38246.814583333333</v>
      </c>
      <c r="AA53" s="15"/>
      <c r="AB53" s="15"/>
      <c r="AC53" s="15"/>
      <c r="AD53" s="15"/>
      <c r="AE53" s="15"/>
      <c r="AF53" s="15"/>
      <c r="AG53" s="15"/>
      <c r="AH53" s="15"/>
      <c r="AI53" s="15"/>
      <c r="AJ53" s="15"/>
      <c r="AK53" s="15"/>
      <c r="AL53" s="15"/>
      <c r="AM53" s="15"/>
      <c r="AN53" s="15"/>
      <c r="AO53" s="15"/>
      <c r="AP53" s="15"/>
    </row>
    <row r="54" spans="1:42" s="23" customFormat="1" x14ac:dyDescent="0.25">
      <c r="A54">
        <v>51</v>
      </c>
      <c r="B54" s="49">
        <v>38260</v>
      </c>
      <c r="C54" s="50">
        <v>3</v>
      </c>
      <c r="D54" s="50" t="s">
        <v>36</v>
      </c>
      <c r="E54" s="75" t="s">
        <v>58</v>
      </c>
      <c r="F54" s="51">
        <v>2004</v>
      </c>
      <c r="G54" s="51"/>
      <c r="H54" s="51" t="s">
        <v>10</v>
      </c>
      <c r="I54" s="48" t="s">
        <v>11</v>
      </c>
      <c r="J54" s="48" t="s">
        <v>11</v>
      </c>
      <c r="K54" s="51">
        <v>111120</v>
      </c>
      <c r="L54" s="51">
        <v>74380</v>
      </c>
      <c r="M54" s="52">
        <f t="shared" si="15"/>
        <v>0.83333333333575865</v>
      </c>
      <c r="N54" s="52">
        <f t="shared" si="16"/>
        <v>6.3888888886140194E-2</v>
      </c>
      <c r="O54" s="53">
        <f t="shared" si="17"/>
        <v>0.23055555555038154</v>
      </c>
      <c r="P54" s="54">
        <f t="shared" si="18"/>
        <v>5.533333333209157</v>
      </c>
      <c r="Q54" s="51">
        <v>274</v>
      </c>
      <c r="R54" s="52">
        <f t="shared" si="19"/>
        <v>0.79722222222335404</v>
      </c>
      <c r="S54" s="53">
        <f t="shared" si="20"/>
        <v>1.0361111111124046</v>
      </c>
      <c r="T54" s="54">
        <f t="shared" si="21"/>
        <v>-0.86666666669771075</v>
      </c>
      <c r="U54" s="51">
        <v>660</v>
      </c>
      <c r="V54" s="51">
        <v>0.155312121</v>
      </c>
      <c r="W54" s="55">
        <v>38260.833333333336</v>
      </c>
      <c r="X54" s="55">
        <v>38261.063888888886</v>
      </c>
      <c r="Y54" s="55">
        <v>38260.797222222223</v>
      </c>
      <c r="Z54" s="48"/>
      <c r="AA54" s="15"/>
      <c r="AB54" s="15"/>
      <c r="AC54" s="15"/>
      <c r="AD54" s="15"/>
      <c r="AE54" s="15"/>
      <c r="AF54" s="15"/>
      <c r="AG54" s="15"/>
      <c r="AH54" s="15"/>
      <c r="AI54" s="15"/>
      <c r="AJ54" s="15"/>
      <c r="AK54" s="15"/>
      <c r="AL54" s="15"/>
      <c r="AM54" s="15"/>
      <c r="AN54" s="15"/>
      <c r="AO54" s="15"/>
      <c r="AP54" s="15"/>
    </row>
    <row r="55" spans="1:42" s="23" customFormat="1" hidden="1" x14ac:dyDescent="0.25">
      <c r="A55">
        <v>52</v>
      </c>
      <c r="B55" s="24">
        <v>38564</v>
      </c>
      <c r="C55" s="25">
        <v>1</v>
      </c>
      <c r="D55" s="25" t="s">
        <v>36</v>
      </c>
      <c r="E55" s="75" t="s">
        <v>58</v>
      </c>
      <c r="F55" s="22">
        <v>2005</v>
      </c>
      <c r="G55" s="22">
        <v>4</v>
      </c>
      <c r="H55" s="22" t="s">
        <v>13</v>
      </c>
      <c r="I55" s="23" t="s">
        <v>11</v>
      </c>
      <c r="J55" s="23" t="s">
        <v>11</v>
      </c>
      <c r="K55" s="22">
        <v>12404</v>
      </c>
      <c r="L55" s="25">
        <v>12404</v>
      </c>
      <c r="M55" s="26">
        <f t="shared" si="15"/>
        <v>0.875</v>
      </c>
      <c r="N55" s="26">
        <f t="shared" si="16"/>
        <v>0.73958333333575865</v>
      </c>
      <c r="O55" s="27">
        <f t="shared" si="17"/>
        <v>1.1354166666642413</v>
      </c>
      <c r="P55" s="28">
        <f t="shared" si="18"/>
        <v>-3.2499999999417923</v>
      </c>
      <c r="Q55" s="22">
        <v>212</v>
      </c>
      <c r="R55" s="26">
        <f t="shared" si="19"/>
        <v>0.86250000000291038</v>
      </c>
      <c r="S55" s="27">
        <f t="shared" si="20"/>
        <v>1.0124999999970896</v>
      </c>
      <c r="T55" s="28">
        <f t="shared" si="21"/>
        <v>-0.29999999993015081</v>
      </c>
      <c r="U55" s="22">
        <v>614</v>
      </c>
      <c r="V55" s="22">
        <v>2.0201954000000001E-2</v>
      </c>
      <c r="W55" s="29">
        <v>38564.875</v>
      </c>
      <c r="X55" s="29">
        <v>38564.739583333336</v>
      </c>
      <c r="Y55" s="29">
        <v>38564.862500000003</v>
      </c>
      <c r="AA55" s="15"/>
      <c r="AB55" s="15"/>
      <c r="AC55" s="15"/>
      <c r="AD55" s="15"/>
      <c r="AE55" s="15"/>
      <c r="AF55" s="15"/>
      <c r="AG55" s="15"/>
      <c r="AH55" s="15"/>
      <c r="AI55" s="15"/>
      <c r="AJ55" s="15"/>
      <c r="AK55" s="15"/>
      <c r="AL55" s="15"/>
      <c r="AM55" s="15"/>
      <c r="AN55" s="15"/>
      <c r="AO55" s="15"/>
      <c r="AP55" s="15"/>
    </row>
    <row r="56" spans="1:42" s="23" customFormat="1" hidden="1" x14ac:dyDescent="0.25">
      <c r="A56">
        <v>53</v>
      </c>
      <c r="B56" s="24">
        <v>38585</v>
      </c>
      <c r="C56" s="25">
        <v>2</v>
      </c>
      <c r="D56" s="25" t="s">
        <v>36</v>
      </c>
      <c r="E56" s="75" t="s">
        <v>58</v>
      </c>
      <c r="F56" s="22">
        <v>2005</v>
      </c>
      <c r="G56" s="22">
        <v>5</v>
      </c>
      <c r="H56" s="22" t="s">
        <v>13</v>
      </c>
      <c r="I56" s="23" t="s">
        <v>11</v>
      </c>
      <c r="J56" s="23" t="s">
        <v>11</v>
      </c>
      <c r="K56" s="22">
        <v>7618</v>
      </c>
      <c r="L56" s="62">
        <v>6897</v>
      </c>
      <c r="M56" s="26">
        <f t="shared" si="15"/>
        <v>0.85416666666424135</v>
      </c>
      <c r="N56" s="26">
        <f t="shared" si="16"/>
        <v>0.93402777778101154</v>
      </c>
      <c r="O56" s="27">
        <f t="shared" si="17"/>
        <v>7.9861111116770189E-2</v>
      </c>
      <c r="P56" s="28">
        <f t="shared" si="18"/>
        <v>1.9166666668024845</v>
      </c>
      <c r="Q56" s="22">
        <v>233</v>
      </c>
      <c r="R56" s="26">
        <f t="shared" si="19"/>
        <v>0.84097222222044365</v>
      </c>
      <c r="S56" s="27">
        <f t="shared" si="20"/>
        <v>1.0131944444437977</v>
      </c>
      <c r="T56" s="28">
        <f t="shared" si="21"/>
        <v>-0.31666666665114462</v>
      </c>
      <c r="U56" s="22">
        <v>743.6</v>
      </c>
      <c r="V56" s="22">
        <v>1.0244754999999999E-2</v>
      </c>
      <c r="W56" s="29">
        <v>38585.854166666664</v>
      </c>
      <c r="X56" s="29">
        <v>38585.934027777781</v>
      </c>
      <c r="Y56" s="29">
        <v>38585.84097222222</v>
      </c>
      <c r="AA56" s="15"/>
      <c r="AB56" s="15"/>
      <c r="AC56" s="15"/>
      <c r="AD56" s="15"/>
      <c r="AE56" s="15"/>
      <c r="AF56" s="15"/>
      <c r="AG56" s="15"/>
      <c r="AH56" s="15"/>
      <c r="AI56" s="15"/>
      <c r="AJ56" s="15"/>
      <c r="AK56" s="15"/>
      <c r="AL56" s="15"/>
      <c r="AM56" s="15"/>
      <c r="AN56" s="15"/>
      <c r="AO56" s="15"/>
      <c r="AP56" s="15"/>
    </row>
    <row r="57" spans="1:42" s="48" customFormat="1" x14ac:dyDescent="0.25">
      <c r="A57">
        <v>54</v>
      </c>
      <c r="B57" s="49">
        <v>38602</v>
      </c>
      <c r="C57" s="50">
        <v>1</v>
      </c>
      <c r="D57" s="50" t="s">
        <v>36</v>
      </c>
      <c r="E57" s="75" t="s">
        <v>58</v>
      </c>
      <c r="F57" s="51">
        <v>2005</v>
      </c>
      <c r="G57" s="51"/>
      <c r="H57" s="51" t="s">
        <v>10</v>
      </c>
      <c r="I57" s="48" t="s">
        <v>11</v>
      </c>
      <c r="J57" s="48" t="s">
        <v>11</v>
      </c>
      <c r="K57" s="51">
        <v>91701</v>
      </c>
      <c r="L57" s="51">
        <v>91701</v>
      </c>
      <c r="M57" s="52">
        <f t="shared" si="15"/>
        <v>0.85416666666424135</v>
      </c>
      <c r="N57" s="52">
        <f t="shared" si="16"/>
        <v>7.9166666670062114E-2</v>
      </c>
      <c r="O57" s="53">
        <f t="shared" si="17"/>
        <v>0.22500000000582077</v>
      </c>
      <c r="P57" s="54">
        <f t="shared" si="18"/>
        <v>5.4000000001396984</v>
      </c>
      <c r="Q57" s="51">
        <v>250</v>
      </c>
      <c r="R57" s="52">
        <f t="shared" si="19"/>
        <v>0.8243055555576575</v>
      </c>
      <c r="S57" s="53">
        <f t="shared" si="20"/>
        <v>1.0298611111065838</v>
      </c>
      <c r="T57" s="54">
        <f t="shared" si="21"/>
        <v>-0.71666666655801237</v>
      </c>
      <c r="U57" s="51">
        <v>710</v>
      </c>
      <c r="V57" s="51">
        <v>0.12915633800000001</v>
      </c>
      <c r="W57" s="55">
        <v>38602.854166666664</v>
      </c>
      <c r="X57" s="55">
        <v>38603.07916666667</v>
      </c>
      <c r="Y57" s="55">
        <v>38602.824305555558</v>
      </c>
      <c r="AA57" s="15"/>
      <c r="AB57" s="15"/>
      <c r="AC57" s="15"/>
      <c r="AD57" s="15"/>
      <c r="AE57" s="15"/>
      <c r="AF57" s="15"/>
      <c r="AG57" s="15"/>
      <c r="AH57" s="15"/>
      <c r="AI57" s="15"/>
      <c r="AJ57" s="15"/>
      <c r="AK57" s="15"/>
      <c r="AL57" s="15"/>
      <c r="AM57" s="15"/>
      <c r="AN57" s="15"/>
      <c r="AO57" s="15"/>
      <c r="AP57" s="15"/>
    </row>
    <row r="58" spans="1:42" s="23" customFormat="1" hidden="1" x14ac:dyDescent="0.25">
      <c r="A58">
        <v>55</v>
      </c>
      <c r="B58" s="24">
        <v>38606</v>
      </c>
      <c r="C58" s="25">
        <v>3</v>
      </c>
      <c r="D58" s="25" t="s">
        <v>36</v>
      </c>
      <c r="E58" s="75" t="s">
        <v>58</v>
      </c>
      <c r="F58" s="22">
        <v>2005</v>
      </c>
      <c r="G58" s="22">
        <v>5</v>
      </c>
      <c r="H58" s="22" t="s">
        <v>13</v>
      </c>
      <c r="I58" s="23" t="s">
        <v>11</v>
      </c>
      <c r="J58" s="23" t="s">
        <v>11</v>
      </c>
      <c r="K58" s="22">
        <v>1206</v>
      </c>
      <c r="L58" s="25">
        <v>763</v>
      </c>
      <c r="M58" s="26">
        <f t="shared" si="15"/>
        <v>0.85416666666424135</v>
      </c>
      <c r="N58" s="26">
        <f t="shared" si="16"/>
        <v>0.57569444444379769</v>
      </c>
      <c r="O58" s="27">
        <f t="shared" si="17"/>
        <v>1.2784722222204437</v>
      </c>
      <c r="P58" s="28">
        <f t="shared" si="18"/>
        <v>-6.6833333332906477</v>
      </c>
      <c r="Q58" s="22">
        <v>254</v>
      </c>
      <c r="R58" s="26">
        <f t="shared" si="19"/>
        <v>0.81527777777955635</v>
      </c>
      <c r="S58" s="27">
        <f t="shared" si="20"/>
        <v>1.038888888884685</v>
      </c>
      <c r="T58" s="28">
        <f t="shared" si="21"/>
        <v>-0.93333333323244005</v>
      </c>
      <c r="U58" s="22">
        <v>450</v>
      </c>
      <c r="V58" s="22">
        <v>2.6800000000000001E-3</v>
      </c>
      <c r="W58" s="29">
        <v>38606.854166666664</v>
      </c>
      <c r="X58" s="29">
        <v>38606.575694444444</v>
      </c>
      <c r="Y58" s="29">
        <v>38606.81527777778</v>
      </c>
      <c r="AA58"/>
      <c r="AB58"/>
      <c r="AC58"/>
      <c r="AD58"/>
      <c r="AE58"/>
      <c r="AF58"/>
      <c r="AG58"/>
      <c r="AH58"/>
      <c r="AI58"/>
      <c r="AJ58"/>
      <c r="AK58"/>
      <c r="AL58"/>
      <c r="AM58"/>
      <c r="AN58"/>
      <c r="AO58"/>
      <c r="AP58"/>
    </row>
    <row r="59" spans="1:42" s="48" customFormat="1" x14ac:dyDescent="0.25">
      <c r="A59">
        <v>56</v>
      </c>
      <c r="B59" s="49">
        <v>38616</v>
      </c>
      <c r="C59" s="50">
        <v>2</v>
      </c>
      <c r="D59" s="50" t="s">
        <v>36</v>
      </c>
      <c r="E59" s="75" t="s">
        <v>58</v>
      </c>
      <c r="F59" s="51">
        <v>2005</v>
      </c>
      <c r="G59" s="51"/>
      <c r="H59" s="51" t="s">
        <v>10</v>
      </c>
      <c r="I59" s="48" t="s">
        <v>11</v>
      </c>
      <c r="J59" s="48" t="s">
        <v>11</v>
      </c>
      <c r="K59" s="51">
        <v>128825</v>
      </c>
      <c r="L59" s="51">
        <v>110942</v>
      </c>
      <c r="M59" s="52">
        <f t="shared" si="15"/>
        <v>0.85416666666424135</v>
      </c>
      <c r="N59" s="52">
        <f t="shared" si="16"/>
        <v>0.10833333332993789</v>
      </c>
      <c r="O59" s="53">
        <f t="shared" si="17"/>
        <v>0.25416666666569654</v>
      </c>
      <c r="P59" s="54">
        <f t="shared" si="18"/>
        <v>6.0999999999767169</v>
      </c>
      <c r="Q59" s="51">
        <v>264</v>
      </c>
      <c r="R59" s="52">
        <f t="shared" si="19"/>
        <v>0.80833333333430346</v>
      </c>
      <c r="S59" s="53">
        <f t="shared" si="20"/>
        <v>1.0458333333299379</v>
      </c>
      <c r="T59" s="54">
        <f t="shared" si="21"/>
        <v>-1.0999999999185093</v>
      </c>
      <c r="U59" s="51">
        <v>600</v>
      </c>
      <c r="V59" s="51">
        <v>0.214708333</v>
      </c>
      <c r="W59" s="55">
        <v>38616.854166666664</v>
      </c>
      <c r="X59" s="55">
        <v>38617.10833333333</v>
      </c>
      <c r="Y59" s="55">
        <v>38616.808333333334</v>
      </c>
      <c r="AA59"/>
      <c r="AB59"/>
      <c r="AC59"/>
      <c r="AD59"/>
      <c r="AE59"/>
      <c r="AF59"/>
      <c r="AG59"/>
      <c r="AH59"/>
      <c r="AI59"/>
      <c r="AJ59"/>
      <c r="AK59"/>
      <c r="AL59"/>
      <c r="AM59"/>
      <c r="AN59"/>
      <c r="AO59"/>
      <c r="AP59"/>
    </row>
    <row r="60" spans="1:42" s="48" customFormat="1" x14ac:dyDescent="0.25">
      <c r="A60">
        <v>57</v>
      </c>
      <c r="B60" s="49">
        <v>38629</v>
      </c>
      <c r="C60" s="50">
        <v>3</v>
      </c>
      <c r="D60" s="50" t="s">
        <v>36</v>
      </c>
      <c r="E60" s="75" t="s">
        <v>58</v>
      </c>
      <c r="F60" s="51">
        <v>2005</v>
      </c>
      <c r="G60" s="51"/>
      <c r="H60" s="51" t="s">
        <v>10</v>
      </c>
      <c r="I60" s="48" t="s">
        <v>11</v>
      </c>
      <c r="J60" s="48" t="s">
        <v>11</v>
      </c>
      <c r="K60" s="51">
        <v>48054</v>
      </c>
      <c r="L60" s="51">
        <v>16678</v>
      </c>
      <c r="M60" s="52">
        <f t="shared" si="15"/>
        <v>0.83333333333575865</v>
      </c>
      <c r="N60" s="52">
        <f t="shared" si="16"/>
        <v>3.4722222189884633E-3</v>
      </c>
      <c r="O60" s="53">
        <f t="shared" si="17"/>
        <v>0.17013888888322981</v>
      </c>
      <c r="P60" s="54">
        <f t="shared" si="18"/>
        <v>4.0833333331975155</v>
      </c>
      <c r="Q60" s="51">
        <v>277</v>
      </c>
      <c r="R60" s="52">
        <f t="shared" si="19"/>
        <v>0.79236111111094942</v>
      </c>
      <c r="S60" s="53">
        <f t="shared" si="20"/>
        <v>1.0409722222248092</v>
      </c>
      <c r="T60" s="54">
        <f t="shared" si="21"/>
        <v>-0.9833333333954215</v>
      </c>
      <c r="U60" s="51">
        <v>500</v>
      </c>
      <c r="V60" s="51">
        <v>9.6168000000000003E-2</v>
      </c>
      <c r="W60" s="55">
        <v>38629.833333333336</v>
      </c>
      <c r="X60" s="55">
        <v>38630.003472222219</v>
      </c>
      <c r="Y60" s="55">
        <v>38629.792361111111</v>
      </c>
      <c r="AA60"/>
      <c r="AB60"/>
      <c r="AC60"/>
      <c r="AD60"/>
      <c r="AE60"/>
      <c r="AF60"/>
      <c r="AG60"/>
      <c r="AH60"/>
      <c r="AI60"/>
      <c r="AJ60"/>
      <c r="AK60"/>
      <c r="AL60"/>
      <c r="AM60"/>
      <c r="AN60"/>
      <c r="AO60"/>
      <c r="AP60"/>
    </row>
    <row r="61" spans="1:42" s="23" customFormat="1" hidden="1" x14ac:dyDescent="0.25">
      <c r="A61">
        <v>58</v>
      </c>
      <c r="B61" s="24">
        <v>38920</v>
      </c>
      <c r="C61" s="25">
        <v>1</v>
      </c>
      <c r="D61" s="25" t="s">
        <v>36</v>
      </c>
      <c r="E61" s="75" t="s">
        <v>58</v>
      </c>
      <c r="F61" s="22">
        <v>2006</v>
      </c>
      <c r="G61" s="22">
        <v>2</v>
      </c>
      <c r="H61" s="22" t="s">
        <v>13</v>
      </c>
      <c r="I61" s="23" t="s">
        <v>11</v>
      </c>
      <c r="J61" s="23" t="s">
        <v>11</v>
      </c>
      <c r="K61" s="22">
        <v>21886</v>
      </c>
      <c r="L61" s="25">
        <v>21886</v>
      </c>
      <c r="M61" s="26">
        <f t="shared" si="15"/>
        <v>0.875</v>
      </c>
      <c r="N61" s="26">
        <f t="shared" si="16"/>
        <v>0.79444444444379769</v>
      </c>
      <c r="O61" s="27">
        <f t="shared" si="17"/>
        <v>1.0805555555562023</v>
      </c>
      <c r="P61" s="28">
        <f t="shared" si="18"/>
        <v>-1.9333333333488554</v>
      </c>
      <c r="Q61" s="22">
        <v>203</v>
      </c>
      <c r="R61" s="26">
        <f t="shared" si="19"/>
        <v>0.86944444444088731</v>
      </c>
      <c r="S61" s="27">
        <f t="shared" si="20"/>
        <v>1.0055555555591127</v>
      </c>
      <c r="T61" s="28">
        <f t="shared" si="21"/>
        <v>-0.13333333341870457</v>
      </c>
      <c r="U61" s="22">
        <v>530</v>
      </c>
      <c r="V61" s="22">
        <v>4.9056600000000001E-4</v>
      </c>
      <c r="W61" s="29">
        <v>38920.875</v>
      </c>
      <c r="X61" s="29">
        <v>38920.794444444444</v>
      </c>
      <c r="Y61" s="29">
        <v>38920.869444444441</v>
      </c>
      <c r="AA61"/>
      <c r="AB61"/>
      <c r="AC61"/>
      <c r="AD61"/>
      <c r="AE61"/>
      <c r="AF61"/>
      <c r="AG61"/>
      <c r="AH61"/>
      <c r="AI61"/>
      <c r="AJ61"/>
      <c r="AK61"/>
      <c r="AL61"/>
      <c r="AM61"/>
      <c r="AN61"/>
      <c r="AO61"/>
      <c r="AP61"/>
    </row>
    <row r="62" spans="1:42" s="23" customFormat="1" hidden="1" x14ac:dyDescent="0.25">
      <c r="A62">
        <v>59</v>
      </c>
      <c r="B62" s="24">
        <v>38935</v>
      </c>
      <c r="C62" s="25">
        <v>2</v>
      </c>
      <c r="D62" s="25" t="s">
        <v>36</v>
      </c>
      <c r="E62" s="75" t="s">
        <v>58</v>
      </c>
      <c r="F62" s="22">
        <v>2006</v>
      </c>
      <c r="G62" s="22">
        <v>4</v>
      </c>
      <c r="H62" s="22" t="s">
        <v>13</v>
      </c>
      <c r="I62" s="23" t="s">
        <v>11</v>
      </c>
      <c r="J62" s="23" t="s">
        <v>11</v>
      </c>
      <c r="K62" s="22">
        <v>586</v>
      </c>
      <c r="L62" s="62">
        <v>0</v>
      </c>
      <c r="M62" s="26">
        <f t="shared" si="15"/>
        <v>0.875</v>
      </c>
      <c r="N62" s="26">
        <f t="shared" si="16"/>
        <v>0.76458333332993789</v>
      </c>
      <c r="O62" s="27">
        <f t="shared" si="17"/>
        <v>1.1104166666700621</v>
      </c>
      <c r="P62" s="28">
        <f t="shared" si="18"/>
        <v>-2.6500000000814907</v>
      </c>
      <c r="Q62" s="22">
        <v>218</v>
      </c>
      <c r="R62" s="26">
        <f t="shared" si="19"/>
        <v>0.86041666667006211</v>
      </c>
      <c r="S62" s="27">
        <f t="shared" si="20"/>
        <v>1.0145833333299379</v>
      </c>
      <c r="T62" s="28">
        <f t="shared" si="21"/>
        <v>-0.34999999991850927</v>
      </c>
      <c r="U62" s="22">
        <v>600</v>
      </c>
      <c r="V62" s="22">
        <v>9.7666700000000007E-4</v>
      </c>
      <c r="W62" s="29">
        <v>38935.875</v>
      </c>
      <c r="X62" s="29">
        <v>38935.76458333333</v>
      </c>
      <c r="Y62" s="29">
        <v>38935.86041666667</v>
      </c>
      <c r="AA62"/>
      <c r="AB62"/>
      <c r="AC62"/>
      <c r="AD62"/>
      <c r="AE62"/>
      <c r="AF62"/>
      <c r="AG62"/>
      <c r="AH62"/>
      <c r="AI62"/>
      <c r="AJ62"/>
      <c r="AK62"/>
      <c r="AL62"/>
      <c r="AM62"/>
      <c r="AN62"/>
      <c r="AO62"/>
      <c r="AP62"/>
    </row>
    <row r="63" spans="1:42" s="23" customFormat="1" hidden="1" x14ac:dyDescent="0.25">
      <c r="A63">
        <v>60</v>
      </c>
      <c r="B63" s="24">
        <v>38948</v>
      </c>
      <c r="C63" s="25">
        <v>3</v>
      </c>
      <c r="D63" s="25" t="s">
        <v>36</v>
      </c>
      <c r="E63" s="75" t="s">
        <v>58</v>
      </c>
      <c r="F63" s="22">
        <v>2006</v>
      </c>
      <c r="G63" s="22">
        <v>4</v>
      </c>
      <c r="H63" s="22" t="s">
        <v>13</v>
      </c>
      <c r="I63" s="23" t="s">
        <v>11</v>
      </c>
      <c r="J63" s="23" t="s">
        <v>11</v>
      </c>
      <c r="K63" s="22">
        <v>9144</v>
      </c>
      <c r="L63" s="62">
        <v>8979</v>
      </c>
      <c r="M63" s="26">
        <f t="shared" si="15"/>
        <v>0.875</v>
      </c>
      <c r="N63" s="26">
        <f t="shared" si="16"/>
        <v>0.74375000000145519</v>
      </c>
      <c r="O63" s="27">
        <f t="shared" si="17"/>
        <v>1.1312499999985448</v>
      </c>
      <c r="P63" s="28">
        <f t="shared" si="18"/>
        <v>-3.1499999999650754</v>
      </c>
      <c r="Q63" s="22">
        <v>231</v>
      </c>
      <c r="R63" s="26">
        <f t="shared" si="19"/>
        <v>0.84652777777955635</v>
      </c>
      <c r="S63" s="27">
        <f t="shared" si="20"/>
        <v>1.0284722222204437</v>
      </c>
      <c r="T63" s="28">
        <f t="shared" si="21"/>
        <v>-0.68333333329064772</v>
      </c>
      <c r="U63" s="22">
        <v>650</v>
      </c>
      <c r="V63" s="22">
        <v>3.024615E-3</v>
      </c>
      <c r="W63" s="29">
        <v>38948.875</v>
      </c>
      <c r="X63" s="29">
        <v>38948.743750000001</v>
      </c>
      <c r="Y63" s="29">
        <v>38948.84652777778</v>
      </c>
      <c r="AA63"/>
      <c r="AB63"/>
      <c r="AC63"/>
      <c r="AD63"/>
      <c r="AE63"/>
      <c r="AF63"/>
      <c r="AG63"/>
      <c r="AH63"/>
      <c r="AI63"/>
      <c r="AJ63"/>
      <c r="AK63"/>
      <c r="AL63"/>
      <c r="AM63"/>
      <c r="AN63"/>
      <c r="AO63"/>
      <c r="AP63"/>
    </row>
    <row r="64" spans="1:42" s="48" customFormat="1" x14ac:dyDescent="0.25">
      <c r="A64">
        <v>61</v>
      </c>
      <c r="B64" s="49">
        <v>38954</v>
      </c>
      <c r="C64" s="50">
        <v>1</v>
      </c>
      <c r="D64" s="50" t="s">
        <v>36</v>
      </c>
      <c r="E64" s="75" t="s">
        <v>58</v>
      </c>
      <c r="F64" s="51">
        <v>2006</v>
      </c>
      <c r="G64" s="51">
        <v>5</v>
      </c>
      <c r="H64" s="51" t="s">
        <v>10</v>
      </c>
      <c r="I64" s="48" t="s">
        <v>11</v>
      </c>
      <c r="J64" s="48" t="s">
        <v>11</v>
      </c>
      <c r="K64" s="51">
        <v>114069</v>
      </c>
      <c r="L64" s="51">
        <v>114069</v>
      </c>
      <c r="M64" s="52">
        <f t="shared" si="15"/>
        <v>0.875</v>
      </c>
      <c r="N64" s="52">
        <f t="shared" si="16"/>
        <v>4.7916666670062114E-2</v>
      </c>
      <c r="O64" s="53">
        <f t="shared" si="17"/>
        <v>0.17291666667006211</v>
      </c>
      <c r="P64" s="54">
        <f t="shared" si="18"/>
        <v>4.1500000000814907</v>
      </c>
      <c r="Q64" s="51">
        <v>237</v>
      </c>
      <c r="R64" s="52">
        <f t="shared" si="19"/>
        <v>0.84236111111385981</v>
      </c>
      <c r="S64" s="53">
        <f t="shared" si="20"/>
        <v>1.0326388888861402</v>
      </c>
      <c r="T64" s="54">
        <f t="shared" si="21"/>
        <v>-0.78333333326736465</v>
      </c>
      <c r="U64" s="51">
        <v>706</v>
      </c>
      <c r="V64" s="51">
        <v>0.161570822</v>
      </c>
      <c r="W64" s="55">
        <v>38954.875</v>
      </c>
      <c r="X64" s="55">
        <v>38955.04791666667</v>
      </c>
      <c r="Y64" s="55">
        <v>38954.842361111114</v>
      </c>
      <c r="AA64"/>
      <c r="AB64"/>
      <c r="AC64"/>
      <c r="AD64"/>
      <c r="AE64"/>
      <c r="AF64"/>
      <c r="AG64"/>
      <c r="AH64"/>
      <c r="AI64"/>
      <c r="AJ64"/>
      <c r="AK64"/>
      <c r="AL64"/>
      <c r="AM64"/>
      <c r="AN64"/>
      <c r="AO64"/>
      <c r="AP64"/>
    </row>
    <row r="65" spans="1:42" s="48" customFormat="1" ht="30" hidden="1" x14ac:dyDescent="0.25">
      <c r="A65" s="61">
        <v>62</v>
      </c>
      <c r="B65" s="24">
        <v>38954</v>
      </c>
      <c r="C65" s="25">
        <v>4</v>
      </c>
      <c r="D65" s="25" t="s">
        <v>36</v>
      </c>
      <c r="E65" s="76" t="s">
        <v>62</v>
      </c>
      <c r="F65" s="22">
        <v>2006</v>
      </c>
      <c r="G65" s="22"/>
      <c r="H65" s="22" t="s">
        <v>13</v>
      </c>
      <c r="I65" s="23"/>
      <c r="J65" s="23"/>
      <c r="K65" s="22">
        <v>0</v>
      </c>
      <c r="L65" s="60">
        <v>0</v>
      </c>
      <c r="M65" s="26"/>
      <c r="N65" s="26"/>
      <c r="O65" s="27"/>
      <c r="P65" s="28"/>
      <c r="Q65" s="22"/>
      <c r="R65" s="26"/>
      <c r="S65" s="27"/>
      <c r="T65" s="28"/>
      <c r="U65" s="22"/>
      <c r="V65" s="22"/>
      <c r="W65" s="29"/>
      <c r="X65" s="29"/>
      <c r="Y65" s="29"/>
      <c r="Z65" s="61" t="s">
        <v>48</v>
      </c>
      <c r="AA65" t="s">
        <v>49</v>
      </c>
      <c r="AB65"/>
      <c r="AC65"/>
      <c r="AD65"/>
      <c r="AE65"/>
      <c r="AF65"/>
      <c r="AG65"/>
      <c r="AH65"/>
      <c r="AI65"/>
      <c r="AJ65"/>
      <c r="AK65"/>
      <c r="AL65"/>
      <c r="AM65"/>
      <c r="AN65"/>
      <c r="AO65"/>
      <c r="AP65"/>
    </row>
    <row r="66" spans="1:42" s="48" customFormat="1" x14ac:dyDescent="0.25">
      <c r="A66">
        <v>63</v>
      </c>
      <c r="B66" s="49">
        <v>38975</v>
      </c>
      <c r="C66" s="50">
        <v>2</v>
      </c>
      <c r="D66" s="50" t="s">
        <v>36</v>
      </c>
      <c r="E66" s="75" t="s">
        <v>58</v>
      </c>
      <c r="F66" s="51">
        <v>2006</v>
      </c>
      <c r="G66" s="51">
        <v>5</v>
      </c>
      <c r="H66" s="51" t="s">
        <v>10</v>
      </c>
      <c r="I66" s="48" t="s">
        <v>11</v>
      </c>
      <c r="J66" s="48" t="s">
        <v>11</v>
      </c>
      <c r="K66" s="51">
        <v>107641</v>
      </c>
      <c r="L66" s="51">
        <v>96009</v>
      </c>
      <c r="M66" s="52">
        <f t="shared" ref="M66:M109" si="22">W66-INT(W66)</f>
        <v>0.85416666666424135</v>
      </c>
      <c r="N66" s="52">
        <f t="shared" ref="N66:N109" si="23">X66-INT(X66)</f>
        <v>0.74513888888759539</v>
      </c>
      <c r="O66" s="53">
        <f t="shared" ref="O66:O109" si="24">IF(X66&gt;W66, X66-W66, 1+W66-X66)</f>
        <v>1.109027777776646</v>
      </c>
      <c r="P66" s="54">
        <f t="shared" ref="P66:P109" si="25">(X66-W66)*24</f>
        <v>-2.6166666666395031</v>
      </c>
      <c r="Q66" s="51">
        <v>258</v>
      </c>
      <c r="R66" s="52">
        <f t="shared" ref="R66:R109" si="26">Y66-INT(Y66)</f>
        <v>0.81666666666569654</v>
      </c>
      <c r="S66" s="53">
        <f t="shared" ref="S66:S109" si="27">IF(Y66&gt;W66, Y66-W66, 1+W66-Y66)</f>
        <v>1.0374999999985448</v>
      </c>
      <c r="T66" s="54">
        <f t="shared" ref="T66:T109" si="28">(Y66-W66)*24</f>
        <v>-0.8999999999650754</v>
      </c>
      <c r="U66" s="51">
        <v>701</v>
      </c>
      <c r="V66" s="51">
        <v>0.15355349500000001</v>
      </c>
      <c r="W66" s="55">
        <v>38975.854166666664</v>
      </c>
      <c r="X66" s="55">
        <v>38975.745138888888</v>
      </c>
      <c r="Y66" s="55">
        <v>38975.816666666666</v>
      </c>
      <c r="AA66"/>
      <c r="AB66"/>
      <c r="AC66"/>
      <c r="AD66"/>
      <c r="AE66"/>
      <c r="AF66"/>
      <c r="AG66"/>
      <c r="AH66"/>
      <c r="AI66"/>
      <c r="AJ66"/>
      <c r="AK66"/>
      <c r="AL66"/>
      <c r="AM66"/>
      <c r="AN66"/>
      <c r="AO66"/>
      <c r="AP66"/>
    </row>
    <row r="67" spans="1:42" s="48" customFormat="1" x14ac:dyDescent="0.25">
      <c r="A67">
        <v>64</v>
      </c>
      <c r="B67" s="49">
        <v>38991</v>
      </c>
      <c r="C67" s="50">
        <v>3</v>
      </c>
      <c r="D67" s="50" t="s">
        <v>36</v>
      </c>
      <c r="E67" s="75" t="s">
        <v>58</v>
      </c>
      <c r="F67" s="51">
        <v>2006</v>
      </c>
      <c r="G67" s="51">
        <v>4</v>
      </c>
      <c r="H67" s="51" t="s">
        <v>10</v>
      </c>
      <c r="I67" s="48" t="s">
        <v>11</v>
      </c>
      <c r="J67" s="48" t="s">
        <v>11</v>
      </c>
      <c r="K67" s="51">
        <v>50893</v>
      </c>
      <c r="L67" s="51">
        <v>33200</v>
      </c>
      <c r="M67" s="52">
        <f t="shared" si="22"/>
        <v>0.83333333333575865</v>
      </c>
      <c r="N67" s="52">
        <f t="shared" si="23"/>
        <v>0.74166666666860692</v>
      </c>
      <c r="O67" s="53">
        <f t="shared" si="24"/>
        <v>1.0916666666671517</v>
      </c>
      <c r="P67" s="54">
        <f t="shared" si="25"/>
        <v>-2.2000000000116415</v>
      </c>
      <c r="Q67" s="51">
        <v>274</v>
      </c>
      <c r="R67" s="52">
        <f t="shared" si="26"/>
        <v>0.79652777777664596</v>
      </c>
      <c r="S67" s="53">
        <f t="shared" si="27"/>
        <v>1.0368055555591127</v>
      </c>
      <c r="T67" s="54">
        <f t="shared" si="28"/>
        <v>-0.88333333341870457</v>
      </c>
      <c r="U67" s="51">
        <v>646</v>
      </c>
      <c r="V67" s="51">
        <v>7.8781734000000006E-2</v>
      </c>
      <c r="W67" s="55">
        <v>38991.833333333336</v>
      </c>
      <c r="X67" s="55">
        <v>38991.741666666669</v>
      </c>
      <c r="Y67" s="55">
        <v>38991.796527777777</v>
      </c>
      <c r="AA67"/>
      <c r="AB67"/>
      <c r="AC67"/>
      <c r="AD67"/>
      <c r="AE67"/>
      <c r="AF67"/>
      <c r="AG67"/>
      <c r="AH67"/>
      <c r="AI67"/>
      <c r="AJ67"/>
      <c r="AK67"/>
      <c r="AL67"/>
      <c r="AM67"/>
      <c r="AN67"/>
      <c r="AO67"/>
      <c r="AP67"/>
    </row>
    <row r="68" spans="1:42" s="23" customFormat="1" x14ac:dyDescent="0.25">
      <c r="A68">
        <v>65</v>
      </c>
      <c r="B68" s="49">
        <v>39005</v>
      </c>
      <c r="C68" s="50">
        <v>4</v>
      </c>
      <c r="D68" s="50" t="s">
        <v>36</v>
      </c>
      <c r="E68" s="75" t="s">
        <v>58</v>
      </c>
      <c r="F68" s="51">
        <v>2006</v>
      </c>
      <c r="G68" s="51">
        <v>4</v>
      </c>
      <c r="H68" s="51" t="s">
        <v>10</v>
      </c>
      <c r="I68" s="48" t="s">
        <v>11</v>
      </c>
      <c r="J68" s="48" t="s">
        <v>11</v>
      </c>
      <c r="K68" s="51">
        <v>22787</v>
      </c>
      <c r="L68" s="86">
        <v>10696</v>
      </c>
      <c r="M68" s="52">
        <f t="shared" si="22"/>
        <v>0.83333333333575865</v>
      </c>
      <c r="N68" s="52">
        <f t="shared" si="23"/>
        <v>0.77500000000145519</v>
      </c>
      <c r="O68" s="53">
        <f t="shared" si="24"/>
        <v>1.0583333333343035</v>
      </c>
      <c r="P68" s="54">
        <f t="shared" si="25"/>
        <v>-1.4000000000232831</v>
      </c>
      <c r="Q68" s="51">
        <v>288</v>
      </c>
      <c r="R68" s="52">
        <f t="shared" si="26"/>
        <v>0.77916666666715173</v>
      </c>
      <c r="S68" s="53">
        <f t="shared" si="27"/>
        <v>1.0541666666686069</v>
      </c>
      <c r="T68" s="54">
        <f t="shared" si="28"/>
        <v>-1.3000000000465661</v>
      </c>
      <c r="U68" s="51">
        <v>646</v>
      </c>
      <c r="V68" s="51">
        <v>3.5273994000000003E-2</v>
      </c>
      <c r="W68" s="55">
        <v>39005.833333333336</v>
      </c>
      <c r="X68" s="55">
        <v>39005.775000000001</v>
      </c>
      <c r="Y68" s="55">
        <v>39005.779166666667</v>
      </c>
      <c r="Z68" s="48"/>
      <c r="AA68"/>
      <c r="AB68"/>
      <c r="AC68"/>
      <c r="AD68"/>
      <c r="AE68"/>
      <c r="AF68"/>
      <c r="AG68"/>
      <c r="AH68"/>
      <c r="AI68"/>
      <c r="AJ68"/>
      <c r="AK68"/>
      <c r="AL68"/>
      <c r="AM68"/>
      <c r="AN68"/>
      <c r="AO68"/>
      <c r="AP68"/>
    </row>
    <row r="69" spans="1:42" s="23" customFormat="1" hidden="1" x14ac:dyDescent="0.25">
      <c r="A69">
        <v>66</v>
      </c>
      <c r="B69" s="24">
        <v>39277</v>
      </c>
      <c r="C69" s="25">
        <v>1</v>
      </c>
      <c r="D69" s="25" t="s">
        <v>36</v>
      </c>
      <c r="E69" s="75" t="s">
        <v>58</v>
      </c>
      <c r="F69" s="22">
        <v>2007</v>
      </c>
      <c r="G69" s="22">
        <v>3</v>
      </c>
      <c r="H69" s="22" t="s">
        <v>13</v>
      </c>
      <c r="I69" s="23" t="s">
        <v>11</v>
      </c>
      <c r="J69" s="23" t="s">
        <v>11</v>
      </c>
      <c r="K69" s="22">
        <v>8899</v>
      </c>
      <c r="L69" s="25">
        <v>8899</v>
      </c>
      <c r="M69" s="26">
        <f t="shared" si="22"/>
        <v>0.875</v>
      </c>
      <c r="N69" s="26">
        <f t="shared" si="23"/>
        <v>2.4965277778392192E-2</v>
      </c>
      <c r="O69" s="27">
        <f t="shared" si="24"/>
        <v>0.14996527777839219</v>
      </c>
      <c r="P69" s="28">
        <f t="shared" si="25"/>
        <v>3.5991666666814126</v>
      </c>
      <c r="Q69" s="22">
        <v>195</v>
      </c>
      <c r="R69" s="26">
        <f t="shared" si="26"/>
        <v>0.87430555555329192</v>
      </c>
      <c r="S69" s="27">
        <f t="shared" si="27"/>
        <v>1.0006944444467081</v>
      </c>
      <c r="T69" s="28">
        <f t="shared" si="28"/>
        <v>-1.6666666720993817E-2</v>
      </c>
      <c r="U69" s="22">
        <v>746</v>
      </c>
      <c r="V69" s="22">
        <v>1.1928954E-2</v>
      </c>
      <c r="W69" s="29">
        <v>39277.875</v>
      </c>
      <c r="X69" s="29">
        <v>39278.024965277778</v>
      </c>
      <c r="Y69" s="29">
        <v>39277.874305555553</v>
      </c>
      <c r="AA69"/>
      <c r="AB69"/>
      <c r="AC69"/>
      <c r="AD69"/>
      <c r="AE69"/>
      <c r="AF69"/>
      <c r="AG69"/>
      <c r="AH69"/>
      <c r="AI69"/>
      <c r="AJ69"/>
      <c r="AK69"/>
      <c r="AL69"/>
      <c r="AM69"/>
      <c r="AN69"/>
      <c r="AO69"/>
      <c r="AP69"/>
    </row>
    <row r="70" spans="1:42" s="23" customFormat="1" hidden="1" x14ac:dyDescent="0.25">
      <c r="A70">
        <v>67</v>
      </c>
      <c r="B70" s="24">
        <v>39291</v>
      </c>
      <c r="C70" s="25">
        <v>2</v>
      </c>
      <c r="D70" s="25" t="s">
        <v>36</v>
      </c>
      <c r="E70" s="75" t="s">
        <v>58</v>
      </c>
      <c r="F70" s="22">
        <v>2007</v>
      </c>
      <c r="G70" s="22">
        <v>4</v>
      </c>
      <c r="H70" s="22" t="s">
        <v>13</v>
      </c>
      <c r="I70" s="23" t="s">
        <v>11</v>
      </c>
      <c r="J70" s="23" t="s">
        <v>11</v>
      </c>
      <c r="K70" s="22">
        <v>31962</v>
      </c>
      <c r="L70" s="25">
        <v>30760</v>
      </c>
      <c r="M70" s="26">
        <f t="shared" si="22"/>
        <v>0.89583333333575865</v>
      </c>
      <c r="N70" s="26">
        <f t="shared" si="23"/>
        <v>0.8319444444423425</v>
      </c>
      <c r="O70" s="27">
        <f t="shared" si="24"/>
        <v>1.0638888888934162</v>
      </c>
      <c r="P70" s="28">
        <f t="shared" si="25"/>
        <v>-1.5333333334419876</v>
      </c>
      <c r="Q70" s="22">
        <v>209</v>
      </c>
      <c r="R70" s="26">
        <f t="shared" si="26"/>
        <v>0.86527777777519077</v>
      </c>
      <c r="S70" s="27">
        <f t="shared" si="27"/>
        <v>1.0305555555605679</v>
      </c>
      <c r="T70" s="28">
        <f t="shared" si="28"/>
        <v>-0.73333333345362917</v>
      </c>
      <c r="U70" s="22">
        <v>636</v>
      </c>
      <c r="V70" s="22">
        <v>5.0254716999999997E-2</v>
      </c>
      <c r="W70" s="29">
        <v>39291.895833333336</v>
      </c>
      <c r="X70" s="29">
        <v>39291.831944444442</v>
      </c>
      <c r="Y70" s="29">
        <v>39291.865277777775</v>
      </c>
      <c r="AA70"/>
      <c r="AB70"/>
      <c r="AC70"/>
      <c r="AD70"/>
      <c r="AE70"/>
      <c r="AF70"/>
      <c r="AG70"/>
      <c r="AH70"/>
      <c r="AI70"/>
      <c r="AJ70"/>
      <c r="AK70"/>
      <c r="AL70"/>
      <c r="AM70"/>
      <c r="AN70"/>
      <c r="AO70"/>
      <c r="AP70"/>
    </row>
    <row r="71" spans="1:42" s="23" customFormat="1" hidden="1" x14ac:dyDescent="0.25">
      <c r="A71">
        <v>68</v>
      </c>
      <c r="B71" s="24">
        <v>39305</v>
      </c>
      <c r="C71" s="25">
        <v>3</v>
      </c>
      <c r="D71" s="25" t="s">
        <v>36</v>
      </c>
      <c r="E71" s="75" t="s">
        <v>58</v>
      </c>
      <c r="F71" s="22">
        <v>2007</v>
      </c>
      <c r="G71" s="22">
        <v>4</v>
      </c>
      <c r="H71" s="22" t="s">
        <v>13</v>
      </c>
      <c r="I71" s="23" t="s">
        <v>11</v>
      </c>
      <c r="J71" s="23" t="s">
        <v>11</v>
      </c>
      <c r="K71" s="22">
        <v>8806</v>
      </c>
      <c r="L71" s="62">
        <v>4457</v>
      </c>
      <c r="M71" s="26">
        <f t="shared" si="22"/>
        <v>0.875</v>
      </c>
      <c r="N71" s="26">
        <f t="shared" si="23"/>
        <v>0.98129629629693227</v>
      </c>
      <c r="O71" s="27">
        <f t="shared" si="24"/>
        <v>0.10629629629693227</v>
      </c>
      <c r="P71" s="28">
        <f t="shared" si="25"/>
        <v>2.5511111111263745</v>
      </c>
      <c r="Q71" s="22">
        <v>223</v>
      </c>
      <c r="R71" s="26">
        <f t="shared" si="26"/>
        <v>0.85277777777810115</v>
      </c>
      <c r="S71" s="27">
        <f t="shared" si="27"/>
        <v>1.0222222222218988</v>
      </c>
      <c r="T71" s="28">
        <f t="shared" si="28"/>
        <v>-0.53333333332557231</v>
      </c>
      <c r="U71" s="22">
        <v>656</v>
      </c>
      <c r="V71" s="22">
        <v>1.342378E-2</v>
      </c>
      <c r="W71" s="29">
        <v>39305.875</v>
      </c>
      <c r="X71" s="29">
        <v>39305.981296296297</v>
      </c>
      <c r="Y71" s="29">
        <v>39305.852777777778</v>
      </c>
      <c r="AA71"/>
      <c r="AB71"/>
      <c r="AC71"/>
      <c r="AD71"/>
      <c r="AE71"/>
      <c r="AF71"/>
      <c r="AG71"/>
      <c r="AH71"/>
      <c r="AI71"/>
      <c r="AJ71"/>
      <c r="AK71"/>
      <c r="AL71"/>
      <c r="AM71"/>
      <c r="AN71"/>
      <c r="AO71"/>
      <c r="AP71"/>
    </row>
    <row r="72" spans="1:42" s="48" customFormat="1" x14ac:dyDescent="0.25">
      <c r="A72">
        <v>69</v>
      </c>
      <c r="B72" s="49">
        <v>39318</v>
      </c>
      <c r="C72" s="50">
        <v>1</v>
      </c>
      <c r="D72" s="50" t="s">
        <v>36</v>
      </c>
      <c r="E72" s="75" t="s">
        <v>58</v>
      </c>
      <c r="F72" s="51">
        <v>2007</v>
      </c>
      <c r="G72" s="51">
        <v>5</v>
      </c>
      <c r="H72" s="51" t="s">
        <v>10</v>
      </c>
      <c r="I72" s="48" t="s">
        <v>11</v>
      </c>
      <c r="J72" s="48" t="s">
        <v>11</v>
      </c>
      <c r="K72" s="51">
        <v>45920</v>
      </c>
      <c r="L72" s="51">
        <v>45920</v>
      </c>
      <c r="M72" s="52">
        <f t="shared" si="22"/>
        <v>0.875</v>
      </c>
      <c r="N72" s="52">
        <f t="shared" si="23"/>
        <v>0.83958333333430346</v>
      </c>
      <c r="O72" s="53">
        <f t="shared" si="24"/>
        <v>1.0354166666656965</v>
      </c>
      <c r="P72" s="54">
        <f t="shared" si="25"/>
        <v>-0.84999999997671694</v>
      </c>
      <c r="Q72" s="51">
        <v>236</v>
      </c>
      <c r="R72" s="52">
        <f t="shared" si="26"/>
        <v>0.84236111111385981</v>
      </c>
      <c r="S72" s="53">
        <f t="shared" si="27"/>
        <v>1.0326388888861402</v>
      </c>
      <c r="T72" s="54">
        <f t="shared" si="28"/>
        <v>-0.78333333326736465</v>
      </c>
      <c r="U72" s="51">
        <v>696</v>
      </c>
      <c r="V72" s="51">
        <v>6.5977011000000002E-2</v>
      </c>
      <c r="W72" s="55">
        <v>39318.875</v>
      </c>
      <c r="X72" s="55">
        <v>39318.839583333334</v>
      </c>
      <c r="Y72" s="55">
        <v>39318.842361111114</v>
      </c>
      <c r="AA72"/>
      <c r="AB72"/>
      <c r="AC72"/>
      <c r="AD72"/>
      <c r="AE72"/>
      <c r="AF72"/>
      <c r="AG72"/>
      <c r="AH72"/>
      <c r="AI72"/>
      <c r="AJ72"/>
      <c r="AK72"/>
      <c r="AL72"/>
      <c r="AM72"/>
      <c r="AN72"/>
      <c r="AO72"/>
      <c r="AP72"/>
    </row>
    <row r="73" spans="1:42" s="23" customFormat="1" hidden="1" x14ac:dyDescent="0.25">
      <c r="A73" s="58">
        <v>70</v>
      </c>
      <c r="B73" s="24">
        <v>39319</v>
      </c>
      <c r="C73" s="25">
        <v>4</v>
      </c>
      <c r="D73" s="25" t="s">
        <v>36</v>
      </c>
      <c r="E73" s="75" t="s">
        <v>58</v>
      </c>
      <c r="F73" s="22">
        <v>2007</v>
      </c>
      <c r="G73" s="22">
        <v>4</v>
      </c>
      <c r="H73" s="22" t="s">
        <v>13</v>
      </c>
      <c r="I73" s="23" t="s">
        <v>11</v>
      </c>
      <c r="J73" s="23" t="s">
        <v>11</v>
      </c>
      <c r="K73" s="22">
        <v>3032</v>
      </c>
      <c r="L73" s="62">
        <v>1730</v>
      </c>
      <c r="M73" s="26">
        <f t="shared" si="22"/>
        <v>0.875</v>
      </c>
      <c r="N73" s="26">
        <f t="shared" si="23"/>
        <v>0.77916666666715173</v>
      </c>
      <c r="O73" s="27">
        <f t="shared" si="24"/>
        <v>1.0958333333328483</v>
      </c>
      <c r="P73" s="28">
        <f t="shared" si="25"/>
        <v>-2.2999999999883585</v>
      </c>
      <c r="Q73" s="22">
        <v>237</v>
      </c>
      <c r="R73" s="26">
        <f t="shared" si="26"/>
        <v>0.84027777778101154</v>
      </c>
      <c r="S73" s="27">
        <f t="shared" si="27"/>
        <v>1.0347222222189885</v>
      </c>
      <c r="T73" s="28">
        <f t="shared" si="28"/>
        <v>-0.83333333325572312</v>
      </c>
      <c r="U73" s="22">
        <v>639.53</v>
      </c>
      <c r="V73" s="22">
        <v>4.7409820000000004E-3</v>
      </c>
      <c r="W73" s="29">
        <v>39319.875</v>
      </c>
      <c r="X73" s="29">
        <v>39319.779166666667</v>
      </c>
      <c r="Y73" s="29">
        <v>39319.840277777781</v>
      </c>
      <c r="Z73" s="58" t="s">
        <v>50</v>
      </c>
      <c r="AA73"/>
      <c r="AB73"/>
      <c r="AC73"/>
      <c r="AD73"/>
      <c r="AE73"/>
      <c r="AF73"/>
      <c r="AG73"/>
      <c r="AH73"/>
      <c r="AI73"/>
      <c r="AJ73"/>
      <c r="AK73"/>
      <c r="AL73"/>
      <c r="AM73"/>
      <c r="AN73"/>
      <c r="AO73"/>
      <c r="AP73"/>
    </row>
    <row r="74" spans="1:42" s="48" customFormat="1" x14ac:dyDescent="0.25">
      <c r="A74">
        <v>71</v>
      </c>
      <c r="B74" s="49">
        <v>39332</v>
      </c>
      <c r="C74" s="50">
        <v>2</v>
      </c>
      <c r="D74" s="50" t="s">
        <v>36</v>
      </c>
      <c r="E74" s="75" t="s">
        <v>58</v>
      </c>
      <c r="F74" s="51">
        <v>2007</v>
      </c>
      <c r="G74" s="51">
        <v>7</v>
      </c>
      <c r="H74" s="51" t="s">
        <v>10</v>
      </c>
      <c r="I74" s="48" t="s">
        <v>11</v>
      </c>
      <c r="J74" s="48" t="s">
        <v>11</v>
      </c>
      <c r="K74" s="51">
        <v>32769</v>
      </c>
      <c r="L74" s="51">
        <v>23814</v>
      </c>
      <c r="M74" s="52">
        <f t="shared" si="22"/>
        <v>0.85416666666424135</v>
      </c>
      <c r="N74" s="52">
        <f t="shared" si="23"/>
        <v>0.84722222221898846</v>
      </c>
      <c r="O74" s="53">
        <f t="shared" si="24"/>
        <v>1.0069444444452529</v>
      </c>
      <c r="P74" s="54">
        <f t="shared" si="25"/>
        <v>-0.16666666668606922</v>
      </c>
      <c r="Q74" s="51">
        <v>250</v>
      </c>
      <c r="R74" s="52">
        <f t="shared" si="26"/>
        <v>0.82708333332993789</v>
      </c>
      <c r="S74" s="53">
        <f t="shared" si="27"/>
        <v>1.0270833333343035</v>
      </c>
      <c r="T74" s="54">
        <f t="shared" si="28"/>
        <v>-0.65000000002328306</v>
      </c>
      <c r="U74" s="51">
        <v>646</v>
      </c>
      <c r="V74" s="51">
        <v>5.0726005999999997E-2</v>
      </c>
      <c r="W74" s="55">
        <v>39332.854166666664</v>
      </c>
      <c r="X74" s="55">
        <v>39332.847222222219</v>
      </c>
      <c r="Y74" s="55">
        <v>39332.82708333333</v>
      </c>
      <c r="AA74"/>
      <c r="AB74"/>
      <c r="AC74"/>
      <c r="AD74"/>
      <c r="AE74"/>
      <c r="AF74"/>
      <c r="AG74"/>
      <c r="AH74"/>
      <c r="AI74"/>
      <c r="AJ74"/>
      <c r="AK74"/>
      <c r="AL74"/>
      <c r="AM74"/>
      <c r="AN74"/>
      <c r="AO74"/>
      <c r="AP74"/>
    </row>
    <row r="75" spans="1:42" s="48" customFormat="1" x14ac:dyDescent="0.25">
      <c r="A75">
        <v>72</v>
      </c>
      <c r="B75" s="49">
        <v>39346</v>
      </c>
      <c r="C75" s="50">
        <v>3</v>
      </c>
      <c r="D75" s="50" t="s">
        <v>36</v>
      </c>
      <c r="E75" s="75" t="s">
        <v>58</v>
      </c>
      <c r="F75" s="51">
        <v>2007</v>
      </c>
      <c r="G75" s="51">
        <v>7</v>
      </c>
      <c r="H75" s="51" t="s">
        <v>10</v>
      </c>
      <c r="I75" s="48" t="s">
        <v>11</v>
      </c>
      <c r="J75" s="48" t="s">
        <v>11</v>
      </c>
      <c r="K75" s="51">
        <v>191802</v>
      </c>
      <c r="L75" s="86">
        <v>183761</v>
      </c>
      <c r="M75" s="52">
        <f t="shared" si="22"/>
        <v>0.875</v>
      </c>
      <c r="N75" s="52">
        <f t="shared" si="23"/>
        <v>0.77569444444088731</v>
      </c>
      <c r="O75" s="53">
        <f t="shared" si="24"/>
        <v>1.0993055555591127</v>
      </c>
      <c r="P75" s="54">
        <f t="shared" si="25"/>
        <v>-2.3833333334187046</v>
      </c>
      <c r="Q75" s="51">
        <v>264</v>
      </c>
      <c r="R75" s="52">
        <f t="shared" si="26"/>
        <v>0.80763888888759539</v>
      </c>
      <c r="S75" s="53">
        <f t="shared" si="27"/>
        <v>1.0673611111124046</v>
      </c>
      <c r="T75" s="54">
        <f t="shared" si="28"/>
        <v>-1.6166666666977108</v>
      </c>
      <c r="U75" s="51">
        <v>646</v>
      </c>
      <c r="V75" s="51">
        <v>0.296907121</v>
      </c>
      <c r="W75" s="55">
        <v>39346.875</v>
      </c>
      <c r="X75" s="55">
        <v>39346.775694444441</v>
      </c>
      <c r="Y75" s="55">
        <v>39346.807638888888</v>
      </c>
      <c r="AA75"/>
      <c r="AB75"/>
      <c r="AC75"/>
      <c r="AD75"/>
      <c r="AE75"/>
      <c r="AF75"/>
      <c r="AG75"/>
      <c r="AH75"/>
      <c r="AI75"/>
      <c r="AJ75"/>
      <c r="AK75"/>
      <c r="AL75"/>
      <c r="AM75"/>
      <c r="AN75"/>
      <c r="AO75"/>
      <c r="AP75"/>
    </row>
    <row r="76" spans="1:42" s="48" customFormat="1" x14ac:dyDescent="0.25">
      <c r="A76">
        <v>73</v>
      </c>
      <c r="B76" s="49">
        <v>39360</v>
      </c>
      <c r="C76" s="50">
        <v>4</v>
      </c>
      <c r="D76" s="50" t="s">
        <v>36</v>
      </c>
      <c r="E76" s="75" t="s">
        <v>58</v>
      </c>
      <c r="F76" s="51">
        <v>2007</v>
      </c>
      <c r="G76" s="51">
        <v>5</v>
      </c>
      <c r="H76" s="51" t="s">
        <v>10</v>
      </c>
      <c r="I76" s="48" t="s">
        <v>11</v>
      </c>
      <c r="J76" s="48" t="s">
        <v>11</v>
      </c>
      <c r="K76" s="51">
        <v>228870</v>
      </c>
      <c r="L76" s="86">
        <v>190288</v>
      </c>
      <c r="M76" s="52">
        <f t="shared" si="22"/>
        <v>0.83333333333575865</v>
      </c>
      <c r="N76" s="52">
        <f t="shared" si="23"/>
        <v>0.79027777777810115</v>
      </c>
      <c r="O76" s="53">
        <f t="shared" si="24"/>
        <v>1.0430555555576575</v>
      </c>
      <c r="P76" s="54">
        <f t="shared" si="25"/>
        <v>-1.03333333338378</v>
      </c>
      <c r="Q76" s="51">
        <v>278</v>
      </c>
      <c r="R76" s="52">
        <f t="shared" si="26"/>
        <v>0.78958333333139308</v>
      </c>
      <c r="S76" s="53">
        <f t="shared" si="27"/>
        <v>1.0437500000043656</v>
      </c>
      <c r="T76" s="54">
        <f t="shared" si="28"/>
        <v>-1.0500000001047738</v>
      </c>
      <c r="U76" s="51">
        <v>646</v>
      </c>
      <c r="V76" s="51">
        <v>0.35428792599999998</v>
      </c>
      <c r="W76" s="55">
        <v>39360.833333333336</v>
      </c>
      <c r="X76" s="55">
        <v>39360.790277777778</v>
      </c>
      <c r="Y76" s="55">
        <v>39360.789583333331</v>
      </c>
      <c r="AA76"/>
      <c r="AB76"/>
      <c r="AC76"/>
      <c r="AD76"/>
      <c r="AE76"/>
      <c r="AF76"/>
      <c r="AG76"/>
      <c r="AH76"/>
      <c r="AI76"/>
      <c r="AJ76"/>
      <c r="AK76"/>
      <c r="AL76"/>
      <c r="AM76"/>
      <c r="AN76"/>
      <c r="AO76"/>
      <c r="AP76"/>
    </row>
    <row r="77" spans="1:42" s="48" customFormat="1" x14ac:dyDescent="0.25">
      <c r="A77">
        <v>74</v>
      </c>
      <c r="B77" s="49">
        <v>39372</v>
      </c>
      <c r="C77" s="50">
        <v>5</v>
      </c>
      <c r="D77" s="50" t="s">
        <v>36</v>
      </c>
      <c r="E77" s="75" t="s">
        <v>58</v>
      </c>
      <c r="F77" s="51">
        <v>2007</v>
      </c>
      <c r="G77" s="51">
        <v>3</v>
      </c>
      <c r="H77" s="51" t="s">
        <v>10</v>
      </c>
      <c r="I77" s="48" t="s">
        <v>11</v>
      </c>
      <c r="J77" s="48" t="s">
        <v>11</v>
      </c>
      <c r="K77" s="51">
        <v>8064</v>
      </c>
      <c r="L77" s="51">
        <v>0</v>
      </c>
      <c r="M77" s="52">
        <f t="shared" si="22"/>
        <v>0.83333333333575865</v>
      </c>
      <c r="N77" s="52">
        <f t="shared" si="23"/>
        <v>0.64652777777519077</v>
      </c>
      <c r="O77" s="53">
        <f t="shared" si="24"/>
        <v>1.1868055555605679</v>
      </c>
      <c r="P77" s="54">
        <f t="shared" si="25"/>
        <v>-4.4833333334536292</v>
      </c>
      <c r="Q77" s="51">
        <v>290</v>
      </c>
      <c r="R77" s="52">
        <f t="shared" si="26"/>
        <v>0.77500000000145519</v>
      </c>
      <c r="S77" s="53">
        <f t="shared" si="27"/>
        <v>1.0583333333343035</v>
      </c>
      <c r="T77" s="54">
        <f t="shared" si="28"/>
        <v>-1.4000000000232831</v>
      </c>
      <c r="U77" s="51">
        <v>320</v>
      </c>
      <c r="V77" s="51">
        <v>2.52E-2</v>
      </c>
      <c r="W77" s="55">
        <v>39372.833333333336</v>
      </c>
      <c r="X77" s="55">
        <v>39372.646527777775</v>
      </c>
      <c r="Y77" s="55">
        <v>39372.775000000001</v>
      </c>
      <c r="AA77"/>
      <c r="AB77"/>
      <c r="AC77"/>
      <c r="AD77"/>
      <c r="AE77"/>
      <c r="AF77"/>
      <c r="AG77"/>
      <c r="AH77"/>
      <c r="AI77"/>
      <c r="AJ77"/>
      <c r="AK77"/>
      <c r="AL77"/>
      <c r="AM77"/>
      <c r="AN77"/>
      <c r="AO77"/>
      <c r="AP77"/>
    </row>
    <row r="78" spans="1:42" s="23" customFormat="1" hidden="1" x14ac:dyDescent="0.25">
      <c r="A78">
        <v>75</v>
      </c>
      <c r="B78" s="24">
        <v>39641</v>
      </c>
      <c r="C78" s="25">
        <v>1</v>
      </c>
      <c r="D78" s="25" t="s">
        <v>36</v>
      </c>
      <c r="E78" s="75" t="s">
        <v>58</v>
      </c>
      <c r="F78" s="22">
        <v>2008</v>
      </c>
      <c r="G78" s="22">
        <v>3</v>
      </c>
      <c r="H78" s="22" t="s">
        <v>13</v>
      </c>
      <c r="I78" s="23" t="s">
        <v>11</v>
      </c>
      <c r="J78" s="23" t="s">
        <v>11</v>
      </c>
      <c r="K78" s="22">
        <v>5992</v>
      </c>
      <c r="L78" s="25">
        <v>5992</v>
      </c>
      <c r="M78" s="26">
        <f t="shared" si="22"/>
        <v>0.89583333333575865</v>
      </c>
      <c r="N78" s="26">
        <f t="shared" si="23"/>
        <v>0.861851851848769</v>
      </c>
      <c r="O78" s="27">
        <f t="shared" si="24"/>
        <v>1.0339814814869897</v>
      </c>
      <c r="P78" s="28">
        <f t="shared" si="25"/>
        <v>-0.81555555568775162</v>
      </c>
      <c r="Q78" s="22">
        <v>194</v>
      </c>
      <c r="R78" s="26">
        <f t="shared" si="26"/>
        <v>0.87847222221898846</v>
      </c>
      <c r="S78" s="27">
        <f t="shared" si="27"/>
        <v>1.0173611111167702</v>
      </c>
      <c r="T78" s="28">
        <f t="shared" si="28"/>
        <v>-0.41666666680248454</v>
      </c>
      <c r="U78" s="22">
        <v>636</v>
      </c>
      <c r="V78" s="22">
        <v>9.2955969999999992E-3</v>
      </c>
      <c r="W78" s="29">
        <v>39641.895833333336</v>
      </c>
      <c r="X78" s="29">
        <v>39641.861851851849</v>
      </c>
      <c r="Y78" s="29">
        <v>39641.878472222219</v>
      </c>
      <c r="AA78"/>
      <c r="AB78"/>
      <c r="AC78"/>
      <c r="AD78"/>
      <c r="AE78"/>
      <c r="AF78"/>
      <c r="AG78"/>
      <c r="AH78"/>
      <c r="AI78"/>
      <c r="AJ78"/>
      <c r="AK78"/>
      <c r="AL78"/>
      <c r="AM78"/>
      <c r="AN78"/>
      <c r="AO78"/>
      <c r="AP78"/>
    </row>
    <row r="79" spans="1:42" s="23" customFormat="1" hidden="1" x14ac:dyDescent="0.25">
      <c r="A79">
        <v>76</v>
      </c>
      <c r="B79" s="24">
        <v>39655</v>
      </c>
      <c r="C79" s="25">
        <v>2</v>
      </c>
      <c r="D79" s="25" t="s">
        <v>36</v>
      </c>
      <c r="E79" s="75" t="s">
        <v>58</v>
      </c>
      <c r="F79" s="22">
        <v>2008</v>
      </c>
      <c r="G79" s="22">
        <v>5</v>
      </c>
      <c r="H79" s="22" t="s">
        <v>13</v>
      </c>
      <c r="I79" s="23" t="s">
        <v>11</v>
      </c>
      <c r="J79" s="23" t="s">
        <v>11</v>
      </c>
      <c r="K79" s="22">
        <v>14238</v>
      </c>
      <c r="L79" s="62">
        <v>13509</v>
      </c>
      <c r="M79" s="26">
        <f t="shared" si="22"/>
        <v>0.89583333333575865</v>
      </c>
      <c r="N79" s="26">
        <f t="shared" si="23"/>
        <v>0.75851851851621177</v>
      </c>
      <c r="O79" s="27">
        <f t="shared" si="24"/>
        <v>1.1373148148195469</v>
      </c>
      <c r="P79" s="28">
        <f t="shared" si="25"/>
        <v>-3.2955555556691252</v>
      </c>
      <c r="Q79" s="22">
        <v>208</v>
      </c>
      <c r="R79" s="26">
        <f t="shared" si="26"/>
        <v>0.86666666666860692</v>
      </c>
      <c r="S79" s="27">
        <f t="shared" si="27"/>
        <v>1.0291666666671517</v>
      </c>
      <c r="T79" s="28">
        <f t="shared" si="28"/>
        <v>-0.70000000001164153</v>
      </c>
      <c r="U79" s="22">
        <v>696</v>
      </c>
      <c r="V79" s="22">
        <v>2.0456897000000002E-2</v>
      </c>
      <c r="W79" s="29">
        <v>39655.895833333336</v>
      </c>
      <c r="X79" s="29">
        <v>39655.758518518516</v>
      </c>
      <c r="Y79" s="29">
        <v>39655.866666666669</v>
      </c>
      <c r="AA79"/>
      <c r="AB79"/>
      <c r="AC79"/>
      <c r="AD79"/>
      <c r="AE79"/>
      <c r="AF79"/>
      <c r="AG79"/>
      <c r="AH79"/>
      <c r="AI79"/>
      <c r="AJ79"/>
      <c r="AK79"/>
      <c r="AL79"/>
      <c r="AM79"/>
      <c r="AN79"/>
      <c r="AO79"/>
      <c r="AP79"/>
    </row>
    <row r="80" spans="1:42" s="23" customFormat="1" hidden="1" x14ac:dyDescent="0.25">
      <c r="A80">
        <v>77</v>
      </c>
      <c r="B80" s="24">
        <v>39669</v>
      </c>
      <c r="C80" s="25">
        <v>3</v>
      </c>
      <c r="D80" s="25" t="s">
        <v>36</v>
      </c>
      <c r="E80" s="75" t="s">
        <v>58</v>
      </c>
      <c r="F80" s="22">
        <v>2008</v>
      </c>
      <c r="G80" s="22">
        <v>6</v>
      </c>
      <c r="H80" s="22" t="s">
        <v>13</v>
      </c>
      <c r="I80" s="23" t="s">
        <v>11</v>
      </c>
      <c r="J80" s="23" t="s">
        <v>11</v>
      </c>
      <c r="K80" s="22">
        <v>3182</v>
      </c>
      <c r="L80" s="62">
        <v>1257</v>
      </c>
      <c r="M80" s="26">
        <f t="shared" si="22"/>
        <v>0.875</v>
      </c>
      <c r="N80" s="26">
        <f t="shared" si="23"/>
        <v>0.61111111110949423</v>
      </c>
      <c r="O80" s="27">
        <f t="shared" si="24"/>
        <v>1.2638888888905058</v>
      </c>
      <c r="P80" s="28">
        <f t="shared" si="25"/>
        <v>-6.3333333333721384</v>
      </c>
      <c r="Q80" s="22">
        <v>222</v>
      </c>
      <c r="R80" s="26">
        <f t="shared" si="26"/>
        <v>0.85694444444379769</v>
      </c>
      <c r="S80" s="27">
        <f t="shared" si="27"/>
        <v>1.0180555555562023</v>
      </c>
      <c r="T80" s="28">
        <f t="shared" si="28"/>
        <v>-0.43333333334885538</v>
      </c>
      <c r="U80" s="22">
        <v>150</v>
      </c>
      <c r="V80" s="22">
        <v>2.0959999999999999E-2</v>
      </c>
      <c r="W80" s="29">
        <v>39669.875</v>
      </c>
      <c r="X80" s="29">
        <v>39669.611111111109</v>
      </c>
      <c r="Y80" s="29">
        <v>39669.856944444444</v>
      </c>
      <c r="AA80"/>
      <c r="AB80"/>
      <c r="AC80"/>
      <c r="AD80"/>
      <c r="AE80"/>
      <c r="AF80"/>
      <c r="AG80"/>
      <c r="AH80"/>
      <c r="AI80"/>
      <c r="AJ80"/>
      <c r="AK80"/>
      <c r="AL80"/>
      <c r="AM80"/>
      <c r="AN80"/>
      <c r="AO80"/>
      <c r="AP80"/>
    </row>
    <row r="81" spans="1:42" s="48" customFormat="1" x14ac:dyDescent="0.25">
      <c r="A81">
        <v>78</v>
      </c>
      <c r="B81" s="49">
        <v>39682</v>
      </c>
      <c r="C81" s="50">
        <v>1</v>
      </c>
      <c r="D81" s="50" t="s">
        <v>36</v>
      </c>
      <c r="E81" s="75" t="s">
        <v>58</v>
      </c>
      <c r="F81" s="51">
        <v>2008</v>
      </c>
      <c r="G81" s="51">
        <v>7</v>
      </c>
      <c r="H81" s="51" t="s">
        <v>10</v>
      </c>
      <c r="I81" s="48" t="s">
        <v>11</v>
      </c>
      <c r="J81" s="48" t="s">
        <v>11</v>
      </c>
      <c r="K81" s="51">
        <v>25445</v>
      </c>
      <c r="L81" s="51">
        <v>25445</v>
      </c>
      <c r="M81" s="52">
        <f t="shared" si="22"/>
        <v>0.89583333333575865</v>
      </c>
      <c r="N81" s="52">
        <f t="shared" si="23"/>
        <v>0.15138888888759539</v>
      </c>
      <c r="O81" s="53">
        <f t="shared" si="24"/>
        <v>0.25555555555183673</v>
      </c>
      <c r="P81" s="54">
        <f t="shared" si="25"/>
        <v>6.1333333332440816</v>
      </c>
      <c r="Q81" s="51">
        <v>235</v>
      </c>
      <c r="R81" s="52">
        <f t="shared" si="26"/>
        <v>0.84513888888614019</v>
      </c>
      <c r="S81" s="53">
        <f t="shared" si="27"/>
        <v>1.0506944444496185</v>
      </c>
      <c r="T81" s="54">
        <f t="shared" si="28"/>
        <v>-1.216666666790843</v>
      </c>
      <c r="U81" s="51">
        <v>726</v>
      </c>
      <c r="V81" s="51">
        <v>3.5048208999999997E-2</v>
      </c>
      <c r="W81" s="55">
        <v>39682.895833333336</v>
      </c>
      <c r="X81" s="55">
        <v>39683.151388888888</v>
      </c>
      <c r="Y81" s="55">
        <v>39682.845138888886</v>
      </c>
      <c r="AA81"/>
      <c r="AB81"/>
      <c r="AC81"/>
      <c r="AD81"/>
      <c r="AE81"/>
      <c r="AF81"/>
      <c r="AG81"/>
      <c r="AH81"/>
      <c r="AI81"/>
      <c r="AJ81"/>
      <c r="AK81"/>
      <c r="AL81"/>
      <c r="AM81"/>
      <c r="AN81"/>
      <c r="AO81"/>
      <c r="AP81"/>
    </row>
    <row r="82" spans="1:42" s="48" customFormat="1" x14ac:dyDescent="0.25">
      <c r="A82">
        <v>79</v>
      </c>
      <c r="B82" s="49">
        <v>39696</v>
      </c>
      <c r="C82" s="50">
        <v>2</v>
      </c>
      <c r="D82" s="50" t="s">
        <v>36</v>
      </c>
      <c r="E82" s="75" t="s">
        <v>58</v>
      </c>
      <c r="F82" s="51">
        <v>2008</v>
      </c>
      <c r="G82" s="51">
        <v>7</v>
      </c>
      <c r="H82" s="51" t="s">
        <v>10</v>
      </c>
      <c r="I82" s="48" t="s">
        <v>11</v>
      </c>
      <c r="J82" s="48" t="s">
        <v>11</v>
      </c>
      <c r="K82" s="51">
        <v>72300</v>
      </c>
      <c r="L82" s="51">
        <v>67338</v>
      </c>
      <c r="M82" s="52">
        <f t="shared" si="22"/>
        <v>0.85416666666424135</v>
      </c>
      <c r="N82" s="52">
        <f t="shared" si="23"/>
        <v>0.63785879629722331</v>
      </c>
      <c r="O82" s="53">
        <f t="shared" si="24"/>
        <v>1.216307870367018</v>
      </c>
      <c r="P82" s="54">
        <f t="shared" si="25"/>
        <v>-5.191388888808433</v>
      </c>
      <c r="Q82" s="51">
        <v>249</v>
      </c>
      <c r="R82" s="52">
        <f t="shared" si="26"/>
        <v>0.82847222222335404</v>
      </c>
      <c r="S82" s="53">
        <f t="shared" si="27"/>
        <v>1.0256944444408873</v>
      </c>
      <c r="T82" s="54">
        <f t="shared" si="28"/>
        <v>-0.61666666658129543</v>
      </c>
      <c r="U82" s="51">
        <v>646</v>
      </c>
      <c r="V82" s="51">
        <v>0.111919505</v>
      </c>
      <c r="W82" s="55">
        <v>39696.854166666664</v>
      </c>
      <c r="X82" s="55">
        <v>39696.637858796297</v>
      </c>
      <c r="Y82" s="55">
        <v>39696.828472222223</v>
      </c>
      <c r="AA82"/>
      <c r="AB82"/>
      <c r="AC82"/>
      <c r="AD82"/>
      <c r="AE82"/>
      <c r="AF82"/>
      <c r="AG82"/>
      <c r="AH82"/>
      <c r="AI82"/>
      <c r="AJ82"/>
      <c r="AK82"/>
      <c r="AL82"/>
      <c r="AM82"/>
      <c r="AN82"/>
      <c r="AO82"/>
      <c r="AP82"/>
    </row>
    <row r="83" spans="1:42" s="48" customFormat="1" x14ac:dyDescent="0.25">
      <c r="A83">
        <v>80</v>
      </c>
      <c r="B83" s="49">
        <v>39710</v>
      </c>
      <c r="C83" s="50">
        <v>3</v>
      </c>
      <c r="D83" s="50" t="s">
        <v>36</v>
      </c>
      <c r="E83" s="75" t="s">
        <v>58</v>
      </c>
      <c r="F83" s="51">
        <v>2008</v>
      </c>
      <c r="G83" s="51">
        <v>8</v>
      </c>
      <c r="H83" s="51" t="s">
        <v>10</v>
      </c>
      <c r="I83" s="48" t="s">
        <v>11</v>
      </c>
      <c r="J83" s="48" t="s">
        <v>11</v>
      </c>
      <c r="K83" s="51">
        <v>32159</v>
      </c>
      <c r="L83" s="51">
        <v>17145</v>
      </c>
      <c r="M83" s="52">
        <f t="shared" si="22"/>
        <v>0.83333333333575865</v>
      </c>
      <c r="N83" s="52">
        <f t="shared" si="23"/>
        <v>0.580740740741021</v>
      </c>
      <c r="O83" s="53">
        <f t="shared" si="24"/>
        <v>1.2525925925947377</v>
      </c>
      <c r="P83" s="54">
        <f t="shared" si="25"/>
        <v>-6.0622222222737037</v>
      </c>
      <c r="Q83" s="51">
        <v>263</v>
      </c>
      <c r="R83" s="52">
        <f t="shared" si="26"/>
        <v>0.81041666666715173</v>
      </c>
      <c r="S83" s="53">
        <f t="shared" si="27"/>
        <v>1.0229166666686069</v>
      </c>
      <c r="T83" s="54">
        <f t="shared" si="28"/>
        <v>-0.55000000004656613</v>
      </c>
      <c r="U83" s="51">
        <v>646</v>
      </c>
      <c r="V83" s="51">
        <v>4.9781734000000001E-2</v>
      </c>
      <c r="W83" s="55">
        <v>39710.833333333336</v>
      </c>
      <c r="X83" s="55">
        <v>39710.580740740741</v>
      </c>
      <c r="Y83" s="55">
        <v>39710.810416666667</v>
      </c>
      <c r="AA83"/>
      <c r="AB83"/>
      <c r="AC83"/>
      <c r="AD83"/>
      <c r="AE83"/>
      <c r="AF83"/>
      <c r="AG83"/>
      <c r="AH83"/>
      <c r="AI83"/>
      <c r="AJ83"/>
      <c r="AK83"/>
      <c r="AL83"/>
      <c r="AM83"/>
      <c r="AN83"/>
      <c r="AO83"/>
      <c r="AP83"/>
    </row>
    <row r="84" spans="1:42" s="48" customFormat="1" x14ac:dyDescent="0.25">
      <c r="A84">
        <v>81</v>
      </c>
      <c r="B84" s="49">
        <v>39727</v>
      </c>
      <c r="C84" s="50">
        <v>4</v>
      </c>
      <c r="D84" s="50" t="s">
        <v>36</v>
      </c>
      <c r="E84" s="75" t="s">
        <v>58</v>
      </c>
      <c r="F84" s="51">
        <v>2008</v>
      </c>
      <c r="G84" s="51">
        <v>6</v>
      </c>
      <c r="H84" s="51" t="s">
        <v>10</v>
      </c>
      <c r="I84" s="48" t="s">
        <v>11</v>
      </c>
      <c r="J84" s="48" t="s">
        <v>11</v>
      </c>
      <c r="K84" s="51">
        <v>111046</v>
      </c>
      <c r="L84" s="51">
        <v>106207</v>
      </c>
      <c r="M84" s="52">
        <f t="shared" si="22"/>
        <v>0.8125</v>
      </c>
      <c r="N84" s="52">
        <f t="shared" si="23"/>
        <v>0.67908564814570127</v>
      </c>
      <c r="O84" s="53">
        <f t="shared" si="24"/>
        <v>1.1334143518542987</v>
      </c>
      <c r="P84" s="54">
        <f t="shared" si="25"/>
        <v>-3.2019444445031695</v>
      </c>
      <c r="Q84" s="51">
        <v>280</v>
      </c>
      <c r="R84" s="52">
        <f t="shared" si="26"/>
        <v>0.78958333333139308</v>
      </c>
      <c r="S84" s="53">
        <f t="shared" si="27"/>
        <v>1.0229166666686069</v>
      </c>
      <c r="T84" s="54">
        <f t="shared" si="28"/>
        <v>-0.55000000004656613</v>
      </c>
      <c r="U84" s="51">
        <v>646</v>
      </c>
      <c r="V84" s="51">
        <v>0.171897833</v>
      </c>
      <c r="W84" s="55">
        <v>39727.8125</v>
      </c>
      <c r="X84" s="55">
        <v>39727.679085648146</v>
      </c>
      <c r="Y84" s="55">
        <v>39727.789583333331</v>
      </c>
      <c r="AA84"/>
      <c r="AB84"/>
      <c r="AC84"/>
      <c r="AD84"/>
      <c r="AE84"/>
      <c r="AF84"/>
      <c r="AG84"/>
      <c r="AH84"/>
      <c r="AI84"/>
      <c r="AJ84"/>
      <c r="AK84"/>
      <c r="AL84"/>
      <c r="AM84"/>
      <c r="AN84"/>
      <c r="AO84"/>
      <c r="AP84"/>
    </row>
    <row r="85" spans="1:42" s="48" customFormat="1" x14ac:dyDescent="0.25">
      <c r="A85">
        <v>82</v>
      </c>
      <c r="B85" s="49">
        <v>39742</v>
      </c>
      <c r="C85" s="50">
        <v>5</v>
      </c>
      <c r="D85" s="50" t="s">
        <v>36</v>
      </c>
      <c r="E85" s="75" t="s">
        <v>58</v>
      </c>
      <c r="F85" s="51">
        <v>2008</v>
      </c>
      <c r="G85" s="51">
        <v>2</v>
      </c>
      <c r="H85" s="51" t="s">
        <v>10</v>
      </c>
      <c r="I85" s="48" t="s">
        <v>11</v>
      </c>
      <c r="J85" s="48" t="s">
        <v>11</v>
      </c>
      <c r="K85" s="51">
        <v>0</v>
      </c>
      <c r="L85" s="51">
        <v>0</v>
      </c>
      <c r="M85" s="52">
        <f t="shared" si="22"/>
        <v>0.91666666666424135</v>
      </c>
      <c r="N85" s="52">
        <f t="shared" si="23"/>
        <v>0.69188657407357823</v>
      </c>
      <c r="O85" s="53">
        <f t="shared" si="24"/>
        <v>1.2247800925906631</v>
      </c>
      <c r="P85" s="54">
        <f t="shared" si="25"/>
        <v>-5.3947222221759148</v>
      </c>
      <c r="Q85" s="51">
        <v>295</v>
      </c>
      <c r="R85" s="52">
        <f t="shared" si="26"/>
        <v>0.77222222222189885</v>
      </c>
      <c r="S85" s="53">
        <f t="shared" si="27"/>
        <v>1.1444444444423425</v>
      </c>
      <c r="T85" s="54">
        <f t="shared" si="28"/>
        <v>-3.46666666661622</v>
      </c>
      <c r="U85" s="51">
        <v>200</v>
      </c>
      <c r="V85" s="51">
        <v>4.6699999999999997E-3</v>
      </c>
      <c r="W85" s="55">
        <v>39742.916666666664</v>
      </c>
      <c r="X85" s="55">
        <v>39742.691886574074</v>
      </c>
      <c r="Y85" s="55">
        <v>39742.772222222222</v>
      </c>
      <c r="AA85"/>
      <c r="AB85"/>
      <c r="AC85"/>
      <c r="AD85"/>
      <c r="AE85"/>
      <c r="AF85"/>
      <c r="AG85"/>
      <c r="AH85"/>
      <c r="AI85"/>
      <c r="AJ85"/>
      <c r="AK85"/>
      <c r="AL85"/>
      <c r="AM85"/>
      <c r="AN85"/>
      <c r="AO85"/>
      <c r="AP85"/>
    </row>
    <row r="86" spans="1:42" s="23" customFormat="1" hidden="1" x14ac:dyDescent="0.25">
      <c r="A86">
        <v>83</v>
      </c>
      <c r="B86" s="24">
        <v>39991</v>
      </c>
      <c r="C86" s="25">
        <v>1</v>
      </c>
      <c r="D86" s="25" t="s">
        <v>36</v>
      </c>
      <c r="E86" s="75" t="s">
        <v>58</v>
      </c>
      <c r="F86" s="22">
        <v>2009</v>
      </c>
      <c r="G86" s="22">
        <v>3</v>
      </c>
      <c r="H86" s="22" t="s">
        <v>13</v>
      </c>
      <c r="I86" s="23" t="s">
        <v>11</v>
      </c>
      <c r="J86" s="23" t="s">
        <v>11</v>
      </c>
      <c r="K86" s="22">
        <v>7542</v>
      </c>
      <c r="L86" s="25">
        <v>7542</v>
      </c>
      <c r="M86" s="26">
        <f t="shared" si="22"/>
        <v>0.875</v>
      </c>
      <c r="N86" s="26">
        <f t="shared" si="23"/>
        <v>0.20310185185371665</v>
      </c>
      <c r="O86" s="27">
        <f t="shared" si="24"/>
        <v>0.32810185185371665</v>
      </c>
      <c r="P86" s="28">
        <f t="shared" si="25"/>
        <v>7.8744444444891997</v>
      </c>
      <c r="Q86" s="22">
        <v>178</v>
      </c>
      <c r="R86" s="26">
        <f t="shared" si="26"/>
        <v>0.88194444444525288</v>
      </c>
      <c r="S86" s="27">
        <f t="shared" si="27"/>
        <v>6.9444444452528842E-3</v>
      </c>
      <c r="T86" s="28">
        <f t="shared" si="28"/>
        <v>0.16666666668606922</v>
      </c>
      <c r="U86" s="22">
        <v>726</v>
      </c>
      <c r="V86" s="22">
        <v>1.0388430000000001E-2</v>
      </c>
      <c r="W86" s="29">
        <v>39991.875</v>
      </c>
      <c r="X86" s="29">
        <v>39992.203101851854</v>
      </c>
      <c r="Y86" s="29">
        <v>39991.881944444445</v>
      </c>
      <c r="AA86"/>
      <c r="AB86"/>
      <c r="AC86"/>
      <c r="AD86"/>
      <c r="AE86"/>
      <c r="AF86"/>
      <c r="AG86"/>
      <c r="AH86"/>
      <c r="AI86"/>
      <c r="AJ86"/>
      <c r="AK86"/>
      <c r="AL86"/>
      <c r="AM86"/>
      <c r="AN86"/>
      <c r="AO86"/>
      <c r="AP86"/>
    </row>
    <row r="87" spans="1:42" s="23" customFormat="1" hidden="1" x14ac:dyDescent="0.25">
      <c r="A87">
        <v>84</v>
      </c>
      <c r="B87" s="24">
        <v>40005</v>
      </c>
      <c r="C87" s="25">
        <v>2</v>
      </c>
      <c r="D87" s="25" t="s">
        <v>36</v>
      </c>
      <c r="E87" s="75" t="s">
        <v>58</v>
      </c>
      <c r="F87" s="22">
        <v>2009</v>
      </c>
      <c r="G87" s="22">
        <v>6</v>
      </c>
      <c r="H87" s="22" t="s">
        <v>13</v>
      </c>
      <c r="I87" s="23" t="s">
        <v>11</v>
      </c>
      <c r="J87" s="23" t="s">
        <v>11</v>
      </c>
      <c r="K87" s="22">
        <v>45744</v>
      </c>
      <c r="L87" s="25">
        <v>44725</v>
      </c>
      <c r="M87" s="26">
        <f t="shared" si="22"/>
        <v>0.875</v>
      </c>
      <c r="N87" s="26">
        <f t="shared" si="23"/>
        <v>0.14206018518598285</v>
      </c>
      <c r="O87" s="27">
        <f t="shared" si="24"/>
        <v>0.26706018518598285</v>
      </c>
      <c r="P87" s="28">
        <f t="shared" si="25"/>
        <v>6.4094444444635883</v>
      </c>
      <c r="Q87" s="22">
        <v>192</v>
      </c>
      <c r="R87" s="26">
        <f t="shared" si="26"/>
        <v>0.87916666666569654</v>
      </c>
      <c r="S87" s="27">
        <f t="shared" si="27"/>
        <v>4.166666665696539E-3</v>
      </c>
      <c r="T87" s="28">
        <f t="shared" si="28"/>
        <v>9.9999999976716936E-2</v>
      </c>
      <c r="U87" s="22">
        <v>716</v>
      </c>
      <c r="V87" s="22">
        <v>6.3888267999999998E-2</v>
      </c>
      <c r="W87" s="29">
        <v>40005.875</v>
      </c>
      <c r="X87" s="29">
        <v>40006.142060185186</v>
      </c>
      <c r="Y87" s="29">
        <v>40005.879166666666</v>
      </c>
      <c r="AA87"/>
      <c r="AB87"/>
      <c r="AC87"/>
      <c r="AD87"/>
      <c r="AE87"/>
      <c r="AF87"/>
      <c r="AG87"/>
      <c r="AH87"/>
      <c r="AI87"/>
      <c r="AJ87"/>
      <c r="AK87"/>
      <c r="AL87"/>
      <c r="AM87"/>
      <c r="AN87"/>
      <c r="AO87"/>
      <c r="AP87"/>
    </row>
    <row r="88" spans="1:42" s="23" customFormat="1" hidden="1" x14ac:dyDescent="0.25">
      <c r="A88">
        <v>85</v>
      </c>
      <c r="B88" s="24">
        <v>40019</v>
      </c>
      <c r="C88" s="25">
        <v>3</v>
      </c>
      <c r="D88" s="25" t="s">
        <v>36</v>
      </c>
      <c r="E88" s="75" t="s">
        <v>58</v>
      </c>
      <c r="F88" s="22">
        <v>2009</v>
      </c>
      <c r="G88" s="22">
        <v>6</v>
      </c>
      <c r="H88" s="22" t="s">
        <v>13</v>
      </c>
      <c r="I88" s="23" t="s">
        <v>11</v>
      </c>
      <c r="J88" s="23" t="s">
        <v>11</v>
      </c>
      <c r="K88" s="22">
        <v>19338</v>
      </c>
      <c r="L88" s="62">
        <v>13133</v>
      </c>
      <c r="M88" s="26">
        <f t="shared" si="22"/>
        <v>0.89583333333575865</v>
      </c>
      <c r="N88" s="26">
        <f t="shared" si="23"/>
        <v>0.15043981481721858</v>
      </c>
      <c r="O88" s="27">
        <f t="shared" si="24"/>
        <v>0.25460648148145992</v>
      </c>
      <c r="P88" s="28">
        <f t="shared" si="25"/>
        <v>6.1105555555550382</v>
      </c>
      <c r="Q88" s="22">
        <v>206</v>
      </c>
      <c r="R88" s="26">
        <f t="shared" si="26"/>
        <v>0.86736111110803904</v>
      </c>
      <c r="S88" s="27">
        <f t="shared" si="27"/>
        <v>1.0284722222277196</v>
      </c>
      <c r="T88" s="28">
        <f t="shared" si="28"/>
        <v>-0.6833333334652707</v>
      </c>
      <c r="U88" s="22">
        <v>816</v>
      </c>
      <c r="V88" s="22">
        <v>2.3698528999999999E-2</v>
      </c>
      <c r="W88" s="29">
        <v>40019.895833333336</v>
      </c>
      <c r="X88" s="29">
        <v>40020.150439814817</v>
      </c>
      <c r="Y88" s="29">
        <v>40019.867361111108</v>
      </c>
      <c r="AA88"/>
      <c r="AB88"/>
      <c r="AC88"/>
      <c r="AD88"/>
      <c r="AE88"/>
      <c r="AF88"/>
      <c r="AG88"/>
      <c r="AH88"/>
      <c r="AI88"/>
      <c r="AJ88"/>
      <c r="AK88"/>
      <c r="AL88"/>
      <c r="AM88"/>
      <c r="AN88"/>
      <c r="AO88"/>
      <c r="AP88"/>
    </row>
    <row r="89" spans="1:42" s="23" customFormat="1" hidden="1" x14ac:dyDescent="0.25">
      <c r="A89">
        <v>86</v>
      </c>
      <c r="B89" s="24">
        <v>40033</v>
      </c>
      <c r="C89" s="25">
        <v>4</v>
      </c>
      <c r="D89" s="25" t="s">
        <v>36</v>
      </c>
      <c r="E89" s="75" t="s">
        <v>58</v>
      </c>
      <c r="F89" s="22">
        <v>2009</v>
      </c>
      <c r="G89" s="22">
        <v>6</v>
      </c>
      <c r="H89" s="22" t="s">
        <v>13</v>
      </c>
      <c r="I89" s="23" t="s">
        <v>11</v>
      </c>
      <c r="J89" s="23" t="s">
        <v>11</v>
      </c>
      <c r="K89" s="22">
        <v>14875</v>
      </c>
      <c r="L89" s="62">
        <v>12103</v>
      </c>
      <c r="M89" s="26">
        <f t="shared" si="22"/>
        <v>0.89583333333575865</v>
      </c>
      <c r="N89" s="26">
        <f t="shared" si="23"/>
        <v>9.3622685184527654E-2</v>
      </c>
      <c r="O89" s="27">
        <f t="shared" si="24"/>
        <v>0.197789351848769</v>
      </c>
      <c r="P89" s="28">
        <f t="shared" si="25"/>
        <v>4.746944444370456</v>
      </c>
      <c r="Q89" s="22">
        <v>220</v>
      </c>
      <c r="R89" s="26">
        <f t="shared" si="26"/>
        <v>0.8555555555576575</v>
      </c>
      <c r="S89" s="27">
        <f t="shared" si="27"/>
        <v>1.0402777777781012</v>
      </c>
      <c r="T89" s="28">
        <f t="shared" si="28"/>
        <v>-0.96666666667442769</v>
      </c>
      <c r="U89" s="22">
        <v>800</v>
      </c>
      <c r="V89" s="22">
        <v>1.8596250000000002E-2</v>
      </c>
      <c r="W89" s="29">
        <v>40033.895833333336</v>
      </c>
      <c r="X89" s="29">
        <v>40034.093622685185</v>
      </c>
      <c r="Y89" s="29">
        <v>40033.855555555558</v>
      </c>
      <c r="AA89"/>
      <c r="AB89"/>
      <c r="AC89"/>
      <c r="AD89"/>
      <c r="AE89"/>
      <c r="AF89"/>
      <c r="AG89"/>
      <c r="AH89"/>
      <c r="AI89"/>
      <c r="AJ89"/>
      <c r="AK89"/>
      <c r="AL89"/>
      <c r="AM89"/>
      <c r="AN89"/>
      <c r="AO89"/>
      <c r="AP89"/>
    </row>
    <row r="90" spans="1:42" s="48" customFormat="1" x14ac:dyDescent="0.25">
      <c r="A90">
        <v>87</v>
      </c>
      <c r="B90" s="49">
        <v>40037</v>
      </c>
      <c r="C90" s="50">
        <v>1</v>
      </c>
      <c r="D90" s="50" t="s">
        <v>36</v>
      </c>
      <c r="E90" s="75" t="s">
        <v>58</v>
      </c>
      <c r="F90" s="51">
        <v>2009</v>
      </c>
      <c r="G90" s="51">
        <v>7</v>
      </c>
      <c r="H90" s="51" t="s">
        <v>10</v>
      </c>
      <c r="I90" s="48" t="s">
        <v>11</v>
      </c>
      <c r="J90" s="48" t="s">
        <v>11</v>
      </c>
      <c r="K90" s="51">
        <v>90118</v>
      </c>
      <c r="L90" s="51">
        <v>90118</v>
      </c>
      <c r="M90" s="52">
        <f t="shared" si="22"/>
        <v>0.875</v>
      </c>
      <c r="N90" s="52">
        <f t="shared" si="23"/>
        <v>0.64722222222189885</v>
      </c>
      <c r="O90" s="53">
        <f t="shared" si="24"/>
        <v>1.2277777777781012</v>
      </c>
      <c r="P90" s="54">
        <f t="shared" si="25"/>
        <v>-5.4666666666744277</v>
      </c>
      <c r="Q90" s="51">
        <v>224</v>
      </c>
      <c r="R90" s="52">
        <f t="shared" si="26"/>
        <v>0.85624999999708962</v>
      </c>
      <c r="S90" s="53">
        <f t="shared" si="27"/>
        <v>1.0187500000029104</v>
      </c>
      <c r="T90" s="54">
        <f t="shared" si="28"/>
        <v>-0.45000000006984919</v>
      </c>
      <c r="U90" s="51">
        <v>646</v>
      </c>
      <c r="V90" s="51">
        <v>0.139501548</v>
      </c>
      <c r="W90" s="55">
        <v>40037.875</v>
      </c>
      <c r="X90" s="55">
        <v>40037.647222222222</v>
      </c>
      <c r="Y90" s="55">
        <v>40037.856249999997</v>
      </c>
      <c r="AA90"/>
      <c r="AB90"/>
      <c r="AC90"/>
      <c r="AD90"/>
      <c r="AE90"/>
      <c r="AF90"/>
      <c r="AG90"/>
      <c r="AH90"/>
      <c r="AI90"/>
      <c r="AJ90"/>
      <c r="AK90"/>
      <c r="AL90"/>
      <c r="AM90"/>
      <c r="AN90"/>
      <c r="AO90"/>
      <c r="AP90"/>
    </row>
    <row r="91" spans="1:42" s="32" customFormat="1" x14ac:dyDescent="0.25">
      <c r="A91">
        <v>88</v>
      </c>
      <c r="B91" s="49">
        <v>40050</v>
      </c>
      <c r="C91" s="50">
        <v>2</v>
      </c>
      <c r="D91" s="50" t="s">
        <v>36</v>
      </c>
      <c r="E91" s="75" t="s">
        <v>58</v>
      </c>
      <c r="F91" s="51">
        <v>2009</v>
      </c>
      <c r="G91" s="51">
        <v>9</v>
      </c>
      <c r="H91" s="51" t="s">
        <v>10</v>
      </c>
      <c r="I91" s="48" t="s">
        <v>11</v>
      </c>
      <c r="J91" s="48" t="s">
        <v>11</v>
      </c>
      <c r="K91" s="51">
        <v>116084</v>
      </c>
      <c r="L91" s="86">
        <v>96977</v>
      </c>
      <c r="M91" s="52">
        <f t="shared" si="22"/>
        <v>0.89583333333575865</v>
      </c>
      <c r="N91" s="52">
        <f t="shared" si="23"/>
        <v>0.15400462962861639</v>
      </c>
      <c r="O91" s="53">
        <f t="shared" si="24"/>
        <v>0.25817129629285773</v>
      </c>
      <c r="P91" s="54">
        <f t="shared" si="25"/>
        <v>6.1961111110285856</v>
      </c>
      <c r="Q91" s="51">
        <v>237</v>
      </c>
      <c r="R91" s="52">
        <f t="shared" si="26"/>
        <v>0.84166666666715173</v>
      </c>
      <c r="S91" s="53">
        <f t="shared" si="27"/>
        <v>1.0541666666686069</v>
      </c>
      <c r="T91" s="54">
        <f t="shared" si="28"/>
        <v>-1.3000000000465661</v>
      </c>
      <c r="U91" s="51">
        <v>646</v>
      </c>
      <c r="V91" s="51">
        <v>0.17741486100000001</v>
      </c>
      <c r="W91" s="55">
        <v>40050.895833333336</v>
      </c>
      <c r="X91" s="55">
        <v>40051.154004629629</v>
      </c>
      <c r="Y91" s="55">
        <v>40050.841666666667</v>
      </c>
      <c r="Z91" s="48"/>
      <c r="AA91"/>
      <c r="AB91"/>
      <c r="AC91"/>
      <c r="AD91"/>
      <c r="AE91"/>
      <c r="AF91"/>
      <c r="AG91"/>
      <c r="AH91"/>
      <c r="AI91"/>
      <c r="AJ91"/>
      <c r="AK91"/>
      <c r="AL91"/>
      <c r="AM91"/>
      <c r="AN91"/>
      <c r="AO91"/>
      <c r="AP91"/>
    </row>
    <row r="92" spans="1:42" s="71" customFormat="1" hidden="1" x14ac:dyDescent="0.25">
      <c r="B92" s="77">
        <v>40046</v>
      </c>
      <c r="C92" s="72">
        <v>5</v>
      </c>
      <c r="D92" s="72" t="s">
        <v>36</v>
      </c>
      <c r="E92" s="83" t="s">
        <v>58</v>
      </c>
      <c r="F92" s="78">
        <v>2009</v>
      </c>
      <c r="G92" s="78"/>
      <c r="H92" s="78" t="s">
        <v>13</v>
      </c>
      <c r="K92" s="78"/>
      <c r="L92" s="84">
        <v>0</v>
      </c>
      <c r="M92" s="79"/>
      <c r="N92" s="79"/>
      <c r="O92" s="80"/>
      <c r="P92" s="81"/>
      <c r="Q92" s="78"/>
      <c r="R92" s="79"/>
      <c r="S92" s="80"/>
      <c r="T92" s="81"/>
      <c r="U92" s="78"/>
      <c r="V92" s="78"/>
      <c r="W92" s="82"/>
      <c r="X92" s="82"/>
      <c r="Y92" s="82"/>
    </row>
    <row r="93" spans="1:42" s="23" customFormat="1" ht="30" hidden="1" x14ac:dyDescent="0.25">
      <c r="A93">
        <v>89</v>
      </c>
      <c r="B93" s="24">
        <v>40061</v>
      </c>
      <c r="C93" s="25">
        <v>5</v>
      </c>
      <c r="D93" s="25" t="s">
        <v>36</v>
      </c>
      <c r="E93" s="76" t="s">
        <v>62</v>
      </c>
      <c r="F93" s="22">
        <v>2009</v>
      </c>
      <c r="G93" s="22">
        <v>5</v>
      </c>
      <c r="H93" s="22" t="s">
        <v>13</v>
      </c>
      <c r="I93" s="23" t="s">
        <v>11</v>
      </c>
      <c r="J93" s="23" t="s">
        <v>11</v>
      </c>
      <c r="K93" s="22">
        <v>0</v>
      </c>
      <c r="L93" s="60">
        <v>0</v>
      </c>
      <c r="M93" s="26">
        <f t="shared" si="22"/>
        <v>0.875</v>
      </c>
      <c r="N93" s="26">
        <f t="shared" si="23"/>
        <v>5.7731481480004732E-2</v>
      </c>
      <c r="O93" s="27">
        <f t="shared" si="24"/>
        <v>0.18273148148000473</v>
      </c>
      <c r="P93" s="28">
        <f t="shared" si="25"/>
        <v>4.3855555555201136</v>
      </c>
      <c r="Q93" s="22">
        <v>233</v>
      </c>
      <c r="R93" s="26">
        <f t="shared" si="26"/>
        <v>0.84166666666715173</v>
      </c>
      <c r="S93" s="27">
        <f t="shared" si="27"/>
        <v>1.0333333333328483</v>
      </c>
      <c r="T93" s="28">
        <f t="shared" si="28"/>
        <v>-0.79999999998835847</v>
      </c>
      <c r="U93" s="22">
        <v>101.9</v>
      </c>
      <c r="V93" s="22">
        <v>2.5122669999999999E-3</v>
      </c>
      <c r="W93" s="29">
        <v>40046.875</v>
      </c>
      <c r="X93" s="29">
        <v>40047.05773148148</v>
      </c>
      <c r="Y93" s="29">
        <v>40046.841666666667</v>
      </c>
    </row>
    <row r="94" spans="1:42" s="32" customFormat="1" x14ac:dyDescent="0.25">
      <c r="A94" s="32">
        <v>90</v>
      </c>
      <c r="B94" s="33">
        <v>40064</v>
      </c>
      <c r="C94" s="34"/>
      <c r="D94" s="34"/>
      <c r="E94" s="34"/>
      <c r="F94" s="35">
        <v>2009</v>
      </c>
      <c r="G94" s="35">
        <v>8</v>
      </c>
      <c r="H94" s="35" t="s">
        <v>10</v>
      </c>
      <c r="I94" s="32" t="s">
        <v>11</v>
      </c>
      <c r="J94" s="32" t="s">
        <v>11</v>
      </c>
      <c r="K94" s="35">
        <v>37522</v>
      </c>
      <c r="L94" s="35">
        <v>37522</v>
      </c>
      <c r="M94" s="36">
        <f t="shared" si="22"/>
        <v>0.875</v>
      </c>
      <c r="N94" s="36">
        <f t="shared" si="23"/>
        <v>8.1956018519122154E-2</v>
      </c>
      <c r="O94" s="37">
        <f t="shared" si="24"/>
        <v>0.20695601851912215</v>
      </c>
      <c r="P94" s="38">
        <f t="shared" si="25"/>
        <v>4.9669444444589317</v>
      </c>
      <c r="Q94" s="35">
        <v>251</v>
      </c>
      <c r="R94" s="36">
        <f t="shared" si="26"/>
        <v>0.82499999999708962</v>
      </c>
      <c r="S94" s="37">
        <f t="shared" si="27"/>
        <v>1.0500000000029104</v>
      </c>
      <c r="T94" s="38">
        <f t="shared" si="28"/>
        <v>-1.2000000000698492</v>
      </c>
      <c r="U94" s="35">
        <v>646</v>
      </c>
      <c r="V94" s="35">
        <v>5.8083590999999997E-2</v>
      </c>
      <c r="W94" s="39">
        <v>40064.875</v>
      </c>
      <c r="X94" s="39">
        <v>40065.081956018519</v>
      </c>
      <c r="Y94" s="39">
        <v>40064.824999999997</v>
      </c>
      <c r="Z94" s="32" t="s">
        <v>53</v>
      </c>
    </row>
    <row r="95" spans="1:42" s="48" customFormat="1" x14ac:dyDescent="0.25">
      <c r="A95">
        <v>91</v>
      </c>
      <c r="B95" s="49">
        <v>40070</v>
      </c>
      <c r="C95" s="50">
        <v>3</v>
      </c>
      <c r="D95" s="50" t="s">
        <v>36</v>
      </c>
      <c r="E95" s="75" t="s">
        <v>58</v>
      </c>
      <c r="F95" s="51">
        <v>2009</v>
      </c>
      <c r="G95" s="51">
        <v>7</v>
      </c>
      <c r="H95" s="51" t="s">
        <v>10</v>
      </c>
      <c r="I95" s="48" t="s">
        <v>11</v>
      </c>
      <c r="J95" s="48" t="s">
        <v>11</v>
      </c>
      <c r="K95" s="51">
        <v>70024</v>
      </c>
      <c r="L95" s="86">
        <v>56887</v>
      </c>
      <c r="M95" s="52">
        <f t="shared" si="22"/>
        <v>0.85416666666424135</v>
      </c>
      <c r="N95" s="52">
        <f t="shared" si="23"/>
        <v>0.8034837962986785</v>
      </c>
      <c r="O95" s="53">
        <f t="shared" si="24"/>
        <v>1.0506828703655628</v>
      </c>
      <c r="P95" s="54">
        <f t="shared" si="25"/>
        <v>-1.2163888887735084</v>
      </c>
      <c r="Q95" s="51">
        <v>257</v>
      </c>
      <c r="R95" s="52">
        <f t="shared" si="26"/>
        <v>0.81736111111240461</v>
      </c>
      <c r="S95" s="53">
        <f t="shared" si="27"/>
        <v>1.0368055555518367</v>
      </c>
      <c r="T95" s="54">
        <f t="shared" si="28"/>
        <v>-0.88333333324408159</v>
      </c>
      <c r="U95" s="51">
        <v>646</v>
      </c>
      <c r="V95" s="51">
        <v>0.108396285</v>
      </c>
      <c r="W95" s="55">
        <v>40070.854166666664</v>
      </c>
      <c r="X95" s="55">
        <v>40070.803483796299</v>
      </c>
      <c r="Y95" s="55">
        <v>40070.817361111112</v>
      </c>
      <c r="AA95"/>
      <c r="AB95"/>
      <c r="AC95"/>
      <c r="AD95"/>
      <c r="AE95"/>
      <c r="AF95"/>
      <c r="AG95"/>
      <c r="AH95"/>
      <c r="AI95"/>
      <c r="AJ95"/>
      <c r="AK95"/>
      <c r="AL95"/>
      <c r="AM95"/>
      <c r="AN95"/>
      <c r="AO95"/>
      <c r="AP95"/>
    </row>
    <row r="96" spans="1:42" s="48" customFormat="1" x14ac:dyDescent="0.25">
      <c r="A96">
        <v>92</v>
      </c>
      <c r="B96" s="49">
        <v>40080</v>
      </c>
      <c r="C96" s="50">
        <v>4</v>
      </c>
      <c r="D96" s="50" t="s">
        <v>36</v>
      </c>
      <c r="E96" s="75" t="s">
        <v>58</v>
      </c>
      <c r="F96" s="51">
        <v>2009</v>
      </c>
      <c r="G96" s="51">
        <v>8</v>
      </c>
      <c r="H96" s="51" t="s">
        <v>10</v>
      </c>
      <c r="I96" s="48" t="s">
        <v>11</v>
      </c>
      <c r="J96" s="48" t="s">
        <v>11</v>
      </c>
      <c r="K96" s="51">
        <v>49292</v>
      </c>
      <c r="L96" s="86">
        <v>27894</v>
      </c>
      <c r="M96" s="52">
        <f t="shared" si="22"/>
        <v>0.83333333333575865</v>
      </c>
      <c r="N96" s="52">
        <f t="shared" si="23"/>
        <v>0.64450231481168885</v>
      </c>
      <c r="O96" s="53">
        <f t="shared" si="24"/>
        <v>1.1888310185240698</v>
      </c>
      <c r="P96" s="54">
        <f t="shared" si="25"/>
        <v>-4.5319444445776753</v>
      </c>
      <c r="Q96" s="51">
        <v>267</v>
      </c>
      <c r="R96" s="52">
        <f t="shared" si="26"/>
        <v>0.80486111110803904</v>
      </c>
      <c r="S96" s="53">
        <f t="shared" si="27"/>
        <v>1.0284722222277196</v>
      </c>
      <c r="T96" s="54">
        <f t="shared" si="28"/>
        <v>-0.6833333334652707</v>
      </c>
      <c r="U96" s="51">
        <v>646</v>
      </c>
      <c r="V96" s="51">
        <v>7.6303406000000004E-2</v>
      </c>
      <c r="W96" s="55">
        <v>40080.833333333336</v>
      </c>
      <c r="X96" s="55">
        <v>40080.644502314812</v>
      </c>
      <c r="Y96" s="55">
        <v>40080.804861111108</v>
      </c>
      <c r="AA96"/>
      <c r="AB96"/>
      <c r="AC96"/>
      <c r="AD96"/>
      <c r="AE96"/>
      <c r="AF96"/>
      <c r="AG96"/>
      <c r="AH96"/>
      <c r="AI96"/>
      <c r="AJ96"/>
      <c r="AK96"/>
      <c r="AL96"/>
      <c r="AM96"/>
      <c r="AN96"/>
      <c r="AO96"/>
      <c r="AP96"/>
    </row>
    <row r="97" spans="1:42" s="48" customFormat="1" x14ac:dyDescent="0.25">
      <c r="A97">
        <v>93</v>
      </c>
      <c r="B97" s="49">
        <v>40091</v>
      </c>
      <c r="C97" s="50">
        <v>5</v>
      </c>
      <c r="D97" s="50" t="s">
        <v>36</v>
      </c>
      <c r="E97" s="75" t="s">
        <v>58</v>
      </c>
      <c r="F97" s="51">
        <v>2009</v>
      </c>
      <c r="G97" s="51">
        <v>7</v>
      </c>
      <c r="H97" s="51" t="s">
        <v>10</v>
      </c>
      <c r="I97" s="48" t="s">
        <v>11</v>
      </c>
      <c r="J97" s="48" t="s">
        <v>11</v>
      </c>
      <c r="K97" s="51">
        <v>71809</v>
      </c>
      <c r="L97" s="86">
        <v>52328</v>
      </c>
      <c r="M97" s="52">
        <f t="shared" si="22"/>
        <v>0.83333333333575865</v>
      </c>
      <c r="N97" s="52">
        <f t="shared" si="23"/>
        <v>8.4259259238024242E-3</v>
      </c>
      <c r="O97" s="53">
        <f t="shared" si="24"/>
        <v>0.17509259258804377</v>
      </c>
      <c r="P97" s="54">
        <f t="shared" si="25"/>
        <v>4.2022222221130505</v>
      </c>
      <c r="Q97" s="51">
        <v>278</v>
      </c>
      <c r="R97" s="52">
        <f t="shared" si="26"/>
        <v>0.79097222222480923</v>
      </c>
      <c r="S97" s="53">
        <f t="shared" si="27"/>
        <v>1.0423611111109494</v>
      </c>
      <c r="T97" s="54">
        <f t="shared" si="28"/>
        <v>-1.0166666666627862</v>
      </c>
      <c r="U97" s="51">
        <v>646</v>
      </c>
      <c r="V97" s="51">
        <v>0.111159443</v>
      </c>
      <c r="W97" s="55">
        <v>40091.833333333336</v>
      </c>
      <c r="X97" s="55">
        <v>40092.008425925924</v>
      </c>
      <c r="Y97" s="55">
        <v>40091.790972222225</v>
      </c>
      <c r="AA97"/>
      <c r="AB97"/>
      <c r="AC97"/>
      <c r="AD97"/>
      <c r="AE97"/>
      <c r="AF97"/>
      <c r="AG97"/>
      <c r="AH97"/>
      <c r="AI97"/>
      <c r="AJ97"/>
      <c r="AK97"/>
      <c r="AL97"/>
      <c r="AM97"/>
      <c r="AN97"/>
      <c r="AO97"/>
      <c r="AP97"/>
    </row>
    <row r="98" spans="1:42" s="32" customFormat="1" x14ac:dyDescent="0.25">
      <c r="A98" s="32">
        <v>94</v>
      </c>
      <c r="B98" s="33">
        <v>40106</v>
      </c>
      <c r="C98" s="34"/>
      <c r="D98" s="34"/>
      <c r="E98" s="34"/>
      <c r="F98" s="35">
        <v>2009</v>
      </c>
      <c r="G98" s="35">
        <v>5</v>
      </c>
      <c r="H98" s="35" t="s">
        <v>10</v>
      </c>
      <c r="I98" s="32" t="s">
        <v>11</v>
      </c>
      <c r="J98" s="32" t="s">
        <v>11</v>
      </c>
      <c r="K98" s="35">
        <v>15195</v>
      </c>
      <c r="L98" s="35">
        <v>15195</v>
      </c>
      <c r="M98" s="36">
        <f t="shared" si="22"/>
        <v>0.79166666666424135</v>
      </c>
      <c r="N98" s="36">
        <f t="shared" si="23"/>
        <v>5.0659722219279502E-2</v>
      </c>
      <c r="O98" s="37">
        <f t="shared" si="24"/>
        <v>0.25899305555503815</v>
      </c>
      <c r="P98" s="38">
        <f t="shared" si="25"/>
        <v>6.2158333333209157</v>
      </c>
      <c r="Q98" s="35">
        <v>293</v>
      </c>
      <c r="R98" s="36">
        <f t="shared" si="26"/>
        <v>0.77361111110803904</v>
      </c>
      <c r="S98" s="37">
        <f t="shared" si="27"/>
        <v>1.0180555555562023</v>
      </c>
      <c r="T98" s="38">
        <f t="shared" si="28"/>
        <v>-0.43333333334885538</v>
      </c>
      <c r="U98" s="35">
        <v>646</v>
      </c>
      <c r="V98" s="35">
        <v>2.3521672E-2</v>
      </c>
      <c r="W98" s="39">
        <v>40106.791666666664</v>
      </c>
      <c r="X98" s="39">
        <v>40107.050659722219</v>
      </c>
      <c r="Y98" s="39">
        <v>40106.773611111108</v>
      </c>
      <c r="Z98" s="32" t="s">
        <v>39</v>
      </c>
      <c r="AA98" s="32" t="s">
        <v>51</v>
      </c>
    </row>
    <row r="99" spans="1:42" s="71" customFormat="1" hidden="1" x14ac:dyDescent="0.25">
      <c r="A99" s="71">
        <v>95</v>
      </c>
      <c r="B99" s="77">
        <v>40355</v>
      </c>
      <c r="C99" s="72">
        <v>1</v>
      </c>
      <c r="D99" s="72"/>
      <c r="E99" s="83" t="s">
        <v>58</v>
      </c>
      <c r="F99" s="78">
        <v>2010</v>
      </c>
      <c r="G99" s="78">
        <v>3</v>
      </c>
      <c r="H99" s="78" t="s">
        <v>13</v>
      </c>
      <c r="I99" s="71" t="s">
        <v>11</v>
      </c>
      <c r="J99" s="71" t="s">
        <v>11</v>
      </c>
      <c r="K99" s="78">
        <v>11136</v>
      </c>
      <c r="L99" s="72">
        <v>0</v>
      </c>
      <c r="M99" s="79">
        <f t="shared" si="22"/>
        <v>0.89583333333575865</v>
      </c>
      <c r="N99" s="79">
        <f t="shared" si="23"/>
        <v>0.99861111111385981</v>
      </c>
      <c r="O99" s="80">
        <f t="shared" si="24"/>
        <v>0.10277777777810115</v>
      </c>
      <c r="P99" s="81">
        <f t="shared" si="25"/>
        <v>2.4666666666744277</v>
      </c>
      <c r="Q99" s="78">
        <v>177</v>
      </c>
      <c r="R99" s="79">
        <f t="shared" si="26"/>
        <v>0.88263888889196096</v>
      </c>
      <c r="S99" s="80">
        <f t="shared" si="27"/>
        <v>1.0131944444437977</v>
      </c>
      <c r="T99" s="81">
        <f t="shared" si="28"/>
        <v>-0.31666666665114462</v>
      </c>
      <c r="U99" s="78">
        <v>430</v>
      </c>
      <c r="V99" s="78">
        <v>2.5897673999999999E-2</v>
      </c>
      <c r="W99" s="82">
        <v>40355.895833333336</v>
      </c>
      <c r="X99" s="82">
        <v>40355.998611111114</v>
      </c>
      <c r="Y99" s="82">
        <v>40355.882638888892</v>
      </c>
      <c r="Z99" s="71" t="s">
        <v>37</v>
      </c>
      <c r="AA99" s="71" t="s">
        <v>52</v>
      </c>
    </row>
    <row r="100" spans="1:42" s="23" customFormat="1" hidden="1" x14ac:dyDescent="0.25">
      <c r="A100">
        <v>96</v>
      </c>
      <c r="B100" s="24">
        <v>40369</v>
      </c>
      <c r="C100" s="25">
        <v>2</v>
      </c>
      <c r="D100" s="25" t="s">
        <v>36</v>
      </c>
      <c r="E100" s="75" t="s">
        <v>58</v>
      </c>
      <c r="F100" s="22">
        <v>2010</v>
      </c>
      <c r="G100" s="22">
        <v>6</v>
      </c>
      <c r="H100" s="22" t="s">
        <v>13</v>
      </c>
      <c r="I100" s="23" t="s">
        <v>11</v>
      </c>
      <c r="J100" s="23" t="s">
        <v>11</v>
      </c>
      <c r="K100" s="22">
        <v>21808</v>
      </c>
      <c r="L100" s="62">
        <v>21808</v>
      </c>
      <c r="M100" s="26">
        <f t="shared" si="22"/>
        <v>0.83333333333575865</v>
      </c>
      <c r="N100" s="26">
        <f t="shared" si="23"/>
        <v>0.95865740740555339</v>
      </c>
      <c r="O100" s="27">
        <f t="shared" si="24"/>
        <v>0.12532407406979473</v>
      </c>
      <c r="P100" s="28">
        <f t="shared" si="25"/>
        <v>3.0077777776750736</v>
      </c>
      <c r="Q100" s="22">
        <v>191</v>
      </c>
      <c r="R100" s="26">
        <f t="shared" si="26"/>
        <v>0.87569444444670808</v>
      </c>
      <c r="S100" s="27">
        <f t="shared" si="27"/>
        <v>4.2361111110949423E-2</v>
      </c>
      <c r="T100" s="28">
        <f t="shared" si="28"/>
        <v>1.0166666666627862</v>
      </c>
      <c r="U100" s="22">
        <v>700</v>
      </c>
      <c r="V100" s="22">
        <v>2.4531429E-2</v>
      </c>
      <c r="W100" s="29">
        <v>40369.833333333336</v>
      </c>
      <c r="X100" s="29">
        <v>40369.958657407406</v>
      </c>
      <c r="Y100" s="29">
        <v>40369.875694444447</v>
      </c>
      <c r="AA100"/>
      <c r="AB100"/>
      <c r="AC100"/>
      <c r="AD100"/>
      <c r="AE100"/>
      <c r="AF100"/>
      <c r="AG100"/>
      <c r="AH100"/>
      <c r="AI100"/>
      <c r="AJ100"/>
      <c r="AK100"/>
      <c r="AL100"/>
      <c r="AM100"/>
      <c r="AN100"/>
      <c r="AO100"/>
      <c r="AP100"/>
    </row>
    <row r="101" spans="1:42" s="23" customFormat="1" hidden="1" x14ac:dyDescent="0.25">
      <c r="A101">
        <v>97</v>
      </c>
      <c r="B101" s="24">
        <v>40383</v>
      </c>
      <c r="C101" s="25">
        <v>3</v>
      </c>
      <c r="D101" s="25" t="s">
        <v>36</v>
      </c>
      <c r="E101" s="75" t="s">
        <v>58</v>
      </c>
      <c r="F101" s="22">
        <v>2010</v>
      </c>
      <c r="G101" s="22">
        <v>8</v>
      </c>
      <c r="H101" s="22" t="s">
        <v>13</v>
      </c>
      <c r="I101" s="23" t="s">
        <v>11</v>
      </c>
      <c r="J101" s="23" t="s">
        <v>11</v>
      </c>
      <c r="K101" s="22">
        <v>9439</v>
      </c>
      <c r="L101" s="62">
        <v>6493</v>
      </c>
      <c r="M101" s="26">
        <f t="shared" si="22"/>
        <v>0.85416666666424135</v>
      </c>
      <c r="N101" s="26">
        <f t="shared" si="23"/>
        <v>0.99271990740817273</v>
      </c>
      <c r="O101" s="27">
        <f t="shared" si="24"/>
        <v>0.13855324074393138</v>
      </c>
      <c r="P101" s="28">
        <f t="shared" si="25"/>
        <v>3.3252777778543532</v>
      </c>
      <c r="Q101" s="22">
        <v>205</v>
      </c>
      <c r="R101" s="26">
        <f t="shared" si="26"/>
        <v>0.87152777778101154</v>
      </c>
      <c r="S101" s="27">
        <f t="shared" si="27"/>
        <v>1.7361111116770189E-2</v>
      </c>
      <c r="T101" s="28">
        <f t="shared" si="28"/>
        <v>0.41666666680248454</v>
      </c>
      <c r="U101" s="22">
        <v>800</v>
      </c>
      <c r="V101" s="22">
        <v>1.179875E-2</v>
      </c>
      <c r="W101" s="29">
        <v>40383.854166666664</v>
      </c>
      <c r="X101" s="29">
        <v>40383.992719907408</v>
      </c>
      <c r="Y101" s="29">
        <v>40383.871527777781</v>
      </c>
      <c r="AA101"/>
      <c r="AB101"/>
      <c r="AC101"/>
      <c r="AD101"/>
      <c r="AE101"/>
      <c r="AF101"/>
      <c r="AG101"/>
      <c r="AH101"/>
      <c r="AI101"/>
      <c r="AJ101"/>
      <c r="AK101"/>
      <c r="AL101"/>
      <c r="AM101"/>
      <c r="AN101"/>
      <c r="AO101"/>
      <c r="AP101"/>
    </row>
    <row r="102" spans="1:42" s="23" customFormat="1" hidden="1" x14ac:dyDescent="0.25">
      <c r="A102">
        <v>98</v>
      </c>
      <c r="B102" s="24">
        <v>40397</v>
      </c>
      <c r="C102" s="25">
        <v>4</v>
      </c>
      <c r="D102" s="25" t="s">
        <v>36</v>
      </c>
      <c r="E102" s="75" t="s">
        <v>58</v>
      </c>
      <c r="F102" s="22">
        <v>2010</v>
      </c>
      <c r="G102" s="22">
        <v>11</v>
      </c>
      <c r="H102" s="22" t="s">
        <v>13</v>
      </c>
      <c r="I102" s="23" t="s">
        <v>11</v>
      </c>
      <c r="J102" s="23" t="s">
        <v>11</v>
      </c>
      <c r="K102" s="22">
        <v>13528</v>
      </c>
      <c r="L102" s="62">
        <v>12176</v>
      </c>
      <c r="M102" s="26">
        <f t="shared" si="22"/>
        <v>0.89583333333575865</v>
      </c>
      <c r="N102" s="26">
        <f t="shared" si="23"/>
        <v>0.90282407407357823</v>
      </c>
      <c r="O102" s="27">
        <f t="shared" si="24"/>
        <v>6.9907407378195785E-3</v>
      </c>
      <c r="P102" s="28">
        <f t="shared" si="25"/>
        <v>0.16777777770766988</v>
      </c>
      <c r="Q102" s="22">
        <v>219</v>
      </c>
      <c r="R102" s="26">
        <f t="shared" si="26"/>
        <v>0.85624999999708962</v>
      </c>
      <c r="S102" s="27">
        <f t="shared" si="27"/>
        <v>1.039583333338669</v>
      </c>
      <c r="T102" s="28">
        <f t="shared" si="28"/>
        <v>-0.95000000012805685</v>
      </c>
      <c r="U102" s="22">
        <v>825</v>
      </c>
      <c r="V102" s="22">
        <v>1.6397576000000001E-2</v>
      </c>
      <c r="W102" s="29">
        <v>40397.895833333336</v>
      </c>
      <c r="X102" s="29">
        <v>40397.902824074074</v>
      </c>
      <c r="Y102" s="29">
        <v>40397.856249999997</v>
      </c>
      <c r="AA102"/>
      <c r="AB102"/>
      <c r="AC102"/>
      <c r="AD102"/>
      <c r="AE102"/>
      <c r="AF102"/>
      <c r="AG102"/>
      <c r="AH102"/>
      <c r="AI102"/>
      <c r="AJ102"/>
      <c r="AK102"/>
      <c r="AL102"/>
      <c r="AM102"/>
      <c r="AN102"/>
      <c r="AO102"/>
      <c r="AP102"/>
    </row>
    <row r="103" spans="1:42" s="48" customFormat="1" x14ac:dyDescent="0.25">
      <c r="A103">
        <v>99</v>
      </c>
      <c r="B103" s="49">
        <v>40408</v>
      </c>
      <c r="C103" s="50">
        <v>1</v>
      </c>
      <c r="D103" s="50" t="s">
        <v>36</v>
      </c>
      <c r="E103" s="75" t="s">
        <v>58</v>
      </c>
      <c r="F103" s="51">
        <v>2010</v>
      </c>
      <c r="G103" s="51">
        <v>8</v>
      </c>
      <c r="H103" s="51" t="s">
        <v>10</v>
      </c>
      <c r="I103" s="48" t="s">
        <v>11</v>
      </c>
      <c r="J103" s="48" t="s">
        <v>11</v>
      </c>
      <c r="K103" s="51">
        <v>85180</v>
      </c>
      <c r="L103" s="51">
        <v>85180</v>
      </c>
      <c r="M103" s="52">
        <f t="shared" si="22"/>
        <v>0.875</v>
      </c>
      <c r="N103" s="52">
        <f t="shared" si="23"/>
        <v>0.77361111110803904</v>
      </c>
      <c r="O103" s="53">
        <f t="shared" si="24"/>
        <v>1.101388888891961</v>
      </c>
      <c r="P103" s="54">
        <f t="shared" si="25"/>
        <v>-2.433333333407063</v>
      </c>
      <c r="Q103" s="51">
        <v>230</v>
      </c>
      <c r="R103" s="52">
        <f t="shared" si="26"/>
        <v>0.84999999999854481</v>
      </c>
      <c r="S103" s="53">
        <f t="shared" si="27"/>
        <v>1.0250000000014552</v>
      </c>
      <c r="T103" s="54">
        <f t="shared" si="28"/>
        <v>-0.6000000000349246</v>
      </c>
      <c r="U103" s="51">
        <v>671</v>
      </c>
      <c r="V103" s="51">
        <v>0.12694485799999999</v>
      </c>
      <c r="W103" s="55">
        <v>40408.875</v>
      </c>
      <c r="X103" s="55">
        <v>40408.773611111108</v>
      </c>
      <c r="Y103" s="55">
        <v>40408.85</v>
      </c>
      <c r="AA103"/>
      <c r="AB103"/>
      <c r="AC103"/>
      <c r="AD103"/>
      <c r="AE103"/>
      <c r="AF103"/>
      <c r="AG103"/>
      <c r="AH103"/>
      <c r="AI103"/>
      <c r="AJ103"/>
      <c r="AK103"/>
      <c r="AL103"/>
      <c r="AM103"/>
      <c r="AN103"/>
      <c r="AO103"/>
      <c r="AP103"/>
    </row>
    <row r="104" spans="1:42" s="23" customFormat="1" hidden="1" x14ac:dyDescent="0.25">
      <c r="A104">
        <v>100</v>
      </c>
      <c r="B104" s="24">
        <v>40411</v>
      </c>
      <c r="C104" s="25">
        <v>5</v>
      </c>
      <c r="D104" s="25" t="s">
        <v>36</v>
      </c>
      <c r="E104" s="75" t="s">
        <v>58</v>
      </c>
      <c r="F104" s="22">
        <v>2010</v>
      </c>
      <c r="G104" s="22">
        <v>5</v>
      </c>
      <c r="H104" s="22" t="s">
        <v>13</v>
      </c>
      <c r="I104" s="23" t="s">
        <v>11</v>
      </c>
      <c r="J104" s="23" t="s">
        <v>11</v>
      </c>
      <c r="K104" s="22">
        <v>8011</v>
      </c>
      <c r="L104" s="62">
        <v>6150</v>
      </c>
      <c r="M104" s="26">
        <f t="shared" si="22"/>
        <v>0.875</v>
      </c>
      <c r="N104" s="26">
        <f t="shared" si="23"/>
        <v>0.94557870370044839</v>
      </c>
      <c r="O104" s="27">
        <f t="shared" si="24"/>
        <v>7.0578703700448386E-2</v>
      </c>
      <c r="P104" s="28">
        <f t="shared" si="25"/>
        <v>1.6938888888107613</v>
      </c>
      <c r="Q104" s="22">
        <v>233</v>
      </c>
      <c r="R104" s="26">
        <f t="shared" si="26"/>
        <v>0.84097222222044365</v>
      </c>
      <c r="S104" s="27">
        <f t="shared" si="27"/>
        <v>1.0340277777795563</v>
      </c>
      <c r="T104" s="28">
        <f t="shared" si="28"/>
        <v>-0.81666666670935228</v>
      </c>
      <c r="U104" s="22">
        <v>640</v>
      </c>
      <c r="V104" s="22">
        <v>1.2517188E-2</v>
      </c>
      <c r="W104" s="29">
        <v>40411.875</v>
      </c>
      <c r="X104" s="29">
        <v>40411.9455787037</v>
      </c>
      <c r="Y104" s="29">
        <v>40411.84097222222</v>
      </c>
      <c r="AA104"/>
      <c r="AB104"/>
      <c r="AC104"/>
      <c r="AD104"/>
      <c r="AE104"/>
      <c r="AF104"/>
      <c r="AG104"/>
      <c r="AH104"/>
      <c r="AI104"/>
      <c r="AJ104"/>
      <c r="AK104"/>
      <c r="AL104"/>
      <c r="AM104"/>
      <c r="AN104"/>
      <c r="AO104"/>
      <c r="AP104"/>
    </row>
    <row r="105" spans="1:42" s="48" customFormat="1" x14ac:dyDescent="0.25">
      <c r="A105">
        <v>101</v>
      </c>
      <c r="B105" s="49">
        <v>40421</v>
      </c>
      <c r="C105" s="50">
        <v>2</v>
      </c>
      <c r="D105" s="50" t="s">
        <v>36</v>
      </c>
      <c r="E105" s="75" t="s">
        <v>58</v>
      </c>
      <c r="F105" s="51">
        <v>2010</v>
      </c>
      <c r="G105" s="51">
        <v>7</v>
      </c>
      <c r="H105" s="51" t="s">
        <v>10</v>
      </c>
      <c r="I105" s="48" t="s">
        <v>11</v>
      </c>
      <c r="J105" s="48" t="s">
        <v>11</v>
      </c>
      <c r="K105" s="51">
        <v>58570</v>
      </c>
      <c r="L105" s="51">
        <v>40510</v>
      </c>
      <c r="M105" s="52">
        <f t="shared" si="22"/>
        <v>0.875</v>
      </c>
      <c r="N105" s="52">
        <f t="shared" si="23"/>
        <v>0.65555555555329192</v>
      </c>
      <c r="O105" s="53">
        <f t="shared" si="24"/>
        <v>1.2194444444467081</v>
      </c>
      <c r="P105" s="54">
        <f t="shared" si="25"/>
        <v>-5.2666666667209938</v>
      </c>
      <c r="Q105" s="51">
        <v>243</v>
      </c>
      <c r="R105" s="52">
        <f t="shared" si="26"/>
        <v>0.83472222222189885</v>
      </c>
      <c r="S105" s="53">
        <f t="shared" si="27"/>
        <v>1.0402777777781012</v>
      </c>
      <c r="T105" s="54">
        <f t="shared" si="28"/>
        <v>-0.96666666667442769</v>
      </c>
      <c r="U105" s="51">
        <v>726</v>
      </c>
      <c r="V105" s="51">
        <v>8.0674931000000005E-2</v>
      </c>
      <c r="W105" s="55">
        <v>40421.875</v>
      </c>
      <c r="X105" s="55">
        <v>40421.655555555553</v>
      </c>
      <c r="Y105" s="55">
        <v>40421.834722222222</v>
      </c>
      <c r="AA105"/>
      <c r="AB105"/>
      <c r="AC105"/>
      <c r="AD105"/>
      <c r="AE105"/>
      <c r="AF105"/>
      <c r="AG105"/>
      <c r="AH105"/>
      <c r="AI105"/>
      <c r="AJ105"/>
      <c r="AK105"/>
      <c r="AL105"/>
      <c r="AM105"/>
      <c r="AN105"/>
      <c r="AO105"/>
      <c r="AP105"/>
    </row>
    <row r="106" spans="1:42" s="23" customFormat="1" hidden="1" x14ac:dyDescent="0.25">
      <c r="A106">
        <v>102</v>
      </c>
      <c r="B106" s="24">
        <v>40426</v>
      </c>
      <c r="C106" s="25">
        <v>6</v>
      </c>
      <c r="D106" s="25" t="s">
        <v>36</v>
      </c>
      <c r="E106" s="75" t="s">
        <v>58</v>
      </c>
      <c r="F106" s="22">
        <v>2010</v>
      </c>
      <c r="G106" s="22">
        <v>5</v>
      </c>
      <c r="H106" s="22" t="s">
        <v>13</v>
      </c>
      <c r="I106" s="23" t="s">
        <v>11</v>
      </c>
      <c r="J106" s="23" t="s">
        <v>11</v>
      </c>
      <c r="K106" s="22">
        <v>1238</v>
      </c>
      <c r="L106" s="62">
        <v>261</v>
      </c>
      <c r="M106" s="26">
        <f t="shared" si="22"/>
        <v>0.875</v>
      </c>
      <c r="N106" s="26">
        <f t="shared" si="23"/>
        <v>0.88664351851912215</v>
      </c>
      <c r="O106" s="27">
        <f t="shared" si="24"/>
        <v>1.1643518519122154E-2</v>
      </c>
      <c r="P106" s="28">
        <f t="shared" si="25"/>
        <v>0.27944444445893168</v>
      </c>
      <c r="Q106" s="22">
        <v>248</v>
      </c>
      <c r="R106" s="26">
        <f t="shared" si="26"/>
        <v>0.82569444444379769</v>
      </c>
      <c r="S106" s="27">
        <f t="shared" si="27"/>
        <v>1.0493055555562023</v>
      </c>
      <c r="T106" s="28">
        <f t="shared" si="28"/>
        <v>-1.1833333333488554</v>
      </c>
      <c r="U106" s="22">
        <v>660</v>
      </c>
      <c r="V106" s="22">
        <v>1.8757579999999999E-3</v>
      </c>
      <c r="W106" s="29">
        <v>40426.875</v>
      </c>
      <c r="X106" s="29">
        <v>40426.886643518519</v>
      </c>
      <c r="Y106" s="29">
        <v>40426.825694444444</v>
      </c>
      <c r="AA106"/>
      <c r="AB106"/>
      <c r="AC106"/>
      <c r="AD106"/>
      <c r="AE106"/>
      <c r="AF106"/>
      <c r="AG106"/>
      <c r="AH106"/>
      <c r="AI106"/>
      <c r="AJ106"/>
      <c r="AK106"/>
      <c r="AL106"/>
      <c r="AM106"/>
      <c r="AN106"/>
      <c r="AO106"/>
      <c r="AP106"/>
    </row>
    <row r="107" spans="1:42" s="32" customFormat="1" x14ac:dyDescent="0.25">
      <c r="A107" s="32">
        <v>103</v>
      </c>
      <c r="B107" s="33">
        <v>40429</v>
      </c>
      <c r="C107" s="34"/>
      <c r="D107" s="34"/>
      <c r="E107" s="34"/>
      <c r="F107" s="35">
        <v>2010</v>
      </c>
      <c r="G107" s="35">
        <v>9</v>
      </c>
      <c r="H107" s="35" t="s">
        <v>10</v>
      </c>
      <c r="I107" s="32" t="s">
        <v>11</v>
      </c>
      <c r="J107" s="32" t="s">
        <v>11</v>
      </c>
      <c r="K107" s="35">
        <v>66839</v>
      </c>
      <c r="L107" s="35">
        <v>66839</v>
      </c>
      <c r="M107" s="36">
        <f t="shared" si="22"/>
        <v>0.875</v>
      </c>
      <c r="N107" s="36">
        <f t="shared" si="23"/>
        <v>0.97083333333284827</v>
      </c>
      <c r="O107" s="37">
        <f t="shared" si="24"/>
        <v>9.5833333332848269E-2</v>
      </c>
      <c r="P107" s="38">
        <f t="shared" si="25"/>
        <v>2.2999999999883585</v>
      </c>
      <c r="Q107" s="35">
        <v>251</v>
      </c>
      <c r="R107" s="36">
        <f t="shared" si="26"/>
        <v>0.82499999999708962</v>
      </c>
      <c r="S107" s="37">
        <f t="shared" si="27"/>
        <v>1.0500000000029104</v>
      </c>
      <c r="T107" s="38">
        <f t="shared" si="28"/>
        <v>-1.2000000000698492</v>
      </c>
      <c r="U107" s="35">
        <v>806</v>
      </c>
      <c r="V107" s="35">
        <v>8.2926798999999995E-2</v>
      </c>
      <c r="W107" s="39">
        <v>40429.875</v>
      </c>
      <c r="X107" s="39">
        <v>40429.970833333333</v>
      </c>
      <c r="Y107" s="39">
        <v>40429.824999999997</v>
      </c>
      <c r="Z107" s="32" t="s">
        <v>39</v>
      </c>
      <c r="AA107" s="32" t="s">
        <v>54</v>
      </c>
    </row>
    <row r="108" spans="1:42" s="48" customFormat="1" x14ac:dyDescent="0.25">
      <c r="A108">
        <v>104</v>
      </c>
      <c r="B108" s="49">
        <v>40436</v>
      </c>
      <c r="C108" s="50">
        <v>3</v>
      </c>
      <c r="D108" s="50" t="s">
        <v>36</v>
      </c>
      <c r="E108" s="75" t="s">
        <v>58</v>
      </c>
      <c r="F108" s="51">
        <v>2010</v>
      </c>
      <c r="G108" s="51">
        <v>9</v>
      </c>
      <c r="H108" s="51" t="s">
        <v>10</v>
      </c>
      <c r="I108" s="48" t="s">
        <v>11</v>
      </c>
      <c r="J108" s="48" t="s">
        <v>11</v>
      </c>
      <c r="K108" s="51">
        <v>65230</v>
      </c>
      <c r="L108" s="51">
        <v>51673</v>
      </c>
      <c r="M108" s="52">
        <f t="shared" si="22"/>
        <v>0.86458333333575865</v>
      </c>
      <c r="N108" s="52">
        <f t="shared" si="23"/>
        <v>0.71597222222044365</v>
      </c>
      <c r="O108" s="53">
        <f t="shared" si="24"/>
        <v>1.148611111115315</v>
      </c>
      <c r="P108" s="54">
        <f t="shared" si="25"/>
        <v>-3.5666666667675599</v>
      </c>
      <c r="Q108" s="51">
        <v>258</v>
      </c>
      <c r="R108" s="52">
        <f t="shared" si="26"/>
        <v>0.81666666666569654</v>
      </c>
      <c r="S108" s="53">
        <f t="shared" si="27"/>
        <v>1.0479166666700621</v>
      </c>
      <c r="T108" s="54">
        <f t="shared" si="28"/>
        <v>-1.1500000000814907</v>
      </c>
      <c r="U108" s="51">
        <v>766</v>
      </c>
      <c r="V108" s="51">
        <v>8.5156657999999996E-2</v>
      </c>
      <c r="W108" s="55">
        <v>40436.864583333336</v>
      </c>
      <c r="X108" s="55">
        <v>40436.71597222222</v>
      </c>
      <c r="Y108" s="55">
        <v>40436.816666666666</v>
      </c>
      <c r="AA108"/>
      <c r="AB108"/>
      <c r="AC108"/>
      <c r="AD108"/>
      <c r="AE108"/>
      <c r="AF108"/>
      <c r="AG108"/>
      <c r="AH108"/>
      <c r="AI108"/>
      <c r="AJ108"/>
      <c r="AK108"/>
      <c r="AL108"/>
      <c r="AM108"/>
      <c r="AN108"/>
      <c r="AO108"/>
      <c r="AP108"/>
    </row>
    <row r="109" spans="1:42" s="32" customFormat="1" x14ac:dyDescent="0.25">
      <c r="A109" s="32">
        <v>105</v>
      </c>
      <c r="B109" s="33">
        <v>40444</v>
      </c>
      <c r="C109" s="34"/>
      <c r="D109" s="34"/>
      <c r="E109" s="34"/>
      <c r="F109" s="35">
        <v>2010</v>
      </c>
      <c r="G109" s="35">
        <v>7</v>
      </c>
      <c r="H109" s="35" t="s">
        <v>10</v>
      </c>
      <c r="I109" s="32" t="s">
        <v>11</v>
      </c>
      <c r="J109" s="32" t="s">
        <v>11</v>
      </c>
      <c r="K109" s="35">
        <v>16637</v>
      </c>
      <c r="L109" s="35">
        <v>16637</v>
      </c>
      <c r="M109" s="36">
        <f t="shared" si="22"/>
        <v>0.83333333333575865</v>
      </c>
      <c r="N109" s="36">
        <f t="shared" si="23"/>
        <v>0.99097222222189885</v>
      </c>
      <c r="O109" s="37">
        <f t="shared" si="24"/>
        <v>0.15763888888614019</v>
      </c>
      <c r="P109" s="38">
        <f t="shared" si="25"/>
        <v>3.7833333332673647</v>
      </c>
      <c r="Q109" s="35">
        <v>266</v>
      </c>
      <c r="R109" s="36">
        <f t="shared" si="26"/>
        <v>0.80625000000145519</v>
      </c>
      <c r="S109" s="37">
        <f t="shared" si="27"/>
        <v>1.0270833333343035</v>
      </c>
      <c r="T109" s="38">
        <f t="shared" si="28"/>
        <v>-0.65000000002328306</v>
      </c>
      <c r="U109" s="35">
        <v>425</v>
      </c>
      <c r="V109" s="35">
        <v>3.9145882E-2</v>
      </c>
      <c r="W109" s="39">
        <v>40444.833333333336</v>
      </c>
      <c r="X109" s="39">
        <v>40444.990972222222</v>
      </c>
      <c r="Y109" s="39">
        <v>40444.806250000001</v>
      </c>
      <c r="Z109" s="32" t="s">
        <v>39</v>
      </c>
      <c r="AA109" s="32" t="s">
        <v>55</v>
      </c>
    </row>
    <row r="110" spans="1:42" s="48" customFormat="1" ht="30" hidden="1" x14ac:dyDescent="0.25">
      <c r="A110">
        <v>103</v>
      </c>
      <c r="B110" s="24">
        <v>40446</v>
      </c>
      <c r="C110" s="25"/>
      <c r="D110" s="25"/>
      <c r="E110" s="76" t="s">
        <v>62</v>
      </c>
      <c r="F110" s="22">
        <v>2010</v>
      </c>
      <c r="G110" s="22"/>
      <c r="H110" s="22" t="s">
        <v>13</v>
      </c>
      <c r="I110" s="23" t="s">
        <v>11</v>
      </c>
      <c r="J110" s="23" t="s">
        <v>11</v>
      </c>
      <c r="K110" s="22">
        <v>0</v>
      </c>
      <c r="L110" s="60">
        <v>0</v>
      </c>
      <c r="M110" s="26"/>
      <c r="N110" s="26"/>
      <c r="O110" s="27"/>
      <c r="P110" s="28"/>
      <c r="Q110" s="22"/>
      <c r="R110" s="26"/>
      <c r="S110" s="27"/>
      <c r="T110" s="28"/>
      <c r="U110" s="22"/>
      <c r="V110" s="22"/>
      <c r="W110" s="29"/>
      <c r="X110" s="29"/>
      <c r="Y110" s="29"/>
      <c r="Z110" s="23"/>
      <c r="AA110" s="23"/>
      <c r="AB110" s="23"/>
      <c r="AC110" s="23"/>
      <c r="AD110" s="23"/>
      <c r="AE110" s="23"/>
      <c r="AF110" s="23"/>
      <c r="AG110" s="23"/>
      <c r="AH110" s="23"/>
      <c r="AI110" s="23"/>
      <c r="AJ110" s="23"/>
      <c r="AK110" s="23"/>
      <c r="AL110" s="23"/>
      <c r="AM110" s="23"/>
      <c r="AN110" s="23"/>
      <c r="AO110" s="23"/>
      <c r="AP110" s="23"/>
    </row>
    <row r="111" spans="1:42" s="48" customFormat="1" x14ac:dyDescent="0.25">
      <c r="A111">
        <v>104</v>
      </c>
      <c r="B111" s="49">
        <v>40456</v>
      </c>
      <c r="C111" s="50">
        <v>4</v>
      </c>
      <c r="D111" s="50" t="s">
        <v>36</v>
      </c>
      <c r="E111" s="75" t="s">
        <v>58</v>
      </c>
      <c r="F111" s="51">
        <v>2010</v>
      </c>
      <c r="G111" s="51">
        <v>9</v>
      </c>
      <c r="H111" s="51" t="s">
        <v>10</v>
      </c>
      <c r="I111" s="48" t="s">
        <v>11</v>
      </c>
      <c r="J111" s="48" t="s">
        <v>11</v>
      </c>
      <c r="K111" s="51">
        <v>36068</v>
      </c>
      <c r="L111" s="51">
        <v>28686</v>
      </c>
      <c r="M111" s="52">
        <f t="shared" ref="M111:M122" si="29">W111-INT(W111)</f>
        <v>0.83333333333575865</v>
      </c>
      <c r="N111" s="52">
        <f t="shared" ref="N111:N122" si="30">X111-INT(X111)</f>
        <v>0.88194444444525288</v>
      </c>
      <c r="O111" s="53">
        <f t="shared" ref="O111:O122" si="31">IF(X111&gt;W111, X111-W111, 1+W111-X111)</f>
        <v>4.8611111109494232E-2</v>
      </c>
      <c r="P111" s="54">
        <f t="shared" ref="P111:P122" si="32">(X111-W111)*24</f>
        <v>1.1666666666278616</v>
      </c>
      <c r="Q111" s="51">
        <v>278</v>
      </c>
      <c r="R111" s="52">
        <f t="shared" ref="R111:R122" si="33">Y111-INT(Y111)</f>
        <v>0.79097222222480923</v>
      </c>
      <c r="S111" s="53">
        <f t="shared" ref="S111:S122" si="34">IF(Y111&gt;W111, Y111-W111, 1+W111-Y111)</f>
        <v>1.0423611111109494</v>
      </c>
      <c r="T111" s="54">
        <f t="shared" ref="T111:T122" si="35">(Y111-W111)*24</f>
        <v>-1.0166666666627862</v>
      </c>
      <c r="U111" s="51">
        <v>876</v>
      </c>
      <c r="V111" s="51">
        <v>4.1173516E-2</v>
      </c>
      <c r="W111" s="55">
        <v>40456.833333333336</v>
      </c>
      <c r="X111" s="55">
        <v>40456.881944444445</v>
      </c>
      <c r="Y111" s="55">
        <v>40456.790972222225</v>
      </c>
      <c r="AA111"/>
      <c r="AB111"/>
      <c r="AC111"/>
      <c r="AD111"/>
      <c r="AE111"/>
      <c r="AF111"/>
      <c r="AG111"/>
      <c r="AH111"/>
      <c r="AI111"/>
      <c r="AJ111"/>
      <c r="AK111"/>
      <c r="AL111"/>
      <c r="AM111"/>
      <c r="AN111"/>
      <c r="AO111"/>
      <c r="AP111"/>
    </row>
    <row r="112" spans="1:42" s="32" customFormat="1" x14ac:dyDescent="0.25">
      <c r="A112">
        <v>105</v>
      </c>
      <c r="B112" s="49">
        <v>40470</v>
      </c>
      <c r="C112" s="50">
        <v>5</v>
      </c>
      <c r="D112" s="50" t="s">
        <v>36</v>
      </c>
      <c r="E112" s="75" t="s">
        <v>58</v>
      </c>
      <c r="F112" s="51">
        <v>2010</v>
      </c>
      <c r="G112" s="51">
        <v>7</v>
      </c>
      <c r="H112" s="51" t="s">
        <v>10</v>
      </c>
      <c r="I112" s="48" t="s">
        <v>11</v>
      </c>
      <c r="J112" s="48" t="s">
        <v>11</v>
      </c>
      <c r="K112" s="51">
        <v>8721</v>
      </c>
      <c r="L112" s="51">
        <v>1687</v>
      </c>
      <c r="M112" s="52">
        <f t="shared" si="29"/>
        <v>0.79166666666424135</v>
      </c>
      <c r="N112" s="52">
        <f t="shared" si="30"/>
        <v>0.88958333332993789</v>
      </c>
      <c r="O112" s="53">
        <f t="shared" si="31"/>
        <v>9.7916666665696539E-2</v>
      </c>
      <c r="P112" s="54">
        <f t="shared" si="32"/>
        <v>2.3499999999767169</v>
      </c>
      <c r="Q112" s="51">
        <v>292</v>
      </c>
      <c r="R112" s="52">
        <f t="shared" si="33"/>
        <v>0.77500000000145519</v>
      </c>
      <c r="S112" s="53">
        <f t="shared" si="34"/>
        <v>1.0166666666627862</v>
      </c>
      <c r="T112" s="54">
        <f t="shared" si="35"/>
        <v>-0.39999999990686774</v>
      </c>
      <c r="U112" s="51">
        <v>876</v>
      </c>
      <c r="V112" s="51">
        <v>9.9554789999999997E-3</v>
      </c>
      <c r="W112" s="55">
        <v>40470.791666666664</v>
      </c>
      <c r="X112" s="55">
        <v>40470.88958333333</v>
      </c>
      <c r="Y112" s="55">
        <v>40470.775000000001</v>
      </c>
      <c r="Z112" s="48"/>
      <c r="AA112"/>
      <c r="AB112"/>
      <c r="AC112"/>
      <c r="AD112"/>
      <c r="AE112"/>
      <c r="AF112"/>
      <c r="AG112"/>
      <c r="AH112"/>
      <c r="AI112"/>
      <c r="AJ112"/>
      <c r="AK112"/>
      <c r="AL112"/>
      <c r="AM112"/>
      <c r="AN112"/>
      <c r="AO112"/>
      <c r="AP112"/>
    </row>
    <row r="113" spans="1:42" s="23" customFormat="1" x14ac:dyDescent="0.25">
      <c r="A113" s="32">
        <v>106</v>
      </c>
      <c r="B113" s="33">
        <v>40477</v>
      </c>
      <c r="C113" s="34"/>
      <c r="D113" s="34"/>
      <c r="E113" s="34"/>
      <c r="F113" s="35">
        <v>2010</v>
      </c>
      <c r="G113" s="35">
        <v>5</v>
      </c>
      <c r="H113" s="35" t="s">
        <v>10</v>
      </c>
      <c r="I113" s="32" t="s">
        <v>11</v>
      </c>
      <c r="J113" s="32" t="s">
        <v>11</v>
      </c>
      <c r="K113" s="35">
        <v>3820</v>
      </c>
      <c r="L113" s="35">
        <v>3820</v>
      </c>
      <c r="M113" s="36">
        <f t="shared" si="29"/>
        <v>0.79166666666424135</v>
      </c>
      <c r="N113" s="36">
        <f t="shared" si="30"/>
        <v>7.013888889196096E-2</v>
      </c>
      <c r="O113" s="37">
        <f t="shared" si="31"/>
        <v>0.27847222222771961</v>
      </c>
      <c r="P113" s="38">
        <f t="shared" si="32"/>
        <v>6.6833333334652707</v>
      </c>
      <c r="Q113" s="35">
        <v>299</v>
      </c>
      <c r="R113" s="36">
        <f t="shared" si="33"/>
        <v>0.76527777777664596</v>
      </c>
      <c r="S113" s="37">
        <f t="shared" si="34"/>
        <v>1.0263888888875954</v>
      </c>
      <c r="T113" s="38">
        <f t="shared" si="35"/>
        <v>-0.63333333330228925</v>
      </c>
      <c r="U113" s="35">
        <v>646</v>
      </c>
      <c r="V113" s="35">
        <v>5.9133129999999999E-3</v>
      </c>
      <c r="W113" s="39">
        <v>40477.791666666664</v>
      </c>
      <c r="X113" s="39">
        <v>40478.070138888892</v>
      </c>
      <c r="Y113" s="39">
        <v>40477.765277777777</v>
      </c>
      <c r="Z113" s="32" t="s">
        <v>56</v>
      </c>
      <c r="AA113" s="32"/>
      <c r="AB113" s="32"/>
      <c r="AC113" s="32"/>
      <c r="AD113" s="32"/>
      <c r="AE113" s="32"/>
      <c r="AF113" s="32"/>
      <c r="AG113" s="32"/>
      <c r="AH113" s="32"/>
      <c r="AI113" s="32"/>
      <c r="AJ113" s="32"/>
      <c r="AK113" s="32"/>
      <c r="AL113" s="32"/>
      <c r="AM113" s="32"/>
      <c r="AN113" s="32"/>
      <c r="AO113" s="32"/>
      <c r="AP113" s="32"/>
    </row>
    <row r="114" spans="1:42" s="40" customFormat="1" hidden="1" x14ac:dyDescent="0.25">
      <c r="A114" s="32">
        <v>106</v>
      </c>
      <c r="B114" s="41">
        <v>40726</v>
      </c>
      <c r="C114" s="42">
        <v>1</v>
      </c>
      <c r="D114" s="42" t="s">
        <v>36</v>
      </c>
      <c r="E114" s="75" t="s">
        <v>58</v>
      </c>
      <c r="F114" s="43">
        <v>2011</v>
      </c>
      <c r="G114" s="43">
        <v>6</v>
      </c>
      <c r="H114" s="43" t="s">
        <v>13</v>
      </c>
      <c r="I114" s="40" t="s">
        <v>11</v>
      </c>
      <c r="J114" s="40" t="s">
        <v>11</v>
      </c>
      <c r="K114" s="43">
        <v>37706</v>
      </c>
      <c r="L114" s="42">
        <v>37706</v>
      </c>
      <c r="M114" s="44">
        <f t="shared" si="29"/>
        <v>0.875</v>
      </c>
      <c r="N114" s="44">
        <f t="shared" si="30"/>
        <v>5.3078703705978114E-2</v>
      </c>
      <c r="O114" s="45">
        <f t="shared" si="31"/>
        <v>0.17807870370597811</v>
      </c>
      <c r="P114" s="46">
        <f t="shared" si="32"/>
        <v>4.2738888889434747</v>
      </c>
      <c r="Q114" s="43">
        <v>183</v>
      </c>
      <c r="R114" s="44">
        <f t="shared" si="33"/>
        <v>0.87777777777955635</v>
      </c>
      <c r="S114" s="45">
        <f t="shared" si="34"/>
        <v>2.7777777795563452E-3</v>
      </c>
      <c r="T114" s="46">
        <f t="shared" si="35"/>
        <v>6.6666666709352285E-2</v>
      </c>
      <c r="U114" s="43">
        <v>923</v>
      </c>
      <c r="V114" s="43">
        <v>4.0851571000000003E-2</v>
      </c>
      <c r="W114" s="47">
        <v>40726.875</v>
      </c>
      <c r="X114" s="47">
        <v>40727.053078703706</v>
      </c>
      <c r="Y114" s="47">
        <v>40726.87777777778</v>
      </c>
      <c r="AA114"/>
      <c r="AB114"/>
      <c r="AC114"/>
      <c r="AD114"/>
      <c r="AE114"/>
      <c r="AF114"/>
      <c r="AG114"/>
      <c r="AH114"/>
      <c r="AI114"/>
      <c r="AJ114"/>
      <c r="AK114"/>
      <c r="AL114"/>
      <c r="AM114"/>
      <c r="AN114"/>
      <c r="AO114"/>
      <c r="AP114"/>
    </row>
    <row r="115" spans="1:42" s="40" customFormat="1" hidden="1" x14ac:dyDescent="0.25">
      <c r="A115" s="32">
        <v>107</v>
      </c>
      <c r="B115" s="41">
        <v>40740</v>
      </c>
      <c r="C115" s="42">
        <v>2</v>
      </c>
      <c r="D115" s="42" t="s">
        <v>36</v>
      </c>
      <c r="E115" s="75" t="s">
        <v>58</v>
      </c>
      <c r="F115" s="43">
        <v>2011</v>
      </c>
      <c r="G115" s="43">
        <v>6</v>
      </c>
      <c r="H115" s="43" t="s">
        <v>13</v>
      </c>
      <c r="I115" s="40" t="s">
        <v>11</v>
      </c>
      <c r="J115" s="40" t="s">
        <v>11</v>
      </c>
      <c r="K115" s="43">
        <v>38600</v>
      </c>
      <c r="L115" s="85">
        <v>33507</v>
      </c>
      <c r="M115" s="44">
        <f t="shared" si="29"/>
        <v>0.875</v>
      </c>
      <c r="N115" s="44">
        <f t="shared" si="30"/>
        <v>7.4085648149775807E-2</v>
      </c>
      <c r="O115" s="45">
        <f t="shared" si="31"/>
        <v>0.19908564814977581</v>
      </c>
      <c r="P115" s="46">
        <f t="shared" si="32"/>
        <v>4.7780555555946194</v>
      </c>
      <c r="Q115" s="43">
        <v>197</v>
      </c>
      <c r="R115" s="44">
        <f t="shared" si="33"/>
        <v>0.87291666666715173</v>
      </c>
      <c r="S115" s="45">
        <f t="shared" si="34"/>
        <v>1.0020833333328483</v>
      </c>
      <c r="T115" s="46">
        <f t="shared" si="35"/>
        <v>-4.9999999988358468E-2</v>
      </c>
      <c r="U115" s="43">
        <v>938</v>
      </c>
      <c r="V115" s="43">
        <v>4.1151385999999998E-2</v>
      </c>
      <c r="W115" s="47">
        <v>40740.875</v>
      </c>
      <c r="X115" s="47">
        <v>40741.07408564815</v>
      </c>
      <c r="Y115" s="47">
        <v>40740.872916666667</v>
      </c>
      <c r="AA115"/>
      <c r="AB115"/>
      <c r="AC115"/>
      <c r="AD115"/>
      <c r="AE115"/>
      <c r="AF115"/>
      <c r="AG115"/>
      <c r="AH115"/>
      <c r="AI115"/>
      <c r="AJ115"/>
      <c r="AK115"/>
      <c r="AL115"/>
      <c r="AM115"/>
      <c r="AN115"/>
      <c r="AO115"/>
      <c r="AP115"/>
    </row>
    <row r="116" spans="1:42" s="40" customFormat="1" hidden="1" x14ac:dyDescent="0.25">
      <c r="A116" s="32">
        <v>108</v>
      </c>
      <c r="B116" s="41">
        <v>40754</v>
      </c>
      <c r="C116" s="42">
        <v>3</v>
      </c>
      <c r="D116" s="42" t="s">
        <v>36</v>
      </c>
      <c r="E116" s="75" t="s">
        <v>58</v>
      </c>
      <c r="F116" s="43">
        <v>2011</v>
      </c>
      <c r="G116" s="43">
        <v>7</v>
      </c>
      <c r="H116" s="43" t="s">
        <v>13</v>
      </c>
      <c r="I116" s="40" t="s">
        <v>11</v>
      </c>
      <c r="J116" s="40" t="s">
        <v>11</v>
      </c>
      <c r="K116" s="43">
        <v>34576</v>
      </c>
      <c r="L116" s="85">
        <v>29229</v>
      </c>
      <c r="M116" s="44">
        <f t="shared" si="29"/>
        <v>0.89583333333575865</v>
      </c>
      <c r="N116" s="44">
        <f t="shared" si="30"/>
        <v>2.5810185179580003E-3</v>
      </c>
      <c r="O116" s="45">
        <f t="shared" si="31"/>
        <v>0.10674768518219935</v>
      </c>
      <c r="P116" s="46">
        <f t="shared" si="32"/>
        <v>2.5619444443727843</v>
      </c>
      <c r="Q116" s="43">
        <v>211</v>
      </c>
      <c r="R116" s="44">
        <f t="shared" si="33"/>
        <v>0.86388888888905058</v>
      </c>
      <c r="S116" s="45">
        <f t="shared" si="34"/>
        <v>1.0319444444467081</v>
      </c>
      <c r="T116" s="46">
        <f t="shared" si="35"/>
        <v>-0.76666666672099382</v>
      </c>
      <c r="U116" s="43">
        <v>910</v>
      </c>
      <c r="V116" s="43">
        <v>3.706044E-2</v>
      </c>
      <c r="W116" s="47">
        <v>40754.895833333336</v>
      </c>
      <c r="X116" s="47">
        <v>40755.002581018518</v>
      </c>
      <c r="Y116" s="47">
        <v>40754.863888888889</v>
      </c>
      <c r="AA116"/>
      <c r="AB116"/>
      <c r="AC116"/>
      <c r="AD116"/>
      <c r="AE116"/>
      <c r="AF116"/>
      <c r="AG116"/>
      <c r="AH116"/>
      <c r="AI116"/>
      <c r="AJ116"/>
      <c r="AK116"/>
      <c r="AL116"/>
      <c r="AM116"/>
      <c r="AN116"/>
      <c r="AO116"/>
      <c r="AP116"/>
    </row>
    <row r="117" spans="1:42" s="40" customFormat="1" hidden="1" x14ac:dyDescent="0.25">
      <c r="A117" s="32">
        <v>109</v>
      </c>
      <c r="B117" s="41">
        <v>40768</v>
      </c>
      <c r="C117" s="42">
        <v>4</v>
      </c>
      <c r="D117" s="42" t="s">
        <v>36</v>
      </c>
      <c r="E117" s="75" t="s">
        <v>58</v>
      </c>
      <c r="F117" s="43">
        <v>2011</v>
      </c>
      <c r="G117" s="43">
        <v>6</v>
      </c>
      <c r="H117" s="43" t="s">
        <v>13</v>
      </c>
      <c r="I117" s="40" t="s">
        <v>11</v>
      </c>
      <c r="J117" s="40" t="s">
        <v>11</v>
      </c>
      <c r="K117" s="43">
        <v>16898</v>
      </c>
      <c r="L117" s="85">
        <v>12091</v>
      </c>
      <c r="M117" s="44">
        <f t="shared" si="29"/>
        <v>0.875</v>
      </c>
      <c r="N117" s="44">
        <f t="shared" si="30"/>
        <v>2.8773148151230998E-2</v>
      </c>
      <c r="O117" s="45">
        <f t="shared" si="31"/>
        <v>0.153773148151231</v>
      </c>
      <c r="P117" s="46">
        <f t="shared" si="32"/>
        <v>3.690555555629544</v>
      </c>
      <c r="Q117" s="43">
        <v>225</v>
      </c>
      <c r="R117" s="44">
        <f t="shared" si="33"/>
        <v>0.85347222222480923</v>
      </c>
      <c r="S117" s="45">
        <f t="shared" si="34"/>
        <v>1.0215277777751908</v>
      </c>
      <c r="T117" s="46">
        <f t="shared" si="35"/>
        <v>-0.5166666666045785</v>
      </c>
      <c r="U117" s="43">
        <v>921</v>
      </c>
      <c r="V117" s="43">
        <v>6.0781760000000002E-3</v>
      </c>
      <c r="W117" s="47">
        <v>40768.875</v>
      </c>
      <c r="X117" s="47">
        <v>40769.028773148151</v>
      </c>
      <c r="Y117" s="47">
        <v>40768.853472222225</v>
      </c>
      <c r="AA117"/>
      <c r="AB117"/>
      <c r="AC117"/>
      <c r="AD117"/>
      <c r="AE117"/>
      <c r="AF117"/>
      <c r="AG117"/>
      <c r="AH117"/>
      <c r="AI117"/>
      <c r="AJ117"/>
      <c r="AK117"/>
      <c r="AL117"/>
      <c r="AM117"/>
      <c r="AN117"/>
      <c r="AO117"/>
      <c r="AP117"/>
    </row>
    <row r="118" spans="1:42" s="48" customFormat="1" x14ac:dyDescent="0.25">
      <c r="A118">
        <v>110</v>
      </c>
      <c r="B118" s="49">
        <v>40781</v>
      </c>
      <c r="C118" s="50">
        <v>1</v>
      </c>
      <c r="D118" s="50" t="s">
        <v>36</v>
      </c>
      <c r="E118" s="75" t="s">
        <v>58</v>
      </c>
      <c r="F118" s="51">
        <v>2011</v>
      </c>
      <c r="G118" s="51">
        <v>6</v>
      </c>
      <c r="H118" s="51" t="s">
        <v>10</v>
      </c>
      <c r="I118" s="48" t="s">
        <v>11</v>
      </c>
      <c r="J118" s="48" t="s">
        <v>11</v>
      </c>
      <c r="K118" s="51">
        <v>30405</v>
      </c>
      <c r="L118" s="51">
        <v>30405</v>
      </c>
      <c r="M118" s="52">
        <f t="shared" si="29"/>
        <v>0.875</v>
      </c>
      <c r="N118" s="52">
        <f t="shared" si="30"/>
        <v>0.87430555555329192</v>
      </c>
      <c r="O118" s="53">
        <f t="shared" si="31"/>
        <v>1.0006944444467081</v>
      </c>
      <c r="P118" s="54">
        <f t="shared" si="32"/>
        <v>-1.6666666720993817E-2</v>
      </c>
      <c r="Q118" s="51">
        <v>238</v>
      </c>
      <c r="R118" s="52">
        <f t="shared" si="33"/>
        <v>0.84097222222044365</v>
      </c>
      <c r="S118" s="53">
        <f t="shared" si="34"/>
        <v>1.0340277777795563</v>
      </c>
      <c r="T118" s="54">
        <f t="shared" si="35"/>
        <v>-0.81666666670935228</v>
      </c>
      <c r="U118" s="51">
        <v>870</v>
      </c>
      <c r="V118" s="51">
        <v>3.4948276E-2</v>
      </c>
      <c r="W118" s="55">
        <v>40781.875</v>
      </c>
      <c r="X118" s="55">
        <v>40781.874305555553</v>
      </c>
      <c r="Y118" s="55">
        <v>40781.84097222222</v>
      </c>
      <c r="AA118"/>
      <c r="AB118"/>
      <c r="AC118"/>
      <c r="AD118"/>
      <c r="AE118"/>
      <c r="AF118"/>
      <c r="AG118"/>
      <c r="AH118"/>
      <c r="AI118"/>
      <c r="AJ118"/>
      <c r="AK118"/>
      <c r="AL118"/>
      <c r="AM118"/>
      <c r="AN118"/>
      <c r="AO118"/>
      <c r="AP118"/>
    </row>
    <row r="119" spans="1:42" s="40" customFormat="1" hidden="1" x14ac:dyDescent="0.25">
      <c r="A119" s="32">
        <v>111</v>
      </c>
      <c r="B119" s="41">
        <v>40781</v>
      </c>
      <c r="C119" s="42">
        <v>5</v>
      </c>
      <c r="D119" s="42" t="s">
        <v>36</v>
      </c>
      <c r="E119" s="75" t="s">
        <v>58</v>
      </c>
      <c r="F119" s="43">
        <v>2011</v>
      </c>
      <c r="G119" s="43">
        <v>6</v>
      </c>
      <c r="H119" s="43" t="s">
        <v>13</v>
      </c>
      <c r="I119" s="40" t="s">
        <v>11</v>
      </c>
      <c r="J119" s="40" t="s">
        <v>11</v>
      </c>
      <c r="K119" s="43">
        <v>12933</v>
      </c>
      <c r="L119" s="85">
        <v>10052</v>
      </c>
      <c r="M119" s="44">
        <f t="shared" si="29"/>
        <v>0.875</v>
      </c>
      <c r="N119" s="44">
        <f t="shared" si="30"/>
        <v>0.91515046296262881</v>
      </c>
      <c r="O119" s="45">
        <f t="shared" si="31"/>
        <v>4.0150462962628808E-2</v>
      </c>
      <c r="P119" s="46">
        <f t="shared" si="32"/>
        <v>0.96361111110309139</v>
      </c>
      <c r="Q119" s="43">
        <v>238</v>
      </c>
      <c r="R119" s="44">
        <f t="shared" si="33"/>
        <v>0.83611111110803904</v>
      </c>
      <c r="S119" s="45">
        <f t="shared" si="34"/>
        <v>1.038888888891961</v>
      </c>
      <c r="T119" s="46">
        <f t="shared" si="35"/>
        <v>-0.93333333340706304</v>
      </c>
      <c r="U119" s="43">
        <v>925</v>
      </c>
      <c r="V119" s="43">
        <v>9.5837839999999997E-3</v>
      </c>
      <c r="W119" s="47">
        <v>40781.875</v>
      </c>
      <c r="X119" s="47">
        <v>40781.915150462963</v>
      </c>
      <c r="Y119" s="47">
        <v>40781.836111111108</v>
      </c>
      <c r="AA119"/>
      <c r="AB119"/>
      <c r="AC119"/>
      <c r="AD119"/>
      <c r="AE119"/>
      <c r="AF119"/>
      <c r="AG119"/>
      <c r="AH119"/>
      <c r="AI119"/>
      <c r="AJ119"/>
      <c r="AK119"/>
      <c r="AL119"/>
      <c r="AM119"/>
      <c r="AN119"/>
      <c r="AO119"/>
      <c r="AP119"/>
    </row>
    <row r="120" spans="1:42" s="48" customFormat="1" x14ac:dyDescent="0.25">
      <c r="A120">
        <v>112</v>
      </c>
      <c r="B120" s="49">
        <v>40794</v>
      </c>
      <c r="C120" s="50">
        <v>2</v>
      </c>
      <c r="D120" s="50" t="s">
        <v>36</v>
      </c>
      <c r="E120" s="75" t="s">
        <v>58</v>
      </c>
      <c r="F120" s="51">
        <v>2011</v>
      </c>
      <c r="G120" s="51">
        <v>8</v>
      </c>
      <c r="H120" s="51" t="s">
        <v>10</v>
      </c>
      <c r="I120" s="48" t="s">
        <v>11</v>
      </c>
      <c r="J120" s="48" t="s">
        <v>11</v>
      </c>
      <c r="K120" s="51">
        <v>116508</v>
      </c>
      <c r="L120" s="51">
        <v>110062</v>
      </c>
      <c r="M120" s="52">
        <f t="shared" si="29"/>
        <v>0.85416666666424135</v>
      </c>
      <c r="N120" s="52">
        <f t="shared" si="30"/>
        <v>0.86388888888905058</v>
      </c>
      <c r="O120" s="53">
        <f t="shared" si="31"/>
        <v>9.7222222248092294E-3</v>
      </c>
      <c r="P120" s="54">
        <f t="shared" si="32"/>
        <v>0.2333333333954215</v>
      </c>
      <c r="Q120" s="51">
        <v>251</v>
      </c>
      <c r="R120" s="52">
        <f t="shared" si="33"/>
        <v>0.8243055555576575</v>
      </c>
      <c r="S120" s="53">
        <f t="shared" si="34"/>
        <v>1.0298611111065838</v>
      </c>
      <c r="T120" s="54">
        <f t="shared" si="35"/>
        <v>-0.71666666655801237</v>
      </c>
      <c r="U120" s="51">
        <v>850</v>
      </c>
      <c r="V120" s="51">
        <v>0.13706823500000001</v>
      </c>
      <c r="W120" s="55">
        <v>40794.854166666664</v>
      </c>
      <c r="X120" s="55">
        <v>40794.863888888889</v>
      </c>
      <c r="Y120" s="55">
        <v>40794.824305555558</v>
      </c>
      <c r="AA120"/>
      <c r="AB120"/>
      <c r="AC120"/>
      <c r="AD120"/>
      <c r="AE120"/>
      <c r="AF120"/>
      <c r="AG120"/>
      <c r="AH120"/>
      <c r="AI120"/>
      <c r="AJ120"/>
      <c r="AK120"/>
      <c r="AL120"/>
      <c r="AM120"/>
      <c r="AN120"/>
      <c r="AO120"/>
      <c r="AP120"/>
    </row>
    <row r="121" spans="1:42" s="48" customFormat="1" x14ac:dyDescent="0.25">
      <c r="A121">
        <v>113</v>
      </c>
      <c r="B121" s="49">
        <v>40807</v>
      </c>
      <c r="C121" s="50">
        <v>3</v>
      </c>
      <c r="D121" s="50" t="s">
        <v>36</v>
      </c>
      <c r="E121" s="75" t="s">
        <v>58</v>
      </c>
      <c r="F121" s="51">
        <v>2011</v>
      </c>
      <c r="G121" s="51">
        <v>10</v>
      </c>
      <c r="H121" s="51" t="s">
        <v>10</v>
      </c>
      <c r="I121" s="48" t="s">
        <v>11</v>
      </c>
      <c r="J121" s="48" t="s">
        <v>11</v>
      </c>
      <c r="K121" s="51">
        <v>143937</v>
      </c>
      <c r="L121" s="51">
        <v>117625</v>
      </c>
      <c r="M121" s="52">
        <f t="shared" si="29"/>
        <v>0.85416666666424135</v>
      </c>
      <c r="N121" s="52">
        <f t="shared" si="30"/>
        <v>0.73888888888905058</v>
      </c>
      <c r="O121" s="53">
        <f t="shared" si="31"/>
        <v>1.1152777777751908</v>
      </c>
      <c r="P121" s="54">
        <f t="shared" si="32"/>
        <v>-2.7666666666045785</v>
      </c>
      <c r="Q121" s="51">
        <v>264</v>
      </c>
      <c r="R121" s="52">
        <f t="shared" si="33"/>
        <v>0.80694444444088731</v>
      </c>
      <c r="S121" s="53">
        <f t="shared" si="34"/>
        <v>1.047222222223354</v>
      </c>
      <c r="T121" s="54">
        <f t="shared" si="35"/>
        <v>-1.1333333333604969</v>
      </c>
      <c r="U121" s="51">
        <v>776</v>
      </c>
      <c r="V121" s="51">
        <v>0.18548582499999999</v>
      </c>
      <c r="W121" s="55">
        <v>40807.854166666664</v>
      </c>
      <c r="X121" s="55">
        <v>40807.738888888889</v>
      </c>
      <c r="Y121" s="55">
        <v>40807.806944444441</v>
      </c>
      <c r="Z121" s="48" t="s">
        <v>12</v>
      </c>
      <c r="AA121"/>
      <c r="AB121"/>
      <c r="AC121"/>
      <c r="AD121"/>
      <c r="AE121"/>
      <c r="AF121"/>
      <c r="AG121"/>
      <c r="AH121"/>
      <c r="AI121"/>
      <c r="AJ121"/>
      <c r="AK121"/>
      <c r="AL121"/>
      <c r="AM121"/>
      <c r="AN121"/>
      <c r="AO121"/>
      <c r="AP121"/>
    </row>
    <row r="122" spans="1:42" s="48" customFormat="1" x14ac:dyDescent="0.25">
      <c r="A122">
        <v>114</v>
      </c>
      <c r="B122" s="49">
        <v>40826</v>
      </c>
      <c r="C122" s="50">
        <v>4</v>
      </c>
      <c r="D122" s="50" t="s">
        <v>36</v>
      </c>
      <c r="E122" s="75" t="s">
        <v>58</v>
      </c>
      <c r="F122" s="51">
        <v>2011</v>
      </c>
      <c r="G122" s="51">
        <v>5</v>
      </c>
      <c r="H122" s="51" t="s">
        <v>10</v>
      </c>
      <c r="I122" s="48" t="s">
        <v>11</v>
      </c>
      <c r="J122" s="48" t="s">
        <v>11</v>
      </c>
      <c r="K122" s="51">
        <v>9611</v>
      </c>
      <c r="L122" s="51">
        <v>0</v>
      </c>
      <c r="M122" s="52">
        <f t="shared" si="29"/>
        <v>0.8125</v>
      </c>
      <c r="N122" s="52">
        <f t="shared" si="30"/>
        <v>0.98402777777664596</v>
      </c>
      <c r="O122" s="53">
        <f t="shared" si="31"/>
        <v>0.17152777777664596</v>
      </c>
      <c r="P122" s="54">
        <f t="shared" si="32"/>
        <v>4.1166666666395031</v>
      </c>
      <c r="Q122" s="51">
        <v>283</v>
      </c>
      <c r="R122" s="52">
        <f t="shared" si="33"/>
        <v>0.78402777777955635</v>
      </c>
      <c r="S122" s="53">
        <f t="shared" si="34"/>
        <v>1.0284722222204437</v>
      </c>
      <c r="T122" s="54">
        <f t="shared" si="35"/>
        <v>-0.68333333329064772</v>
      </c>
      <c r="U122" s="51">
        <v>662</v>
      </c>
      <c r="V122" s="51">
        <v>1.4518127E-2</v>
      </c>
      <c r="W122" s="55">
        <v>40827.8125</v>
      </c>
      <c r="X122" s="55">
        <v>40827.984027777777</v>
      </c>
      <c r="Y122" s="55">
        <v>40827.78402777778</v>
      </c>
      <c r="AA122"/>
      <c r="AB122"/>
      <c r="AC122"/>
      <c r="AD122"/>
      <c r="AE122"/>
      <c r="AF122"/>
      <c r="AG122"/>
      <c r="AH122"/>
      <c r="AI122"/>
      <c r="AJ122"/>
      <c r="AK122"/>
      <c r="AL122"/>
      <c r="AM122"/>
      <c r="AN122"/>
      <c r="AO122"/>
      <c r="AP122"/>
    </row>
    <row r="123" spans="1:42" s="48" customFormat="1" x14ac:dyDescent="0.25">
      <c r="A123">
        <v>115</v>
      </c>
      <c r="B123" s="49">
        <v>40839</v>
      </c>
      <c r="C123" s="50">
        <v>5</v>
      </c>
      <c r="D123" s="50" t="s">
        <v>36</v>
      </c>
      <c r="E123" s="75" t="s">
        <v>58</v>
      </c>
      <c r="F123" s="51">
        <v>2011</v>
      </c>
      <c r="G123" s="51"/>
      <c r="H123" s="51" t="s">
        <v>10</v>
      </c>
      <c r="K123" s="51">
        <v>0</v>
      </c>
      <c r="L123" s="50">
        <v>0</v>
      </c>
      <c r="M123" s="52"/>
      <c r="N123" s="52"/>
      <c r="O123" s="53"/>
      <c r="P123" s="54"/>
      <c r="Q123" s="51"/>
      <c r="R123" s="52"/>
      <c r="S123" s="53"/>
      <c r="T123" s="54"/>
      <c r="U123" s="51"/>
      <c r="V123" s="51"/>
      <c r="W123" s="55"/>
      <c r="X123" s="55"/>
      <c r="Y123" s="55"/>
      <c r="AA123"/>
      <c r="AB123"/>
      <c r="AC123"/>
      <c r="AD123"/>
      <c r="AE123"/>
      <c r="AF123"/>
      <c r="AG123"/>
      <c r="AH123"/>
      <c r="AI123"/>
      <c r="AJ123"/>
      <c r="AK123"/>
      <c r="AL123"/>
      <c r="AM123"/>
      <c r="AN123"/>
      <c r="AO123"/>
      <c r="AP123"/>
    </row>
    <row r="124" spans="1:42" s="48" customFormat="1" ht="150" hidden="1" x14ac:dyDescent="0.25">
      <c r="A124"/>
      <c r="B124" s="49">
        <v>2011</v>
      </c>
      <c r="C124" s="50"/>
      <c r="D124" s="50" t="s">
        <v>63</v>
      </c>
      <c r="E124" s="76" t="s">
        <v>64</v>
      </c>
      <c r="F124" s="51"/>
      <c r="G124" s="51"/>
      <c r="H124" s="51" t="s">
        <v>13</v>
      </c>
      <c r="K124" s="51"/>
      <c r="L124" s="50"/>
      <c r="M124" s="52"/>
      <c r="N124" s="52"/>
      <c r="O124" s="53"/>
      <c r="P124" s="54"/>
      <c r="Q124" s="51"/>
      <c r="R124" s="52"/>
      <c r="S124" s="53"/>
      <c r="T124" s="54"/>
      <c r="U124" s="51"/>
      <c r="V124" s="51"/>
      <c r="W124" s="55"/>
      <c r="X124" s="55"/>
      <c r="Y124" s="55"/>
      <c r="AA124"/>
      <c r="AB124"/>
      <c r="AC124"/>
      <c r="AD124"/>
      <c r="AE124"/>
      <c r="AF124"/>
      <c r="AG124"/>
      <c r="AH124"/>
      <c r="AI124"/>
      <c r="AJ124"/>
      <c r="AK124"/>
      <c r="AL124"/>
      <c r="AM124"/>
      <c r="AN124"/>
      <c r="AO124"/>
      <c r="AP124"/>
    </row>
    <row r="125" spans="1:42" s="48" customFormat="1" hidden="1" x14ac:dyDescent="0.25">
      <c r="A125">
        <v>116</v>
      </c>
      <c r="B125" s="49">
        <v>41090</v>
      </c>
      <c r="C125" s="50">
        <v>1</v>
      </c>
      <c r="D125" s="50" t="s">
        <v>36</v>
      </c>
      <c r="E125" s="75" t="s">
        <v>58</v>
      </c>
      <c r="F125" s="51">
        <v>2012</v>
      </c>
      <c r="G125" s="51">
        <v>12</v>
      </c>
      <c r="H125" s="51" t="s">
        <v>13</v>
      </c>
      <c r="I125" s="48" t="s">
        <v>11</v>
      </c>
      <c r="J125" s="48" t="s">
        <v>11</v>
      </c>
      <c r="K125" s="51">
        <v>59795</v>
      </c>
      <c r="L125" s="50">
        <v>59795</v>
      </c>
      <c r="M125" s="52">
        <f t="shared" ref="M125:M134" si="36">W125-INT(W125)</f>
        <v>0.875</v>
      </c>
      <c r="N125" s="52">
        <f t="shared" ref="N125:N134" si="37">X125-INT(X125)</f>
        <v>0.87335648148291511</v>
      </c>
      <c r="O125" s="53">
        <f t="shared" ref="O125:O134" si="38">IF(X125&gt;W125, X125-W125, 1+W125-X125)</f>
        <v>1.0016435185170849</v>
      </c>
      <c r="P125" s="54">
        <f t="shared" ref="P125:P134" si="39">(X125-W125)*24</f>
        <v>-3.9444444410037249E-2</v>
      </c>
      <c r="Q125" s="51">
        <v>182</v>
      </c>
      <c r="R125" s="52">
        <f t="shared" ref="R125:R134" si="40">Y125-INT(Y125)</f>
        <v>0.87777777777955635</v>
      </c>
      <c r="S125" s="53">
        <f t="shared" ref="S125:S134" si="41">IF(Y125&gt;W125, Y125-W125, 1+W125-Y125)</f>
        <v>2.7777777795563452E-3</v>
      </c>
      <c r="T125" s="54">
        <f t="shared" ref="T125:T134" si="42">(Y125-W125)*24</f>
        <v>6.6666666709352285E-2</v>
      </c>
      <c r="U125" s="51">
        <v>840</v>
      </c>
      <c r="V125" s="51">
        <v>7.1184523999999999E-2</v>
      </c>
      <c r="W125" s="55">
        <v>41090.875</v>
      </c>
      <c r="X125" s="55">
        <v>41090.873356481483</v>
      </c>
      <c r="Y125" s="55">
        <v>41090.87777777778</v>
      </c>
      <c r="AA125"/>
      <c r="AB125"/>
      <c r="AC125"/>
      <c r="AD125"/>
      <c r="AE125"/>
      <c r="AF125"/>
      <c r="AG125"/>
      <c r="AH125"/>
      <c r="AI125"/>
      <c r="AJ125"/>
      <c r="AK125"/>
      <c r="AL125"/>
      <c r="AM125"/>
      <c r="AN125"/>
      <c r="AO125"/>
      <c r="AP125"/>
    </row>
    <row r="126" spans="1:42" s="48" customFormat="1" hidden="1" x14ac:dyDescent="0.25">
      <c r="A126">
        <v>117</v>
      </c>
      <c r="B126" s="49">
        <v>41104</v>
      </c>
      <c r="C126" s="50">
        <v>2</v>
      </c>
      <c r="D126" s="50" t="s">
        <v>36</v>
      </c>
      <c r="E126" s="75" t="s">
        <v>58</v>
      </c>
      <c r="F126" s="51">
        <v>2012</v>
      </c>
      <c r="G126" s="51">
        <v>12</v>
      </c>
      <c r="H126" s="51" t="s">
        <v>13</v>
      </c>
      <c r="I126" s="48" t="s">
        <v>11</v>
      </c>
      <c r="J126" s="48" t="s">
        <v>11</v>
      </c>
      <c r="K126" s="51">
        <v>55787</v>
      </c>
      <c r="L126" s="50">
        <v>47710</v>
      </c>
      <c r="M126" s="52">
        <f t="shared" si="36"/>
        <v>0.875</v>
      </c>
      <c r="N126" s="52">
        <f t="shared" si="37"/>
        <v>0.89428240740380716</v>
      </c>
      <c r="O126" s="53">
        <f t="shared" si="38"/>
        <v>1.9282407403807156E-2</v>
      </c>
      <c r="P126" s="54">
        <f t="shared" si="39"/>
        <v>0.46277777769137174</v>
      </c>
      <c r="Q126" s="51">
        <v>196</v>
      </c>
      <c r="R126" s="52">
        <f t="shared" si="40"/>
        <v>0.87361111111385981</v>
      </c>
      <c r="S126" s="53">
        <f t="shared" si="41"/>
        <v>1.0013888888861402</v>
      </c>
      <c r="T126" s="54">
        <f t="shared" si="42"/>
        <v>-3.3333333267364651E-2</v>
      </c>
      <c r="U126" s="51">
        <v>818</v>
      </c>
      <c r="V126" s="51">
        <v>6.8199266999999994E-2</v>
      </c>
      <c r="W126" s="55">
        <v>41104.875</v>
      </c>
      <c r="X126" s="55">
        <v>41104.894282407404</v>
      </c>
      <c r="Y126" s="55">
        <v>41104.873611111114</v>
      </c>
      <c r="AA126"/>
      <c r="AB126"/>
      <c r="AC126"/>
      <c r="AD126"/>
      <c r="AE126"/>
      <c r="AF126"/>
      <c r="AG126"/>
      <c r="AH126"/>
      <c r="AI126"/>
      <c r="AJ126"/>
      <c r="AK126"/>
      <c r="AL126"/>
      <c r="AM126"/>
      <c r="AN126"/>
      <c r="AO126"/>
      <c r="AP126"/>
    </row>
    <row r="127" spans="1:42" s="48" customFormat="1" hidden="1" x14ac:dyDescent="0.25">
      <c r="A127">
        <v>118</v>
      </c>
      <c r="B127" s="49">
        <v>41118</v>
      </c>
      <c r="C127" s="50">
        <v>3</v>
      </c>
      <c r="D127" s="50" t="s">
        <v>36</v>
      </c>
      <c r="E127" s="75" t="s">
        <v>58</v>
      </c>
      <c r="F127" s="51">
        <v>2012</v>
      </c>
      <c r="G127" s="51">
        <v>11</v>
      </c>
      <c r="H127" s="51" t="s">
        <v>13</v>
      </c>
      <c r="I127" s="48" t="s">
        <v>11</v>
      </c>
      <c r="J127" s="48" t="s">
        <v>11</v>
      </c>
      <c r="K127" s="51">
        <v>38756</v>
      </c>
      <c r="L127" s="63">
        <v>31009</v>
      </c>
      <c r="M127" s="52">
        <f t="shared" si="36"/>
        <v>0.875</v>
      </c>
      <c r="N127" s="52">
        <f t="shared" si="37"/>
        <v>0.82028935185371665</v>
      </c>
      <c r="O127" s="53">
        <f t="shared" si="38"/>
        <v>1.0547106481462833</v>
      </c>
      <c r="P127" s="54">
        <f t="shared" si="39"/>
        <v>-1.3130555555108003</v>
      </c>
      <c r="Q127" s="51">
        <v>210</v>
      </c>
      <c r="R127" s="52">
        <f t="shared" si="40"/>
        <v>0.86805555555474712</v>
      </c>
      <c r="S127" s="53">
        <f t="shared" si="41"/>
        <v>1.0069444444452529</v>
      </c>
      <c r="T127" s="54">
        <f t="shared" si="42"/>
        <v>-0.16666666668606922</v>
      </c>
      <c r="U127" s="51">
        <v>743</v>
      </c>
      <c r="V127" s="51">
        <v>5.2161507000000003E-2</v>
      </c>
      <c r="W127" s="55">
        <v>41118.875</v>
      </c>
      <c r="X127" s="55">
        <v>41118.820289351854</v>
      </c>
      <c r="Y127" s="55">
        <v>41118.868055555555</v>
      </c>
      <c r="AA127"/>
      <c r="AB127"/>
      <c r="AC127"/>
      <c r="AD127"/>
      <c r="AE127"/>
      <c r="AF127"/>
      <c r="AG127"/>
      <c r="AH127"/>
      <c r="AI127"/>
      <c r="AJ127"/>
      <c r="AK127"/>
      <c r="AL127"/>
      <c r="AM127"/>
      <c r="AN127"/>
      <c r="AO127"/>
      <c r="AP127"/>
    </row>
    <row r="128" spans="1:42" s="48" customFormat="1" hidden="1" x14ac:dyDescent="0.25">
      <c r="A128">
        <v>119</v>
      </c>
      <c r="B128" s="49">
        <v>41132</v>
      </c>
      <c r="C128" s="50">
        <v>4</v>
      </c>
      <c r="D128" s="50" t="s">
        <v>36</v>
      </c>
      <c r="E128" s="75" t="s">
        <v>58</v>
      </c>
      <c r="F128" s="51">
        <v>2012</v>
      </c>
      <c r="G128" s="51">
        <v>8</v>
      </c>
      <c r="H128" s="51" t="s">
        <v>13</v>
      </c>
      <c r="I128" s="48" t="s">
        <v>11</v>
      </c>
      <c r="J128" s="48" t="s">
        <v>11</v>
      </c>
      <c r="K128" s="51">
        <v>20939</v>
      </c>
      <c r="L128" s="63">
        <v>15507</v>
      </c>
      <c r="M128" s="52">
        <f t="shared" si="36"/>
        <v>0.875</v>
      </c>
      <c r="N128" s="52">
        <f t="shared" si="37"/>
        <v>0.82839120370044839</v>
      </c>
      <c r="O128" s="53">
        <f t="shared" si="38"/>
        <v>1.0466087962995516</v>
      </c>
      <c r="P128" s="54">
        <f t="shared" si="39"/>
        <v>-1.1186111111892387</v>
      </c>
      <c r="Q128" s="51">
        <v>224</v>
      </c>
      <c r="R128" s="52">
        <f t="shared" si="40"/>
        <v>0.85208333333139308</v>
      </c>
      <c r="S128" s="53">
        <f t="shared" si="41"/>
        <v>1.0229166666686069</v>
      </c>
      <c r="T128" s="54">
        <f t="shared" si="42"/>
        <v>-0.55000000004656613</v>
      </c>
      <c r="U128" s="51">
        <v>703</v>
      </c>
      <c r="V128" s="51">
        <v>2.9785206000000002E-2</v>
      </c>
      <c r="W128" s="55">
        <v>41132.875</v>
      </c>
      <c r="X128" s="55">
        <v>41132.8283912037</v>
      </c>
      <c r="Y128" s="55">
        <v>41132.852083333331</v>
      </c>
      <c r="AA128"/>
      <c r="AB128"/>
      <c r="AC128"/>
      <c r="AD128"/>
      <c r="AE128"/>
      <c r="AF128"/>
      <c r="AG128"/>
      <c r="AH128"/>
      <c r="AI128"/>
      <c r="AJ128"/>
      <c r="AK128"/>
      <c r="AL128"/>
      <c r="AM128"/>
      <c r="AN128"/>
      <c r="AO128"/>
      <c r="AP128"/>
    </row>
    <row r="129" spans="1:42" s="48" customFormat="1" x14ac:dyDescent="0.25">
      <c r="A129">
        <v>120</v>
      </c>
      <c r="B129" s="49">
        <v>41133</v>
      </c>
      <c r="C129" s="50">
        <v>1</v>
      </c>
      <c r="D129" s="50" t="s">
        <v>36</v>
      </c>
      <c r="E129" s="75" t="s">
        <v>58</v>
      </c>
      <c r="F129" s="51">
        <v>2012</v>
      </c>
      <c r="G129" s="51">
        <v>6</v>
      </c>
      <c r="H129" s="51" t="s">
        <v>10</v>
      </c>
      <c r="I129" s="48" t="s">
        <v>11</v>
      </c>
      <c r="J129" s="48" t="s">
        <v>11</v>
      </c>
      <c r="K129" s="51">
        <v>33541</v>
      </c>
      <c r="L129" s="51">
        <v>33541</v>
      </c>
      <c r="M129" s="52">
        <f t="shared" si="36"/>
        <v>0.875</v>
      </c>
      <c r="N129" s="52">
        <f t="shared" si="37"/>
        <v>0.82083333333139308</v>
      </c>
      <c r="O129" s="53">
        <f t="shared" si="38"/>
        <v>1.0541666666686069</v>
      </c>
      <c r="P129" s="54">
        <f t="shared" si="39"/>
        <v>-1.3000000000465661</v>
      </c>
      <c r="Q129" s="51">
        <v>225</v>
      </c>
      <c r="R129" s="52">
        <f t="shared" si="40"/>
        <v>0.8555555555576575</v>
      </c>
      <c r="S129" s="53">
        <f t="shared" si="41"/>
        <v>1.0194444444423425</v>
      </c>
      <c r="T129" s="54">
        <f t="shared" si="42"/>
        <v>-0.46666666661622003</v>
      </c>
      <c r="U129" s="51">
        <v>827</v>
      </c>
      <c r="V129" s="51">
        <v>4.0557437000000002E-2</v>
      </c>
      <c r="W129" s="55">
        <v>41133.875</v>
      </c>
      <c r="X129" s="55">
        <v>41133.820833333331</v>
      </c>
      <c r="Y129" s="55">
        <v>41133.855555555558</v>
      </c>
      <c r="AA129"/>
      <c r="AB129"/>
      <c r="AC129"/>
      <c r="AD129"/>
      <c r="AE129"/>
      <c r="AF129"/>
      <c r="AG129"/>
      <c r="AH129"/>
      <c r="AI129"/>
      <c r="AJ129"/>
      <c r="AK129"/>
      <c r="AL129"/>
      <c r="AM129"/>
      <c r="AN129"/>
      <c r="AO129"/>
      <c r="AP129"/>
    </row>
    <row r="130" spans="1:42" s="48" customFormat="1" hidden="1" x14ac:dyDescent="0.25">
      <c r="A130">
        <v>121</v>
      </c>
      <c r="B130" s="49">
        <v>41146</v>
      </c>
      <c r="C130" s="50">
        <v>5</v>
      </c>
      <c r="D130" s="50" t="s">
        <v>36</v>
      </c>
      <c r="E130" s="75" t="s">
        <v>58</v>
      </c>
      <c r="F130" s="51">
        <v>2012</v>
      </c>
      <c r="G130" s="51">
        <v>7</v>
      </c>
      <c r="H130" s="51" t="s">
        <v>13</v>
      </c>
      <c r="I130" s="48" t="s">
        <v>11</v>
      </c>
      <c r="J130" s="48" t="s">
        <v>11</v>
      </c>
      <c r="K130" s="51">
        <v>9550</v>
      </c>
      <c r="L130" s="63">
        <v>6585</v>
      </c>
      <c r="M130" s="52">
        <f t="shared" si="36"/>
        <v>0.875</v>
      </c>
      <c r="N130" s="52">
        <f t="shared" si="37"/>
        <v>0.76896990741079208</v>
      </c>
      <c r="O130" s="53">
        <f t="shared" si="38"/>
        <v>1.1060300925892079</v>
      </c>
      <c r="P130" s="54">
        <f t="shared" si="39"/>
        <v>-2.5447222221409902</v>
      </c>
      <c r="Q130" s="51">
        <v>238</v>
      </c>
      <c r="R130" s="52">
        <f t="shared" si="40"/>
        <v>0.83611111110803904</v>
      </c>
      <c r="S130" s="53">
        <f t="shared" si="41"/>
        <v>1.038888888891961</v>
      </c>
      <c r="T130" s="54">
        <f t="shared" si="42"/>
        <v>-0.93333333340706304</v>
      </c>
      <c r="U130" s="51">
        <v>670</v>
      </c>
      <c r="V130" s="51">
        <v>1.4253731E-2</v>
      </c>
      <c r="W130" s="55">
        <v>41146.875</v>
      </c>
      <c r="X130" s="55">
        <v>41146.768969907411</v>
      </c>
      <c r="Y130" s="55">
        <v>41146.836111111108</v>
      </c>
      <c r="AA130"/>
      <c r="AB130"/>
      <c r="AC130"/>
      <c r="AD130"/>
      <c r="AE130"/>
      <c r="AF130"/>
      <c r="AG130"/>
      <c r="AH130"/>
      <c r="AI130"/>
      <c r="AJ130"/>
      <c r="AK130"/>
      <c r="AL130"/>
      <c r="AM130"/>
      <c r="AN130"/>
      <c r="AO130"/>
      <c r="AP130"/>
    </row>
    <row r="131" spans="1:42" s="48" customFormat="1" x14ac:dyDescent="0.25">
      <c r="A131">
        <v>122</v>
      </c>
      <c r="B131" s="49">
        <v>41147</v>
      </c>
      <c r="C131" s="50">
        <v>2</v>
      </c>
      <c r="D131" s="50" t="s">
        <v>36</v>
      </c>
      <c r="E131" s="75" t="s">
        <v>58</v>
      </c>
      <c r="F131" s="51">
        <v>2012</v>
      </c>
      <c r="G131" s="51">
        <v>7</v>
      </c>
      <c r="H131" s="51" t="s">
        <v>10</v>
      </c>
      <c r="I131" s="48" t="s">
        <v>11</v>
      </c>
      <c r="J131" s="48" t="s">
        <v>11</v>
      </c>
      <c r="K131" s="51">
        <v>107994</v>
      </c>
      <c r="L131" s="51">
        <v>101453</v>
      </c>
      <c r="M131" s="52">
        <f t="shared" si="36"/>
        <v>0.875</v>
      </c>
      <c r="N131" s="52">
        <f t="shared" si="37"/>
        <v>0.77291666666860692</v>
      </c>
      <c r="O131" s="53">
        <f t="shared" si="38"/>
        <v>1.1020833333313931</v>
      </c>
      <c r="P131" s="54">
        <f t="shared" si="39"/>
        <v>-2.4499999999534339</v>
      </c>
      <c r="Q131" s="51">
        <v>239</v>
      </c>
      <c r="R131" s="52">
        <f t="shared" si="40"/>
        <v>0.83888888888759539</v>
      </c>
      <c r="S131" s="53">
        <f t="shared" si="41"/>
        <v>1.0361111111124046</v>
      </c>
      <c r="T131" s="54">
        <f t="shared" si="42"/>
        <v>-0.86666666669771075</v>
      </c>
      <c r="U131" s="51">
        <v>844</v>
      </c>
      <c r="V131" s="51">
        <v>0.127954976</v>
      </c>
      <c r="W131" s="55">
        <v>41147.875</v>
      </c>
      <c r="X131" s="55">
        <v>41147.772916666669</v>
      </c>
      <c r="Y131" s="55">
        <v>41147.838888888888</v>
      </c>
      <c r="AA131"/>
      <c r="AB131"/>
      <c r="AC131"/>
      <c r="AD131"/>
      <c r="AE131"/>
      <c r="AF131"/>
      <c r="AG131"/>
      <c r="AH131"/>
      <c r="AI131"/>
      <c r="AJ131"/>
      <c r="AK131"/>
      <c r="AL131"/>
      <c r="AM131"/>
      <c r="AN131"/>
      <c r="AO131"/>
      <c r="AP131"/>
    </row>
    <row r="132" spans="1:42" s="48" customFormat="1" x14ac:dyDescent="0.25">
      <c r="A132">
        <v>123</v>
      </c>
      <c r="B132" s="49">
        <v>41161</v>
      </c>
      <c r="C132" s="50">
        <v>3</v>
      </c>
      <c r="D132" s="50" t="s">
        <v>36</v>
      </c>
      <c r="E132" s="75" t="s">
        <v>58</v>
      </c>
      <c r="F132" s="51">
        <v>2012</v>
      </c>
      <c r="G132" s="51">
        <v>12</v>
      </c>
      <c r="H132" s="51" t="s">
        <v>10</v>
      </c>
      <c r="I132" s="48" t="s">
        <v>11</v>
      </c>
      <c r="J132" s="48" t="s">
        <v>11</v>
      </c>
      <c r="K132" s="51">
        <v>59886</v>
      </c>
      <c r="L132" s="86">
        <v>37651</v>
      </c>
      <c r="M132" s="52">
        <f t="shared" si="36"/>
        <v>0.875</v>
      </c>
      <c r="N132" s="52">
        <f t="shared" si="37"/>
        <v>0.75347222221898846</v>
      </c>
      <c r="O132" s="53">
        <f t="shared" si="38"/>
        <v>1.1215277777810115</v>
      </c>
      <c r="P132" s="54">
        <f t="shared" si="39"/>
        <v>-2.9166666667442769</v>
      </c>
      <c r="Q132" s="51">
        <v>253</v>
      </c>
      <c r="R132" s="52">
        <f t="shared" si="40"/>
        <v>0.82361111111094942</v>
      </c>
      <c r="S132" s="53">
        <f t="shared" si="41"/>
        <v>1.0513888888890506</v>
      </c>
      <c r="T132" s="54">
        <f t="shared" si="42"/>
        <v>-1.2333333333372138</v>
      </c>
      <c r="U132" s="51">
        <v>780</v>
      </c>
      <c r="V132" s="51">
        <v>7.6815385E-2</v>
      </c>
      <c r="W132" s="55">
        <v>41161.875</v>
      </c>
      <c r="X132" s="55">
        <v>41161.753472222219</v>
      </c>
      <c r="Y132" s="55">
        <v>41161.823611111111</v>
      </c>
      <c r="AA132"/>
      <c r="AB132"/>
      <c r="AC132"/>
      <c r="AD132"/>
      <c r="AE132"/>
      <c r="AF132"/>
      <c r="AG132"/>
      <c r="AH132"/>
      <c r="AI132"/>
      <c r="AJ132"/>
      <c r="AK132"/>
      <c r="AL132"/>
      <c r="AM132"/>
      <c r="AN132"/>
      <c r="AO132"/>
      <c r="AP132"/>
    </row>
    <row r="133" spans="1:42" s="48" customFormat="1" x14ac:dyDescent="0.25">
      <c r="A133">
        <v>124</v>
      </c>
      <c r="B133" s="49">
        <v>41174</v>
      </c>
      <c r="C133" s="50">
        <v>4</v>
      </c>
      <c r="D133" s="50" t="s">
        <v>36</v>
      </c>
      <c r="E133" s="75" t="s">
        <v>58</v>
      </c>
      <c r="F133" s="51">
        <v>2012</v>
      </c>
      <c r="G133" s="51">
        <v>8</v>
      </c>
      <c r="H133" s="51" t="s">
        <v>10</v>
      </c>
      <c r="I133" s="48" t="s">
        <v>11</v>
      </c>
      <c r="J133" s="48" t="s">
        <v>11</v>
      </c>
      <c r="K133" s="51">
        <v>59213</v>
      </c>
      <c r="L133" s="86">
        <v>41725</v>
      </c>
      <c r="M133" s="52">
        <f t="shared" si="36"/>
        <v>0.875</v>
      </c>
      <c r="N133" s="52">
        <f t="shared" si="37"/>
        <v>0.67291666667006211</v>
      </c>
      <c r="O133" s="53">
        <f t="shared" si="38"/>
        <v>1.2020833333299379</v>
      </c>
      <c r="P133" s="54">
        <f t="shared" si="39"/>
        <v>-4.8499999999185093</v>
      </c>
      <c r="Q133" s="51">
        <v>266</v>
      </c>
      <c r="R133" s="52">
        <f t="shared" si="40"/>
        <v>0.80694444444088731</v>
      </c>
      <c r="S133" s="53">
        <f t="shared" si="41"/>
        <v>1.0680555555591127</v>
      </c>
      <c r="T133" s="54">
        <f t="shared" si="42"/>
        <v>-1.6333333334187046</v>
      </c>
      <c r="U133" s="51">
        <v>712</v>
      </c>
      <c r="V133" s="51">
        <v>8.3164325999999997E-2</v>
      </c>
      <c r="W133" s="55">
        <v>41174.875</v>
      </c>
      <c r="X133" s="55">
        <v>41174.67291666667</v>
      </c>
      <c r="Y133" s="55">
        <v>41174.806944444441</v>
      </c>
      <c r="AA133"/>
      <c r="AB133"/>
      <c r="AC133"/>
      <c r="AD133"/>
      <c r="AE133"/>
      <c r="AF133"/>
      <c r="AG133"/>
      <c r="AH133"/>
      <c r="AI133"/>
      <c r="AJ133"/>
      <c r="AK133"/>
      <c r="AL133"/>
      <c r="AM133"/>
      <c r="AN133"/>
      <c r="AO133"/>
      <c r="AP133"/>
    </row>
    <row r="134" spans="1:42" s="48" customFormat="1" x14ac:dyDescent="0.25">
      <c r="A134">
        <v>125</v>
      </c>
      <c r="B134" s="49">
        <v>41189</v>
      </c>
      <c r="C134" s="50">
        <v>5</v>
      </c>
      <c r="D134" s="50" t="s">
        <v>36</v>
      </c>
      <c r="E134" s="75" t="s">
        <v>58</v>
      </c>
      <c r="F134" s="51">
        <v>2012</v>
      </c>
      <c r="G134" s="51">
        <v>10</v>
      </c>
      <c r="H134" s="51" t="s">
        <v>10</v>
      </c>
      <c r="I134" s="48" t="s">
        <v>11</v>
      </c>
      <c r="J134" s="48" t="s">
        <v>11</v>
      </c>
      <c r="K134" s="51">
        <v>21475</v>
      </c>
      <c r="L134" s="86">
        <v>8711</v>
      </c>
      <c r="M134" s="52">
        <f t="shared" si="36"/>
        <v>0.83333333333575865</v>
      </c>
      <c r="N134" s="52">
        <f t="shared" si="37"/>
        <v>0.68958333333284827</v>
      </c>
      <c r="O134" s="53">
        <f t="shared" si="38"/>
        <v>1.1437500000029104</v>
      </c>
      <c r="P134" s="54">
        <f t="shared" si="39"/>
        <v>-3.4500000000698492</v>
      </c>
      <c r="Q134" s="51">
        <v>281</v>
      </c>
      <c r="R134" s="52">
        <f t="shared" si="40"/>
        <v>0.78611111111240461</v>
      </c>
      <c r="S134" s="53">
        <f t="shared" si="41"/>
        <v>1.047222222223354</v>
      </c>
      <c r="T134" s="54">
        <f t="shared" si="42"/>
        <v>-1.1333333333604969</v>
      </c>
      <c r="U134" s="51">
        <v>712</v>
      </c>
      <c r="V134" s="51">
        <v>3.0161516999999999E-2</v>
      </c>
      <c r="W134" s="55">
        <v>41189.833333333336</v>
      </c>
      <c r="X134" s="55">
        <v>41189.689583333333</v>
      </c>
      <c r="Y134" s="55">
        <v>41189.786111111112</v>
      </c>
      <c r="AA134"/>
      <c r="AB134"/>
      <c r="AC134"/>
      <c r="AD134"/>
      <c r="AE134"/>
      <c r="AF134"/>
      <c r="AG134"/>
      <c r="AH134"/>
      <c r="AI134"/>
      <c r="AJ134"/>
      <c r="AK134"/>
      <c r="AL134"/>
      <c r="AM134"/>
      <c r="AN134"/>
      <c r="AO134"/>
      <c r="AP134"/>
    </row>
    <row r="135" spans="1:42" s="48" customFormat="1" x14ac:dyDescent="0.25">
      <c r="A135">
        <v>126</v>
      </c>
      <c r="B135" s="49">
        <v>41206</v>
      </c>
      <c r="C135" s="50">
        <v>6</v>
      </c>
      <c r="D135" s="50" t="s">
        <v>36</v>
      </c>
      <c r="E135" s="75" t="s">
        <v>58</v>
      </c>
      <c r="F135" s="51">
        <v>2012</v>
      </c>
      <c r="G135" s="51"/>
      <c r="H135" s="51" t="s">
        <v>10</v>
      </c>
      <c r="I135" s="48" t="s">
        <v>11</v>
      </c>
      <c r="J135" s="48" t="s">
        <v>11</v>
      </c>
      <c r="K135" s="51">
        <v>6303</v>
      </c>
      <c r="L135" s="56">
        <v>3072</v>
      </c>
      <c r="M135" s="52"/>
      <c r="N135" s="52"/>
      <c r="O135" s="53"/>
      <c r="P135" s="54"/>
      <c r="Q135" s="51"/>
      <c r="R135" s="52"/>
      <c r="S135" s="53"/>
      <c r="T135" s="54"/>
      <c r="U135" s="51"/>
      <c r="V135" s="51"/>
      <c r="W135" s="55"/>
      <c r="X135" s="55"/>
      <c r="Y135" s="55"/>
      <c r="AA135"/>
      <c r="AB135"/>
      <c r="AC135"/>
      <c r="AD135"/>
      <c r="AE135"/>
      <c r="AF135"/>
      <c r="AG135"/>
      <c r="AH135"/>
      <c r="AI135"/>
      <c r="AJ135"/>
      <c r="AK135"/>
      <c r="AL135"/>
      <c r="AM135"/>
      <c r="AN135"/>
      <c r="AO135"/>
      <c r="AP135"/>
    </row>
    <row r="136" spans="1:42" ht="30" hidden="1" x14ac:dyDescent="0.25">
      <c r="A136">
        <v>125</v>
      </c>
      <c r="B136" s="49">
        <v>41206</v>
      </c>
      <c r="C136" s="50">
        <v>6</v>
      </c>
      <c r="D136" s="50" t="s">
        <v>36</v>
      </c>
      <c r="E136" s="76" t="s">
        <v>62</v>
      </c>
      <c r="F136" s="51">
        <v>2012</v>
      </c>
      <c r="G136" s="51"/>
      <c r="H136" s="51" t="s">
        <v>13</v>
      </c>
      <c r="I136" s="48" t="s">
        <v>11</v>
      </c>
      <c r="J136" s="48" t="s">
        <v>11</v>
      </c>
      <c r="K136" s="51">
        <v>0</v>
      </c>
      <c r="L136" s="59">
        <v>0</v>
      </c>
      <c r="M136" s="52"/>
      <c r="N136" s="52"/>
      <c r="O136" s="53"/>
      <c r="P136" s="54"/>
      <c r="Q136" s="51"/>
      <c r="R136" s="52"/>
      <c r="S136" s="53"/>
      <c r="T136" s="54"/>
      <c r="U136" s="51"/>
      <c r="V136" s="51"/>
      <c r="W136" s="55"/>
      <c r="X136" s="55"/>
      <c r="Y136" s="55"/>
      <c r="Z136" s="48"/>
    </row>
    <row r="137" spans="1:42" hidden="1" x14ac:dyDescent="0.25">
      <c r="A137">
        <v>126</v>
      </c>
      <c r="B137" s="3">
        <v>41447</v>
      </c>
      <c r="C137" s="8">
        <v>1</v>
      </c>
      <c r="D137" s="8" t="s">
        <v>36</v>
      </c>
      <c r="E137" s="83" t="s">
        <v>58</v>
      </c>
      <c r="F137" s="2">
        <v>2013</v>
      </c>
      <c r="G137" s="2">
        <v>7</v>
      </c>
      <c r="H137" s="2" t="s">
        <v>13</v>
      </c>
      <c r="I137" t="s">
        <v>11</v>
      </c>
      <c r="J137" t="s">
        <v>11</v>
      </c>
      <c r="K137" s="2">
        <v>13245</v>
      </c>
      <c r="L137" s="8">
        <v>13245</v>
      </c>
      <c r="M137" s="4">
        <f t="shared" ref="M137:M170" si="43">W137-INT(W137)</f>
        <v>0.875</v>
      </c>
      <c r="N137" s="4">
        <f t="shared" ref="N137:N170" si="44">X137-INT(X137)</f>
        <v>0.96432870370335877</v>
      </c>
      <c r="O137" s="12">
        <f t="shared" ref="O137:O170" si="45">IF(X137&gt;W137, X137-W137, 1+W137-X137)</f>
        <v>8.9328703703358769E-2</v>
      </c>
      <c r="P137" s="7">
        <f t="shared" ref="P137:P170" si="46">(X137-W137)*24</f>
        <v>2.1438888888806105</v>
      </c>
      <c r="Q137" s="2">
        <v>173</v>
      </c>
      <c r="R137" s="4">
        <f t="shared" ref="R137:R170" si="47">Y137-INT(Y137)</f>
        <v>0.87777777777955635</v>
      </c>
      <c r="S137" s="12">
        <f t="shared" ref="S137:S170" si="48">IF(Y137&gt;W137, Y137-W137, 1+W137-Y137)</f>
        <v>2.7777777795563452E-3</v>
      </c>
      <c r="T137" s="7">
        <f t="shared" ref="T137:T170" si="49">(Y137-W137)*24</f>
        <v>6.6666666709352285E-2</v>
      </c>
      <c r="U137" s="2">
        <v>746</v>
      </c>
      <c r="V137" s="2">
        <v>1.7754691999999999E-2</v>
      </c>
      <c r="W137" s="11">
        <v>41447.875</v>
      </c>
      <c r="X137" s="11">
        <v>41447.964328703703</v>
      </c>
      <c r="Y137" s="11">
        <v>41447.87777777778</v>
      </c>
    </row>
    <row r="138" spans="1:42" hidden="1" x14ac:dyDescent="0.25">
      <c r="A138">
        <v>127</v>
      </c>
      <c r="B138" s="3">
        <v>41461</v>
      </c>
      <c r="C138" s="8">
        <v>2</v>
      </c>
      <c r="D138" s="8" t="s">
        <v>36</v>
      </c>
      <c r="E138" s="83" t="s">
        <v>58</v>
      </c>
      <c r="F138" s="2">
        <v>2013</v>
      </c>
      <c r="G138" s="2">
        <v>8</v>
      </c>
      <c r="H138" s="2" t="s">
        <v>13</v>
      </c>
      <c r="I138" t="s">
        <v>11</v>
      </c>
      <c r="J138" t="s">
        <v>11</v>
      </c>
      <c r="K138" s="2">
        <v>8098</v>
      </c>
      <c r="L138" s="8">
        <v>6309</v>
      </c>
      <c r="M138" s="4">
        <f t="shared" si="43"/>
        <v>0.91666666666424135</v>
      </c>
      <c r="N138" s="4">
        <f t="shared" si="44"/>
        <v>0.99233796296175569</v>
      </c>
      <c r="O138" s="12">
        <f t="shared" si="45"/>
        <v>7.5671296297514345E-2</v>
      </c>
      <c r="P138" s="7">
        <f t="shared" si="46"/>
        <v>1.8161111111403443</v>
      </c>
      <c r="Q138" s="2">
        <v>187</v>
      </c>
      <c r="R138" s="4">
        <f t="shared" si="47"/>
        <v>0.87708333333284827</v>
      </c>
      <c r="S138" s="12">
        <f t="shared" si="48"/>
        <v>1.0395833333313931</v>
      </c>
      <c r="T138" s="7">
        <f t="shared" si="49"/>
        <v>-0.94999999995343387</v>
      </c>
      <c r="U138" s="2">
        <v>903</v>
      </c>
      <c r="V138" s="2">
        <v>8.9678850000000001E-3</v>
      </c>
      <c r="W138" s="11">
        <v>41461.916666666664</v>
      </c>
      <c r="X138" s="11">
        <v>41461.992337962962</v>
      </c>
      <c r="Y138" s="11">
        <v>41461.877083333333</v>
      </c>
      <c r="Z138" t="s">
        <v>30</v>
      </c>
    </row>
    <row r="139" spans="1:42" hidden="1" x14ac:dyDescent="0.25">
      <c r="A139">
        <v>128</v>
      </c>
      <c r="B139" s="3">
        <v>41476</v>
      </c>
      <c r="C139" s="8">
        <v>3</v>
      </c>
      <c r="D139" s="8" t="s">
        <v>36</v>
      </c>
      <c r="E139" s="83" t="s">
        <v>58</v>
      </c>
      <c r="F139" s="2">
        <v>2013</v>
      </c>
      <c r="G139" s="2">
        <v>9</v>
      </c>
      <c r="H139" s="2" t="s">
        <v>13</v>
      </c>
      <c r="I139" t="s">
        <v>11</v>
      </c>
      <c r="J139" t="s">
        <v>11</v>
      </c>
      <c r="K139" s="2">
        <v>11950</v>
      </c>
      <c r="L139" s="8">
        <v>10961</v>
      </c>
      <c r="M139" s="4">
        <f t="shared" si="43"/>
        <v>0.91666666666424135</v>
      </c>
      <c r="N139" s="4">
        <f t="shared" si="44"/>
        <v>0.9542939814782585</v>
      </c>
      <c r="O139" s="12">
        <f t="shared" si="45"/>
        <v>3.7627314814017154E-2</v>
      </c>
      <c r="P139" s="7">
        <f t="shared" si="46"/>
        <v>0.9030555555364117</v>
      </c>
      <c r="Q139" s="2">
        <v>202</v>
      </c>
      <c r="R139" s="4">
        <f t="shared" si="47"/>
        <v>0.87013888888759539</v>
      </c>
      <c r="S139" s="12">
        <f t="shared" si="48"/>
        <v>1.046527777776646</v>
      </c>
      <c r="T139" s="7">
        <f t="shared" si="49"/>
        <v>-1.1166666666395031</v>
      </c>
      <c r="U139" s="2">
        <v>834</v>
      </c>
      <c r="V139" s="2">
        <v>1.4328537000000001E-2</v>
      </c>
      <c r="W139" s="11">
        <v>41476.916666666664</v>
      </c>
      <c r="X139" s="11">
        <v>41476.954293981478</v>
      </c>
      <c r="Y139" s="11">
        <v>41476.870138888888</v>
      </c>
      <c r="Z139" t="s">
        <v>30</v>
      </c>
    </row>
    <row r="140" spans="1:42" hidden="1" x14ac:dyDescent="0.25">
      <c r="A140">
        <v>129</v>
      </c>
      <c r="B140" s="3">
        <v>41489</v>
      </c>
      <c r="C140" s="8">
        <v>4</v>
      </c>
      <c r="D140" s="8" t="s">
        <v>36</v>
      </c>
      <c r="E140" s="83" t="s">
        <v>58</v>
      </c>
      <c r="F140" s="2">
        <v>2013</v>
      </c>
      <c r="G140" s="2">
        <v>9</v>
      </c>
      <c r="H140" s="2" t="s">
        <v>13</v>
      </c>
      <c r="I140" t="s">
        <v>11</v>
      </c>
      <c r="J140" t="s">
        <v>11</v>
      </c>
      <c r="K140" s="2">
        <v>9759</v>
      </c>
      <c r="L140" s="8">
        <v>7948</v>
      </c>
      <c r="M140" s="4">
        <f t="shared" si="43"/>
        <v>0.95833333333575865</v>
      </c>
      <c r="N140" s="4">
        <f t="shared" si="44"/>
        <v>0.94054398148000473</v>
      </c>
      <c r="O140" s="12">
        <f t="shared" si="45"/>
        <v>1.0177893518557539</v>
      </c>
      <c r="P140" s="7">
        <f t="shared" si="46"/>
        <v>-0.4269444445380941</v>
      </c>
      <c r="Q140" s="2">
        <v>215</v>
      </c>
      <c r="R140" s="4">
        <f t="shared" si="47"/>
        <v>0.85972222222335404</v>
      </c>
      <c r="S140" s="12">
        <f t="shared" si="48"/>
        <v>1.0986111111124046</v>
      </c>
      <c r="T140" s="7">
        <f t="shared" si="49"/>
        <v>-2.3666666666977108</v>
      </c>
      <c r="U140" s="2">
        <v>864</v>
      </c>
      <c r="V140" s="2">
        <v>1.1295138999999999E-2</v>
      </c>
      <c r="W140" s="11">
        <v>41489.958333333336</v>
      </c>
      <c r="X140" s="11">
        <v>41489.94054398148</v>
      </c>
      <c r="Y140" s="11">
        <v>41489.859722222223</v>
      </c>
      <c r="Z140" t="s">
        <v>30</v>
      </c>
    </row>
    <row r="141" spans="1:42" s="48" customFormat="1" ht="18" hidden="1" customHeight="1" x14ac:dyDescent="0.25">
      <c r="A141">
        <v>130</v>
      </c>
      <c r="B141" s="3">
        <v>41503</v>
      </c>
      <c r="C141" s="8">
        <v>5</v>
      </c>
      <c r="D141" s="8" t="s">
        <v>36</v>
      </c>
      <c r="E141" s="83" t="s">
        <v>58</v>
      </c>
      <c r="F141" s="2">
        <v>2013</v>
      </c>
      <c r="G141" s="2">
        <v>6</v>
      </c>
      <c r="H141" s="2" t="s">
        <v>13</v>
      </c>
      <c r="I141" t="s">
        <v>11</v>
      </c>
      <c r="J141" t="s">
        <v>11</v>
      </c>
      <c r="K141" s="2">
        <v>15068</v>
      </c>
      <c r="L141" s="8">
        <v>13625</v>
      </c>
      <c r="M141" s="4">
        <f t="shared" si="43"/>
        <v>0.91666666666424135</v>
      </c>
      <c r="N141" s="4">
        <f t="shared" si="44"/>
        <v>0.8582060185217415</v>
      </c>
      <c r="O141" s="12">
        <f t="shared" si="45"/>
        <v>1.0584606481424998</v>
      </c>
      <c r="P141" s="7">
        <f t="shared" si="46"/>
        <v>-1.4030555554199964</v>
      </c>
      <c r="Q141" s="2">
        <v>229</v>
      </c>
      <c r="R141" s="4">
        <f t="shared" si="47"/>
        <v>0.84583333333284827</v>
      </c>
      <c r="S141" s="12">
        <f t="shared" si="48"/>
        <v>1.0708333333313931</v>
      </c>
      <c r="T141" s="7">
        <f t="shared" si="49"/>
        <v>-1.6999999999534339</v>
      </c>
      <c r="U141" s="2">
        <v>748</v>
      </c>
      <c r="V141" s="2">
        <v>2.0144385000000001E-2</v>
      </c>
      <c r="W141" s="11">
        <v>41503.916666666664</v>
      </c>
      <c r="X141" s="11">
        <v>41503.858206018522</v>
      </c>
      <c r="Y141" s="11">
        <v>41503.845833333333</v>
      </c>
      <c r="Z141" t="s">
        <v>30</v>
      </c>
      <c r="AA141"/>
      <c r="AB141"/>
      <c r="AC141"/>
      <c r="AD141"/>
      <c r="AE141"/>
      <c r="AF141"/>
      <c r="AG141"/>
      <c r="AH141"/>
      <c r="AI141"/>
      <c r="AJ141"/>
      <c r="AK141"/>
      <c r="AL141"/>
      <c r="AM141"/>
      <c r="AN141"/>
      <c r="AO141"/>
      <c r="AP141"/>
    </row>
    <row r="142" spans="1:42" ht="30" x14ac:dyDescent="0.25">
      <c r="A142">
        <v>131</v>
      </c>
      <c r="B142" s="3">
        <v>41505</v>
      </c>
      <c r="E142" s="65" t="s">
        <v>62</v>
      </c>
      <c r="F142" s="2">
        <v>2013</v>
      </c>
      <c r="G142" s="2">
        <v>8</v>
      </c>
      <c r="H142" s="2" t="s">
        <v>10</v>
      </c>
      <c r="I142" t="s">
        <v>11</v>
      </c>
      <c r="J142" t="s">
        <v>11</v>
      </c>
      <c r="K142" s="2">
        <v>53509</v>
      </c>
      <c r="L142" s="5">
        <v>53174</v>
      </c>
      <c r="M142" s="4">
        <f t="shared" si="43"/>
        <v>0.875</v>
      </c>
      <c r="N142" s="4">
        <f t="shared" si="44"/>
        <v>0.91319444444525288</v>
      </c>
      <c r="O142" s="12">
        <f t="shared" si="45"/>
        <v>3.8194444445252884E-2</v>
      </c>
      <c r="P142" s="7">
        <f t="shared" si="46"/>
        <v>0.91666666668606922</v>
      </c>
      <c r="Q142" s="2">
        <v>231</v>
      </c>
      <c r="R142" s="4">
        <f t="shared" si="47"/>
        <v>0.84861111111240461</v>
      </c>
      <c r="S142" s="12">
        <f t="shared" si="48"/>
        <v>1.0263888888875954</v>
      </c>
      <c r="T142" s="7">
        <f t="shared" si="49"/>
        <v>-0.63333333330228925</v>
      </c>
      <c r="U142" s="2">
        <v>834</v>
      </c>
      <c r="V142" s="2">
        <v>6.4159471999999995E-2</v>
      </c>
      <c r="W142" s="11">
        <v>41505.875</v>
      </c>
      <c r="X142" s="11">
        <v>41505.913194444445</v>
      </c>
      <c r="Y142" s="11">
        <v>41505.848611111112</v>
      </c>
      <c r="Z142" t="s">
        <v>30</v>
      </c>
    </row>
    <row r="143" spans="1:42" hidden="1" x14ac:dyDescent="0.25">
      <c r="A143">
        <v>132</v>
      </c>
      <c r="B143" s="3">
        <v>41517</v>
      </c>
      <c r="C143" s="8">
        <v>6</v>
      </c>
      <c r="D143" s="8" t="s">
        <v>36</v>
      </c>
      <c r="E143" s="83" t="s">
        <v>58</v>
      </c>
      <c r="F143" s="2">
        <v>2013</v>
      </c>
      <c r="G143" s="2">
        <v>4</v>
      </c>
      <c r="H143" s="2" t="s">
        <v>13</v>
      </c>
      <c r="I143" t="s">
        <v>11</v>
      </c>
      <c r="J143" t="s">
        <v>11</v>
      </c>
      <c r="K143" s="2">
        <v>13917</v>
      </c>
      <c r="L143" s="8">
        <v>11847</v>
      </c>
      <c r="M143" s="4">
        <f t="shared" si="43"/>
        <v>0.91666666666424135</v>
      </c>
      <c r="N143" s="4">
        <f t="shared" si="44"/>
        <v>0.88130787036789116</v>
      </c>
      <c r="O143" s="12">
        <f t="shared" si="45"/>
        <v>1.0353587962963502</v>
      </c>
      <c r="P143" s="7">
        <f t="shared" si="46"/>
        <v>-0.84861111111240461</v>
      </c>
      <c r="Q143" s="2">
        <v>243</v>
      </c>
      <c r="R143" s="4">
        <f t="shared" si="47"/>
        <v>0.82916666667006211</v>
      </c>
      <c r="S143" s="12">
        <f t="shared" si="48"/>
        <v>1.0874999999941792</v>
      </c>
      <c r="T143" s="7">
        <f t="shared" si="49"/>
        <v>-2.0999999998603016</v>
      </c>
      <c r="U143" s="2">
        <v>673</v>
      </c>
      <c r="V143" s="2">
        <v>2.0679049000000001E-2</v>
      </c>
      <c r="W143" s="11">
        <v>41517.916666666664</v>
      </c>
      <c r="X143" s="11">
        <v>41517.881307870368</v>
      </c>
      <c r="Y143" s="11">
        <v>41517.82916666667</v>
      </c>
      <c r="Z143" t="s">
        <v>30</v>
      </c>
    </row>
    <row r="144" spans="1:42" x14ac:dyDescent="0.25">
      <c r="A144">
        <v>133</v>
      </c>
      <c r="B144" s="3">
        <v>41520</v>
      </c>
      <c r="C144" s="8">
        <v>1</v>
      </c>
      <c r="D144" s="8" t="s">
        <v>36</v>
      </c>
      <c r="E144" s="83" t="s">
        <v>58</v>
      </c>
      <c r="F144" s="2">
        <v>2013</v>
      </c>
      <c r="G144" s="2">
        <v>8</v>
      </c>
      <c r="H144" s="2" t="s">
        <v>10</v>
      </c>
      <c r="I144" t="s">
        <v>11</v>
      </c>
      <c r="J144" t="s">
        <v>11</v>
      </c>
      <c r="K144" s="2">
        <v>118088</v>
      </c>
      <c r="L144" s="2">
        <v>53509</v>
      </c>
      <c r="M144" s="4">
        <f t="shared" si="43"/>
        <v>0.875</v>
      </c>
      <c r="N144" s="4">
        <f t="shared" si="44"/>
        <v>0.92500000000291038</v>
      </c>
      <c r="O144" s="12">
        <f t="shared" si="45"/>
        <v>5.0000000002910383E-2</v>
      </c>
      <c r="P144" s="7">
        <f t="shared" si="46"/>
        <v>1.2000000000698492</v>
      </c>
      <c r="Q144" s="2">
        <v>246</v>
      </c>
      <c r="R144" s="4">
        <f t="shared" si="47"/>
        <v>0.83125000000291038</v>
      </c>
      <c r="S144" s="12">
        <f t="shared" si="48"/>
        <v>1.0437499999970896</v>
      </c>
      <c r="T144" s="7">
        <f t="shared" si="49"/>
        <v>-1.0499999999301508</v>
      </c>
      <c r="U144" s="2">
        <v>788</v>
      </c>
      <c r="V144" s="2">
        <v>0.14985786800000001</v>
      </c>
      <c r="W144" s="11">
        <v>41520.875</v>
      </c>
      <c r="X144" s="11">
        <v>41520.925000000003</v>
      </c>
      <c r="Y144" s="11">
        <v>41520.831250000003</v>
      </c>
      <c r="Z144" t="s">
        <v>30</v>
      </c>
    </row>
    <row r="145" spans="1:42" hidden="1" x14ac:dyDescent="0.25">
      <c r="A145">
        <v>134</v>
      </c>
      <c r="B145" s="3">
        <v>41531</v>
      </c>
      <c r="C145" s="8">
        <v>7</v>
      </c>
      <c r="D145" s="8" t="s">
        <v>36</v>
      </c>
      <c r="E145" s="83" t="s">
        <v>58</v>
      </c>
      <c r="F145" s="2">
        <v>2013</v>
      </c>
      <c r="G145" s="2">
        <v>4</v>
      </c>
      <c r="H145" s="2" t="s">
        <v>13</v>
      </c>
      <c r="I145" t="s">
        <v>11</v>
      </c>
      <c r="J145" t="s">
        <v>11</v>
      </c>
      <c r="K145" s="2">
        <v>4181</v>
      </c>
      <c r="L145" s="8">
        <v>2248</v>
      </c>
      <c r="M145" s="4">
        <f t="shared" si="43"/>
        <v>0.85416666666424135</v>
      </c>
      <c r="N145" s="4">
        <f t="shared" si="44"/>
        <v>0.80568287037021946</v>
      </c>
      <c r="O145" s="12">
        <f t="shared" si="45"/>
        <v>1.0484837962940219</v>
      </c>
      <c r="P145" s="7">
        <f t="shared" si="46"/>
        <v>-1.1636111110565253</v>
      </c>
      <c r="Q145" s="2">
        <v>257</v>
      </c>
      <c r="R145" s="4">
        <f t="shared" si="47"/>
        <v>0.81111111111385981</v>
      </c>
      <c r="S145" s="12">
        <f t="shared" si="48"/>
        <v>1.0430555555503815</v>
      </c>
      <c r="T145" s="7">
        <f t="shared" si="49"/>
        <v>-1.033333333209157</v>
      </c>
      <c r="U145" s="2">
        <v>485</v>
      </c>
      <c r="V145" s="2">
        <v>8.6206189999999995E-3</v>
      </c>
      <c r="W145" s="11">
        <v>41531.854166666664</v>
      </c>
      <c r="X145" s="11">
        <v>41531.80568287037</v>
      </c>
      <c r="Y145" s="11">
        <v>41531.811111111114</v>
      </c>
      <c r="Z145" t="s">
        <v>30</v>
      </c>
    </row>
    <row r="146" spans="1:42" x14ac:dyDescent="0.25">
      <c r="A146">
        <v>135</v>
      </c>
      <c r="B146" s="3">
        <v>41534</v>
      </c>
      <c r="C146" s="8">
        <v>2</v>
      </c>
      <c r="D146" s="8" t="s">
        <v>36</v>
      </c>
      <c r="E146" s="83" t="s">
        <v>58</v>
      </c>
      <c r="F146" s="2">
        <v>2013</v>
      </c>
      <c r="G146" s="2">
        <v>9</v>
      </c>
      <c r="H146" s="2" t="s">
        <v>10</v>
      </c>
      <c r="I146" t="s">
        <v>11</v>
      </c>
      <c r="J146" t="s">
        <v>11</v>
      </c>
      <c r="K146" s="2">
        <v>37906</v>
      </c>
      <c r="L146" s="2">
        <v>108500</v>
      </c>
      <c r="M146" s="4">
        <f t="shared" si="43"/>
        <v>0.85416666666424135</v>
      </c>
      <c r="N146" s="4">
        <f t="shared" si="44"/>
        <v>0.90763888888614019</v>
      </c>
      <c r="O146" s="12">
        <f t="shared" si="45"/>
        <v>5.3472222221898846E-2</v>
      </c>
      <c r="P146" s="7">
        <f t="shared" si="46"/>
        <v>1.2833333333255723</v>
      </c>
      <c r="Q146" s="2">
        <v>260</v>
      </c>
      <c r="R146" s="4">
        <f t="shared" si="47"/>
        <v>0.81388888888614019</v>
      </c>
      <c r="S146" s="12">
        <f t="shared" si="48"/>
        <v>1.0402777777781012</v>
      </c>
      <c r="T146" s="7">
        <f t="shared" si="49"/>
        <v>-0.96666666667442769</v>
      </c>
      <c r="U146" s="2">
        <v>798</v>
      </c>
      <c r="V146" s="2">
        <v>4.7501253E-2</v>
      </c>
      <c r="W146" s="11">
        <v>41534.854166666664</v>
      </c>
      <c r="X146" s="11">
        <v>41534.907638888886</v>
      </c>
      <c r="Y146" s="11">
        <v>41534.813888888886</v>
      </c>
      <c r="Z146" t="s">
        <v>30</v>
      </c>
    </row>
    <row r="147" spans="1:42" x14ac:dyDescent="0.25">
      <c r="A147">
        <v>136</v>
      </c>
      <c r="B147" s="3">
        <v>41546</v>
      </c>
      <c r="C147" s="8">
        <v>3</v>
      </c>
      <c r="D147" s="8" t="s">
        <v>36</v>
      </c>
      <c r="E147" s="83" t="s">
        <v>58</v>
      </c>
      <c r="F147" s="2">
        <v>2013</v>
      </c>
      <c r="G147" s="2">
        <v>7</v>
      </c>
      <c r="H147" s="2" t="s">
        <v>10</v>
      </c>
      <c r="I147" t="s">
        <v>11</v>
      </c>
      <c r="J147" t="s">
        <v>11</v>
      </c>
      <c r="K147" s="2">
        <v>48419</v>
      </c>
      <c r="L147" s="2">
        <v>13384</v>
      </c>
      <c r="M147" s="4">
        <f t="shared" si="43"/>
        <v>0.85416666666424135</v>
      </c>
      <c r="N147" s="4">
        <f t="shared" si="44"/>
        <v>0.80763888888759539</v>
      </c>
      <c r="O147" s="12">
        <f t="shared" si="45"/>
        <v>1.046527777776646</v>
      </c>
      <c r="P147" s="7">
        <f t="shared" si="46"/>
        <v>-1.1166666666395031</v>
      </c>
      <c r="Q147" s="2">
        <v>272</v>
      </c>
      <c r="R147" s="4">
        <f t="shared" si="47"/>
        <v>0.79652777777664596</v>
      </c>
      <c r="S147" s="12">
        <f t="shared" si="48"/>
        <v>1.0576388888875954</v>
      </c>
      <c r="T147" s="7">
        <f t="shared" si="49"/>
        <v>-1.3833333333022892</v>
      </c>
      <c r="U147" s="2">
        <v>830</v>
      </c>
      <c r="V147" s="2">
        <v>5.8336144999999999E-2</v>
      </c>
      <c r="W147" s="11">
        <v>41546.854166666664</v>
      </c>
      <c r="X147" s="11">
        <v>41546.807638888888</v>
      </c>
      <c r="Y147" s="11">
        <v>41546.796527777777</v>
      </c>
      <c r="Z147" s="58" t="s">
        <v>31</v>
      </c>
    </row>
    <row r="148" spans="1:42" x14ac:dyDescent="0.25">
      <c r="B148" s="3">
        <v>41552</v>
      </c>
      <c r="C148" s="8">
        <v>4</v>
      </c>
      <c r="D148" s="8" t="s">
        <v>36</v>
      </c>
      <c r="E148" s="83" t="s">
        <v>58</v>
      </c>
      <c r="L148" s="2">
        <v>33432</v>
      </c>
      <c r="M148" s="4"/>
      <c r="N148" s="4"/>
      <c r="O148" s="12"/>
      <c r="P148" s="7"/>
      <c r="R148" s="4"/>
      <c r="S148" s="12"/>
      <c r="W148" s="11"/>
      <c r="X148" s="11"/>
      <c r="Y148" s="11"/>
      <c r="Z148" s="58"/>
    </row>
    <row r="149" spans="1:42" x14ac:dyDescent="0.25">
      <c r="A149">
        <v>137</v>
      </c>
      <c r="B149" s="3">
        <v>41561</v>
      </c>
      <c r="C149" s="8" t="s">
        <v>65</v>
      </c>
      <c r="E149" s="83" t="s">
        <v>58</v>
      </c>
      <c r="F149" s="2">
        <v>2013</v>
      </c>
      <c r="G149" s="2">
        <v>6</v>
      </c>
      <c r="H149" s="2" t="s">
        <v>10</v>
      </c>
      <c r="I149" t="s">
        <v>11</v>
      </c>
      <c r="J149" t="s">
        <v>11</v>
      </c>
      <c r="K149" s="2">
        <v>6606</v>
      </c>
      <c r="L149" s="2">
        <v>0</v>
      </c>
      <c r="M149" s="4">
        <f t="shared" si="43"/>
        <v>0.79166666666424135</v>
      </c>
      <c r="N149" s="4">
        <f t="shared" si="44"/>
        <v>0.80902777778101154</v>
      </c>
      <c r="O149" s="12">
        <f t="shared" si="45"/>
        <v>1.7361111116770189E-2</v>
      </c>
      <c r="P149" s="7">
        <f t="shared" si="46"/>
        <v>0.41666666680248454</v>
      </c>
      <c r="Q149" s="2">
        <v>287</v>
      </c>
      <c r="R149" s="4">
        <f t="shared" si="47"/>
        <v>0.77777777778101154</v>
      </c>
      <c r="S149" s="12">
        <f t="shared" si="48"/>
        <v>1.0138888888832298</v>
      </c>
      <c r="T149" s="7">
        <f t="shared" si="49"/>
        <v>-0.33333333319751546</v>
      </c>
      <c r="U149" s="2">
        <v>834</v>
      </c>
      <c r="V149" s="2">
        <v>7.9208630000000002E-3</v>
      </c>
      <c r="W149" s="11">
        <v>41561.791666666664</v>
      </c>
      <c r="X149" s="11">
        <v>41561.809027777781</v>
      </c>
      <c r="Y149" s="11">
        <v>41561.777777777781</v>
      </c>
      <c r="Z149" s="58" t="s">
        <v>32</v>
      </c>
    </row>
    <row r="150" spans="1:42" hidden="1" x14ac:dyDescent="0.25">
      <c r="A150">
        <v>138</v>
      </c>
      <c r="B150" s="3">
        <v>41811</v>
      </c>
      <c r="C150" s="8">
        <v>1</v>
      </c>
      <c r="D150" s="8" t="s">
        <v>36</v>
      </c>
      <c r="E150" s="83" t="s">
        <v>58</v>
      </c>
      <c r="F150" s="2">
        <v>2014</v>
      </c>
      <c r="G150" s="2">
        <v>7</v>
      </c>
      <c r="H150" s="2" t="s">
        <v>13</v>
      </c>
      <c r="I150" t="s">
        <v>11</v>
      </c>
      <c r="J150" t="s">
        <v>11</v>
      </c>
      <c r="K150" s="2">
        <v>58893</v>
      </c>
      <c r="L150" s="8">
        <v>57552</v>
      </c>
      <c r="M150" s="4">
        <f t="shared" si="43"/>
        <v>0.875</v>
      </c>
      <c r="N150" s="4">
        <f t="shared" si="44"/>
        <v>0.833460648151231</v>
      </c>
      <c r="O150" s="12">
        <f t="shared" si="45"/>
        <v>1.041539351848769</v>
      </c>
      <c r="P150" s="7">
        <f t="shared" si="46"/>
        <v>-0.99694444437045604</v>
      </c>
      <c r="Q150" s="2">
        <v>172</v>
      </c>
      <c r="R150" s="4">
        <f t="shared" si="47"/>
        <v>0.87777777777955635</v>
      </c>
      <c r="S150" s="12">
        <f t="shared" si="48"/>
        <v>2.7777777795563452E-3</v>
      </c>
      <c r="T150" s="7">
        <f t="shared" si="49"/>
        <v>6.6666666709352285E-2</v>
      </c>
      <c r="U150" s="2">
        <v>924</v>
      </c>
      <c r="V150" s="2">
        <v>6.3737012999999995E-2</v>
      </c>
      <c r="W150" s="11">
        <v>41811.875</v>
      </c>
      <c r="X150" s="11">
        <v>41811.833460648151</v>
      </c>
      <c r="Y150" s="11">
        <v>41811.87777777778</v>
      </c>
      <c r="Z150" s="58" t="s">
        <v>32</v>
      </c>
    </row>
    <row r="151" spans="1:42" hidden="1" x14ac:dyDescent="0.25">
      <c r="A151">
        <v>139</v>
      </c>
      <c r="B151" s="3">
        <v>41828</v>
      </c>
      <c r="C151" s="8">
        <v>2</v>
      </c>
      <c r="D151" s="8" t="s">
        <v>36</v>
      </c>
      <c r="E151" s="83" t="s">
        <v>58</v>
      </c>
      <c r="F151" s="2">
        <v>2014</v>
      </c>
      <c r="G151" s="2">
        <v>7</v>
      </c>
      <c r="H151" s="2" t="s">
        <v>13</v>
      </c>
      <c r="I151" t="s">
        <v>11</v>
      </c>
      <c r="J151" t="s">
        <v>11</v>
      </c>
      <c r="K151" s="2">
        <v>108061</v>
      </c>
      <c r="L151" s="8">
        <v>101274</v>
      </c>
      <c r="M151" s="4">
        <f t="shared" si="43"/>
        <v>0.875</v>
      </c>
      <c r="N151" s="4">
        <f t="shared" si="44"/>
        <v>0.85605324074276723</v>
      </c>
      <c r="O151" s="12">
        <f t="shared" si="45"/>
        <v>1.0189467592572328</v>
      </c>
      <c r="P151" s="7">
        <f t="shared" si="46"/>
        <v>-0.45472222217358649</v>
      </c>
      <c r="Q151" s="2">
        <v>189</v>
      </c>
      <c r="R151" s="4">
        <f t="shared" si="47"/>
        <v>0.87638888888614019</v>
      </c>
      <c r="S151" s="12">
        <f t="shared" si="48"/>
        <v>1.3888888861401938E-3</v>
      </c>
      <c r="T151" s="7">
        <f t="shared" si="49"/>
        <v>3.3333333267364651E-2</v>
      </c>
      <c r="U151" s="2">
        <v>919</v>
      </c>
      <c r="V151" s="2">
        <v>0.117585419</v>
      </c>
      <c r="W151" s="11">
        <v>41828.875</v>
      </c>
      <c r="X151" s="11">
        <v>41828.856053240743</v>
      </c>
      <c r="Y151" s="11">
        <v>41828.876388888886</v>
      </c>
      <c r="AA151" s="58"/>
      <c r="AB151" s="58"/>
      <c r="AC151" s="58"/>
      <c r="AD151" s="58"/>
      <c r="AE151" s="58"/>
      <c r="AF151" s="58"/>
      <c r="AG151" s="58"/>
      <c r="AH151" s="58"/>
      <c r="AI151" s="58"/>
      <c r="AJ151" s="58"/>
      <c r="AK151" s="58"/>
      <c r="AL151" s="58"/>
      <c r="AM151" s="58"/>
      <c r="AN151" s="58"/>
      <c r="AO151" s="58"/>
      <c r="AP151" s="58"/>
    </row>
    <row r="152" spans="1:42" hidden="1" x14ac:dyDescent="0.25">
      <c r="A152">
        <v>140</v>
      </c>
      <c r="B152" s="3">
        <v>41839</v>
      </c>
      <c r="C152" s="8">
        <v>3</v>
      </c>
      <c r="D152" s="8" t="s">
        <v>36</v>
      </c>
      <c r="E152" s="83" t="s">
        <v>58</v>
      </c>
      <c r="F152" s="2">
        <v>2014</v>
      </c>
      <c r="G152" s="2">
        <v>6</v>
      </c>
      <c r="H152" s="2" t="s">
        <v>13</v>
      </c>
      <c r="I152" t="s">
        <v>11</v>
      </c>
      <c r="J152" t="s">
        <v>11</v>
      </c>
      <c r="K152" s="2">
        <v>24953</v>
      </c>
      <c r="L152" s="8">
        <v>5208</v>
      </c>
      <c r="M152" s="4">
        <f t="shared" si="43"/>
        <v>0.83333333333575865</v>
      </c>
      <c r="N152" s="4">
        <f t="shared" si="44"/>
        <v>0.77744212962716119</v>
      </c>
      <c r="O152" s="12">
        <f t="shared" si="45"/>
        <v>1.0558912037085975</v>
      </c>
      <c r="P152" s="7">
        <f t="shared" si="46"/>
        <v>-1.341388889006339</v>
      </c>
      <c r="Q152" s="2">
        <v>200</v>
      </c>
      <c r="R152" s="4">
        <f t="shared" si="47"/>
        <v>0.875</v>
      </c>
      <c r="S152" s="12">
        <f t="shared" si="48"/>
        <v>4.1666666664241347E-2</v>
      </c>
      <c r="T152" s="7">
        <f t="shared" si="49"/>
        <v>0.99999999994179234</v>
      </c>
      <c r="U152" s="2">
        <v>738</v>
      </c>
      <c r="V152" s="2">
        <v>3.3811652999999997E-2</v>
      </c>
      <c r="W152" s="11">
        <v>41839.833333333336</v>
      </c>
      <c r="X152" s="11">
        <v>41839.777442129627</v>
      </c>
      <c r="Y152" s="11">
        <v>41839.875</v>
      </c>
      <c r="AA152" s="58"/>
      <c r="AB152" s="58"/>
      <c r="AC152" s="58"/>
      <c r="AD152" s="58"/>
      <c r="AE152" s="58"/>
      <c r="AF152" s="58"/>
      <c r="AG152" s="58"/>
      <c r="AH152" s="58"/>
      <c r="AI152" s="58"/>
      <c r="AJ152" s="58"/>
      <c r="AK152" s="58"/>
      <c r="AL152" s="58"/>
      <c r="AM152" s="58"/>
      <c r="AN152" s="58"/>
      <c r="AO152" s="58"/>
      <c r="AP152" s="58"/>
    </row>
    <row r="153" spans="1:42" hidden="1" x14ac:dyDescent="0.25">
      <c r="A153">
        <v>141</v>
      </c>
      <c r="B153" s="3">
        <v>41853</v>
      </c>
      <c r="C153" s="8">
        <v>4</v>
      </c>
      <c r="D153" s="8" t="s">
        <v>36</v>
      </c>
      <c r="E153" s="83" t="s">
        <v>58</v>
      </c>
      <c r="F153" s="2">
        <v>2014</v>
      </c>
      <c r="G153" s="2">
        <v>8</v>
      </c>
      <c r="H153" s="2" t="s">
        <v>13</v>
      </c>
      <c r="I153" t="s">
        <v>11</v>
      </c>
      <c r="J153" t="s">
        <v>11</v>
      </c>
      <c r="K153" s="2">
        <v>20876</v>
      </c>
      <c r="L153" s="8">
        <v>14545</v>
      </c>
      <c r="M153" s="4">
        <f t="shared" si="43"/>
        <v>0.83333333333575865</v>
      </c>
      <c r="N153" s="4">
        <f t="shared" si="44"/>
        <v>0.69540509259240935</v>
      </c>
      <c r="O153" s="12">
        <f t="shared" si="45"/>
        <v>1.1379282407433493</v>
      </c>
      <c r="P153" s="7">
        <f t="shared" si="46"/>
        <v>-3.3102777778403834</v>
      </c>
      <c r="Q153" s="2">
        <v>214</v>
      </c>
      <c r="R153" s="4">
        <f t="shared" si="47"/>
        <v>0.86458333333575865</v>
      </c>
      <c r="S153" s="12">
        <f t="shared" si="48"/>
        <v>3.125E-2</v>
      </c>
      <c r="T153" s="7">
        <f t="shared" si="49"/>
        <v>0.75</v>
      </c>
      <c r="U153" s="2">
        <v>919</v>
      </c>
      <c r="V153" s="2">
        <v>2.2715995999999999E-2</v>
      </c>
      <c r="W153" s="11">
        <v>41853.833333333336</v>
      </c>
      <c r="X153" s="11">
        <v>41853.695405092592</v>
      </c>
      <c r="Y153" s="11">
        <v>41853.864583333336</v>
      </c>
      <c r="AA153" s="58"/>
      <c r="AB153" s="58"/>
      <c r="AC153" s="58"/>
      <c r="AD153" s="58"/>
      <c r="AE153" s="58"/>
      <c r="AF153" s="58"/>
      <c r="AG153" s="58"/>
      <c r="AH153" s="58"/>
      <c r="AI153" s="58"/>
      <c r="AJ153" s="58"/>
      <c r="AK153" s="58"/>
      <c r="AL153" s="58"/>
      <c r="AM153" s="58"/>
      <c r="AN153" s="58"/>
      <c r="AO153" s="58"/>
      <c r="AP153" s="58"/>
    </row>
    <row r="154" spans="1:42" x14ac:dyDescent="0.25">
      <c r="B154" s="3">
        <v>41568</v>
      </c>
      <c r="C154" s="8" t="s">
        <v>66</v>
      </c>
      <c r="E154" s="83" t="s">
        <v>58</v>
      </c>
      <c r="L154" s="8">
        <v>0</v>
      </c>
      <c r="M154" s="4"/>
      <c r="N154" s="4"/>
      <c r="O154" s="12"/>
      <c r="P154" s="7"/>
      <c r="R154" s="4"/>
      <c r="S154" s="12"/>
      <c r="W154" s="11"/>
      <c r="X154" s="11"/>
      <c r="Y154" s="11"/>
      <c r="AA154" s="58"/>
      <c r="AB154" s="58"/>
      <c r="AC154" s="58"/>
      <c r="AD154" s="58"/>
      <c r="AE154" s="58"/>
      <c r="AF154" s="58"/>
      <c r="AG154" s="58"/>
      <c r="AH154" s="58"/>
      <c r="AI154" s="58"/>
      <c r="AJ154" s="58"/>
      <c r="AK154" s="58"/>
      <c r="AL154" s="58"/>
      <c r="AM154" s="58"/>
      <c r="AN154" s="58"/>
      <c r="AO154" s="58"/>
      <c r="AP154" s="58"/>
    </row>
    <row r="155" spans="1:42" x14ac:dyDescent="0.25">
      <c r="A155">
        <v>142</v>
      </c>
      <c r="B155" s="3">
        <v>41863</v>
      </c>
      <c r="C155" s="8">
        <v>1</v>
      </c>
      <c r="D155" s="8" t="s">
        <v>36</v>
      </c>
      <c r="E155" s="83" t="s">
        <v>58</v>
      </c>
      <c r="F155" s="2">
        <v>2014</v>
      </c>
      <c r="G155" s="2">
        <v>8</v>
      </c>
      <c r="H155" s="2" t="s">
        <v>10</v>
      </c>
      <c r="I155" t="s">
        <v>11</v>
      </c>
      <c r="J155" t="s">
        <v>11</v>
      </c>
      <c r="K155" s="2">
        <v>51496</v>
      </c>
      <c r="L155" s="2">
        <v>51496</v>
      </c>
      <c r="M155" s="4">
        <f t="shared" si="43"/>
        <v>0.875</v>
      </c>
      <c r="N155" s="4">
        <f t="shared" si="44"/>
        <v>3.4722222218988463E-2</v>
      </c>
      <c r="O155" s="12">
        <f t="shared" si="45"/>
        <v>0.15972222221898846</v>
      </c>
      <c r="P155" s="7">
        <f t="shared" si="46"/>
        <v>3.8333333332557231</v>
      </c>
      <c r="Q155" s="2">
        <v>224</v>
      </c>
      <c r="R155" s="4">
        <f t="shared" si="47"/>
        <v>0.85624999999708962</v>
      </c>
      <c r="S155" s="12">
        <f t="shared" si="48"/>
        <v>1.0187500000029104</v>
      </c>
      <c r="T155" s="7">
        <f t="shared" si="49"/>
        <v>-0.45000000006984919</v>
      </c>
      <c r="U155" s="2">
        <v>842</v>
      </c>
      <c r="V155" s="2">
        <v>6.1159144999999998E-2</v>
      </c>
      <c r="W155" s="11">
        <v>41863.875</v>
      </c>
      <c r="X155" s="11">
        <v>41864.034722222219</v>
      </c>
      <c r="Y155" s="11">
        <v>41863.856249999997</v>
      </c>
    </row>
    <row r="156" spans="1:42" hidden="1" x14ac:dyDescent="0.25">
      <c r="A156">
        <v>143</v>
      </c>
      <c r="B156" s="3">
        <v>41867</v>
      </c>
      <c r="C156" s="8">
        <v>5</v>
      </c>
      <c r="D156" s="8" t="s">
        <v>36</v>
      </c>
      <c r="E156" s="83" t="s">
        <v>58</v>
      </c>
      <c r="F156" s="2">
        <v>2014</v>
      </c>
      <c r="G156" s="2">
        <v>6</v>
      </c>
      <c r="H156" s="2" t="s">
        <v>13</v>
      </c>
      <c r="I156" t="s">
        <v>11</v>
      </c>
      <c r="J156" t="s">
        <v>11</v>
      </c>
      <c r="K156" s="2">
        <v>7511</v>
      </c>
      <c r="L156" s="8">
        <v>4325</v>
      </c>
      <c r="M156" s="4">
        <f t="shared" si="43"/>
        <v>0.875</v>
      </c>
      <c r="N156" s="4">
        <f t="shared" si="44"/>
        <v>0.72089120370219462</v>
      </c>
      <c r="O156" s="12">
        <f t="shared" si="45"/>
        <v>1.1541087962978054</v>
      </c>
      <c r="P156" s="7">
        <f t="shared" si="46"/>
        <v>-3.6986111111473292</v>
      </c>
      <c r="Q156" s="2">
        <v>228</v>
      </c>
      <c r="R156" s="4">
        <f t="shared" si="47"/>
        <v>0.84999999999854481</v>
      </c>
      <c r="S156" s="12">
        <f t="shared" si="48"/>
        <v>1.0250000000014552</v>
      </c>
      <c r="T156" s="7">
        <f t="shared" si="49"/>
        <v>-0.6000000000349246</v>
      </c>
      <c r="U156" s="2">
        <v>740</v>
      </c>
      <c r="V156" s="2">
        <v>1.0149999999999999E-2</v>
      </c>
      <c r="W156" s="11">
        <v>41867.875</v>
      </c>
      <c r="X156" s="11">
        <v>41867.720891203702</v>
      </c>
      <c r="Y156" s="11">
        <v>41867.85</v>
      </c>
    </row>
    <row r="157" spans="1:42" x14ac:dyDescent="0.25">
      <c r="A157">
        <v>144</v>
      </c>
      <c r="B157" s="3">
        <v>41876</v>
      </c>
      <c r="C157" s="8">
        <v>2</v>
      </c>
      <c r="D157" s="8" t="s">
        <v>36</v>
      </c>
      <c r="E157" s="83" t="s">
        <v>58</v>
      </c>
      <c r="F157" s="2">
        <v>2014</v>
      </c>
      <c r="G157" s="2">
        <v>8</v>
      </c>
      <c r="H157" s="2" t="s">
        <v>10</v>
      </c>
      <c r="I157" t="s">
        <v>11</v>
      </c>
      <c r="J157" t="s">
        <v>11</v>
      </c>
      <c r="K157" s="2">
        <v>70385</v>
      </c>
      <c r="L157" s="2">
        <v>59467</v>
      </c>
      <c r="M157" s="4">
        <f t="shared" si="43"/>
        <v>0.875</v>
      </c>
      <c r="N157" s="4">
        <f t="shared" si="44"/>
        <v>0.99305555555474712</v>
      </c>
      <c r="O157" s="12">
        <f t="shared" si="45"/>
        <v>0.11805555555474712</v>
      </c>
      <c r="P157" s="7">
        <f t="shared" si="46"/>
        <v>2.8333333333139308</v>
      </c>
      <c r="Q157" s="2">
        <v>237</v>
      </c>
      <c r="R157" s="4">
        <f t="shared" si="47"/>
        <v>0.84236111111385981</v>
      </c>
      <c r="S157" s="12">
        <f t="shared" si="48"/>
        <v>1.0326388888861402</v>
      </c>
      <c r="T157" s="7">
        <f t="shared" si="49"/>
        <v>-0.78333333326736465</v>
      </c>
      <c r="U157" s="2">
        <v>840</v>
      </c>
      <c r="V157" s="2">
        <v>8.3791667E-2</v>
      </c>
      <c r="W157" s="11">
        <v>41876.875</v>
      </c>
      <c r="X157" s="11">
        <v>41876.993055555555</v>
      </c>
      <c r="Y157" s="11">
        <v>41876.842361111114</v>
      </c>
    </row>
    <row r="158" spans="1:42" hidden="1" x14ac:dyDescent="0.25">
      <c r="A158">
        <v>145</v>
      </c>
      <c r="B158" s="3">
        <v>41881</v>
      </c>
      <c r="C158" s="8">
        <v>6</v>
      </c>
      <c r="D158" s="8" t="s">
        <v>36</v>
      </c>
      <c r="E158" s="83" t="s">
        <v>58</v>
      </c>
      <c r="F158" s="2">
        <v>2014</v>
      </c>
      <c r="G158" s="2">
        <v>3</v>
      </c>
      <c r="H158" s="2" t="s">
        <v>13</v>
      </c>
      <c r="I158" t="s">
        <v>11</v>
      </c>
      <c r="J158" t="s">
        <v>11</v>
      </c>
      <c r="K158" s="2">
        <v>10639</v>
      </c>
      <c r="L158" s="8">
        <v>8098</v>
      </c>
      <c r="M158" s="4">
        <f t="shared" si="43"/>
        <v>0.875</v>
      </c>
      <c r="N158" s="4">
        <f t="shared" si="44"/>
        <v>0.64297453704057261</v>
      </c>
      <c r="O158" s="12">
        <f t="shared" si="45"/>
        <v>1.2320254629594274</v>
      </c>
      <c r="P158" s="7">
        <f t="shared" si="46"/>
        <v>-5.5686111110262573</v>
      </c>
      <c r="Q158" s="2">
        <v>242</v>
      </c>
      <c r="R158" s="4">
        <f t="shared" si="47"/>
        <v>0.83055555555620231</v>
      </c>
      <c r="S158" s="12">
        <f t="shared" si="48"/>
        <v>1.0444444444437977</v>
      </c>
      <c r="T158" s="7">
        <f t="shared" si="49"/>
        <v>-1.0666666666511446</v>
      </c>
      <c r="U158" s="2">
        <v>744</v>
      </c>
      <c r="V158" s="2">
        <v>1.4299731E-2</v>
      </c>
      <c r="W158" s="11">
        <v>41881.875</v>
      </c>
      <c r="X158" s="11">
        <v>41881.642974537041</v>
      </c>
      <c r="Y158" s="11">
        <v>41881.830555555556</v>
      </c>
    </row>
    <row r="159" spans="1:42" x14ac:dyDescent="0.25">
      <c r="A159">
        <v>146</v>
      </c>
      <c r="B159" s="3">
        <v>41890</v>
      </c>
      <c r="C159" s="8">
        <v>3</v>
      </c>
      <c r="D159" s="8" t="s">
        <v>36</v>
      </c>
      <c r="E159" s="83" t="s">
        <v>58</v>
      </c>
      <c r="F159" s="2">
        <v>2014</v>
      </c>
      <c r="G159" s="2">
        <v>8</v>
      </c>
      <c r="H159" s="2" t="s">
        <v>10</v>
      </c>
      <c r="I159" t="s">
        <v>11</v>
      </c>
      <c r="J159" t="s">
        <v>11</v>
      </c>
      <c r="K159" s="2">
        <v>79348</v>
      </c>
      <c r="L159" s="2">
        <v>63342</v>
      </c>
      <c r="M159" s="4">
        <f t="shared" si="43"/>
        <v>0.875</v>
      </c>
      <c r="N159" s="4">
        <f t="shared" si="44"/>
        <v>0.94861111111094942</v>
      </c>
      <c r="O159" s="12">
        <f t="shared" si="45"/>
        <v>7.3611111110949423E-2</v>
      </c>
      <c r="P159" s="7">
        <f t="shared" si="46"/>
        <v>1.7666666666627862</v>
      </c>
      <c r="Q159" s="2">
        <v>251</v>
      </c>
      <c r="R159" s="4">
        <f t="shared" si="47"/>
        <v>0.82499999999708962</v>
      </c>
      <c r="S159" s="12">
        <f t="shared" si="48"/>
        <v>1.0500000000029104</v>
      </c>
      <c r="T159" s="7">
        <f t="shared" si="49"/>
        <v>-1.2000000000698492</v>
      </c>
      <c r="U159" s="2">
        <v>840</v>
      </c>
      <c r="V159" s="2">
        <v>9.4461904999999999E-2</v>
      </c>
      <c r="W159" s="11">
        <v>41890.875</v>
      </c>
      <c r="X159" s="11">
        <v>41890.948611111111</v>
      </c>
      <c r="Y159" s="11">
        <v>41890.824999999997</v>
      </c>
    </row>
    <row r="160" spans="1:42" x14ac:dyDescent="0.25">
      <c r="A160">
        <v>147</v>
      </c>
      <c r="B160" s="3">
        <v>41908</v>
      </c>
      <c r="C160" s="8" t="s">
        <v>67</v>
      </c>
      <c r="E160" s="83" t="s">
        <v>58</v>
      </c>
      <c r="F160" s="2">
        <v>2014</v>
      </c>
      <c r="G160" s="2">
        <v>5</v>
      </c>
      <c r="H160" s="2" t="s">
        <v>10</v>
      </c>
      <c r="I160" t="s">
        <v>11</v>
      </c>
      <c r="J160" t="s">
        <v>11</v>
      </c>
      <c r="K160" s="2">
        <v>10510</v>
      </c>
      <c r="L160" s="2">
        <v>0</v>
      </c>
      <c r="M160" s="4">
        <f t="shared" si="43"/>
        <v>0.85416666666424135</v>
      </c>
      <c r="N160" s="4">
        <f t="shared" si="44"/>
        <v>3.8194444445252884E-2</v>
      </c>
      <c r="O160" s="12">
        <f t="shared" si="45"/>
        <v>0.18402777778101154</v>
      </c>
      <c r="P160" s="7">
        <f t="shared" si="46"/>
        <v>4.4166666667442769</v>
      </c>
      <c r="Q160" s="2">
        <v>269</v>
      </c>
      <c r="R160" s="4">
        <f t="shared" si="47"/>
        <v>0.80277777777519077</v>
      </c>
      <c r="S160" s="12">
        <f t="shared" si="48"/>
        <v>1.0513888888890506</v>
      </c>
      <c r="T160" s="7">
        <f t="shared" si="49"/>
        <v>-1.2333333333372138</v>
      </c>
      <c r="U160" s="2">
        <v>128</v>
      </c>
      <c r="V160" s="2">
        <v>8.2109374999999998E-2</v>
      </c>
      <c r="W160" s="11">
        <v>41908.854166666664</v>
      </c>
      <c r="X160" s="11">
        <v>41909.038194444445</v>
      </c>
      <c r="Y160" s="11">
        <v>41908.802777777775</v>
      </c>
    </row>
    <row r="161" spans="1:42" x14ac:dyDescent="0.25">
      <c r="A161">
        <v>148</v>
      </c>
      <c r="B161" s="3">
        <v>41918</v>
      </c>
      <c r="C161" s="8">
        <v>4</v>
      </c>
      <c r="D161" s="8" t="s">
        <v>36</v>
      </c>
      <c r="E161" s="83" t="s">
        <v>58</v>
      </c>
      <c r="F161" s="2">
        <v>2014</v>
      </c>
      <c r="G161" s="2">
        <v>5</v>
      </c>
      <c r="H161" s="2" t="s">
        <v>10</v>
      </c>
      <c r="I161" t="s">
        <v>11</v>
      </c>
      <c r="J161" t="s">
        <v>11</v>
      </c>
      <c r="K161" s="2">
        <v>21294</v>
      </c>
      <c r="L161" s="2">
        <v>15580</v>
      </c>
      <c r="M161" s="4">
        <f t="shared" si="43"/>
        <v>0.83333333333575865</v>
      </c>
      <c r="N161" s="4">
        <f t="shared" si="44"/>
        <v>0.90000000000145519</v>
      </c>
      <c r="O161" s="12">
        <f t="shared" si="45"/>
        <v>6.6666666665696539E-2</v>
      </c>
      <c r="P161" s="7">
        <f t="shared" si="46"/>
        <v>1.5999999999767169</v>
      </c>
      <c r="Q161" s="2">
        <v>279</v>
      </c>
      <c r="R161" s="4">
        <f t="shared" si="47"/>
        <v>0.79027777777810115</v>
      </c>
      <c r="S161" s="12">
        <f t="shared" si="48"/>
        <v>1.0430555555576575</v>
      </c>
      <c r="T161" s="7">
        <f t="shared" si="49"/>
        <v>-1.03333333338378</v>
      </c>
      <c r="U161" s="2">
        <v>545</v>
      </c>
      <c r="V161" s="2">
        <v>3.9071559999999998E-2</v>
      </c>
      <c r="W161" s="11">
        <v>41918.833333333336</v>
      </c>
      <c r="X161" s="11">
        <v>41918.9</v>
      </c>
      <c r="Y161" s="11">
        <v>41918.790277777778</v>
      </c>
    </row>
    <row r="162" spans="1:42" hidden="1" x14ac:dyDescent="0.25">
      <c r="A162">
        <v>149</v>
      </c>
      <c r="B162" s="3">
        <v>42182</v>
      </c>
      <c r="C162" s="8">
        <v>1</v>
      </c>
      <c r="D162" s="8" t="s">
        <v>36</v>
      </c>
      <c r="E162" s="83" t="s">
        <v>58</v>
      </c>
      <c r="F162" s="2">
        <v>2015</v>
      </c>
      <c r="G162" s="2">
        <v>7</v>
      </c>
      <c r="H162" s="2" t="s">
        <v>13</v>
      </c>
      <c r="I162" t="s">
        <v>11</v>
      </c>
      <c r="J162" t="s">
        <v>11</v>
      </c>
      <c r="K162" s="2">
        <v>82428</v>
      </c>
      <c r="L162" s="8">
        <v>82428</v>
      </c>
      <c r="M162" s="4">
        <f t="shared" si="43"/>
        <v>0.875</v>
      </c>
      <c r="N162" s="4">
        <f t="shared" si="44"/>
        <v>0.87244212962832535</v>
      </c>
      <c r="O162" s="12">
        <f t="shared" si="45"/>
        <v>1.0025578703716747</v>
      </c>
      <c r="P162" s="7">
        <f t="shared" si="46"/>
        <v>-6.1388888920191675E-2</v>
      </c>
      <c r="Q162" s="2">
        <v>178</v>
      </c>
      <c r="R162" s="4">
        <f t="shared" si="47"/>
        <v>0.88194444444525288</v>
      </c>
      <c r="S162" s="12">
        <f t="shared" si="48"/>
        <v>6.9444444452528842E-3</v>
      </c>
      <c r="T162" s="7">
        <f t="shared" si="49"/>
        <v>0.16666666668606922</v>
      </c>
      <c r="U162" s="2">
        <v>728</v>
      </c>
      <c r="V162" s="2">
        <v>0.113225275</v>
      </c>
      <c r="W162" s="11">
        <v>42182.875</v>
      </c>
      <c r="X162" s="11">
        <v>42182.872442129628</v>
      </c>
      <c r="Y162" s="11">
        <v>42182.881944444445</v>
      </c>
    </row>
    <row r="163" spans="1:42" hidden="1" x14ac:dyDescent="0.25">
      <c r="A163">
        <v>150</v>
      </c>
      <c r="B163" s="3">
        <v>42196</v>
      </c>
      <c r="C163" s="8">
        <v>2</v>
      </c>
      <c r="D163" s="8" t="s">
        <v>36</v>
      </c>
      <c r="E163" s="83" t="s">
        <v>58</v>
      </c>
      <c r="F163" s="2">
        <v>2015</v>
      </c>
      <c r="G163" s="2">
        <v>7</v>
      </c>
      <c r="H163" s="2" t="s">
        <v>13</v>
      </c>
      <c r="I163" t="s">
        <v>11</v>
      </c>
      <c r="J163" t="s">
        <v>11</v>
      </c>
      <c r="K163" s="2">
        <v>81672</v>
      </c>
      <c r="L163" s="8">
        <v>70538</v>
      </c>
      <c r="M163" s="4">
        <f t="shared" si="43"/>
        <v>0.875</v>
      </c>
      <c r="N163" s="4">
        <f t="shared" si="44"/>
        <v>0.86418981481256196</v>
      </c>
      <c r="O163" s="12">
        <f t="shared" si="45"/>
        <v>1.010810185187438</v>
      </c>
      <c r="P163" s="7">
        <f t="shared" si="46"/>
        <v>-0.25944444449851289</v>
      </c>
      <c r="Q163" s="2">
        <v>192</v>
      </c>
      <c r="R163" s="4">
        <f t="shared" si="47"/>
        <v>0.87569444444670808</v>
      </c>
      <c r="S163" s="12">
        <f t="shared" si="48"/>
        <v>6.944444467080757E-4</v>
      </c>
      <c r="T163" s="7">
        <f t="shared" si="49"/>
        <v>1.6666666720993817E-2</v>
      </c>
      <c r="U163" s="2">
        <v>816</v>
      </c>
      <c r="V163" s="2">
        <v>0.100088235</v>
      </c>
      <c r="W163" s="11">
        <v>42196.875</v>
      </c>
      <c r="X163" s="11">
        <v>42196.864189814813</v>
      </c>
      <c r="Y163" s="11">
        <v>42196.875694444447</v>
      </c>
    </row>
    <row r="164" spans="1:42" hidden="1" x14ac:dyDescent="0.25">
      <c r="A164">
        <v>151</v>
      </c>
      <c r="B164" s="3">
        <v>42210</v>
      </c>
      <c r="C164" s="8">
        <v>3</v>
      </c>
      <c r="D164" s="8" t="s">
        <v>36</v>
      </c>
      <c r="E164" s="83" t="s">
        <v>58</v>
      </c>
      <c r="F164" s="2">
        <v>2015</v>
      </c>
      <c r="G164" s="2">
        <v>8</v>
      </c>
      <c r="H164" s="2" t="s">
        <v>13</v>
      </c>
      <c r="I164" t="s">
        <v>11</v>
      </c>
      <c r="J164" t="s">
        <v>11</v>
      </c>
      <c r="K164" s="2">
        <v>41192</v>
      </c>
      <c r="L164" s="8">
        <v>29868</v>
      </c>
      <c r="M164" s="4">
        <f t="shared" si="43"/>
        <v>0.875</v>
      </c>
      <c r="N164" s="4">
        <f t="shared" si="44"/>
        <v>0.80481481481547235</v>
      </c>
      <c r="O164" s="12">
        <f t="shared" si="45"/>
        <v>1.0701851851845277</v>
      </c>
      <c r="P164" s="7">
        <f t="shared" si="46"/>
        <v>-1.6844444444286637</v>
      </c>
      <c r="Q164" s="2">
        <v>206</v>
      </c>
      <c r="R164" s="4">
        <f t="shared" si="47"/>
        <v>0.86736111110803904</v>
      </c>
      <c r="S164" s="12">
        <f t="shared" si="48"/>
        <v>1.007638888891961</v>
      </c>
      <c r="T164" s="7">
        <f t="shared" si="49"/>
        <v>-0.18333333340706304</v>
      </c>
      <c r="U164" s="2">
        <v>880</v>
      </c>
      <c r="V164" s="2">
        <v>4.6809090999999997E-2</v>
      </c>
      <c r="W164" s="11">
        <v>42210.875</v>
      </c>
      <c r="X164" s="11">
        <v>42210.804814814815</v>
      </c>
      <c r="Y164" s="11">
        <v>42210.867361111108</v>
      </c>
    </row>
    <row r="165" spans="1:42" hidden="1" x14ac:dyDescent="0.25">
      <c r="A165">
        <v>152</v>
      </c>
      <c r="B165" s="3">
        <v>42224</v>
      </c>
      <c r="C165" s="8">
        <v>4</v>
      </c>
      <c r="D165" s="8" t="s">
        <v>36</v>
      </c>
      <c r="E165" s="83" t="s">
        <v>58</v>
      </c>
      <c r="F165" s="2">
        <v>2015</v>
      </c>
      <c r="G165" s="2">
        <v>8</v>
      </c>
      <c r="H165" s="2" t="s">
        <v>13</v>
      </c>
      <c r="I165" t="s">
        <v>11</v>
      </c>
      <c r="J165" t="s">
        <v>11</v>
      </c>
      <c r="K165" s="2">
        <v>34234</v>
      </c>
      <c r="L165" s="8">
        <v>28382</v>
      </c>
      <c r="M165" s="4">
        <f t="shared" si="43"/>
        <v>0.83333333333575865</v>
      </c>
      <c r="N165" s="4">
        <f t="shared" si="44"/>
        <v>0.81146990740671754</v>
      </c>
      <c r="O165" s="12">
        <f t="shared" si="45"/>
        <v>1.0218634259290411</v>
      </c>
      <c r="P165" s="7">
        <f t="shared" si="46"/>
        <v>-0.52472222229698673</v>
      </c>
      <c r="Q165" s="2">
        <v>220</v>
      </c>
      <c r="R165" s="4">
        <f t="shared" si="47"/>
        <v>0.8555555555576575</v>
      </c>
      <c r="S165" s="12">
        <f t="shared" si="48"/>
        <v>2.2222222221898846E-2</v>
      </c>
      <c r="T165" s="7">
        <f t="shared" si="49"/>
        <v>0.53333333332557231</v>
      </c>
      <c r="U165" s="2">
        <v>932</v>
      </c>
      <c r="V165" s="2">
        <v>3.6731760000000002E-2</v>
      </c>
      <c r="W165" s="11">
        <v>42224.833333333336</v>
      </c>
      <c r="X165" s="11">
        <v>42224.811469907407</v>
      </c>
      <c r="Y165" s="11">
        <v>42224.855555555558</v>
      </c>
      <c r="AA165" s="48"/>
      <c r="AB165" s="48"/>
      <c r="AC165" s="48"/>
      <c r="AD165" s="48"/>
      <c r="AE165" s="48"/>
      <c r="AF165" s="48"/>
      <c r="AG165" s="48"/>
      <c r="AH165" s="48"/>
      <c r="AI165" s="48"/>
      <c r="AJ165" s="48"/>
      <c r="AK165" s="48"/>
      <c r="AL165" s="48"/>
      <c r="AM165" s="48"/>
      <c r="AN165" s="48"/>
      <c r="AO165" s="48"/>
      <c r="AP165" s="48"/>
    </row>
    <row r="166" spans="1:42" x14ac:dyDescent="0.25">
      <c r="A166">
        <v>153</v>
      </c>
      <c r="B166" s="3">
        <v>42233</v>
      </c>
      <c r="C166" s="8">
        <v>1</v>
      </c>
      <c r="D166" s="8" t="s">
        <v>36</v>
      </c>
      <c r="E166" s="72" t="s">
        <v>58</v>
      </c>
      <c r="F166" s="2">
        <v>2015</v>
      </c>
      <c r="G166" s="2">
        <v>8</v>
      </c>
      <c r="H166" s="2" t="s">
        <v>10</v>
      </c>
      <c r="I166" t="s">
        <v>11</v>
      </c>
      <c r="J166" t="s">
        <v>11</v>
      </c>
      <c r="K166" s="2">
        <v>16156</v>
      </c>
      <c r="L166" s="2">
        <v>16156</v>
      </c>
      <c r="M166" s="4">
        <f t="shared" si="43"/>
        <v>0.875</v>
      </c>
      <c r="N166" s="4">
        <f t="shared" si="44"/>
        <v>8.4027777775190771E-2</v>
      </c>
      <c r="O166" s="12">
        <f t="shared" si="45"/>
        <v>0.20902777777519077</v>
      </c>
      <c r="P166" s="7">
        <f t="shared" si="46"/>
        <v>5.0166666666045785</v>
      </c>
      <c r="Q166" s="2">
        <v>229</v>
      </c>
      <c r="R166" s="4">
        <f t="shared" si="47"/>
        <v>0.85138888889196096</v>
      </c>
      <c r="S166" s="12">
        <f t="shared" si="48"/>
        <v>1.023611111108039</v>
      </c>
      <c r="T166" s="7">
        <f t="shared" si="49"/>
        <v>-0.56666666659293696</v>
      </c>
      <c r="U166" s="2">
        <v>843</v>
      </c>
      <c r="V166" s="2">
        <v>1.9164886999999999E-2</v>
      </c>
      <c r="W166" s="11">
        <v>42233.875</v>
      </c>
      <c r="X166" s="11">
        <v>42234.084027777775</v>
      </c>
      <c r="Y166" s="11">
        <v>42233.851388888892</v>
      </c>
      <c r="AA166" s="48"/>
      <c r="AB166" s="48"/>
      <c r="AC166" s="48"/>
      <c r="AD166" s="48"/>
      <c r="AE166" s="48"/>
      <c r="AF166" s="48"/>
      <c r="AG166" s="48"/>
      <c r="AH166" s="48"/>
      <c r="AI166" s="48"/>
      <c r="AJ166" s="48"/>
      <c r="AK166" s="48"/>
      <c r="AL166" s="48"/>
      <c r="AM166" s="48"/>
      <c r="AN166" s="48"/>
      <c r="AO166" s="48"/>
      <c r="AP166" s="48"/>
    </row>
    <row r="167" spans="1:42" hidden="1" x14ac:dyDescent="0.25">
      <c r="A167">
        <v>154</v>
      </c>
      <c r="B167" s="3">
        <v>42238</v>
      </c>
      <c r="C167" s="8">
        <v>5</v>
      </c>
      <c r="D167" s="8" t="s">
        <v>36</v>
      </c>
      <c r="E167" s="83" t="s">
        <v>58</v>
      </c>
      <c r="F167" s="2">
        <v>2015</v>
      </c>
      <c r="G167" s="2">
        <v>6</v>
      </c>
      <c r="H167" s="2" t="s">
        <v>13</v>
      </c>
      <c r="I167" t="s">
        <v>11</v>
      </c>
      <c r="J167" t="s">
        <v>11</v>
      </c>
      <c r="K167" s="2">
        <v>29424</v>
      </c>
      <c r="L167" s="8">
        <v>24654</v>
      </c>
      <c r="M167" s="4">
        <f t="shared" si="43"/>
        <v>0.83333333333575865</v>
      </c>
      <c r="N167" s="4">
        <f t="shared" si="44"/>
        <v>0.739502314812853</v>
      </c>
      <c r="O167" s="12">
        <f t="shared" si="45"/>
        <v>1.0938310185229057</v>
      </c>
      <c r="P167" s="7">
        <f t="shared" si="46"/>
        <v>-2.2519444445497356</v>
      </c>
      <c r="Q167" s="2">
        <v>234</v>
      </c>
      <c r="R167" s="4">
        <f t="shared" si="47"/>
        <v>0.84375</v>
      </c>
      <c r="S167" s="12">
        <f t="shared" si="48"/>
        <v>1.0416666664241347E-2</v>
      </c>
      <c r="T167" s="7">
        <f t="shared" si="49"/>
        <v>0.24999999994179234</v>
      </c>
      <c r="U167" s="2">
        <v>654</v>
      </c>
      <c r="V167" s="2">
        <v>4.4990825999999998E-2</v>
      </c>
      <c r="W167" s="11">
        <v>42238.833333333336</v>
      </c>
      <c r="X167" s="11">
        <v>42238.739502314813</v>
      </c>
      <c r="Y167" s="11">
        <v>42238.84375</v>
      </c>
      <c r="AA167" s="48"/>
      <c r="AB167" s="48"/>
      <c r="AC167" s="48"/>
      <c r="AD167" s="48"/>
      <c r="AE167" s="48"/>
      <c r="AF167" s="48"/>
      <c r="AG167" s="48"/>
      <c r="AH167" s="48"/>
      <c r="AI167" s="48"/>
      <c r="AJ167" s="48"/>
      <c r="AK167" s="48"/>
      <c r="AL167" s="48"/>
      <c r="AM167" s="48"/>
      <c r="AN167" s="48"/>
      <c r="AO167" s="48"/>
      <c r="AP167" s="48"/>
    </row>
    <row r="168" spans="1:42" x14ac:dyDescent="0.25">
      <c r="A168">
        <v>155</v>
      </c>
      <c r="B168" s="3">
        <v>42248</v>
      </c>
      <c r="C168" s="8">
        <v>2</v>
      </c>
      <c r="D168" s="8" t="s">
        <v>36</v>
      </c>
      <c r="E168" s="72" t="s">
        <v>58</v>
      </c>
      <c r="F168" s="2">
        <v>2015</v>
      </c>
      <c r="G168" s="2">
        <v>7</v>
      </c>
      <c r="H168" s="2" t="s">
        <v>10</v>
      </c>
      <c r="I168" t="s">
        <v>11</v>
      </c>
      <c r="J168" t="s">
        <v>11</v>
      </c>
      <c r="K168" s="2">
        <v>64219</v>
      </c>
      <c r="L168" s="2">
        <v>61324</v>
      </c>
      <c r="M168" s="4">
        <f t="shared" si="43"/>
        <v>0.875</v>
      </c>
      <c r="N168" s="4">
        <f t="shared" si="44"/>
        <v>6.6666666665696539E-2</v>
      </c>
      <c r="O168" s="12">
        <f t="shared" si="45"/>
        <v>0.19166666666569654</v>
      </c>
      <c r="P168" s="7">
        <f t="shared" si="46"/>
        <v>4.5999999999767169</v>
      </c>
      <c r="Q168" s="2">
        <v>244</v>
      </c>
      <c r="R168" s="4">
        <f t="shared" si="47"/>
        <v>0.83402777777519077</v>
      </c>
      <c r="S168" s="12">
        <f t="shared" si="48"/>
        <v>1.0409722222248092</v>
      </c>
      <c r="T168" s="7">
        <f t="shared" si="49"/>
        <v>-0.9833333333954215</v>
      </c>
      <c r="U168" s="2">
        <v>805</v>
      </c>
      <c r="V168" s="2">
        <v>7.9775155E-2</v>
      </c>
      <c r="W168" s="11">
        <v>42248.875</v>
      </c>
      <c r="X168" s="11">
        <v>42249.066666666666</v>
      </c>
      <c r="Y168" s="11">
        <v>42248.834027777775</v>
      </c>
      <c r="AA168" s="48"/>
      <c r="AB168" s="48"/>
      <c r="AC168" s="48"/>
      <c r="AD168" s="48"/>
      <c r="AE168" s="48"/>
      <c r="AF168" s="48"/>
      <c r="AG168" s="48"/>
      <c r="AH168" s="48"/>
      <c r="AI168" s="48"/>
      <c r="AJ168" s="48"/>
      <c r="AK168" s="48"/>
      <c r="AL168" s="48"/>
      <c r="AM168" s="48"/>
      <c r="AN168" s="48"/>
      <c r="AO168" s="48"/>
      <c r="AP168" s="48"/>
    </row>
    <row r="169" spans="1:42" hidden="1" x14ac:dyDescent="0.25">
      <c r="A169">
        <v>156</v>
      </c>
      <c r="B169" s="3">
        <v>42252</v>
      </c>
      <c r="C169" s="8">
        <v>6</v>
      </c>
      <c r="D169" s="8" t="s">
        <v>36</v>
      </c>
      <c r="E169" s="83" t="s">
        <v>58</v>
      </c>
      <c r="F169" s="2">
        <v>2015</v>
      </c>
      <c r="G169" s="2">
        <v>3</v>
      </c>
      <c r="H169" s="2" t="s">
        <v>13</v>
      </c>
      <c r="I169" t="s">
        <v>11</v>
      </c>
      <c r="J169" t="s">
        <v>11</v>
      </c>
      <c r="K169" s="2">
        <v>16245</v>
      </c>
      <c r="L169" s="8">
        <v>13355</v>
      </c>
      <c r="M169" s="4">
        <f t="shared" si="43"/>
        <v>0.8125</v>
      </c>
      <c r="N169" s="4">
        <f t="shared" si="44"/>
        <v>0.75629629629838746</v>
      </c>
      <c r="O169" s="12">
        <f t="shared" si="45"/>
        <v>1.0562037037016125</v>
      </c>
      <c r="P169" s="7">
        <f t="shared" si="46"/>
        <v>-1.348888888838701</v>
      </c>
      <c r="Q169" s="2">
        <v>248</v>
      </c>
      <c r="R169" s="4">
        <f t="shared" si="47"/>
        <v>0.82361111111094942</v>
      </c>
      <c r="S169" s="12">
        <f t="shared" si="48"/>
        <v>1.1111111110949423E-2</v>
      </c>
      <c r="T169" s="7">
        <f t="shared" si="49"/>
        <v>0.26666666666278616</v>
      </c>
      <c r="U169" s="2">
        <v>673</v>
      </c>
      <c r="V169" s="2">
        <v>2.4138186999999998E-2</v>
      </c>
      <c r="W169" s="11">
        <v>42252.8125</v>
      </c>
      <c r="X169" s="11">
        <v>42252.756296296298</v>
      </c>
      <c r="Y169" s="11">
        <v>42252.823611111111</v>
      </c>
      <c r="AA169" s="48"/>
      <c r="AB169" s="48"/>
      <c r="AC169" s="48"/>
      <c r="AD169" s="48"/>
      <c r="AE169" s="48"/>
      <c r="AF169" s="48"/>
      <c r="AG169" s="48"/>
      <c r="AH169" s="48"/>
      <c r="AI169" s="48"/>
      <c r="AJ169" s="48"/>
      <c r="AK169" s="48"/>
      <c r="AL169" s="48"/>
      <c r="AM169" s="48"/>
      <c r="AN169" s="48"/>
      <c r="AO169" s="48"/>
      <c r="AP169" s="48"/>
    </row>
    <row r="170" spans="1:42" x14ac:dyDescent="0.25">
      <c r="A170">
        <v>157</v>
      </c>
      <c r="B170" s="3">
        <v>42260</v>
      </c>
      <c r="C170" s="8" t="s">
        <v>68</v>
      </c>
      <c r="E170" s="72" t="s">
        <v>58</v>
      </c>
      <c r="F170" s="2">
        <v>2015</v>
      </c>
      <c r="G170" s="2">
        <v>7</v>
      </c>
      <c r="H170" s="2" t="s">
        <v>10</v>
      </c>
      <c r="I170" t="s">
        <v>11</v>
      </c>
      <c r="J170" t="s">
        <v>11</v>
      </c>
      <c r="K170" s="2">
        <v>52782</v>
      </c>
      <c r="L170" s="2">
        <v>37271</v>
      </c>
      <c r="M170" s="4">
        <f t="shared" si="43"/>
        <v>0.85416666666424135</v>
      </c>
      <c r="N170" s="4">
        <f t="shared" si="44"/>
        <v>8.333333331393078E-3</v>
      </c>
      <c r="O170" s="12">
        <f t="shared" si="45"/>
        <v>0.15416666666715173</v>
      </c>
      <c r="P170" s="7">
        <f t="shared" si="46"/>
        <v>3.7000000000116415</v>
      </c>
      <c r="Q170" s="2">
        <v>256</v>
      </c>
      <c r="R170" s="4">
        <f t="shared" si="47"/>
        <v>0.81736111111240461</v>
      </c>
      <c r="S170" s="12">
        <f t="shared" si="48"/>
        <v>1.0368055555518367</v>
      </c>
      <c r="T170" s="7">
        <f t="shared" si="49"/>
        <v>-0.88333333324408159</v>
      </c>
      <c r="U170" s="2">
        <v>816</v>
      </c>
      <c r="V170" s="2">
        <v>6.4683824000000001E-2</v>
      </c>
      <c r="W170" s="11">
        <v>42260.854166666664</v>
      </c>
      <c r="X170" s="11">
        <v>42261.008333333331</v>
      </c>
      <c r="Y170" s="11">
        <v>42260.817361111112</v>
      </c>
      <c r="AA170" s="48"/>
      <c r="AB170" s="48"/>
      <c r="AC170" s="48"/>
      <c r="AD170" s="48"/>
      <c r="AE170" s="48"/>
      <c r="AF170" s="48"/>
      <c r="AG170" s="48"/>
      <c r="AH170" s="48"/>
      <c r="AI170" s="48"/>
      <c r="AJ170" s="48"/>
      <c r="AK170" s="48"/>
      <c r="AL170" s="48"/>
      <c r="AM170" s="48"/>
      <c r="AN170" s="48"/>
      <c r="AO170" s="48"/>
      <c r="AP170" s="48"/>
    </row>
    <row r="171" spans="1:42" x14ac:dyDescent="0.25">
      <c r="A171">
        <v>158</v>
      </c>
      <c r="B171" s="3">
        <v>42274</v>
      </c>
      <c r="C171" s="8">
        <v>4</v>
      </c>
      <c r="E171" s="72" t="s">
        <v>58</v>
      </c>
      <c r="F171" s="2">
        <v>2015</v>
      </c>
      <c r="G171" s="2">
        <v>7</v>
      </c>
      <c r="H171" s="2" t="s">
        <v>10</v>
      </c>
      <c r="I171" t="s">
        <v>11</v>
      </c>
      <c r="J171" t="s">
        <v>11</v>
      </c>
      <c r="K171" s="2">
        <v>39242</v>
      </c>
      <c r="L171" s="2">
        <v>25547</v>
      </c>
      <c r="M171" s="4">
        <f t="shared" ref="M171:M202" si="50">W171-INT(W171)</f>
        <v>0.85416666666424135</v>
      </c>
      <c r="N171" s="4">
        <f t="shared" ref="N171:N202" si="51">X171-INT(X171)</f>
        <v>0.94236111111240461</v>
      </c>
      <c r="O171" s="12">
        <f t="shared" ref="O171:O202" si="52">IF(X171&gt;W171, X171-W171, 1+W171-X171)</f>
        <v>8.8194444448163267E-2</v>
      </c>
      <c r="P171" s="7">
        <f t="shared" ref="P171:P202" si="53">(X171-W171)*24</f>
        <v>2.1166666667559184</v>
      </c>
      <c r="Q171" s="2">
        <v>270</v>
      </c>
      <c r="R171" s="4">
        <f t="shared" ref="R171:R202" si="54">Y171-INT(Y171)</f>
        <v>0.80138888888905058</v>
      </c>
      <c r="S171" s="12">
        <f t="shared" ref="S171:S202" si="55">IF(Y171&gt;W171, Y171-W171, 1+W171-Y171)</f>
        <v>1.0527777777751908</v>
      </c>
      <c r="T171" s="7">
        <f t="shared" ref="T171:T202" si="56">(Y171-W171)*24</f>
        <v>-1.2666666666045785</v>
      </c>
      <c r="U171" s="2">
        <v>645</v>
      </c>
      <c r="V171" s="2">
        <v>6.0840310000000002E-2</v>
      </c>
      <c r="W171" s="11">
        <v>42274.854166666664</v>
      </c>
      <c r="X171" s="11">
        <v>42274.942361111112</v>
      </c>
      <c r="Y171" s="11">
        <v>42274.801388888889</v>
      </c>
      <c r="AA171" s="48"/>
      <c r="AB171" s="48"/>
      <c r="AC171" s="48"/>
      <c r="AD171" s="48"/>
      <c r="AE171" s="48"/>
      <c r="AF171" s="48"/>
      <c r="AG171" s="48"/>
      <c r="AH171" s="48"/>
      <c r="AI171" s="48"/>
      <c r="AJ171" s="48"/>
      <c r="AK171" s="48"/>
      <c r="AL171" s="48"/>
      <c r="AM171" s="48"/>
      <c r="AN171" s="48"/>
      <c r="AO171" s="48"/>
      <c r="AP171" s="48"/>
    </row>
    <row r="172" spans="1:42" ht="30" x14ac:dyDescent="0.25">
      <c r="A172">
        <v>159</v>
      </c>
      <c r="B172" s="3">
        <v>42282</v>
      </c>
      <c r="E172" s="72" t="s">
        <v>62</v>
      </c>
      <c r="F172" s="2">
        <v>2015</v>
      </c>
      <c r="G172" s="2">
        <v>6</v>
      </c>
      <c r="H172" s="2" t="s">
        <v>10</v>
      </c>
      <c r="I172" t="s">
        <v>11</v>
      </c>
      <c r="J172" t="s">
        <v>11</v>
      </c>
      <c r="K172" s="2">
        <v>28039</v>
      </c>
      <c r="L172" s="2">
        <v>28039</v>
      </c>
      <c r="M172" s="4">
        <f t="shared" si="50"/>
        <v>0.85416666666424135</v>
      </c>
      <c r="N172" s="4">
        <f t="shared" si="51"/>
        <v>0.73472222222335404</v>
      </c>
      <c r="O172" s="12">
        <f t="shared" si="52"/>
        <v>1.1194444444408873</v>
      </c>
      <c r="P172" s="7">
        <f t="shared" si="53"/>
        <v>-2.8666666665812954</v>
      </c>
      <c r="Q172" s="2">
        <v>278</v>
      </c>
      <c r="R172" s="4">
        <f t="shared" si="54"/>
        <v>0.78958333333139308</v>
      </c>
      <c r="S172" s="12">
        <f t="shared" si="55"/>
        <v>1.0645833333328483</v>
      </c>
      <c r="T172" s="7">
        <f t="shared" si="56"/>
        <v>-1.5499999999883585</v>
      </c>
      <c r="U172" s="2">
        <v>651</v>
      </c>
      <c r="V172" s="2">
        <v>4.3070661000000003E-2</v>
      </c>
      <c r="W172" s="11">
        <v>42282.854166666664</v>
      </c>
      <c r="X172" s="11">
        <v>42282.734722222223</v>
      </c>
      <c r="Y172" s="11">
        <v>42282.789583333331</v>
      </c>
      <c r="AA172" s="48"/>
      <c r="AB172" s="48"/>
      <c r="AC172" s="48"/>
      <c r="AD172" s="48"/>
      <c r="AE172" s="48"/>
      <c r="AF172" s="48"/>
      <c r="AG172" s="48"/>
      <c r="AH172" s="48"/>
      <c r="AI172" s="48"/>
      <c r="AJ172" s="48"/>
      <c r="AK172" s="48"/>
      <c r="AL172" s="48"/>
      <c r="AM172" s="48"/>
      <c r="AN172" s="48"/>
      <c r="AO172" s="48"/>
      <c r="AP172" s="48"/>
    </row>
    <row r="173" spans="1:42" x14ac:dyDescent="0.25">
      <c r="A173">
        <v>160</v>
      </c>
      <c r="B173" s="3">
        <v>42289</v>
      </c>
      <c r="C173" s="8">
        <v>5</v>
      </c>
      <c r="F173" s="2">
        <v>2015</v>
      </c>
      <c r="G173" s="2">
        <v>7</v>
      </c>
      <c r="H173" s="2" t="s">
        <v>10</v>
      </c>
      <c r="I173" t="s">
        <v>11</v>
      </c>
      <c r="J173" t="s">
        <v>11</v>
      </c>
      <c r="K173" s="2">
        <v>3990</v>
      </c>
      <c r="L173" s="2">
        <v>3990</v>
      </c>
      <c r="M173" s="4">
        <f t="shared" si="50"/>
        <v>0.8125</v>
      </c>
      <c r="N173" s="4">
        <f t="shared" si="51"/>
        <v>0.98402777777664596</v>
      </c>
      <c r="O173" s="12">
        <f t="shared" si="52"/>
        <v>0.17152777777664596</v>
      </c>
      <c r="P173" s="7">
        <f t="shared" si="53"/>
        <v>4.1166666666395031</v>
      </c>
      <c r="Q173" s="2">
        <v>285</v>
      </c>
      <c r="R173" s="4">
        <f t="shared" si="54"/>
        <v>0.78333333333284827</v>
      </c>
      <c r="S173" s="12">
        <f t="shared" si="55"/>
        <v>1.0291666666671517</v>
      </c>
      <c r="T173" s="7">
        <f t="shared" si="56"/>
        <v>-0.70000000001164153</v>
      </c>
      <c r="U173" s="2">
        <v>714</v>
      </c>
      <c r="V173" s="2">
        <v>5.5882350000000004E-3</v>
      </c>
      <c r="W173" s="11">
        <v>42289.8125</v>
      </c>
      <c r="X173" s="11">
        <v>42289.984027777777</v>
      </c>
      <c r="Y173" s="11">
        <v>42289.783333333333</v>
      </c>
      <c r="AA173" s="48"/>
      <c r="AB173" s="48"/>
      <c r="AC173" s="48"/>
      <c r="AD173" s="48"/>
      <c r="AE173" s="48"/>
      <c r="AF173" s="48"/>
      <c r="AG173" s="48"/>
      <c r="AH173" s="48"/>
      <c r="AI173" s="48"/>
      <c r="AJ173" s="48"/>
      <c r="AK173" s="48"/>
      <c r="AL173" s="48"/>
      <c r="AM173" s="48"/>
      <c r="AN173" s="48"/>
      <c r="AO173" s="48"/>
      <c r="AP173" s="48"/>
    </row>
    <row r="174" spans="1:42" ht="15.75" hidden="1" x14ac:dyDescent="0.25">
      <c r="A174">
        <v>161</v>
      </c>
      <c r="B174" s="3">
        <v>42539</v>
      </c>
      <c r="C174" s="8">
        <v>1</v>
      </c>
      <c r="D174" s="8" t="s">
        <v>36</v>
      </c>
      <c r="E174" s="83" t="s">
        <v>58</v>
      </c>
      <c r="F174" s="2">
        <v>2016</v>
      </c>
      <c r="G174" s="2">
        <v>5</v>
      </c>
      <c r="H174" s="2" t="s">
        <v>13</v>
      </c>
      <c r="I174" s="10">
        <v>25181</v>
      </c>
      <c r="J174" s="10" t="s">
        <v>11</v>
      </c>
      <c r="K174">
        <v>23989</v>
      </c>
      <c r="L174" s="8">
        <v>23989</v>
      </c>
      <c r="M174" s="4">
        <f t="shared" si="50"/>
        <v>0.875</v>
      </c>
      <c r="N174" s="4">
        <f t="shared" si="51"/>
        <v>0.97900462963298196</v>
      </c>
      <c r="O174" s="12">
        <f t="shared" si="52"/>
        <v>0.10400462963298196</v>
      </c>
      <c r="P174" s="7">
        <f t="shared" si="53"/>
        <v>2.496111111191567</v>
      </c>
      <c r="Q174" s="2">
        <v>170</v>
      </c>
      <c r="R174" s="4">
        <f t="shared" si="54"/>
        <v>0.87777777777955635</v>
      </c>
      <c r="S174" s="12">
        <f t="shared" si="55"/>
        <v>2.7777777795563452E-3</v>
      </c>
      <c r="T174" s="7">
        <f t="shared" si="56"/>
        <v>6.6666666709352285E-2</v>
      </c>
      <c r="U174" s="2">
        <v>665.16</v>
      </c>
      <c r="V174" s="2">
        <v>3.6065007000000003E-2</v>
      </c>
      <c r="W174" s="11">
        <v>42539.875</v>
      </c>
      <c r="X174" s="11">
        <v>42539.979004629633</v>
      </c>
      <c r="Y174" s="11">
        <v>42539.87777777778</v>
      </c>
      <c r="AA174" s="48"/>
      <c r="AB174" s="48"/>
      <c r="AC174" s="48"/>
      <c r="AD174" s="48"/>
      <c r="AE174" s="48"/>
      <c r="AF174" s="48"/>
      <c r="AG174" s="48"/>
      <c r="AH174" s="48"/>
      <c r="AI174" s="48"/>
      <c r="AJ174" s="48"/>
      <c r="AK174" s="48"/>
      <c r="AL174" s="48"/>
      <c r="AM174" s="48"/>
      <c r="AN174" s="48"/>
      <c r="AO174" s="48"/>
      <c r="AP174" s="48"/>
    </row>
    <row r="175" spans="1:42" ht="15.75" hidden="1" x14ac:dyDescent="0.25">
      <c r="A175">
        <v>162</v>
      </c>
      <c r="B175" s="3">
        <v>42553</v>
      </c>
      <c r="C175" s="8">
        <v>2</v>
      </c>
      <c r="D175" s="8" t="s">
        <v>36</v>
      </c>
      <c r="E175" s="83" t="s">
        <v>58</v>
      </c>
      <c r="F175" s="2">
        <v>2016</v>
      </c>
      <c r="G175" s="2">
        <v>6</v>
      </c>
      <c r="H175" s="2" t="s">
        <v>13</v>
      </c>
      <c r="I175" s="10">
        <v>43493</v>
      </c>
      <c r="J175" s="10" t="s">
        <v>11</v>
      </c>
      <c r="K175">
        <v>41093</v>
      </c>
      <c r="L175" s="8">
        <v>37853</v>
      </c>
      <c r="M175" s="4">
        <f t="shared" si="50"/>
        <v>0.875</v>
      </c>
      <c r="N175" s="4">
        <f t="shared" si="51"/>
        <v>0.94303240740555339</v>
      </c>
      <c r="O175" s="12">
        <f t="shared" si="52"/>
        <v>6.8032407405553386E-2</v>
      </c>
      <c r="P175" s="7">
        <f t="shared" si="53"/>
        <v>1.6327777777332813</v>
      </c>
      <c r="Q175" s="2">
        <v>184</v>
      </c>
      <c r="R175" s="4">
        <f t="shared" si="54"/>
        <v>0.87777777777955635</v>
      </c>
      <c r="S175" s="12">
        <f t="shared" si="55"/>
        <v>2.7777777795563452E-3</v>
      </c>
      <c r="T175" s="7">
        <f t="shared" si="56"/>
        <v>6.6666666709352285E-2</v>
      </c>
      <c r="U175" s="2">
        <v>720.91</v>
      </c>
      <c r="V175" s="2">
        <v>5.7001567000000003E-2</v>
      </c>
      <c r="W175" s="11">
        <v>42553.875</v>
      </c>
      <c r="X175" s="11">
        <v>42553.943032407406</v>
      </c>
      <c r="Y175" s="11">
        <v>42553.87777777778</v>
      </c>
      <c r="AA175" s="48"/>
      <c r="AB175" s="48"/>
      <c r="AC175" s="48"/>
      <c r="AD175" s="48"/>
      <c r="AE175" s="48"/>
      <c r="AF175" s="48"/>
      <c r="AG175" s="48"/>
      <c r="AH175" s="48"/>
      <c r="AI175" s="48"/>
      <c r="AJ175" s="48"/>
      <c r="AK175" s="48"/>
      <c r="AL175" s="48"/>
      <c r="AM175" s="48"/>
      <c r="AN175" s="48"/>
      <c r="AO175" s="48"/>
      <c r="AP175" s="48"/>
    </row>
    <row r="176" spans="1:42" ht="15.75" hidden="1" x14ac:dyDescent="0.25">
      <c r="A176">
        <v>163</v>
      </c>
      <c r="B176" s="3">
        <v>42567</v>
      </c>
      <c r="C176" s="8">
        <v>3</v>
      </c>
      <c r="D176" s="8" t="s">
        <v>36</v>
      </c>
      <c r="E176" s="83" t="s">
        <v>58</v>
      </c>
      <c r="F176" s="2">
        <v>2016</v>
      </c>
      <c r="G176" s="2">
        <v>9</v>
      </c>
      <c r="H176" s="2" t="s">
        <v>13</v>
      </c>
      <c r="I176" s="10">
        <v>10007</v>
      </c>
      <c r="J176" s="10" t="s">
        <v>11</v>
      </c>
      <c r="K176">
        <v>9423</v>
      </c>
      <c r="L176" s="8">
        <v>3788</v>
      </c>
      <c r="M176" s="4">
        <f t="shared" si="50"/>
        <v>0.875</v>
      </c>
      <c r="N176" s="4">
        <f t="shared" si="51"/>
        <v>0.92331018518598285</v>
      </c>
      <c r="O176" s="12">
        <f t="shared" si="52"/>
        <v>4.8310185185982846E-2</v>
      </c>
      <c r="P176" s="7">
        <f t="shared" si="53"/>
        <v>1.1594444444635883</v>
      </c>
      <c r="Q176" s="2">
        <v>198</v>
      </c>
      <c r="R176" s="4">
        <f t="shared" si="54"/>
        <v>0.87291666666715173</v>
      </c>
      <c r="S176" s="12">
        <f t="shared" si="55"/>
        <v>1.0020833333328483</v>
      </c>
      <c r="T176" s="7">
        <f t="shared" si="56"/>
        <v>-4.9999999988358468E-2</v>
      </c>
      <c r="U176" s="2">
        <v>859.56</v>
      </c>
      <c r="V176" s="2">
        <v>1.0962586E-2</v>
      </c>
      <c r="W176" s="11">
        <v>42567.875</v>
      </c>
      <c r="X176" s="11">
        <v>42567.923310185186</v>
      </c>
      <c r="Y176" s="11">
        <v>42567.872916666667</v>
      </c>
      <c r="AA176" s="48"/>
      <c r="AB176" s="48"/>
      <c r="AC176" s="48"/>
      <c r="AD176" s="48"/>
      <c r="AE176" s="48"/>
      <c r="AF176" s="48"/>
      <c r="AG176" s="48"/>
      <c r="AH176" s="48"/>
      <c r="AI176" s="48"/>
      <c r="AJ176" s="48"/>
      <c r="AK176" s="48"/>
      <c r="AL176" s="48"/>
      <c r="AM176" s="48"/>
      <c r="AN176" s="48"/>
      <c r="AO176" s="48"/>
      <c r="AP176" s="48"/>
    </row>
    <row r="177" spans="1:42" ht="15.75" hidden="1" x14ac:dyDescent="0.25">
      <c r="A177">
        <v>164</v>
      </c>
      <c r="B177" s="3">
        <v>42581</v>
      </c>
      <c r="C177" s="8">
        <v>4</v>
      </c>
      <c r="D177" s="8" t="s">
        <v>36</v>
      </c>
      <c r="E177" s="83" t="s">
        <v>58</v>
      </c>
      <c r="F177" s="2">
        <v>2016</v>
      </c>
      <c r="G177" s="2">
        <v>9</v>
      </c>
      <c r="H177" s="2" t="s">
        <v>13</v>
      </c>
      <c r="I177" s="10">
        <v>11074</v>
      </c>
      <c r="J177" s="10" t="s">
        <v>11</v>
      </c>
      <c r="K177">
        <v>11165</v>
      </c>
      <c r="L177" s="8">
        <v>9747</v>
      </c>
      <c r="M177" s="4">
        <f t="shared" si="50"/>
        <v>0.83333333333575865</v>
      </c>
      <c r="N177" s="4">
        <f t="shared" si="51"/>
        <v>0.89509259258920792</v>
      </c>
      <c r="O177" s="12">
        <f t="shared" si="52"/>
        <v>6.1759259253449272E-2</v>
      </c>
      <c r="P177" s="7">
        <f t="shared" si="53"/>
        <v>1.4822222220827825</v>
      </c>
      <c r="Q177" s="2">
        <v>212</v>
      </c>
      <c r="R177" s="4">
        <f t="shared" si="54"/>
        <v>0.8631944444423425</v>
      </c>
      <c r="S177" s="12">
        <f t="shared" si="55"/>
        <v>2.9861111106583849E-2</v>
      </c>
      <c r="T177" s="7">
        <f t="shared" si="56"/>
        <v>0.71666666655801237</v>
      </c>
      <c r="U177" s="2">
        <v>855</v>
      </c>
      <c r="V177" s="2">
        <v>1.3058480000000001E-2</v>
      </c>
      <c r="W177" s="11">
        <v>42581.833333333336</v>
      </c>
      <c r="X177" s="11">
        <v>42581.895092592589</v>
      </c>
      <c r="Y177" s="11">
        <v>42581.863194444442</v>
      </c>
      <c r="AA177" s="48"/>
      <c r="AB177" s="48"/>
      <c r="AC177" s="48"/>
      <c r="AD177" s="48"/>
      <c r="AE177" s="48"/>
      <c r="AF177" s="48"/>
      <c r="AG177" s="48"/>
      <c r="AH177" s="48"/>
      <c r="AI177" s="48"/>
      <c r="AJ177" s="48"/>
      <c r="AK177" s="48"/>
      <c r="AL177" s="48"/>
      <c r="AM177" s="48"/>
      <c r="AN177" s="48"/>
      <c r="AO177" s="48"/>
      <c r="AP177" s="48"/>
    </row>
    <row r="178" spans="1:42" ht="15.75" hidden="1" x14ac:dyDescent="0.25">
      <c r="A178">
        <v>165</v>
      </c>
      <c r="B178" s="3">
        <v>42595</v>
      </c>
      <c r="C178" s="8">
        <v>5</v>
      </c>
      <c r="D178" s="8" t="s">
        <v>36</v>
      </c>
      <c r="E178" s="83" t="s">
        <v>58</v>
      </c>
      <c r="F178" s="2">
        <v>2016</v>
      </c>
      <c r="G178" s="2">
        <v>8</v>
      </c>
      <c r="H178" s="2" t="s">
        <v>13</v>
      </c>
      <c r="I178" s="10">
        <v>26933</v>
      </c>
      <c r="J178" s="10" t="s">
        <v>11</v>
      </c>
      <c r="K178">
        <v>26951</v>
      </c>
      <c r="L178" s="8">
        <v>25409</v>
      </c>
      <c r="M178" s="4">
        <f t="shared" si="50"/>
        <v>0.83333333333575865</v>
      </c>
      <c r="N178" s="4">
        <f t="shared" si="51"/>
        <v>0.8605439814782585</v>
      </c>
      <c r="O178" s="12">
        <f t="shared" si="52"/>
        <v>2.7210648142499849E-2</v>
      </c>
      <c r="P178" s="7">
        <f t="shared" si="53"/>
        <v>0.65305555541999638</v>
      </c>
      <c r="Q178" s="2">
        <v>226</v>
      </c>
      <c r="R178" s="4">
        <f t="shared" si="54"/>
        <v>0.84999999999854481</v>
      </c>
      <c r="S178" s="12">
        <f t="shared" si="55"/>
        <v>1.6666666662786156E-2</v>
      </c>
      <c r="T178" s="7">
        <f t="shared" si="56"/>
        <v>0.39999999990686774</v>
      </c>
      <c r="U178" s="2">
        <v>854.46</v>
      </c>
      <c r="V178" s="2">
        <v>3.1541557999999997E-2</v>
      </c>
      <c r="W178" s="11">
        <v>42595.833333333336</v>
      </c>
      <c r="X178" s="11">
        <v>42595.860543981478</v>
      </c>
      <c r="Y178" s="11">
        <v>42595.85</v>
      </c>
      <c r="AA178" s="48"/>
      <c r="AB178" s="48"/>
      <c r="AC178" s="48"/>
      <c r="AD178" s="48"/>
      <c r="AE178" s="48"/>
      <c r="AF178" s="48"/>
      <c r="AG178" s="48"/>
      <c r="AH178" s="48"/>
      <c r="AI178" s="48"/>
      <c r="AJ178" s="48"/>
      <c r="AK178" s="48"/>
      <c r="AL178" s="48"/>
      <c r="AM178" s="48"/>
      <c r="AN178" s="48"/>
      <c r="AO178" s="48"/>
      <c r="AP178" s="48"/>
    </row>
    <row r="179" spans="1:42" ht="15.75" x14ac:dyDescent="0.25">
      <c r="A179">
        <v>166</v>
      </c>
      <c r="B179" s="3">
        <v>42603</v>
      </c>
      <c r="C179" s="8">
        <v>1</v>
      </c>
      <c r="E179" s="8"/>
      <c r="F179" s="2">
        <v>2016</v>
      </c>
      <c r="G179" s="2">
        <v>7</v>
      </c>
      <c r="H179" s="2" t="s">
        <v>10</v>
      </c>
      <c r="I179" s="10">
        <v>37203</v>
      </c>
      <c r="J179" s="10" t="s">
        <v>11</v>
      </c>
      <c r="K179" s="2">
        <v>35565</v>
      </c>
      <c r="L179" s="2">
        <v>35565</v>
      </c>
      <c r="M179" s="4">
        <f t="shared" si="50"/>
        <v>0.875</v>
      </c>
      <c r="N179" s="4">
        <f t="shared" si="51"/>
        <v>7.1527777778101154E-2</v>
      </c>
      <c r="O179" s="12">
        <f t="shared" si="52"/>
        <v>0.19652777777810115</v>
      </c>
      <c r="P179" s="7">
        <f t="shared" si="53"/>
        <v>4.7166666666744277</v>
      </c>
      <c r="Q179" s="2">
        <v>234</v>
      </c>
      <c r="R179" s="4">
        <f t="shared" si="54"/>
        <v>0.84583333333284827</v>
      </c>
      <c r="S179" s="12">
        <f t="shared" si="55"/>
        <v>1.0291666666671517</v>
      </c>
      <c r="T179" s="7">
        <f t="shared" si="56"/>
        <v>-0.70000000001164153</v>
      </c>
      <c r="U179" s="2">
        <v>650.41999999999996</v>
      </c>
      <c r="V179" s="2">
        <v>5.4680052999999999E-2</v>
      </c>
      <c r="W179" s="11">
        <v>42603.875</v>
      </c>
      <c r="X179" s="11">
        <v>42604.071527777778</v>
      </c>
      <c r="Y179" s="11">
        <v>42603.845833333333</v>
      </c>
      <c r="AA179" s="48"/>
      <c r="AB179" s="48"/>
      <c r="AC179" s="48"/>
      <c r="AD179" s="48"/>
      <c r="AE179" s="48"/>
      <c r="AF179" s="48"/>
      <c r="AG179" s="48"/>
      <c r="AH179" s="48"/>
      <c r="AI179" s="48"/>
      <c r="AJ179" s="48"/>
      <c r="AK179" s="48"/>
      <c r="AL179" s="48"/>
      <c r="AM179" s="48"/>
      <c r="AN179" s="48"/>
      <c r="AO179" s="48"/>
      <c r="AP179" s="48"/>
    </row>
    <row r="180" spans="1:42" ht="15.75" hidden="1" x14ac:dyDescent="0.25">
      <c r="A180">
        <v>167</v>
      </c>
      <c r="B180" s="3">
        <v>42609</v>
      </c>
      <c r="C180" s="8">
        <v>6</v>
      </c>
      <c r="D180" s="8" t="s">
        <v>36</v>
      </c>
      <c r="E180" s="83" t="s">
        <v>58</v>
      </c>
      <c r="F180" s="2">
        <v>2016</v>
      </c>
      <c r="G180" s="2">
        <v>6</v>
      </c>
      <c r="H180" s="2" t="s">
        <v>13</v>
      </c>
      <c r="I180" s="10">
        <v>3252</v>
      </c>
      <c r="J180" s="10" t="s">
        <v>11</v>
      </c>
      <c r="K180">
        <v>3047</v>
      </c>
      <c r="L180" s="8">
        <v>0</v>
      </c>
      <c r="M180" s="4">
        <f t="shared" si="50"/>
        <v>0.8125</v>
      </c>
      <c r="N180" s="4">
        <f t="shared" si="51"/>
        <v>0.84578703704028158</v>
      </c>
      <c r="O180" s="12">
        <f t="shared" si="52"/>
        <v>3.3287037040281575E-2</v>
      </c>
      <c r="P180" s="7">
        <f t="shared" si="53"/>
        <v>0.7988888889667578</v>
      </c>
      <c r="Q180" s="2">
        <v>240</v>
      </c>
      <c r="R180" s="4">
        <f t="shared" si="54"/>
        <v>0.83680555555474712</v>
      </c>
      <c r="S180" s="12">
        <f t="shared" si="55"/>
        <v>2.4305555554747116E-2</v>
      </c>
      <c r="T180" s="7">
        <f t="shared" si="56"/>
        <v>0.58333333331393078</v>
      </c>
      <c r="U180" s="2">
        <v>623.96</v>
      </c>
      <c r="V180" s="2">
        <v>4.8833260000000003E-3</v>
      </c>
      <c r="W180" s="11">
        <v>42609.8125</v>
      </c>
      <c r="X180" s="11">
        <v>42609.84578703704</v>
      </c>
      <c r="Y180" s="11">
        <v>42609.836805555555</v>
      </c>
      <c r="AA180" s="48"/>
      <c r="AB180" s="48"/>
      <c r="AC180" s="48"/>
      <c r="AD180" s="48"/>
      <c r="AE180" s="48"/>
      <c r="AF180" s="48"/>
      <c r="AG180" s="48"/>
      <c r="AH180" s="48"/>
      <c r="AI180" s="48"/>
      <c r="AJ180" s="48"/>
      <c r="AK180" s="48"/>
      <c r="AL180" s="48"/>
      <c r="AM180" s="48"/>
      <c r="AN180" s="48"/>
      <c r="AO180" s="48"/>
      <c r="AP180" s="48"/>
    </row>
    <row r="181" spans="1:42" ht="15.75" x14ac:dyDescent="0.25">
      <c r="A181">
        <v>168</v>
      </c>
      <c r="B181" s="3">
        <v>42614</v>
      </c>
      <c r="C181" s="8">
        <v>2</v>
      </c>
      <c r="E181" s="8"/>
      <c r="F181" s="2">
        <v>2016</v>
      </c>
      <c r="G181" s="2">
        <v>6</v>
      </c>
      <c r="H181" s="2" t="s">
        <v>10</v>
      </c>
      <c r="I181" s="10">
        <v>28127</v>
      </c>
      <c r="J181" s="10" t="s">
        <v>11</v>
      </c>
      <c r="K181" s="2">
        <v>26089</v>
      </c>
      <c r="L181" s="2">
        <v>18010</v>
      </c>
      <c r="M181" s="4">
        <f t="shared" si="50"/>
        <v>0.875</v>
      </c>
      <c r="N181" s="4">
        <f t="shared" si="51"/>
        <v>4.8611111124046147E-3</v>
      </c>
      <c r="O181" s="12">
        <f t="shared" si="52"/>
        <v>0.12986111111240461</v>
      </c>
      <c r="P181" s="7">
        <f t="shared" si="53"/>
        <v>3.1166666666977108</v>
      </c>
      <c r="Q181" s="2">
        <v>245</v>
      </c>
      <c r="R181" s="4">
        <f t="shared" si="54"/>
        <v>0.8319444444423425</v>
      </c>
      <c r="S181" s="12">
        <f t="shared" si="55"/>
        <v>1.0430555555576575</v>
      </c>
      <c r="T181" s="7">
        <f t="shared" si="56"/>
        <v>-1.03333333338378</v>
      </c>
      <c r="U181" s="2">
        <v>827.16</v>
      </c>
      <c r="V181" s="2">
        <v>3.1540451999999997E-2</v>
      </c>
      <c r="W181" s="11">
        <v>42614.875</v>
      </c>
      <c r="X181" s="11">
        <v>42615.004861111112</v>
      </c>
      <c r="Y181" s="11">
        <v>42614.831944444442</v>
      </c>
      <c r="AA181" s="48"/>
      <c r="AB181" s="48"/>
      <c r="AC181" s="48"/>
      <c r="AD181" s="48"/>
      <c r="AE181" s="48"/>
      <c r="AF181" s="48"/>
      <c r="AG181" s="48"/>
      <c r="AH181" s="48"/>
      <c r="AI181" s="48"/>
      <c r="AJ181" s="48"/>
      <c r="AK181" s="48"/>
      <c r="AL181" s="48"/>
      <c r="AM181" s="48"/>
      <c r="AN181" s="48"/>
      <c r="AO181" s="48"/>
      <c r="AP181" s="48"/>
    </row>
    <row r="182" spans="1:42" ht="15.75" x14ac:dyDescent="0.25">
      <c r="A182">
        <v>169</v>
      </c>
      <c r="B182" s="3">
        <v>42625</v>
      </c>
      <c r="C182" s="8">
        <v>3</v>
      </c>
      <c r="E182" s="8"/>
      <c r="F182" s="2">
        <v>2016</v>
      </c>
      <c r="G182" s="2">
        <v>7</v>
      </c>
      <c r="H182" s="2" t="s">
        <v>10</v>
      </c>
      <c r="I182" s="10">
        <v>92063</v>
      </c>
      <c r="J182" s="10" t="s">
        <v>11</v>
      </c>
      <c r="K182" s="2">
        <v>36061</v>
      </c>
      <c r="L182" s="2">
        <v>80119</v>
      </c>
      <c r="M182" s="4">
        <f t="shared" si="50"/>
        <v>0.875</v>
      </c>
      <c r="N182" s="4">
        <f t="shared" si="51"/>
        <v>0.82083333333139308</v>
      </c>
      <c r="O182" s="12">
        <f t="shared" si="52"/>
        <v>1.0541666666686069</v>
      </c>
      <c r="P182" s="7">
        <f t="shared" si="53"/>
        <v>-1.3000000000465661</v>
      </c>
      <c r="Q182" s="2">
        <v>256</v>
      </c>
      <c r="R182" s="4">
        <f t="shared" si="54"/>
        <v>0.81805555555911269</v>
      </c>
      <c r="S182" s="12">
        <f t="shared" si="55"/>
        <v>1.0569444444408873</v>
      </c>
      <c r="T182" s="7">
        <f t="shared" si="56"/>
        <v>-1.3666666665812954</v>
      </c>
      <c r="U182" s="2">
        <v>767.04</v>
      </c>
      <c r="V182" s="2">
        <v>4.7013194000000001E-2</v>
      </c>
      <c r="W182" s="11">
        <v>42625.875</v>
      </c>
      <c r="X182" s="11">
        <v>42625.820833333331</v>
      </c>
      <c r="Y182" s="11">
        <v>42625.818055555559</v>
      </c>
      <c r="AA182" s="40"/>
      <c r="AB182" s="40"/>
      <c r="AC182" s="40"/>
      <c r="AD182" s="40"/>
      <c r="AE182" s="40"/>
      <c r="AF182" s="40"/>
      <c r="AG182" s="40"/>
      <c r="AH182" s="40"/>
      <c r="AI182" s="40"/>
      <c r="AJ182" s="40"/>
      <c r="AK182" s="40"/>
      <c r="AL182" s="40"/>
      <c r="AM182" s="40"/>
      <c r="AN182" s="40"/>
      <c r="AO182" s="40"/>
      <c r="AP182" s="40"/>
    </row>
    <row r="183" spans="1:42" ht="15.75" x14ac:dyDescent="0.25">
      <c r="A183">
        <v>170</v>
      </c>
      <c r="B183" s="3">
        <v>42632</v>
      </c>
      <c r="C183" s="8">
        <v>4</v>
      </c>
      <c r="E183" s="8"/>
      <c r="F183" s="2">
        <v>2016</v>
      </c>
      <c r="G183" s="2">
        <v>7</v>
      </c>
      <c r="H183" s="2" t="s">
        <v>10</v>
      </c>
      <c r="I183" s="10">
        <v>17603</v>
      </c>
      <c r="J183" s="10" t="s">
        <v>11</v>
      </c>
      <c r="K183" s="2">
        <v>15396</v>
      </c>
      <c r="L183" s="2">
        <v>15396</v>
      </c>
      <c r="M183" s="4">
        <f t="shared" si="50"/>
        <v>0.875</v>
      </c>
      <c r="N183" s="4">
        <f t="shared" si="51"/>
        <v>5.9027777781011537E-2</v>
      </c>
      <c r="O183" s="12">
        <f t="shared" si="52"/>
        <v>0.18402777778101154</v>
      </c>
      <c r="P183" s="7">
        <f t="shared" si="53"/>
        <v>4.4166666667442769</v>
      </c>
      <c r="Q183" s="2">
        <v>263</v>
      </c>
      <c r="R183" s="4">
        <f t="shared" si="54"/>
        <v>0.81041666666715173</v>
      </c>
      <c r="S183" s="12">
        <f t="shared" si="55"/>
        <v>1.0645833333328483</v>
      </c>
      <c r="T183" s="7">
        <f t="shared" si="56"/>
        <v>-1.5499999999883585</v>
      </c>
      <c r="U183" s="2">
        <v>700.84</v>
      </c>
      <c r="V183" s="2">
        <v>2.1967924E-2</v>
      </c>
      <c r="W183" s="11">
        <v>42632.875</v>
      </c>
      <c r="X183" s="11">
        <v>42633.059027777781</v>
      </c>
      <c r="Y183" s="11">
        <v>42632.810416666667</v>
      </c>
      <c r="AA183" s="40"/>
      <c r="AB183" s="40"/>
      <c r="AC183" s="40"/>
      <c r="AD183" s="40"/>
      <c r="AE183" s="40"/>
      <c r="AF183" s="40"/>
      <c r="AG183" s="40"/>
      <c r="AH183" s="40"/>
      <c r="AI183" s="40"/>
      <c r="AJ183" s="40"/>
      <c r="AK183" s="40"/>
      <c r="AL183" s="40"/>
      <c r="AM183" s="40"/>
      <c r="AN183" s="40"/>
      <c r="AO183" s="40"/>
      <c r="AP183" s="40"/>
    </row>
    <row r="184" spans="1:42" ht="15.75" x14ac:dyDescent="0.25">
      <c r="A184">
        <v>171</v>
      </c>
      <c r="B184" s="3">
        <v>42639</v>
      </c>
      <c r="C184" s="8">
        <v>5</v>
      </c>
      <c r="E184" s="8"/>
      <c r="F184" s="2">
        <v>2016</v>
      </c>
      <c r="G184" s="2">
        <v>6</v>
      </c>
      <c r="H184" s="2" t="s">
        <v>10</v>
      </c>
      <c r="I184" s="10">
        <v>48923</v>
      </c>
      <c r="J184" s="10" t="s">
        <v>11</v>
      </c>
      <c r="K184" s="2">
        <v>48752</v>
      </c>
      <c r="L184" s="2">
        <v>29667</v>
      </c>
      <c r="M184" s="4">
        <f t="shared" si="50"/>
        <v>0.83333333333575865</v>
      </c>
      <c r="N184" s="4">
        <f t="shared" si="51"/>
        <v>0.83750000000145519</v>
      </c>
      <c r="O184" s="12">
        <f t="shared" si="52"/>
        <v>4.166666665696539E-3</v>
      </c>
      <c r="P184" s="7">
        <f t="shared" si="53"/>
        <v>9.9999999976716936E-2</v>
      </c>
      <c r="Q184" s="2">
        <v>270</v>
      </c>
      <c r="R184" s="4">
        <f t="shared" si="54"/>
        <v>0.80000000000291038</v>
      </c>
      <c r="S184" s="12">
        <f t="shared" si="55"/>
        <v>1.0333333333328483</v>
      </c>
      <c r="T184" s="7">
        <f t="shared" si="56"/>
        <v>-0.79999999998835847</v>
      </c>
      <c r="U184" s="2">
        <v>701.33</v>
      </c>
      <c r="V184" s="2">
        <v>6.9513638000000003E-2</v>
      </c>
      <c r="W184" s="11">
        <v>42639.833333333336</v>
      </c>
      <c r="X184" s="11">
        <v>42639.837500000001</v>
      </c>
      <c r="Y184" s="11">
        <v>42639.8</v>
      </c>
      <c r="AA184" s="40"/>
      <c r="AB184" s="40"/>
      <c r="AC184" s="40"/>
      <c r="AD184" s="40"/>
      <c r="AE184" s="40"/>
      <c r="AF184" s="40"/>
      <c r="AG184" s="40"/>
      <c r="AH184" s="40"/>
      <c r="AI184" s="40"/>
      <c r="AJ184" s="40"/>
      <c r="AK184" s="40"/>
      <c r="AL184" s="40"/>
      <c r="AM184" s="40"/>
      <c r="AN184" s="40"/>
      <c r="AO184" s="40"/>
      <c r="AP184" s="40"/>
    </row>
    <row r="185" spans="1:42" x14ac:dyDescent="0.25">
      <c r="A185">
        <v>172</v>
      </c>
      <c r="B185" s="3">
        <v>42650</v>
      </c>
      <c r="C185" s="8">
        <v>6</v>
      </c>
      <c r="E185" s="8"/>
      <c r="F185" s="2">
        <v>2016</v>
      </c>
      <c r="G185" s="2">
        <v>6</v>
      </c>
      <c r="H185" s="2" t="s">
        <v>10</v>
      </c>
      <c r="I185">
        <v>10455</v>
      </c>
      <c r="J185" t="s">
        <v>11</v>
      </c>
      <c r="K185">
        <v>10589</v>
      </c>
      <c r="L185" s="2" t="s">
        <v>11</v>
      </c>
      <c r="M185" s="4">
        <f t="shared" si="50"/>
        <v>0.8125</v>
      </c>
      <c r="N185" s="4">
        <f t="shared" si="51"/>
        <v>0.64848379629984265</v>
      </c>
      <c r="O185" s="12">
        <f t="shared" si="52"/>
        <v>1.1640162037001573</v>
      </c>
      <c r="P185" s="7">
        <f t="shared" si="53"/>
        <v>-3.9363888888037764</v>
      </c>
      <c r="Q185" s="2">
        <v>281</v>
      </c>
      <c r="R185" s="4">
        <f t="shared" si="54"/>
        <v>0.78366898147942265</v>
      </c>
      <c r="S185" s="12">
        <f t="shared" si="55"/>
        <v>1.0288310185205773</v>
      </c>
      <c r="T185" s="7">
        <f t="shared" si="56"/>
        <v>-0.69194444449385628</v>
      </c>
      <c r="U185" s="2">
        <v>721.95</v>
      </c>
      <c r="V185" s="2">
        <v>5.5399999999999998E-2</v>
      </c>
      <c r="W185" s="11">
        <v>42650.8125</v>
      </c>
      <c r="X185" s="11">
        <v>42650.6484837963</v>
      </c>
      <c r="Y185" s="11">
        <v>42650.783668981479</v>
      </c>
      <c r="AA185" s="40"/>
      <c r="AB185" s="40"/>
      <c r="AC185" s="40"/>
      <c r="AD185" s="40"/>
      <c r="AE185" s="40"/>
      <c r="AF185" s="40"/>
      <c r="AG185" s="40"/>
      <c r="AH185" s="40"/>
      <c r="AI185" s="40"/>
      <c r="AJ185" s="40"/>
      <c r="AK185" s="40"/>
      <c r="AL185" s="40"/>
      <c r="AM185" s="40"/>
      <c r="AN185" s="40"/>
      <c r="AO185" s="40"/>
      <c r="AP185" s="40"/>
    </row>
    <row r="186" spans="1:42" ht="15.75" hidden="1" x14ac:dyDescent="0.25">
      <c r="A186">
        <v>173</v>
      </c>
      <c r="B186" s="3">
        <v>42907</v>
      </c>
      <c r="C186" s="8">
        <v>1</v>
      </c>
      <c r="D186" s="8" t="s">
        <v>36</v>
      </c>
      <c r="E186" s="83" t="s">
        <v>58</v>
      </c>
      <c r="F186" s="2">
        <v>2017</v>
      </c>
      <c r="G186" s="2">
        <v>6</v>
      </c>
      <c r="H186" s="2" t="s">
        <v>13</v>
      </c>
      <c r="I186" s="10">
        <v>91726</v>
      </c>
      <c r="J186" s="10">
        <v>75258</v>
      </c>
      <c r="K186">
        <v>75364</v>
      </c>
      <c r="L186" s="8">
        <v>75364</v>
      </c>
      <c r="M186" s="4">
        <f t="shared" si="50"/>
        <v>0.91666666666424135</v>
      </c>
      <c r="N186" s="4">
        <f t="shared" si="51"/>
        <v>0.90395833333604969</v>
      </c>
      <c r="O186" s="12">
        <f t="shared" si="52"/>
        <v>1.0127083333281917</v>
      </c>
      <c r="P186" s="7">
        <f t="shared" si="53"/>
        <v>-0.30499999987659976</v>
      </c>
      <c r="Q186" s="2">
        <v>172</v>
      </c>
      <c r="R186" s="4">
        <f t="shared" si="54"/>
        <v>0.87777777777955635</v>
      </c>
      <c r="S186" s="12">
        <f t="shared" si="55"/>
        <v>1.038888888884685</v>
      </c>
      <c r="T186" s="7">
        <f t="shared" si="56"/>
        <v>-0.93333333323244005</v>
      </c>
      <c r="U186" s="2">
        <v>626.84</v>
      </c>
      <c r="V186" s="2">
        <v>0.120228447</v>
      </c>
      <c r="W186" s="11">
        <v>42907.916666666664</v>
      </c>
      <c r="X186" s="11">
        <v>42907.903958333336</v>
      </c>
      <c r="Y186" s="11">
        <v>42907.87777777778</v>
      </c>
      <c r="AA186" s="40"/>
      <c r="AB186" s="40"/>
      <c r="AC186" s="40"/>
      <c r="AD186" s="40"/>
      <c r="AE186" s="40"/>
      <c r="AF186" s="40"/>
      <c r="AG186" s="40"/>
      <c r="AH186" s="40"/>
      <c r="AI186" s="40"/>
      <c r="AJ186" s="40"/>
      <c r="AK186" s="40"/>
      <c r="AL186" s="40"/>
      <c r="AM186" s="40"/>
      <c r="AN186" s="40"/>
      <c r="AO186" s="40"/>
      <c r="AP186" s="40"/>
    </row>
    <row r="187" spans="1:42" ht="15.75" hidden="1" x14ac:dyDescent="0.25">
      <c r="A187">
        <v>174</v>
      </c>
      <c r="B187" s="3">
        <v>42917</v>
      </c>
      <c r="C187" s="8">
        <v>2</v>
      </c>
      <c r="D187" s="8" t="s">
        <v>36</v>
      </c>
      <c r="E187" s="83" t="s">
        <v>58</v>
      </c>
      <c r="F187" s="2">
        <v>2017</v>
      </c>
      <c r="G187" s="2">
        <v>7</v>
      </c>
      <c r="H187" s="2" t="s">
        <v>13</v>
      </c>
      <c r="I187" s="10">
        <v>27680</v>
      </c>
      <c r="J187" s="10">
        <v>27638</v>
      </c>
      <c r="K187">
        <v>26669</v>
      </c>
      <c r="L187" s="8">
        <v>11677</v>
      </c>
      <c r="M187" s="4">
        <f t="shared" si="50"/>
        <v>0.875</v>
      </c>
      <c r="N187" s="4">
        <f t="shared" si="51"/>
        <v>0.79831018518598285</v>
      </c>
      <c r="O187" s="12">
        <f t="shared" si="52"/>
        <v>1.0766898148140172</v>
      </c>
      <c r="P187" s="7">
        <f t="shared" si="53"/>
        <v>-1.8405555555364117</v>
      </c>
      <c r="Q187" s="2">
        <v>182</v>
      </c>
      <c r="R187" s="4">
        <f t="shared" si="54"/>
        <v>0.87777777777955635</v>
      </c>
      <c r="S187" s="12">
        <f t="shared" si="55"/>
        <v>2.7777777795563452E-3</v>
      </c>
      <c r="T187" s="7">
        <f t="shared" si="56"/>
        <v>6.6666666709352285E-2</v>
      </c>
      <c r="U187" s="2">
        <v>744.17</v>
      </c>
      <c r="V187" s="2">
        <v>3.5837240999999999E-2</v>
      </c>
      <c r="W187" s="11">
        <v>42917.875</v>
      </c>
      <c r="X187" s="11">
        <v>42917.798310185186</v>
      </c>
      <c r="Y187" s="11">
        <v>42917.87777777778</v>
      </c>
    </row>
    <row r="188" spans="1:42" ht="15.75" hidden="1" x14ac:dyDescent="0.25">
      <c r="A188">
        <v>175</v>
      </c>
      <c r="B188" s="3">
        <v>42931</v>
      </c>
      <c r="C188" s="8">
        <v>3</v>
      </c>
      <c r="D188" s="8" t="s">
        <v>36</v>
      </c>
      <c r="E188" s="83" t="s">
        <v>58</v>
      </c>
      <c r="F188" s="2">
        <v>2017</v>
      </c>
      <c r="G188" s="2">
        <v>8</v>
      </c>
      <c r="H188" s="2" t="s">
        <v>13</v>
      </c>
      <c r="I188" s="10">
        <v>24775</v>
      </c>
      <c r="J188" s="10">
        <v>25065</v>
      </c>
      <c r="K188">
        <v>24731</v>
      </c>
      <c r="L188" s="8">
        <v>18685</v>
      </c>
      <c r="M188" s="4">
        <f t="shared" si="50"/>
        <v>0.85416666666424135</v>
      </c>
      <c r="N188" s="4">
        <f t="shared" si="51"/>
        <v>0.69800925925665069</v>
      </c>
      <c r="O188" s="12">
        <f t="shared" si="52"/>
        <v>1.1561574074075907</v>
      </c>
      <c r="P188" s="7">
        <f t="shared" si="53"/>
        <v>-3.7477777777821757</v>
      </c>
      <c r="Q188" s="2">
        <v>196</v>
      </c>
      <c r="R188" s="4">
        <f t="shared" si="54"/>
        <v>0.87361111111385981</v>
      </c>
      <c r="S188" s="12">
        <f t="shared" si="55"/>
        <v>1.9444444449618459E-2</v>
      </c>
      <c r="T188" s="7">
        <f t="shared" si="56"/>
        <v>0.46666666679084301</v>
      </c>
      <c r="U188" s="2">
        <v>858.04</v>
      </c>
      <c r="V188" s="2">
        <v>2.8822666E-2</v>
      </c>
      <c r="W188" s="11">
        <v>42931.854166666664</v>
      </c>
      <c r="X188" s="11">
        <v>42931.698009259257</v>
      </c>
      <c r="Y188" s="11">
        <v>42931.873611111114</v>
      </c>
      <c r="AA188" s="48"/>
      <c r="AB188" s="48"/>
      <c r="AC188" s="48"/>
      <c r="AD188" s="48"/>
      <c r="AE188" s="48"/>
      <c r="AF188" s="48"/>
      <c r="AG188" s="48"/>
      <c r="AH188" s="48"/>
      <c r="AI188" s="48"/>
      <c r="AJ188" s="48"/>
      <c r="AK188" s="48"/>
      <c r="AL188" s="48"/>
      <c r="AM188" s="48"/>
      <c r="AN188" s="48"/>
      <c r="AO188" s="48"/>
      <c r="AP188" s="48"/>
    </row>
    <row r="189" spans="1:42" ht="15.75" hidden="1" x14ac:dyDescent="0.25">
      <c r="A189">
        <v>176</v>
      </c>
      <c r="B189" s="3">
        <v>42945</v>
      </c>
      <c r="C189" s="8">
        <v>4</v>
      </c>
      <c r="D189" s="8" t="s">
        <v>36</v>
      </c>
      <c r="E189" s="83" t="s">
        <v>58</v>
      </c>
      <c r="F189" s="2">
        <v>2017</v>
      </c>
      <c r="G189" s="2">
        <v>7</v>
      </c>
      <c r="H189" s="2" t="s">
        <v>13</v>
      </c>
      <c r="I189" s="10">
        <v>6916</v>
      </c>
      <c r="J189" s="10">
        <v>6329</v>
      </c>
      <c r="K189">
        <v>6270</v>
      </c>
      <c r="L189" s="8">
        <v>2835</v>
      </c>
      <c r="M189" s="4">
        <f t="shared" si="50"/>
        <v>0.85416666666424135</v>
      </c>
      <c r="N189" s="4">
        <f t="shared" si="51"/>
        <v>0.73655092592525762</v>
      </c>
      <c r="O189" s="12">
        <f t="shared" si="52"/>
        <v>1.1176157407389837</v>
      </c>
      <c r="P189" s="7">
        <f t="shared" si="53"/>
        <v>-2.8227777777356096</v>
      </c>
      <c r="Q189" s="2">
        <v>210</v>
      </c>
      <c r="R189" s="4">
        <f t="shared" si="54"/>
        <v>0.86388888888905058</v>
      </c>
      <c r="S189" s="12">
        <f t="shared" si="55"/>
        <v>9.7222222248092294E-3</v>
      </c>
      <c r="T189" s="7">
        <f t="shared" si="56"/>
        <v>0.2333333333954215</v>
      </c>
      <c r="U189" s="2">
        <v>738.68</v>
      </c>
      <c r="V189" s="2">
        <v>8.4881139999999997E-3</v>
      </c>
      <c r="W189" s="11">
        <v>42945.854166666664</v>
      </c>
      <c r="X189" s="11">
        <v>42945.736550925925</v>
      </c>
      <c r="Y189" s="11">
        <v>42945.863888888889</v>
      </c>
      <c r="AA189" s="48"/>
      <c r="AB189" s="48"/>
      <c r="AC189" s="48"/>
      <c r="AD189" s="48"/>
      <c r="AE189" s="48"/>
      <c r="AF189" s="48"/>
      <c r="AG189" s="48"/>
      <c r="AH189" s="48"/>
      <c r="AI189" s="48"/>
      <c r="AJ189" s="48"/>
      <c r="AK189" s="48"/>
      <c r="AL189" s="48"/>
      <c r="AM189" s="48"/>
      <c r="AN189" s="48"/>
      <c r="AO189" s="48"/>
      <c r="AP189" s="48"/>
    </row>
    <row r="190" spans="1:42" ht="15.75" hidden="1" x14ac:dyDescent="0.25">
      <c r="A190">
        <v>177</v>
      </c>
      <c r="B190" s="3">
        <v>42959</v>
      </c>
      <c r="C190" s="8">
        <v>5</v>
      </c>
      <c r="D190" s="8" t="s">
        <v>36</v>
      </c>
      <c r="E190" s="83" t="s">
        <v>58</v>
      </c>
      <c r="F190" s="2">
        <v>2017</v>
      </c>
      <c r="G190" s="2">
        <v>7</v>
      </c>
      <c r="H190" s="2" t="s">
        <v>13</v>
      </c>
      <c r="I190" s="10">
        <v>22106</v>
      </c>
      <c r="J190" s="10">
        <v>18126</v>
      </c>
      <c r="K190">
        <v>17959</v>
      </c>
      <c r="L190" s="8">
        <v>17025</v>
      </c>
      <c r="M190" s="4">
        <f t="shared" si="50"/>
        <v>0.79166666666424135</v>
      </c>
      <c r="N190" s="4">
        <f t="shared" si="51"/>
        <v>0.64769675926072523</v>
      </c>
      <c r="O190" s="12">
        <f t="shared" si="52"/>
        <v>1.1439699074035161</v>
      </c>
      <c r="P190" s="7">
        <f t="shared" si="53"/>
        <v>-3.4552777776843868</v>
      </c>
      <c r="Q190" s="2">
        <v>224</v>
      </c>
      <c r="R190" s="4">
        <f t="shared" si="54"/>
        <v>0.85416666666424135</v>
      </c>
      <c r="S190" s="12">
        <f t="shared" si="55"/>
        <v>6.25E-2</v>
      </c>
      <c r="T190" s="7">
        <f t="shared" si="56"/>
        <v>1.5</v>
      </c>
      <c r="U190" s="2">
        <v>729.74</v>
      </c>
      <c r="V190" s="2">
        <v>2.4610135000000002E-2</v>
      </c>
      <c r="W190" s="11">
        <v>42959.791666666664</v>
      </c>
      <c r="X190" s="11">
        <v>42959.647696759261</v>
      </c>
      <c r="Y190" s="11">
        <v>42959.854166666664</v>
      </c>
    </row>
    <row r="191" spans="1:42" x14ac:dyDescent="0.25">
      <c r="A191">
        <v>178</v>
      </c>
      <c r="B191" s="3">
        <v>42968</v>
      </c>
      <c r="C191" s="8">
        <v>1</v>
      </c>
      <c r="E191" s="8"/>
      <c r="F191" s="2">
        <v>2017</v>
      </c>
      <c r="G191" s="2">
        <v>9</v>
      </c>
      <c r="H191" s="2" t="s">
        <v>10</v>
      </c>
      <c r="I191">
        <v>44233</v>
      </c>
      <c r="J191">
        <v>33892</v>
      </c>
      <c r="K191">
        <v>33839</v>
      </c>
      <c r="L191" s="2">
        <v>33839</v>
      </c>
      <c r="M191" s="4">
        <f t="shared" si="50"/>
        <v>0.85416666666424135</v>
      </c>
      <c r="N191" s="4">
        <f t="shared" si="51"/>
        <v>0.96766203703737119</v>
      </c>
      <c r="O191" s="12">
        <f t="shared" si="52"/>
        <v>0.11349537037312984</v>
      </c>
      <c r="P191" s="7">
        <f t="shared" si="53"/>
        <v>2.7238888889551163</v>
      </c>
      <c r="Q191" s="2">
        <v>233</v>
      </c>
      <c r="R191" s="4">
        <f t="shared" si="54"/>
        <v>0.84652777777955635</v>
      </c>
      <c r="S191" s="12">
        <f t="shared" si="55"/>
        <v>1.007638888884685</v>
      </c>
      <c r="T191" s="7">
        <f t="shared" si="56"/>
        <v>-0.18333333323244005</v>
      </c>
      <c r="U191" s="2">
        <v>819.58</v>
      </c>
      <c r="V191" s="2">
        <v>4.1288221E-2</v>
      </c>
      <c r="W191" s="11">
        <v>42968.854166666664</v>
      </c>
      <c r="X191" s="11">
        <v>42968.967662037037</v>
      </c>
      <c r="Y191" s="11">
        <v>42968.84652777778</v>
      </c>
      <c r="AA191" s="48"/>
      <c r="AB191" s="48"/>
      <c r="AC191" s="48"/>
      <c r="AD191" s="48"/>
      <c r="AE191" s="48"/>
      <c r="AF191" s="48"/>
      <c r="AG191" s="48"/>
      <c r="AH191" s="48"/>
      <c r="AI191" s="48"/>
      <c r="AJ191" s="48"/>
      <c r="AK191" s="48"/>
      <c r="AL191" s="48"/>
      <c r="AM191" s="48"/>
      <c r="AN191" s="48"/>
      <c r="AO191" s="48"/>
      <c r="AP191" s="48"/>
    </row>
    <row r="192" spans="1:42" ht="15.75" hidden="1" x14ac:dyDescent="0.25">
      <c r="A192">
        <v>179</v>
      </c>
      <c r="B192" s="3">
        <v>42973</v>
      </c>
      <c r="C192" s="8">
        <v>6</v>
      </c>
      <c r="D192" s="8" t="s">
        <v>36</v>
      </c>
      <c r="E192" s="83" t="s">
        <v>58</v>
      </c>
      <c r="F192" s="2">
        <v>2017</v>
      </c>
      <c r="G192" s="2">
        <v>8</v>
      </c>
      <c r="H192" s="2" t="s">
        <v>13</v>
      </c>
      <c r="I192" s="10">
        <v>13763</v>
      </c>
      <c r="J192" s="10">
        <v>12143</v>
      </c>
      <c r="K192">
        <v>11923</v>
      </c>
      <c r="L192" s="8">
        <v>9475</v>
      </c>
      <c r="M192" s="4">
        <f t="shared" si="50"/>
        <v>0.83333333333575865</v>
      </c>
      <c r="N192" s="4">
        <f t="shared" si="51"/>
        <v>0.67887731481459923</v>
      </c>
      <c r="O192" s="12">
        <f t="shared" si="52"/>
        <v>1.1544560185211594</v>
      </c>
      <c r="P192" s="7">
        <f t="shared" si="53"/>
        <v>-3.7069444445078261</v>
      </c>
      <c r="Q192" s="2">
        <v>238</v>
      </c>
      <c r="R192" s="4">
        <f t="shared" si="54"/>
        <v>0.83541666666860692</v>
      </c>
      <c r="S192" s="12">
        <f t="shared" si="55"/>
        <v>2.0833333328482695E-3</v>
      </c>
      <c r="T192" s="7">
        <f t="shared" si="56"/>
        <v>4.9999999988358468E-2</v>
      </c>
      <c r="U192" s="2">
        <v>854.25</v>
      </c>
      <c r="V192" s="2">
        <v>1.3957272E-2</v>
      </c>
      <c r="W192" s="11">
        <v>42973.833333333336</v>
      </c>
      <c r="X192" s="11">
        <v>42973.678877314815</v>
      </c>
      <c r="Y192" s="11">
        <v>42973.835416666669</v>
      </c>
    </row>
    <row r="193" spans="1:42" x14ac:dyDescent="0.25">
      <c r="A193">
        <v>180</v>
      </c>
      <c r="B193" s="3">
        <v>42986</v>
      </c>
      <c r="C193" s="8">
        <v>2</v>
      </c>
      <c r="E193" s="8"/>
      <c r="F193" s="2">
        <v>2017</v>
      </c>
      <c r="G193" s="2">
        <v>8</v>
      </c>
      <c r="H193" s="2" t="s">
        <v>10</v>
      </c>
      <c r="I193">
        <v>84439</v>
      </c>
      <c r="J193">
        <v>64296</v>
      </c>
      <c r="K193">
        <v>65393</v>
      </c>
      <c r="L193" s="2">
        <v>60745</v>
      </c>
      <c r="M193" s="4">
        <f t="shared" si="50"/>
        <v>0.83333333333575865</v>
      </c>
      <c r="N193" s="4">
        <f t="shared" si="51"/>
        <v>4.3703703704522923E-2</v>
      </c>
      <c r="O193" s="12">
        <f t="shared" si="52"/>
        <v>0.21037037036876427</v>
      </c>
      <c r="P193" s="7">
        <f t="shared" si="53"/>
        <v>5.0488888888503425</v>
      </c>
      <c r="Q193" s="2">
        <v>251</v>
      </c>
      <c r="R193" s="4">
        <f t="shared" si="54"/>
        <v>0.82499999999708962</v>
      </c>
      <c r="S193" s="12">
        <f t="shared" si="55"/>
        <v>1.008333333338669</v>
      </c>
      <c r="T193" s="7">
        <f t="shared" si="56"/>
        <v>-0.20000000012805685</v>
      </c>
      <c r="U193" s="2">
        <v>830.85</v>
      </c>
      <c r="V193" s="2">
        <v>7.8706144000000006E-2</v>
      </c>
      <c r="W193" s="11">
        <v>42986.833333333336</v>
      </c>
      <c r="X193" s="11">
        <v>42987.043703703705</v>
      </c>
      <c r="Y193" s="11">
        <v>42986.824999999997</v>
      </c>
      <c r="AA193" s="23"/>
      <c r="AB193" s="23"/>
      <c r="AC193" s="23"/>
      <c r="AD193" s="23"/>
      <c r="AE193" s="23"/>
      <c r="AF193" s="23"/>
      <c r="AG193" s="23"/>
      <c r="AH193" s="23"/>
      <c r="AI193" s="23"/>
      <c r="AJ193" s="23"/>
      <c r="AK193" s="23"/>
      <c r="AL193" s="23"/>
      <c r="AM193" s="23"/>
      <c r="AN193" s="23"/>
      <c r="AO193" s="23"/>
      <c r="AP193" s="23"/>
    </row>
    <row r="194" spans="1:42" ht="15.75" hidden="1" x14ac:dyDescent="0.25">
      <c r="A194">
        <v>181</v>
      </c>
      <c r="B194" s="3">
        <v>42986</v>
      </c>
      <c r="C194" s="8">
        <v>7</v>
      </c>
      <c r="D194" s="8" t="s">
        <v>36</v>
      </c>
      <c r="E194" s="83" t="s">
        <v>58</v>
      </c>
      <c r="F194" s="2">
        <v>2017</v>
      </c>
      <c r="G194" s="2">
        <v>3</v>
      </c>
      <c r="H194" s="2" t="s">
        <v>13</v>
      </c>
      <c r="I194" s="10">
        <v>10284</v>
      </c>
      <c r="J194" s="10">
        <v>10576</v>
      </c>
      <c r="K194">
        <v>8188</v>
      </c>
      <c r="L194" s="8">
        <v>6222</v>
      </c>
      <c r="M194" s="4">
        <f t="shared" si="50"/>
        <v>0.83333333333575865</v>
      </c>
      <c r="N194" s="4">
        <f t="shared" si="51"/>
        <v>8.2268518519413192E-2</v>
      </c>
      <c r="O194" s="12">
        <f t="shared" si="52"/>
        <v>0.24893518518365454</v>
      </c>
      <c r="P194" s="7">
        <f t="shared" si="53"/>
        <v>5.9744444444077089</v>
      </c>
      <c r="Q194" s="2">
        <v>251</v>
      </c>
      <c r="R194" s="4">
        <f t="shared" si="54"/>
        <v>0.82499999999708962</v>
      </c>
      <c r="S194" s="12">
        <f t="shared" si="55"/>
        <v>1.008333333338669</v>
      </c>
      <c r="T194" s="7">
        <f t="shared" si="56"/>
        <v>-0.20000000012805685</v>
      </c>
      <c r="U194" s="2">
        <v>346.21</v>
      </c>
      <c r="V194" s="2">
        <v>2.3650385999999999E-2</v>
      </c>
      <c r="W194" s="11">
        <v>42986.833333333336</v>
      </c>
      <c r="X194" s="11">
        <v>42987.082268518519</v>
      </c>
      <c r="Y194" s="11">
        <v>42986.824999999997</v>
      </c>
      <c r="AA194" s="48"/>
      <c r="AB194" s="48"/>
      <c r="AC194" s="48"/>
      <c r="AD194" s="48"/>
      <c r="AE194" s="48"/>
      <c r="AF194" s="48"/>
      <c r="AG194" s="48"/>
      <c r="AH194" s="48"/>
      <c r="AI194" s="48"/>
      <c r="AJ194" s="48"/>
      <c r="AK194" s="48"/>
      <c r="AL194" s="48"/>
      <c r="AM194" s="48"/>
      <c r="AN194" s="48"/>
      <c r="AO194" s="48"/>
      <c r="AP194" s="48"/>
    </row>
    <row r="195" spans="1:42" x14ac:dyDescent="0.25">
      <c r="A195">
        <v>182</v>
      </c>
      <c r="B195" s="3">
        <v>42995</v>
      </c>
      <c r="C195" s="8">
        <v>3</v>
      </c>
      <c r="E195" s="8"/>
      <c r="F195" s="2">
        <v>2017</v>
      </c>
      <c r="G195" s="2">
        <v>8</v>
      </c>
      <c r="H195" s="2" t="s">
        <v>10</v>
      </c>
      <c r="I195">
        <v>82359</v>
      </c>
      <c r="J195">
        <v>62869</v>
      </c>
      <c r="K195">
        <v>6222</v>
      </c>
      <c r="L195" s="2">
        <v>42053</v>
      </c>
      <c r="M195" s="4">
        <f t="shared" si="50"/>
        <v>0.83333333333575865</v>
      </c>
      <c r="N195" s="4">
        <f t="shared" si="51"/>
        <v>0.88710648148116888</v>
      </c>
      <c r="O195" s="12">
        <f t="shared" si="52"/>
        <v>5.3773148145410232E-2</v>
      </c>
      <c r="P195" s="7">
        <f t="shared" si="53"/>
        <v>1.2905555554898456</v>
      </c>
      <c r="Q195" s="2">
        <v>260</v>
      </c>
      <c r="R195" s="4">
        <f t="shared" si="54"/>
        <v>0.81319444444670808</v>
      </c>
      <c r="S195" s="12">
        <f t="shared" si="55"/>
        <v>1.0201388888890506</v>
      </c>
      <c r="T195" s="7">
        <f t="shared" si="56"/>
        <v>-0.48333333333721384</v>
      </c>
      <c r="U195" s="2">
        <v>841.28</v>
      </c>
      <c r="V195" s="2">
        <v>7.4808625000000004E-2</v>
      </c>
      <c r="W195" s="11">
        <v>42995.833333333336</v>
      </c>
      <c r="X195" s="11">
        <v>42995.887106481481</v>
      </c>
      <c r="Y195" s="11">
        <v>42995.813194444447</v>
      </c>
      <c r="AA195" s="23"/>
      <c r="AB195" s="23"/>
      <c r="AC195" s="23"/>
      <c r="AD195" s="23"/>
      <c r="AE195" s="23"/>
      <c r="AF195" s="23"/>
      <c r="AG195" s="23"/>
      <c r="AH195" s="23"/>
      <c r="AI195" s="23"/>
      <c r="AJ195" s="23"/>
      <c r="AK195" s="23"/>
      <c r="AL195" s="23"/>
      <c r="AM195" s="23"/>
      <c r="AN195" s="23"/>
      <c r="AO195" s="23"/>
      <c r="AP195" s="23"/>
    </row>
    <row r="196" spans="1:42" ht="15.75" hidden="1" x14ac:dyDescent="0.25">
      <c r="A196">
        <v>183</v>
      </c>
      <c r="B196" s="3">
        <v>43001</v>
      </c>
      <c r="C196" s="8">
        <v>8</v>
      </c>
      <c r="D196" s="8" t="s">
        <v>36</v>
      </c>
      <c r="E196" s="83" t="s">
        <v>58</v>
      </c>
      <c r="F196" s="2">
        <v>2017</v>
      </c>
      <c r="G196" s="2">
        <v>3</v>
      </c>
      <c r="H196" s="2" t="s">
        <v>13</v>
      </c>
      <c r="I196" s="10">
        <v>2310</v>
      </c>
      <c r="J196" s="10">
        <v>1925</v>
      </c>
      <c r="K196">
        <v>1751</v>
      </c>
      <c r="L196" s="8">
        <v>710</v>
      </c>
      <c r="M196" s="4">
        <f t="shared" si="50"/>
        <v>0.8125</v>
      </c>
      <c r="N196" s="4">
        <f t="shared" si="51"/>
        <v>0.62526620370044839</v>
      </c>
      <c r="O196" s="12">
        <f t="shared" si="52"/>
        <v>1.1872337962995516</v>
      </c>
      <c r="P196" s="7">
        <f t="shared" si="53"/>
        <v>-4.4936111111892387</v>
      </c>
      <c r="Q196" s="2">
        <v>266</v>
      </c>
      <c r="R196" s="4">
        <f t="shared" si="54"/>
        <v>0.79930555555620231</v>
      </c>
      <c r="S196" s="12">
        <f t="shared" si="55"/>
        <v>1.0131944444437977</v>
      </c>
      <c r="T196" s="7">
        <f t="shared" si="56"/>
        <v>-0.31666666665114462</v>
      </c>
      <c r="U196" s="2">
        <v>343.36</v>
      </c>
      <c r="V196" s="2">
        <v>5.0996039999999998E-3</v>
      </c>
      <c r="W196" s="11">
        <v>43001.8125</v>
      </c>
      <c r="X196" s="11">
        <v>43001.6252662037</v>
      </c>
      <c r="Y196" s="11">
        <v>43001.799305555556</v>
      </c>
      <c r="AA196" s="48"/>
      <c r="AB196" s="48"/>
      <c r="AC196" s="48"/>
      <c r="AD196" s="48"/>
      <c r="AE196" s="48"/>
      <c r="AF196" s="48"/>
      <c r="AG196" s="48"/>
      <c r="AH196" s="48"/>
      <c r="AI196" s="48"/>
      <c r="AJ196" s="48"/>
      <c r="AK196" s="48"/>
      <c r="AL196" s="48"/>
      <c r="AM196" s="48"/>
      <c r="AN196" s="48"/>
      <c r="AO196" s="48"/>
      <c r="AP196" s="48"/>
    </row>
    <row r="197" spans="1:42" x14ac:dyDescent="0.25">
      <c r="A197">
        <v>184</v>
      </c>
      <c r="B197" s="3">
        <v>43009</v>
      </c>
      <c r="C197" s="8">
        <v>4</v>
      </c>
      <c r="E197" s="8"/>
      <c r="F197" s="2">
        <v>2017</v>
      </c>
      <c r="G197" s="2">
        <v>7</v>
      </c>
      <c r="H197" s="2" t="s">
        <v>10</v>
      </c>
      <c r="I197">
        <v>3457</v>
      </c>
      <c r="J197">
        <v>3148</v>
      </c>
      <c r="K197">
        <v>3014</v>
      </c>
      <c r="L197" s="2">
        <v>0</v>
      </c>
      <c r="M197" s="4">
        <f t="shared" si="50"/>
        <v>0.8125</v>
      </c>
      <c r="N197" s="4">
        <f t="shared" si="51"/>
        <v>0.84783564815006685</v>
      </c>
      <c r="O197" s="12">
        <f t="shared" si="52"/>
        <v>3.5335648150066845E-2</v>
      </c>
      <c r="P197" s="7">
        <f t="shared" si="53"/>
        <v>0.84805555560160428</v>
      </c>
      <c r="Q197" s="2">
        <v>274</v>
      </c>
      <c r="R197" s="4">
        <f t="shared" si="54"/>
        <v>0.79583333332993789</v>
      </c>
      <c r="S197" s="12">
        <f t="shared" si="55"/>
        <v>1.0166666666700621</v>
      </c>
      <c r="T197" s="7">
        <f t="shared" si="56"/>
        <v>-0.40000000008149073</v>
      </c>
      <c r="U197" s="2">
        <v>713.16</v>
      </c>
      <c r="V197" s="2">
        <v>4.2262610000000003E-3</v>
      </c>
      <c r="W197" s="11">
        <v>43009.8125</v>
      </c>
      <c r="X197" s="11">
        <v>43009.84783564815</v>
      </c>
      <c r="Y197" s="11">
        <v>43009.79583333333</v>
      </c>
      <c r="AA197" s="23"/>
      <c r="AB197" s="23"/>
      <c r="AC197" s="23"/>
      <c r="AD197" s="23"/>
      <c r="AE197" s="23"/>
      <c r="AF197" s="23"/>
      <c r="AG197" s="23"/>
      <c r="AH197" s="23"/>
      <c r="AI197" s="23"/>
      <c r="AJ197" s="23"/>
      <c r="AK197" s="23"/>
      <c r="AL197" s="23"/>
      <c r="AM197" s="23"/>
      <c r="AN197" s="23"/>
      <c r="AO197" s="23"/>
      <c r="AP197" s="23"/>
    </row>
    <row r="198" spans="1:42" x14ac:dyDescent="0.25">
      <c r="A198">
        <v>185</v>
      </c>
      <c r="B198" s="3">
        <v>43014</v>
      </c>
      <c r="C198" s="8">
        <v>5</v>
      </c>
      <c r="E198" s="8"/>
      <c r="F198" s="2">
        <v>2017</v>
      </c>
      <c r="G198" s="2">
        <v>6</v>
      </c>
      <c r="H198" s="2" t="s">
        <v>10</v>
      </c>
      <c r="I198">
        <v>6144</v>
      </c>
      <c r="J198">
        <v>4984</v>
      </c>
      <c r="K198">
        <v>5386</v>
      </c>
      <c r="L198" s="2">
        <v>0</v>
      </c>
      <c r="M198" s="4">
        <f t="shared" si="50"/>
        <v>0.8125</v>
      </c>
      <c r="N198" s="4">
        <f t="shared" si="51"/>
        <v>0.99644675925810589</v>
      </c>
      <c r="O198" s="12">
        <f t="shared" si="52"/>
        <v>0.18394675925810589</v>
      </c>
      <c r="P198" s="7">
        <f t="shared" si="53"/>
        <v>4.4147222221945412</v>
      </c>
      <c r="Q198" s="2">
        <v>279</v>
      </c>
      <c r="R198" s="4">
        <f t="shared" si="54"/>
        <v>0.78958333333139308</v>
      </c>
      <c r="S198" s="12">
        <f t="shared" si="55"/>
        <v>1.0229166666686069</v>
      </c>
      <c r="T198" s="7">
        <f t="shared" si="56"/>
        <v>-0.55000000004656613</v>
      </c>
      <c r="U198" s="2">
        <v>822.33</v>
      </c>
      <c r="V198" s="2">
        <v>6.5496820000000002E-3</v>
      </c>
      <c r="W198" s="11">
        <v>43014.8125</v>
      </c>
      <c r="X198" s="11">
        <v>43014.996446759258</v>
      </c>
      <c r="Y198" s="11">
        <v>43014.789583333331</v>
      </c>
      <c r="AA198" s="23"/>
      <c r="AB198" s="23"/>
      <c r="AC198" s="23"/>
      <c r="AD198" s="23"/>
      <c r="AE198" s="23"/>
      <c r="AF198" s="23"/>
      <c r="AG198" s="23"/>
      <c r="AH198" s="23"/>
      <c r="AI198" s="23"/>
      <c r="AJ198" s="23"/>
      <c r="AK198" s="23"/>
      <c r="AL198" s="23"/>
      <c r="AM198" s="23"/>
      <c r="AN198" s="23"/>
      <c r="AO198" s="23"/>
      <c r="AP198" s="23"/>
    </row>
    <row r="199" spans="1:42" x14ac:dyDescent="0.25">
      <c r="A199">
        <v>186</v>
      </c>
      <c r="B199" s="3">
        <v>43026</v>
      </c>
      <c r="C199" s="8">
        <v>6</v>
      </c>
      <c r="E199" s="8"/>
      <c r="F199" s="2">
        <v>2017</v>
      </c>
      <c r="G199" s="2">
        <v>6</v>
      </c>
      <c r="H199" s="2" t="s">
        <v>10</v>
      </c>
      <c r="I199">
        <v>32741</v>
      </c>
      <c r="J199">
        <v>30425</v>
      </c>
      <c r="K199">
        <v>30396</v>
      </c>
      <c r="L199" s="2">
        <v>29155</v>
      </c>
      <c r="M199" s="4">
        <f t="shared" si="50"/>
        <v>0.8125</v>
      </c>
      <c r="N199" s="4">
        <f t="shared" si="51"/>
        <v>0.94822916666453239</v>
      </c>
      <c r="O199" s="12">
        <f t="shared" si="52"/>
        <v>0.13572916666453239</v>
      </c>
      <c r="P199" s="7">
        <f t="shared" si="53"/>
        <v>3.2574999999487773</v>
      </c>
      <c r="Q199" s="2">
        <v>291</v>
      </c>
      <c r="R199" s="4">
        <f t="shared" si="54"/>
        <v>0.77569444444088731</v>
      </c>
      <c r="S199" s="12">
        <f t="shared" si="55"/>
        <v>1.0368055555591127</v>
      </c>
      <c r="T199" s="7">
        <f t="shared" si="56"/>
        <v>-0.88333333341870457</v>
      </c>
      <c r="U199" s="2">
        <v>829.72</v>
      </c>
      <c r="V199" s="2">
        <v>3.6634044999999997E-2</v>
      </c>
      <c r="W199" s="11">
        <v>43026.8125</v>
      </c>
      <c r="X199" s="11">
        <v>43026.948229166665</v>
      </c>
      <c r="Y199" s="11">
        <v>43026.775694444441</v>
      </c>
      <c r="AA199" s="23"/>
      <c r="AB199" s="23"/>
      <c r="AC199" s="23"/>
      <c r="AD199" s="23"/>
      <c r="AE199" s="23"/>
      <c r="AF199" s="23"/>
      <c r="AG199" s="23"/>
      <c r="AH199" s="23"/>
      <c r="AI199" s="23"/>
      <c r="AJ199" s="23"/>
      <c r="AK199" s="23"/>
      <c r="AL199" s="23"/>
      <c r="AM199" s="23"/>
      <c r="AN199" s="23"/>
      <c r="AO199" s="23"/>
      <c r="AP199" s="23"/>
    </row>
    <row r="200" spans="1:42" ht="15.75" hidden="1" x14ac:dyDescent="0.25">
      <c r="A200">
        <v>187</v>
      </c>
      <c r="B200" s="3">
        <v>43260</v>
      </c>
      <c r="C200" s="8">
        <v>1</v>
      </c>
      <c r="D200" s="8" t="s">
        <v>36</v>
      </c>
      <c r="E200" s="83" t="s">
        <v>58</v>
      </c>
      <c r="F200" s="2">
        <v>2018</v>
      </c>
      <c r="G200" s="2">
        <v>6</v>
      </c>
      <c r="H200" s="2" t="s">
        <v>13</v>
      </c>
      <c r="I200" s="10">
        <v>81722</v>
      </c>
      <c r="J200" s="10">
        <v>81722</v>
      </c>
      <c r="K200">
        <v>77909</v>
      </c>
      <c r="L200" s="8">
        <v>77909</v>
      </c>
      <c r="M200" s="4">
        <f t="shared" si="50"/>
        <v>0.85416666666424135</v>
      </c>
      <c r="N200" s="4">
        <f t="shared" si="51"/>
        <v>0.85842592592234723</v>
      </c>
      <c r="O200" s="12">
        <f t="shared" si="52"/>
        <v>4.2592592581058852E-3</v>
      </c>
      <c r="P200" s="7">
        <f t="shared" si="53"/>
        <v>0.10222222219454125</v>
      </c>
      <c r="Q200" s="2">
        <v>160</v>
      </c>
      <c r="R200" s="4">
        <f t="shared" si="54"/>
        <v>0.87430555555329192</v>
      </c>
      <c r="S200" s="12">
        <f t="shared" si="55"/>
        <v>2.0138888889050577E-2</v>
      </c>
      <c r="T200" s="7">
        <f t="shared" si="56"/>
        <v>0.48333333333721384</v>
      </c>
      <c r="U200" s="2">
        <v>679.86</v>
      </c>
      <c r="V200" s="2">
        <v>0.11459565200000001</v>
      </c>
      <c r="W200" s="11">
        <v>43260.854166666664</v>
      </c>
      <c r="X200" s="11">
        <v>43260.858425925922</v>
      </c>
      <c r="Y200" s="11">
        <v>43260.874305555553</v>
      </c>
    </row>
    <row r="201" spans="1:42" ht="15.75" hidden="1" x14ac:dyDescent="0.25">
      <c r="A201">
        <v>188</v>
      </c>
      <c r="B201" s="3">
        <v>43274</v>
      </c>
      <c r="C201" s="8">
        <v>2</v>
      </c>
      <c r="D201" s="8" t="s">
        <v>36</v>
      </c>
      <c r="E201" s="83" t="s">
        <v>58</v>
      </c>
      <c r="F201" s="2">
        <v>2018</v>
      </c>
      <c r="G201" s="2">
        <v>7</v>
      </c>
      <c r="H201" s="2" t="s">
        <v>13</v>
      </c>
      <c r="I201" s="10">
        <v>29877</v>
      </c>
      <c r="J201" s="10">
        <v>18838</v>
      </c>
      <c r="K201">
        <v>26660</v>
      </c>
      <c r="L201" s="8">
        <v>16137</v>
      </c>
      <c r="M201" s="4">
        <f t="shared" si="50"/>
        <v>0.89583333333575865</v>
      </c>
      <c r="N201" s="4">
        <f t="shared" si="51"/>
        <v>0.89887731481576338</v>
      </c>
      <c r="O201" s="12">
        <f t="shared" si="52"/>
        <v>3.0439814800047316E-3</v>
      </c>
      <c r="P201" s="7">
        <f t="shared" si="53"/>
        <v>7.3055555520113558E-2</v>
      </c>
      <c r="Q201" s="2">
        <v>174</v>
      </c>
      <c r="R201" s="4">
        <f t="shared" si="54"/>
        <v>0.88194444444525288</v>
      </c>
      <c r="S201" s="12">
        <f t="shared" si="55"/>
        <v>1.0138888888905058</v>
      </c>
      <c r="T201" s="7">
        <f t="shared" si="56"/>
        <v>-0.33333333337213844</v>
      </c>
      <c r="U201" s="2">
        <v>759.25</v>
      </c>
      <c r="V201" s="2">
        <v>2.5822851000000001E-2</v>
      </c>
      <c r="W201" s="11">
        <v>43274.895833333336</v>
      </c>
      <c r="X201" s="11">
        <v>43274.898877314816</v>
      </c>
      <c r="Y201" s="11">
        <v>43274.881944444445</v>
      </c>
    </row>
    <row r="202" spans="1:42" ht="15.75" hidden="1" x14ac:dyDescent="0.25">
      <c r="A202">
        <v>189</v>
      </c>
      <c r="B202" s="3">
        <v>43288</v>
      </c>
      <c r="C202" s="8">
        <v>3</v>
      </c>
      <c r="D202" s="8" t="s">
        <v>36</v>
      </c>
      <c r="E202" s="83" t="s">
        <v>58</v>
      </c>
      <c r="F202" s="2">
        <v>2018</v>
      </c>
      <c r="G202" s="2">
        <v>8</v>
      </c>
      <c r="H202" s="2" t="s">
        <v>13</v>
      </c>
      <c r="I202" s="10">
        <v>35684</v>
      </c>
      <c r="J202" s="10">
        <v>31360</v>
      </c>
      <c r="K202">
        <v>32523</v>
      </c>
      <c r="L202" s="8">
        <v>28647</v>
      </c>
      <c r="M202" s="4">
        <f t="shared" si="50"/>
        <v>0.85416666666424135</v>
      </c>
      <c r="N202" s="4">
        <f t="shared" si="51"/>
        <v>0.79353009258920792</v>
      </c>
      <c r="O202" s="12">
        <f t="shared" si="52"/>
        <v>1.0606365740750334</v>
      </c>
      <c r="P202" s="7">
        <f t="shared" si="53"/>
        <v>-1.4552777778008021</v>
      </c>
      <c r="Q202" s="2">
        <v>188</v>
      </c>
      <c r="R202" s="4">
        <f t="shared" si="54"/>
        <v>0.87638888888614019</v>
      </c>
      <c r="S202" s="12">
        <f t="shared" si="55"/>
        <v>2.2222222221898846E-2</v>
      </c>
      <c r="T202" s="7">
        <f t="shared" si="56"/>
        <v>0.53333333332557231</v>
      </c>
      <c r="U202" s="2">
        <v>840.89</v>
      </c>
      <c r="V202" s="2">
        <v>3.8676877999999998E-2</v>
      </c>
      <c r="W202" s="11">
        <v>43288.854166666664</v>
      </c>
      <c r="X202" s="11">
        <v>43288.793530092589</v>
      </c>
      <c r="Y202" s="11">
        <v>43288.876388888886</v>
      </c>
      <c r="AA202" s="48"/>
      <c r="AB202" s="48"/>
      <c r="AC202" s="48"/>
      <c r="AD202" s="48"/>
      <c r="AE202" s="48"/>
      <c r="AF202" s="48"/>
      <c r="AG202" s="48"/>
      <c r="AH202" s="48"/>
      <c r="AI202" s="48"/>
      <c r="AJ202" s="48"/>
      <c r="AK202" s="48"/>
      <c r="AL202" s="48"/>
      <c r="AM202" s="48"/>
      <c r="AN202" s="48"/>
      <c r="AO202" s="48"/>
      <c r="AP202" s="48"/>
    </row>
    <row r="203" spans="1:42" ht="15.75" hidden="1" x14ac:dyDescent="0.25">
      <c r="A203">
        <v>190</v>
      </c>
      <c r="B203" s="3">
        <v>43302</v>
      </c>
      <c r="C203" s="8">
        <v>4</v>
      </c>
      <c r="D203" s="8" t="s">
        <v>36</v>
      </c>
      <c r="E203" s="83" t="s">
        <v>58</v>
      </c>
      <c r="F203" s="2">
        <v>2018</v>
      </c>
      <c r="G203" s="2">
        <v>6</v>
      </c>
      <c r="H203" s="2" t="s">
        <v>13</v>
      </c>
      <c r="I203" s="10">
        <v>4887</v>
      </c>
      <c r="J203" s="10">
        <v>0</v>
      </c>
      <c r="K203">
        <v>4063</v>
      </c>
      <c r="L203" s="8">
        <v>0</v>
      </c>
      <c r="M203" s="4">
        <f t="shared" ref="M203:M234" si="57">W203-INT(W203)</f>
        <v>0.875</v>
      </c>
      <c r="N203" s="4">
        <f t="shared" ref="N203:N234" si="58">X203-INT(X203)</f>
        <v>0.84054398148145992</v>
      </c>
      <c r="O203" s="12">
        <f t="shared" ref="O203:O234" si="59">IF(X203&gt;W203, X203-W203, 1+W203-X203)</f>
        <v>1.0344560185185401</v>
      </c>
      <c r="P203" s="7">
        <f t="shared" ref="P203:P234" si="60">(X203-W203)*24</f>
        <v>-0.82694444444496185</v>
      </c>
      <c r="Q203" s="2">
        <v>202</v>
      </c>
      <c r="R203" s="4">
        <f t="shared" ref="R203:R234" si="61">Y203-INT(Y203)</f>
        <v>0.87013888888759539</v>
      </c>
      <c r="S203" s="12">
        <f t="shared" ref="S203:S234" si="62">IF(Y203&gt;W203, Y203-W203, 1+W203-Y203)</f>
        <v>1.0048611111124046</v>
      </c>
      <c r="T203" s="7">
        <f t="shared" ref="T203:T234" si="63">(Y203-W203)*24</f>
        <v>-0.11666666669771075</v>
      </c>
      <c r="U203" s="2">
        <v>600.02</v>
      </c>
      <c r="V203" s="2">
        <v>0</v>
      </c>
      <c r="W203" s="11">
        <v>43302.875</v>
      </c>
      <c r="X203" s="11">
        <v>43302.840543981481</v>
      </c>
      <c r="Y203" s="11">
        <v>43302.870138888888</v>
      </c>
      <c r="AA203" s="48"/>
      <c r="AB203" s="48"/>
      <c r="AC203" s="48"/>
      <c r="AD203" s="48"/>
      <c r="AE203" s="48"/>
      <c r="AF203" s="48"/>
      <c r="AG203" s="48"/>
      <c r="AH203" s="48"/>
      <c r="AI203" s="48"/>
      <c r="AJ203" s="48"/>
      <c r="AK203" s="48"/>
      <c r="AL203" s="48"/>
      <c r="AM203" s="48"/>
      <c r="AN203" s="48"/>
      <c r="AO203" s="48"/>
      <c r="AP203" s="48"/>
    </row>
    <row r="204" spans="1:42" ht="15.75" hidden="1" x14ac:dyDescent="0.25">
      <c r="A204">
        <v>191</v>
      </c>
      <c r="B204" s="3">
        <v>43317</v>
      </c>
      <c r="C204" s="8">
        <v>5</v>
      </c>
      <c r="D204" s="8" t="s">
        <v>36</v>
      </c>
      <c r="E204" s="83" t="s">
        <v>58</v>
      </c>
      <c r="F204" s="2">
        <v>2018</v>
      </c>
      <c r="G204" s="2">
        <v>7</v>
      </c>
      <c r="H204" s="2" t="s">
        <v>13</v>
      </c>
      <c r="I204" s="10">
        <v>7314</v>
      </c>
      <c r="J204" s="10">
        <v>6718</v>
      </c>
      <c r="K204">
        <v>6480</v>
      </c>
      <c r="L204" s="8">
        <v>5984</v>
      </c>
      <c r="M204" s="4">
        <f t="shared" si="57"/>
        <v>0.85416666666424135</v>
      </c>
      <c r="N204" s="4">
        <f t="shared" si="58"/>
        <v>0.76714120370161254</v>
      </c>
      <c r="O204" s="12">
        <f t="shared" si="59"/>
        <v>1.0870254629626288</v>
      </c>
      <c r="P204" s="7">
        <f t="shared" si="60"/>
        <v>-2.0886111111030914</v>
      </c>
      <c r="Q204" s="2">
        <v>217</v>
      </c>
      <c r="R204" s="4">
        <f t="shared" si="61"/>
        <v>0.85833333332993789</v>
      </c>
      <c r="S204" s="12">
        <f t="shared" si="62"/>
        <v>4.166666665696539E-3</v>
      </c>
      <c r="T204" s="7">
        <f t="shared" si="63"/>
        <v>9.9999999976716936E-2</v>
      </c>
      <c r="U204" s="2">
        <v>839.04</v>
      </c>
      <c r="V204" s="2">
        <v>7.1319599999999997E-3</v>
      </c>
      <c r="W204" s="11">
        <v>43317.854166666664</v>
      </c>
      <c r="X204" s="11">
        <v>43317.767141203702</v>
      </c>
      <c r="Y204" s="11">
        <v>43317.85833333333</v>
      </c>
      <c r="AA204" s="48"/>
      <c r="AB204" s="48"/>
      <c r="AC204" s="48"/>
      <c r="AD204" s="48"/>
      <c r="AE204" s="48"/>
      <c r="AF204" s="48"/>
      <c r="AG204" s="48"/>
      <c r="AH204" s="48"/>
      <c r="AI204" s="48"/>
      <c r="AJ204" s="48"/>
      <c r="AK204" s="48"/>
      <c r="AL204" s="48"/>
      <c r="AM204" s="48"/>
      <c r="AN204" s="48"/>
      <c r="AO204" s="48"/>
      <c r="AP204" s="48"/>
    </row>
    <row r="205" spans="1:42" x14ac:dyDescent="0.25">
      <c r="A205">
        <v>192</v>
      </c>
      <c r="B205" s="3">
        <v>43324</v>
      </c>
      <c r="C205" s="8">
        <v>1</v>
      </c>
      <c r="E205" s="8"/>
      <c r="F205" s="2">
        <v>2018</v>
      </c>
      <c r="G205" s="2">
        <v>6</v>
      </c>
      <c r="H205" s="2" t="s">
        <v>10</v>
      </c>
      <c r="I205">
        <v>13097</v>
      </c>
      <c r="J205">
        <v>13097</v>
      </c>
      <c r="K205" s="2">
        <v>12170</v>
      </c>
      <c r="L205" s="2">
        <v>12170</v>
      </c>
      <c r="M205" s="4">
        <f t="shared" si="57"/>
        <v>0.85416666666424135</v>
      </c>
      <c r="N205" s="4">
        <f t="shared" si="58"/>
        <v>1.1504629626870155E-2</v>
      </c>
      <c r="O205" s="12">
        <f t="shared" si="59"/>
        <v>0.15733796296262881</v>
      </c>
      <c r="P205" s="7">
        <f t="shared" si="60"/>
        <v>3.7761111111030914</v>
      </c>
      <c r="Q205" s="2">
        <v>224</v>
      </c>
      <c r="R205" s="4">
        <f t="shared" si="61"/>
        <v>0.85624999999708962</v>
      </c>
      <c r="S205" s="12">
        <f t="shared" si="62"/>
        <v>2.0833333328482695E-3</v>
      </c>
      <c r="T205" s="7">
        <f t="shared" si="63"/>
        <v>4.9999999988358468E-2</v>
      </c>
      <c r="U205" s="2">
        <v>814.91</v>
      </c>
      <c r="V205" s="2">
        <v>1.4934164999999999E-2</v>
      </c>
      <c r="W205" s="11">
        <v>43324.854166666664</v>
      </c>
      <c r="X205" s="11">
        <v>43325.011504629627</v>
      </c>
      <c r="Y205" s="11">
        <v>43324.856249999997</v>
      </c>
    </row>
    <row r="206" spans="1:42" ht="15.75" hidden="1" x14ac:dyDescent="0.25">
      <c r="A206">
        <v>193</v>
      </c>
      <c r="B206" s="3">
        <v>43330</v>
      </c>
      <c r="C206" s="8">
        <v>6</v>
      </c>
      <c r="D206" s="8" t="s">
        <v>36</v>
      </c>
      <c r="E206" s="83" t="s">
        <v>58</v>
      </c>
      <c r="F206" s="2">
        <v>2018</v>
      </c>
      <c r="G206" s="2">
        <v>8</v>
      </c>
      <c r="H206" s="2" t="s">
        <v>13</v>
      </c>
      <c r="I206" s="10">
        <v>6087</v>
      </c>
      <c r="J206" s="10">
        <v>4134</v>
      </c>
      <c r="K206">
        <v>5163</v>
      </c>
      <c r="L206" s="8">
        <v>4182</v>
      </c>
      <c r="M206" s="4">
        <f t="shared" si="57"/>
        <v>0.85416666666424135</v>
      </c>
      <c r="N206" s="4">
        <f t="shared" si="58"/>
        <v>0.77821759258949896</v>
      </c>
      <c r="O206" s="12">
        <f t="shared" si="59"/>
        <v>1.0759490740747424</v>
      </c>
      <c r="P206" s="7">
        <f t="shared" si="60"/>
        <v>-1.8227777777938172</v>
      </c>
      <c r="Q206" s="2">
        <v>230</v>
      </c>
      <c r="R206" s="4">
        <f t="shared" si="61"/>
        <v>0.84444444444670808</v>
      </c>
      <c r="S206" s="12">
        <f t="shared" si="62"/>
        <v>1.0097222222175333</v>
      </c>
      <c r="T206" s="7">
        <f t="shared" si="63"/>
        <v>-0.23333333322079852</v>
      </c>
      <c r="U206" s="2">
        <v>633.30999999999995</v>
      </c>
      <c r="V206" s="2">
        <v>5.4317790000000003E-3</v>
      </c>
      <c r="W206" s="11">
        <v>43330.854166666664</v>
      </c>
      <c r="X206" s="11">
        <v>43330.778217592589</v>
      </c>
      <c r="Y206" s="11">
        <v>43330.844444444447</v>
      </c>
      <c r="AA206" s="32"/>
      <c r="AB206" s="32"/>
      <c r="AC206" s="32"/>
      <c r="AD206" s="32"/>
      <c r="AE206" s="32"/>
      <c r="AF206" s="32"/>
      <c r="AG206" s="32"/>
      <c r="AH206" s="32"/>
      <c r="AI206" s="32"/>
      <c r="AJ206" s="32"/>
      <c r="AK206" s="32"/>
      <c r="AL206" s="32"/>
      <c r="AM206" s="32"/>
      <c r="AN206" s="32"/>
      <c r="AO206" s="32"/>
      <c r="AP206" s="32"/>
    </row>
    <row r="207" spans="1:42" x14ac:dyDescent="0.25">
      <c r="A207">
        <v>194</v>
      </c>
      <c r="B207" s="3">
        <v>43338</v>
      </c>
      <c r="C207" s="8">
        <v>2</v>
      </c>
      <c r="E207" s="8"/>
      <c r="F207" s="2">
        <v>2018</v>
      </c>
      <c r="G207" s="2">
        <v>9</v>
      </c>
      <c r="H207" s="2" t="s">
        <v>10</v>
      </c>
      <c r="I207">
        <v>17576</v>
      </c>
      <c r="J207">
        <v>15022</v>
      </c>
      <c r="K207" s="2">
        <v>13693</v>
      </c>
      <c r="L207" s="2">
        <v>13693</v>
      </c>
      <c r="M207" s="4">
        <f t="shared" si="57"/>
        <v>0.85416666666424135</v>
      </c>
      <c r="N207" s="4">
        <f t="shared" si="58"/>
        <v>0.99219907407677965</v>
      </c>
      <c r="O207" s="12">
        <f t="shared" si="59"/>
        <v>0.1380324074125383</v>
      </c>
      <c r="P207" s="7">
        <f t="shared" si="60"/>
        <v>3.3127777779009193</v>
      </c>
      <c r="Q207" s="2">
        <v>238</v>
      </c>
      <c r="R207" s="4">
        <f t="shared" si="61"/>
        <v>0.84097222222044365</v>
      </c>
      <c r="S207" s="12">
        <f t="shared" si="62"/>
        <v>1.0131944444437977</v>
      </c>
      <c r="T207" s="7">
        <f t="shared" si="63"/>
        <v>-0.31666666665114462</v>
      </c>
      <c r="U207" s="2">
        <v>823.17</v>
      </c>
      <c r="V207" s="2">
        <v>1.6634474E-2</v>
      </c>
      <c r="W207" s="11">
        <v>43338.854166666664</v>
      </c>
      <c r="X207" s="11">
        <v>43338.992199074077</v>
      </c>
      <c r="Y207" s="11">
        <v>43338.84097222222</v>
      </c>
      <c r="AA207" s="48"/>
      <c r="AB207" s="48"/>
      <c r="AC207" s="48"/>
      <c r="AD207" s="48"/>
      <c r="AE207" s="48"/>
      <c r="AF207" s="48"/>
      <c r="AG207" s="48"/>
      <c r="AH207" s="48"/>
      <c r="AI207" s="48"/>
      <c r="AJ207" s="48"/>
      <c r="AK207" s="48"/>
      <c r="AL207" s="48"/>
      <c r="AM207" s="48"/>
      <c r="AN207" s="48"/>
      <c r="AO207" s="48"/>
      <c r="AP207" s="48"/>
    </row>
    <row r="208" spans="1:42" ht="15.75" hidden="1" x14ac:dyDescent="0.25">
      <c r="A208">
        <v>195</v>
      </c>
      <c r="B208" s="3">
        <v>43345</v>
      </c>
      <c r="C208" s="8">
        <v>7</v>
      </c>
      <c r="D208" s="8" t="s">
        <v>36</v>
      </c>
      <c r="E208" s="83" t="s">
        <v>58</v>
      </c>
      <c r="F208" s="2">
        <v>2018</v>
      </c>
      <c r="G208" s="2">
        <v>8</v>
      </c>
      <c r="H208" s="2" t="s">
        <v>13</v>
      </c>
      <c r="I208" s="10">
        <v>7719</v>
      </c>
      <c r="J208" s="10">
        <v>6246</v>
      </c>
      <c r="K208">
        <v>6108</v>
      </c>
      <c r="L208" s="8">
        <v>5819</v>
      </c>
      <c r="M208" s="4">
        <f t="shared" si="57"/>
        <v>0.83333333333575865</v>
      </c>
      <c r="N208" s="4">
        <f t="shared" si="58"/>
        <v>0.71089120370015735</v>
      </c>
      <c r="O208" s="12">
        <f t="shared" si="59"/>
        <v>1.1224421296356013</v>
      </c>
      <c r="P208" s="7">
        <f t="shared" si="60"/>
        <v>-2.9386111112544313</v>
      </c>
      <c r="Q208" s="2">
        <v>245</v>
      </c>
      <c r="R208" s="4">
        <f t="shared" si="61"/>
        <v>0.82708333332993789</v>
      </c>
      <c r="S208" s="12">
        <f t="shared" si="62"/>
        <v>1.0062500000058208</v>
      </c>
      <c r="T208" s="7">
        <f t="shared" si="63"/>
        <v>-0.15000000013969839</v>
      </c>
      <c r="U208" s="2">
        <v>836.23</v>
      </c>
      <c r="V208" s="2">
        <v>6.235127E-3</v>
      </c>
      <c r="W208" s="11">
        <v>43345.833333333336</v>
      </c>
      <c r="X208" s="11">
        <v>43345.7108912037</v>
      </c>
      <c r="Y208" s="11">
        <v>43345.82708333333</v>
      </c>
      <c r="AA208" s="48"/>
      <c r="AB208" s="48"/>
      <c r="AC208" s="48"/>
      <c r="AD208" s="48"/>
      <c r="AE208" s="48"/>
      <c r="AF208" s="48"/>
      <c r="AG208" s="48"/>
      <c r="AH208" s="48"/>
      <c r="AI208" s="48"/>
      <c r="AJ208" s="48"/>
      <c r="AK208" s="48"/>
      <c r="AL208" s="48"/>
      <c r="AM208" s="48"/>
      <c r="AN208" s="48"/>
      <c r="AO208" s="48"/>
      <c r="AP208" s="48"/>
    </row>
    <row r="209" spans="1:42" x14ac:dyDescent="0.25">
      <c r="A209">
        <v>196</v>
      </c>
      <c r="B209" s="3">
        <v>43352</v>
      </c>
      <c r="C209" s="8">
        <v>3</v>
      </c>
      <c r="E209" s="8"/>
      <c r="F209" s="2">
        <v>2018</v>
      </c>
      <c r="G209" s="2">
        <v>9</v>
      </c>
      <c r="H209" s="2" t="s">
        <v>10</v>
      </c>
      <c r="I209">
        <v>49641</v>
      </c>
      <c r="J209">
        <v>45742</v>
      </c>
      <c r="K209" s="2">
        <v>37490</v>
      </c>
      <c r="L209" s="2">
        <v>37490</v>
      </c>
      <c r="M209" s="4">
        <f t="shared" si="57"/>
        <v>0.83333333333575865</v>
      </c>
      <c r="N209" s="4">
        <f t="shared" si="58"/>
        <v>0.96508101851941319</v>
      </c>
      <c r="O209" s="12">
        <f t="shared" si="59"/>
        <v>0.13174768518365454</v>
      </c>
      <c r="P209" s="7">
        <f t="shared" si="60"/>
        <v>3.1619444444077089</v>
      </c>
      <c r="Q209" s="2">
        <v>252</v>
      </c>
      <c r="R209" s="4">
        <f t="shared" si="61"/>
        <v>0.82361111111094942</v>
      </c>
      <c r="S209" s="12">
        <f t="shared" si="62"/>
        <v>1.0097222222248092</v>
      </c>
      <c r="T209" s="7">
        <f t="shared" si="63"/>
        <v>-0.2333333333954215</v>
      </c>
      <c r="U209" s="2">
        <v>801.28</v>
      </c>
      <c r="V209" s="2">
        <v>4.6787639999999998E-2</v>
      </c>
      <c r="W209" s="11">
        <v>43352.833333333336</v>
      </c>
      <c r="X209" s="11">
        <v>43352.965081018519</v>
      </c>
      <c r="Y209" s="11">
        <v>43352.823611111111</v>
      </c>
      <c r="AA209" s="23"/>
      <c r="AB209" s="23"/>
      <c r="AC209" s="23"/>
      <c r="AD209" s="23"/>
      <c r="AE209" s="23"/>
      <c r="AF209" s="23"/>
      <c r="AG209" s="23"/>
      <c r="AH209" s="23"/>
      <c r="AI209" s="23"/>
      <c r="AJ209" s="23"/>
      <c r="AK209" s="23"/>
      <c r="AL209" s="23"/>
      <c r="AM209" s="23"/>
      <c r="AN209" s="23"/>
      <c r="AO209" s="23"/>
      <c r="AP209" s="23"/>
    </row>
    <row r="210" spans="1:42" ht="15.75" hidden="1" x14ac:dyDescent="0.25">
      <c r="A210">
        <v>197</v>
      </c>
      <c r="B210" s="3">
        <v>43358</v>
      </c>
      <c r="C210" s="8">
        <v>8</v>
      </c>
      <c r="D210" s="8" t="s">
        <v>36</v>
      </c>
      <c r="E210" s="83" t="s">
        <v>58</v>
      </c>
      <c r="F210" s="2">
        <v>2018</v>
      </c>
      <c r="G210" s="2">
        <v>3</v>
      </c>
      <c r="H210" s="2" t="s">
        <v>13</v>
      </c>
      <c r="I210" s="10">
        <v>2027</v>
      </c>
      <c r="J210" s="10">
        <v>0</v>
      </c>
      <c r="K210">
        <v>365</v>
      </c>
      <c r="L210" s="8">
        <v>973</v>
      </c>
      <c r="M210" s="4">
        <f t="shared" si="57"/>
        <v>0.8125</v>
      </c>
      <c r="N210" s="4">
        <f t="shared" si="58"/>
        <v>0.71776620370656019</v>
      </c>
      <c r="O210" s="12">
        <f t="shared" si="59"/>
        <v>1.0947337962934398</v>
      </c>
      <c r="P210" s="7">
        <f t="shared" si="60"/>
        <v>-2.2736111110425554</v>
      </c>
      <c r="Q210" s="2">
        <v>258</v>
      </c>
      <c r="R210" s="4">
        <f t="shared" si="61"/>
        <v>0.81041666666715173</v>
      </c>
      <c r="S210" s="12">
        <f t="shared" si="62"/>
        <v>1.0020833333328483</v>
      </c>
      <c r="T210" s="7">
        <f t="shared" si="63"/>
        <v>-4.9999999988358468E-2</v>
      </c>
      <c r="U210" s="2">
        <v>340.8</v>
      </c>
      <c r="V210" s="2">
        <v>5.98592E-4</v>
      </c>
      <c r="W210" s="11">
        <v>43358.8125</v>
      </c>
      <c r="X210" s="11">
        <v>43358.717766203707</v>
      </c>
      <c r="Y210" s="11">
        <v>43358.810416666667</v>
      </c>
      <c r="AA210" s="23"/>
      <c r="AB210" s="23"/>
      <c r="AC210" s="23"/>
      <c r="AD210" s="23"/>
      <c r="AE210" s="23"/>
      <c r="AF210" s="23"/>
      <c r="AG210" s="23"/>
      <c r="AH210" s="23"/>
      <c r="AI210" s="23"/>
      <c r="AJ210" s="23"/>
      <c r="AK210" s="23"/>
      <c r="AL210" s="23"/>
      <c r="AM210" s="23"/>
      <c r="AN210" s="23"/>
      <c r="AO210" s="23"/>
      <c r="AP210" s="23"/>
    </row>
    <row r="211" spans="1:42" x14ac:dyDescent="0.25">
      <c r="A211">
        <v>198</v>
      </c>
      <c r="B211" s="3">
        <v>43363</v>
      </c>
      <c r="C211" s="8">
        <v>4</v>
      </c>
      <c r="E211" s="8"/>
      <c r="F211" s="2">
        <v>2018</v>
      </c>
      <c r="G211" s="2">
        <v>9</v>
      </c>
      <c r="H211" s="2" t="s">
        <v>10</v>
      </c>
      <c r="I211">
        <v>46330</v>
      </c>
      <c r="J211">
        <v>32813</v>
      </c>
      <c r="K211" s="2">
        <v>24298</v>
      </c>
      <c r="L211" s="2">
        <v>24298</v>
      </c>
      <c r="M211" s="4">
        <f t="shared" si="57"/>
        <v>0.83333333333575865</v>
      </c>
      <c r="N211" s="4">
        <f t="shared" si="58"/>
        <v>0.86019675926218042</v>
      </c>
      <c r="O211" s="12">
        <f t="shared" si="59"/>
        <v>2.6863425926421769E-2</v>
      </c>
      <c r="P211" s="7">
        <f t="shared" si="60"/>
        <v>0.64472222223412246</v>
      </c>
      <c r="Q211" s="2">
        <v>263</v>
      </c>
      <c r="R211" s="4">
        <f t="shared" si="61"/>
        <v>0.80972222222044365</v>
      </c>
      <c r="S211" s="12">
        <f t="shared" si="62"/>
        <v>1.023611111115315</v>
      </c>
      <c r="T211" s="7">
        <f t="shared" si="63"/>
        <v>-0.56666666676755995</v>
      </c>
      <c r="U211" s="2">
        <v>761.47</v>
      </c>
      <c r="V211" s="2">
        <v>3.1909332999999998E-2</v>
      </c>
      <c r="W211" s="11">
        <v>43363.833333333336</v>
      </c>
      <c r="X211" s="11">
        <v>43363.860196759262</v>
      </c>
      <c r="Y211" s="11">
        <v>43363.80972222222</v>
      </c>
      <c r="AA211" s="23"/>
      <c r="AB211" s="23"/>
      <c r="AC211" s="23"/>
      <c r="AD211" s="23"/>
      <c r="AE211" s="23"/>
      <c r="AF211" s="23"/>
      <c r="AG211" s="23"/>
      <c r="AH211" s="23"/>
      <c r="AI211" s="23"/>
      <c r="AJ211" s="23"/>
      <c r="AK211" s="23"/>
      <c r="AL211" s="23"/>
      <c r="AM211" s="23"/>
      <c r="AN211" s="23"/>
      <c r="AO211" s="23"/>
      <c r="AP211" s="23"/>
    </row>
    <row r="212" spans="1:42" x14ac:dyDescent="0.25">
      <c r="A212">
        <v>199</v>
      </c>
      <c r="B212" s="3">
        <v>43374</v>
      </c>
      <c r="C212" s="8">
        <v>5</v>
      </c>
      <c r="E212" s="8"/>
      <c r="F212" s="2">
        <v>2018</v>
      </c>
      <c r="G212" s="2">
        <v>8</v>
      </c>
      <c r="H212" s="2" t="s">
        <v>10</v>
      </c>
      <c r="I212">
        <v>24816</v>
      </c>
      <c r="J212">
        <v>8685</v>
      </c>
      <c r="K212" s="2">
        <v>7281</v>
      </c>
      <c r="L212" s="2">
        <v>7218</v>
      </c>
      <c r="M212" s="4">
        <f t="shared" si="57"/>
        <v>0.85416666666424135</v>
      </c>
      <c r="N212" s="4">
        <f t="shared" si="58"/>
        <v>0.18273148148000473</v>
      </c>
      <c r="O212" s="12">
        <f t="shared" si="59"/>
        <v>0.32856481481576338</v>
      </c>
      <c r="P212" s="7">
        <f t="shared" si="60"/>
        <v>7.8855555555783212</v>
      </c>
      <c r="Q212" s="2">
        <v>274</v>
      </c>
      <c r="R212" s="4">
        <f t="shared" si="61"/>
        <v>0.79583333332993789</v>
      </c>
      <c r="S212" s="12">
        <f t="shared" si="62"/>
        <v>1.0583333333343035</v>
      </c>
      <c r="T212" s="7">
        <f t="shared" si="63"/>
        <v>-1.4000000000232831</v>
      </c>
      <c r="U212" s="2">
        <v>812.36</v>
      </c>
      <c r="V212" s="2">
        <v>8.9627749999999992E-3</v>
      </c>
      <c r="W212" s="11">
        <v>43374.854166666664</v>
      </c>
      <c r="X212" s="11">
        <v>43375.18273148148</v>
      </c>
      <c r="Y212" s="11">
        <v>43374.79583333333</v>
      </c>
      <c r="AA212" s="23"/>
      <c r="AB212" s="23"/>
      <c r="AC212" s="23"/>
      <c r="AD212" s="23"/>
      <c r="AE212" s="23"/>
      <c r="AF212" s="23"/>
      <c r="AG212" s="23"/>
      <c r="AH212" s="23"/>
      <c r="AI212" s="23"/>
      <c r="AJ212" s="23"/>
      <c r="AK212" s="23"/>
      <c r="AL212" s="23"/>
      <c r="AM212" s="23"/>
      <c r="AN212" s="23"/>
      <c r="AO212" s="23"/>
      <c r="AP212" s="23"/>
    </row>
    <row r="213" spans="1:42" x14ac:dyDescent="0.25">
      <c r="A213">
        <v>200</v>
      </c>
      <c r="B213" s="3">
        <v>43387</v>
      </c>
      <c r="C213" s="8">
        <v>6</v>
      </c>
      <c r="E213" s="8"/>
      <c r="F213" s="2">
        <v>2018</v>
      </c>
      <c r="G213" s="2">
        <v>6</v>
      </c>
      <c r="H213" s="2" t="s">
        <v>10</v>
      </c>
      <c r="I213">
        <v>5544</v>
      </c>
      <c r="J213">
        <v>0</v>
      </c>
      <c r="K213" s="2">
        <v>4963</v>
      </c>
      <c r="L213" s="2">
        <v>0</v>
      </c>
      <c r="M213" s="4">
        <f t="shared" si="57"/>
        <v>0.83333333333575865</v>
      </c>
      <c r="N213" s="4">
        <f t="shared" si="58"/>
        <v>0.15978009259561077</v>
      </c>
      <c r="O213" s="12">
        <f t="shared" si="59"/>
        <v>0.32644675925985212</v>
      </c>
      <c r="P213" s="7">
        <f t="shared" si="60"/>
        <v>7.8347222222364508</v>
      </c>
      <c r="Q213" s="2">
        <v>287</v>
      </c>
      <c r="R213" s="4">
        <f t="shared" si="61"/>
        <v>0.78055555555329192</v>
      </c>
      <c r="S213" s="12">
        <f t="shared" si="62"/>
        <v>1.0527777777824667</v>
      </c>
      <c r="T213" s="7">
        <f t="shared" si="63"/>
        <v>-1.2666666667792015</v>
      </c>
      <c r="U213" s="2">
        <v>600.14</v>
      </c>
      <c r="V213" s="2">
        <v>8.0000000000000002E-3</v>
      </c>
      <c r="W213" s="11">
        <v>43387.833333333336</v>
      </c>
      <c r="X213" s="11">
        <v>43388.159780092596</v>
      </c>
      <c r="Y213" s="11">
        <v>43387.780555555553</v>
      </c>
      <c r="AA213" s="48"/>
      <c r="AB213" s="48"/>
      <c r="AC213" s="48"/>
      <c r="AD213" s="48"/>
      <c r="AE213" s="48"/>
      <c r="AF213" s="48"/>
      <c r="AG213" s="48"/>
      <c r="AH213" s="48"/>
      <c r="AI213" s="48"/>
      <c r="AJ213" s="48"/>
      <c r="AK213" s="48"/>
      <c r="AL213" s="48"/>
      <c r="AM213" s="48"/>
      <c r="AN213" s="48"/>
      <c r="AO213" s="48"/>
      <c r="AP213" s="48"/>
    </row>
    <row r="214" spans="1:42" x14ac:dyDescent="0.25">
      <c r="A214">
        <v>201</v>
      </c>
      <c r="B214" s="3">
        <v>43395</v>
      </c>
      <c r="C214" s="8">
        <v>7</v>
      </c>
      <c r="E214" s="8"/>
      <c r="F214" s="2">
        <v>2018</v>
      </c>
      <c r="G214" s="2">
        <v>6</v>
      </c>
      <c r="H214" s="2" t="s">
        <v>10</v>
      </c>
      <c r="I214" t="s">
        <v>11</v>
      </c>
      <c r="J214" t="s">
        <v>11</v>
      </c>
      <c r="K214" s="2">
        <v>1369</v>
      </c>
      <c r="L214" s="2">
        <v>0</v>
      </c>
      <c r="M214" s="4">
        <f t="shared" si="57"/>
        <v>0.91666666666424135</v>
      </c>
      <c r="N214" s="4">
        <f t="shared" si="58"/>
        <v>0.91991898148262408</v>
      </c>
      <c r="O214" s="12">
        <f t="shared" si="59"/>
        <v>3.2523148183827288E-3</v>
      </c>
      <c r="P214" s="7">
        <f t="shared" si="60"/>
        <v>7.8055555641185492E-2</v>
      </c>
      <c r="Q214" s="2">
        <v>295</v>
      </c>
      <c r="R214" s="4">
        <f t="shared" si="61"/>
        <v>0.77152777777519077</v>
      </c>
      <c r="S214" s="12">
        <f t="shared" si="62"/>
        <v>1.1451388888890506</v>
      </c>
      <c r="T214" s="7">
        <f t="shared" si="63"/>
        <v>-3.4833333333372138</v>
      </c>
      <c r="U214" s="2">
        <v>605.47</v>
      </c>
      <c r="V214" s="2">
        <v>2.3E-3</v>
      </c>
      <c r="W214" s="11">
        <v>43395.916666666664</v>
      </c>
      <c r="X214" s="11">
        <v>43395.919918981483</v>
      </c>
      <c r="Y214" s="11">
        <v>43395.771527777775</v>
      </c>
      <c r="AA214" s="48"/>
      <c r="AB214" s="48"/>
      <c r="AC214" s="48"/>
      <c r="AD214" s="48"/>
      <c r="AE214" s="48"/>
      <c r="AF214" s="48"/>
      <c r="AG214" s="48"/>
      <c r="AH214" s="48"/>
      <c r="AI214" s="48"/>
      <c r="AJ214" s="48"/>
      <c r="AK214" s="48"/>
      <c r="AL214" s="48"/>
      <c r="AM214" s="48"/>
      <c r="AN214" s="48"/>
      <c r="AO214" s="48"/>
      <c r="AP214" s="48"/>
    </row>
    <row r="215" spans="1:42" ht="15.75" hidden="1" x14ac:dyDescent="0.25">
      <c r="A215">
        <v>202</v>
      </c>
      <c r="B215" s="3">
        <v>43624</v>
      </c>
      <c r="C215" s="8">
        <v>1</v>
      </c>
      <c r="F215" s="2">
        <v>2019</v>
      </c>
      <c r="G215" s="2">
        <v>6</v>
      </c>
      <c r="H215" s="2" t="s">
        <v>13</v>
      </c>
      <c r="I215" s="10">
        <v>58532</v>
      </c>
      <c r="J215" s="10">
        <v>58532</v>
      </c>
      <c r="K215">
        <v>19443</v>
      </c>
      <c r="L215" s="8">
        <v>19443</v>
      </c>
      <c r="M215" s="4">
        <f t="shared" si="57"/>
        <v>0.85416666666424135</v>
      </c>
      <c r="N215" s="4">
        <f t="shared" si="58"/>
        <v>0.682337962964084</v>
      </c>
      <c r="O215" s="12">
        <f t="shared" si="59"/>
        <v>1.1718287037001573</v>
      </c>
      <c r="P215" s="7">
        <f t="shared" si="60"/>
        <v>-4.1238888888037764</v>
      </c>
      <c r="Q215" s="2">
        <v>159</v>
      </c>
      <c r="R215" s="4">
        <f t="shared" si="61"/>
        <v>0.87430555555329192</v>
      </c>
      <c r="S215" s="12">
        <f t="shared" si="62"/>
        <v>2.0138888889050577E-2</v>
      </c>
      <c r="T215" s="7">
        <f t="shared" si="63"/>
        <v>0.48333333333721384</v>
      </c>
      <c r="U215" s="2">
        <v>793.98</v>
      </c>
      <c r="V215" s="2">
        <v>6.4822792000000004E-2</v>
      </c>
      <c r="W215" s="11">
        <v>43624.854166666664</v>
      </c>
      <c r="X215" s="11">
        <v>43624.682337962964</v>
      </c>
      <c r="Y215" s="11">
        <v>43624.874305555553</v>
      </c>
      <c r="AA215" s="48"/>
      <c r="AB215" s="48"/>
      <c r="AC215" s="48"/>
      <c r="AD215" s="48"/>
      <c r="AE215" s="48"/>
      <c r="AF215" s="48"/>
      <c r="AG215" s="48"/>
      <c r="AH215" s="48"/>
      <c r="AI215" s="48"/>
      <c r="AJ215" s="48"/>
      <c r="AK215" s="48"/>
      <c r="AL215" s="48"/>
      <c r="AM215" s="48"/>
      <c r="AN215" s="48"/>
      <c r="AO215" s="48"/>
      <c r="AP215" s="48"/>
    </row>
    <row r="216" spans="1:42" ht="15.75" hidden="1" x14ac:dyDescent="0.25">
      <c r="A216">
        <v>203</v>
      </c>
      <c r="B216" s="3">
        <v>43638</v>
      </c>
      <c r="C216" s="8">
        <v>2</v>
      </c>
      <c r="F216" s="2">
        <v>2019</v>
      </c>
      <c r="G216" s="2">
        <v>7</v>
      </c>
      <c r="H216" s="2" t="s">
        <v>13</v>
      </c>
      <c r="I216" s="10">
        <v>42750</v>
      </c>
      <c r="J216" s="10">
        <v>34844</v>
      </c>
      <c r="K216">
        <v>54671</v>
      </c>
      <c r="L216" s="8">
        <v>50468</v>
      </c>
      <c r="M216" s="4">
        <f t="shared" si="57"/>
        <v>0.83333333333575865</v>
      </c>
      <c r="N216" s="4">
        <f t="shared" si="58"/>
        <v>0.68907407407095889</v>
      </c>
      <c r="O216" s="12">
        <f t="shared" si="59"/>
        <v>1.1442592592647998</v>
      </c>
      <c r="P216" s="7">
        <f t="shared" si="60"/>
        <v>-3.4622222223551944</v>
      </c>
      <c r="Q216" s="2">
        <v>173</v>
      </c>
      <c r="R216" s="4">
        <f t="shared" si="61"/>
        <v>0.87777777777955635</v>
      </c>
      <c r="S216" s="12">
        <f t="shared" si="62"/>
        <v>4.4444444443797693E-2</v>
      </c>
      <c r="T216" s="7">
        <f t="shared" si="63"/>
        <v>1.0666666666511446</v>
      </c>
      <c r="U216" s="2">
        <v>802.91</v>
      </c>
      <c r="V216" s="2">
        <v>3.7995541000000001E-2</v>
      </c>
      <c r="W216" s="11">
        <v>43638.833333333336</v>
      </c>
      <c r="X216" s="11">
        <v>43638.689074074071</v>
      </c>
      <c r="Y216" s="11">
        <v>43638.87777777778</v>
      </c>
      <c r="AA216" s="48"/>
      <c r="AB216" s="48"/>
      <c r="AC216" s="48"/>
      <c r="AD216" s="48"/>
      <c r="AE216" s="48"/>
      <c r="AF216" s="48"/>
      <c r="AG216" s="48"/>
      <c r="AH216" s="48"/>
      <c r="AI216" s="48"/>
      <c r="AJ216" s="48"/>
      <c r="AK216" s="48"/>
      <c r="AL216" s="48"/>
      <c r="AM216" s="48"/>
      <c r="AN216" s="48"/>
      <c r="AO216" s="48"/>
      <c r="AP216" s="48"/>
    </row>
    <row r="217" spans="1:42" ht="15.75" hidden="1" x14ac:dyDescent="0.25">
      <c r="A217">
        <v>204</v>
      </c>
      <c r="B217" s="3">
        <v>43652</v>
      </c>
      <c r="C217" s="8">
        <v>3</v>
      </c>
      <c r="F217" s="2">
        <v>2019</v>
      </c>
      <c r="G217" s="2">
        <v>6</v>
      </c>
      <c r="H217" s="2" t="s">
        <v>13</v>
      </c>
      <c r="I217" s="10">
        <v>21103</v>
      </c>
      <c r="J217" s="10">
        <v>15122</v>
      </c>
      <c r="K217">
        <v>21171</v>
      </c>
      <c r="L217" s="8">
        <v>16508</v>
      </c>
      <c r="M217" s="4">
        <f t="shared" si="57"/>
        <v>0.8125</v>
      </c>
      <c r="N217" s="4">
        <f t="shared" si="58"/>
        <v>0.63456018518627388</v>
      </c>
      <c r="O217" s="12">
        <f t="shared" si="59"/>
        <v>1.1779398148137261</v>
      </c>
      <c r="P217" s="7">
        <f t="shared" si="60"/>
        <v>-4.2705555555294268</v>
      </c>
      <c r="Q217" s="2">
        <v>187</v>
      </c>
      <c r="R217" s="4">
        <f t="shared" si="61"/>
        <v>0.87708333333284827</v>
      </c>
      <c r="S217" s="12">
        <f t="shared" si="62"/>
        <v>6.4583333332848269E-2</v>
      </c>
      <c r="T217" s="7">
        <f t="shared" si="63"/>
        <v>1.5499999999883585</v>
      </c>
      <c r="U217" s="2">
        <v>771.08</v>
      </c>
      <c r="V217" s="2">
        <v>2.0358457999999999E-2</v>
      </c>
      <c r="W217" s="11">
        <v>43652.8125</v>
      </c>
      <c r="X217" s="11">
        <v>43652.634560185186</v>
      </c>
      <c r="Y217" s="11">
        <v>43652.877083333333</v>
      </c>
      <c r="AA217" s="48"/>
      <c r="AB217" s="48"/>
      <c r="AC217" s="48"/>
      <c r="AD217" s="48"/>
      <c r="AE217" s="48"/>
      <c r="AF217" s="48"/>
      <c r="AG217" s="48"/>
      <c r="AH217" s="48"/>
      <c r="AI217" s="48"/>
      <c r="AJ217" s="48"/>
      <c r="AK217" s="48"/>
      <c r="AL217" s="48"/>
      <c r="AM217" s="48"/>
      <c r="AN217" s="48"/>
      <c r="AO217" s="48"/>
      <c r="AP217" s="48"/>
    </row>
    <row r="218" spans="1:42" ht="15.75" hidden="1" x14ac:dyDescent="0.25">
      <c r="A218">
        <v>205</v>
      </c>
      <c r="B218" s="3">
        <v>43666</v>
      </c>
      <c r="C218" s="8">
        <v>4</v>
      </c>
      <c r="F218" s="2">
        <v>2019</v>
      </c>
      <c r="G218" s="2">
        <v>5</v>
      </c>
      <c r="H218" s="2" t="s">
        <v>13</v>
      </c>
      <c r="I218" s="10">
        <v>11148</v>
      </c>
      <c r="J218" s="10">
        <v>8147</v>
      </c>
      <c r="K218">
        <v>12150</v>
      </c>
      <c r="L218" s="8">
        <v>8475</v>
      </c>
      <c r="M218" s="4">
        <f t="shared" si="57"/>
        <v>0.8125</v>
      </c>
      <c r="N218" s="4">
        <f t="shared" si="58"/>
        <v>0.63667824074218515</v>
      </c>
      <c r="O218" s="12">
        <f t="shared" si="59"/>
        <v>1.1758217592578148</v>
      </c>
      <c r="P218" s="7">
        <f t="shared" si="60"/>
        <v>-4.2197222221875563</v>
      </c>
      <c r="Q218" s="2">
        <v>201</v>
      </c>
      <c r="R218" s="4">
        <f t="shared" si="61"/>
        <v>0.87083333333430346</v>
      </c>
      <c r="S218" s="12">
        <f t="shared" si="62"/>
        <v>5.8333333334303461E-2</v>
      </c>
      <c r="T218" s="7">
        <f t="shared" si="63"/>
        <v>1.4000000000232831</v>
      </c>
      <c r="U218" s="2">
        <v>803.33</v>
      </c>
      <c r="V218" s="2">
        <v>5.9153770000000003E-3</v>
      </c>
      <c r="W218" s="11">
        <v>43666.8125</v>
      </c>
      <c r="X218" s="11">
        <v>43666.636678240742</v>
      </c>
      <c r="Y218" s="11">
        <v>43666.870833333334</v>
      </c>
      <c r="AA218" s="23"/>
      <c r="AB218" s="23"/>
      <c r="AC218" s="23"/>
      <c r="AD218" s="23"/>
      <c r="AE218" s="23"/>
      <c r="AF218" s="23"/>
      <c r="AG218" s="23"/>
      <c r="AH218" s="23"/>
      <c r="AI218" s="23"/>
      <c r="AJ218" s="23"/>
      <c r="AK218" s="23"/>
      <c r="AL218" s="23"/>
      <c r="AM218" s="23"/>
      <c r="AN218" s="23"/>
      <c r="AO218" s="23"/>
      <c r="AP218" s="23"/>
    </row>
    <row r="219" spans="1:42" ht="15.75" hidden="1" x14ac:dyDescent="0.25">
      <c r="A219">
        <v>206</v>
      </c>
      <c r="B219" s="3">
        <v>43681</v>
      </c>
      <c r="C219" s="8">
        <v>5</v>
      </c>
      <c r="F219" s="2">
        <v>2019</v>
      </c>
      <c r="G219" s="2">
        <v>6</v>
      </c>
      <c r="H219" s="2" t="s">
        <v>13</v>
      </c>
      <c r="I219" s="10">
        <v>3587.65</v>
      </c>
      <c r="J219" s="10">
        <v>2228</v>
      </c>
      <c r="K219">
        <v>12604</v>
      </c>
      <c r="L219" s="8">
        <v>9324</v>
      </c>
      <c r="M219" s="4">
        <f t="shared" si="57"/>
        <v>0.8125</v>
      </c>
      <c r="N219" s="4">
        <f t="shared" si="58"/>
        <v>0.62478009259211831</v>
      </c>
      <c r="O219" s="12">
        <f t="shared" si="59"/>
        <v>1.1877199074078817</v>
      </c>
      <c r="P219" s="7">
        <f t="shared" si="60"/>
        <v>-4.5052777777891606</v>
      </c>
      <c r="Q219" s="2">
        <v>216</v>
      </c>
      <c r="R219" s="4">
        <f t="shared" si="61"/>
        <v>0.85972222222335404</v>
      </c>
      <c r="S219" s="12">
        <f t="shared" si="62"/>
        <v>4.7222222223354038E-2</v>
      </c>
      <c r="T219" s="7">
        <f t="shared" si="63"/>
        <v>1.1333333333604969</v>
      </c>
      <c r="U219" s="2">
        <v>799.84</v>
      </c>
      <c r="V219" s="2">
        <v>2.8580720000000001E-3</v>
      </c>
      <c r="W219" s="11">
        <v>43681.8125</v>
      </c>
      <c r="X219" s="11">
        <v>43681.624780092592</v>
      </c>
      <c r="Y219" s="11">
        <v>43681.859722222223</v>
      </c>
      <c r="AA219" s="23"/>
      <c r="AB219" s="23"/>
      <c r="AC219" s="23"/>
      <c r="AD219" s="23"/>
      <c r="AE219" s="23"/>
      <c r="AF219" s="23"/>
      <c r="AG219" s="23"/>
      <c r="AH219" s="23"/>
      <c r="AI219" s="23"/>
      <c r="AJ219" s="23"/>
      <c r="AK219" s="23"/>
      <c r="AL219" s="23"/>
      <c r="AM219" s="23"/>
      <c r="AN219" s="23"/>
      <c r="AO219" s="23"/>
      <c r="AP219" s="23"/>
    </row>
    <row r="220" spans="1:42" x14ac:dyDescent="0.25">
      <c r="A220">
        <v>207</v>
      </c>
      <c r="B220" s="3">
        <v>43688</v>
      </c>
      <c r="C220" s="8">
        <v>1</v>
      </c>
      <c r="E220" s="8"/>
      <c r="F220" s="2">
        <v>2019</v>
      </c>
      <c r="G220" s="2">
        <v>6</v>
      </c>
      <c r="H220" s="2" t="s">
        <v>10</v>
      </c>
      <c r="I220">
        <v>15587</v>
      </c>
      <c r="J220">
        <v>15110</v>
      </c>
      <c r="K220" s="2">
        <v>12319</v>
      </c>
      <c r="L220" s="2">
        <v>12319</v>
      </c>
      <c r="M220" s="4">
        <f t="shared" si="57"/>
        <v>0.875</v>
      </c>
      <c r="N220" s="4">
        <f t="shared" si="58"/>
        <v>0.87131944444263354</v>
      </c>
      <c r="O220" s="12">
        <f t="shared" si="59"/>
        <v>1.0036805555573665</v>
      </c>
      <c r="P220" s="7">
        <f t="shared" si="60"/>
        <v>-8.8333333376795053E-2</v>
      </c>
      <c r="Q220" s="2">
        <v>223</v>
      </c>
      <c r="R220" s="4">
        <f t="shared" si="61"/>
        <v>0.84999999999854481</v>
      </c>
      <c r="S220" s="12">
        <f t="shared" si="62"/>
        <v>1.0250000000014552</v>
      </c>
      <c r="T220" s="7">
        <f t="shared" si="63"/>
        <v>-0.6000000000349246</v>
      </c>
      <c r="U220" s="2">
        <v>812.4</v>
      </c>
      <c r="V220" s="2">
        <v>1.5163711999999999E-2</v>
      </c>
      <c r="W220" s="11">
        <v>43688.875</v>
      </c>
      <c r="X220" s="11">
        <v>43688.871319444443</v>
      </c>
      <c r="Y220" s="11">
        <v>43688.85</v>
      </c>
      <c r="AA220" s="23"/>
      <c r="AB220" s="23"/>
      <c r="AC220" s="23"/>
      <c r="AD220" s="23"/>
      <c r="AE220" s="23"/>
      <c r="AF220" s="23"/>
      <c r="AG220" s="23"/>
      <c r="AH220" s="23"/>
      <c r="AI220" s="23"/>
      <c r="AJ220" s="23"/>
      <c r="AK220" s="23"/>
      <c r="AL220" s="23"/>
      <c r="AM220" s="23"/>
      <c r="AN220" s="23"/>
      <c r="AO220" s="23"/>
      <c r="AP220" s="23"/>
    </row>
    <row r="221" spans="1:42" ht="15.75" hidden="1" x14ac:dyDescent="0.25">
      <c r="A221">
        <v>208</v>
      </c>
      <c r="B221" s="3">
        <v>43695</v>
      </c>
      <c r="C221" s="8">
        <v>6</v>
      </c>
      <c r="F221" s="2">
        <v>2019</v>
      </c>
      <c r="G221" s="2">
        <v>7</v>
      </c>
      <c r="H221" s="2" t="s">
        <v>13</v>
      </c>
      <c r="I221" s="10">
        <v>13432</v>
      </c>
      <c r="J221" s="10">
        <v>12947</v>
      </c>
      <c r="K221">
        <v>12319</v>
      </c>
      <c r="L221" s="8">
        <v>12220</v>
      </c>
      <c r="M221" s="4">
        <f t="shared" si="57"/>
        <v>0.875</v>
      </c>
      <c r="N221" s="4">
        <f t="shared" si="58"/>
        <v>0.11949074074072996</v>
      </c>
      <c r="O221" s="12">
        <f t="shared" si="59"/>
        <v>0.24449074074072996</v>
      </c>
      <c r="P221" s="7">
        <f t="shared" si="60"/>
        <v>5.8677777777775191</v>
      </c>
      <c r="Q221" s="2">
        <v>230</v>
      </c>
      <c r="R221" s="4">
        <f t="shared" si="61"/>
        <v>0.84513888888614019</v>
      </c>
      <c r="S221" s="12">
        <f t="shared" si="62"/>
        <v>1.0298611111138598</v>
      </c>
      <c r="T221" s="7">
        <f t="shared" si="63"/>
        <v>-0.71666666673263535</v>
      </c>
      <c r="U221" s="2">
        <v>639.72</v>
      </c>
      <c r="V221" s="2">
        <v>1.8575313999999999E-2</v>
      </c>
      <c r="W221" s="11">
        <v>43695.875</v>
      </c>
      <c r="X221" s="11">
        <v>43696.119490740741</v>
      </c>
      <c r="Y221" s="11">
        <v>43695.845138888886</v>
      </c>
      <c r="AA221" s="48"/>
      <c r="AB221" s="48"/>
      <c r="AC221" s="48"/>
      <c r="AD221" s="48"/>
      <c r="AE221" s="48"/>
      <c r="AF221" s="48"/>
      <c r="AG221" s="48"/>
      <c r="AH221" s="48"/>
      <c r="AI221" s="48"/>
      <c r="AJ221" s="48"/>
      <c r="AK221" s="48"/>
      <c r="AL221" s="48"/>
      <c r="AM221" s="48"/>
      <c r="AN221" s="48"/>
      <c r="AO221" s="48"/>
      <c r="AP221" s="48"/>
    </row>
    <row r="222" spans="1:42" x14ac:dyDescent="0.25">
      <c r="A222">
        <v>209</v>
      </c>
      <c r="B222" s="3">
        <v>43702</v>
      </c>
      <c r="C222" s="8">
        <v>2</v>
      </c>
      <c r="E222" s="8"/>
      <c r="F222" s="2">
        <v>2019</v>
      </c>
      <c r="G222" s="2">
        <v>9</v>
      </c>
      <c r="H222" s="2" t="s">
        <v>10</v>
      </c>
      <c r="I222">
        <v>39104</v>
      </c>
      <c r="J222">
        <v>29583</v>
      </c>
      <c r="K222" s="2">
        <v>25125</v>
      </c>
      <c r="L222" s="2">
        <v>25125</v>
      </c>
      <c r="M222" s="4">
        <f t="shared" si="57"/>
        <v>0.875</v>
      </c>
      <c r="N222" s="4">
        <f t="shared" si="58"/>
        <v>0.77842592592787696</v>
      </c>
      <c r="O222" s="12">
        <f t="shared" si="59"/>
        <v>1.096574074072123</v>
      </c>
      <c r="P222" s="7">
        <f t="shared" si="60"/>
        <v>-2.3177777777309529</v>
      </c>
      <c r="Q222" s="2">
        <v>237</v>
      </c>
      <c r="R222" s="4">
        <f t="shared" si="61"/>
        <v>0.84236111111385981</v>
      </c>
      <c r="S222" s="12">
        <f t="shared" si="62"/>
        <v>1.0326388888861402</v>
      </c>
      <c r="T222" s="7">
        <f t="shared" si="63"/>
        <v>-0.78333333326736465</v>
      </c>
      <c r="U222" s="2">
        <v>803.8</v>
      </c>
      <c r="V222" s="2">
        <v>3.1257776000000001E-2</v>
      </c>
      <c r="W222" s="11">
        <v>43702.875</v>
      </c>
      <c r="X222" s="11">
        <v>43702.778425925928</v>
      </c>
      <c r="Y222" s="11">
        <v>43702.842361111114</v>
      </c>
      <c r="AA222" s="48"/>
      <c r="AB222" s="48"/>
      <c r="AC222" s="48"/>
      <c r="AD222" s="48"/>
      <c r="AE222" s="48"/>
      <c r="AF222" s="48"/>
      <c r="AG222" s="48"/>
      <c r="AH222" s="48"/>
      <c r="AI222" s="48"/>
      <c r="AJ222" s="48"/>
      <c r="AK222" s="48"/>
      <c r="AL222" s="48"/>
      <c r="AM222" s="48"/>
      <c r="AN222" s="48"/>
      <c r="AO222" s="48"/>
      <c r="AP222" s="48"/>
    </row>
    <row r="223" spans="1:42" ht="15.75" hidden="1" x14ac:dyDescent="0.25">
      <c r="A223">
        <v>210</v>
      </c>
      <c r="B223" s="3">
        <v>43709</v>
      </c>
      <c r="C223" s="8">
        <v>7</v>
      </c>
      <c r="F223" s="2">
        <v>2019</v>
      </c>
      <c r="G223" s="2">
        <v>8</v>
      </c>
      <c r="H223" s="2" t="s">
        <v>13</v>
      </c>
      <c r="I223" s="10">
        <v>14227</v>
      </c>
      <c r="J223" s="10">
        <v>12400</v>
      </c>
      <c r="K223">
        <v>12000</v>
      </c>
      <c r="L223" s="8">
        <v>10373</v>
      </c>
      <c r="M223" s="4">
        <f t="shared" si="57"/>
        <v>0.83333333333575865</v>
      </c>
      <c r="N223" s="4">
        <f t="shared" si="58"/>
        <v>9.2893518522032537E-2</v>
      </c>
      <c r="O223" s="12">
        <f t="shared" si="59"/>
        <v>0.25956018518627388</v>
      </c>
      <c r="P223" s="7">
        <f t="shared" si="60"/>
        <v>6.2294444444705732</v>
      </c>
      <c r="Q223" s="2">
        <v>244</v>
      </c>
      <c r="R223" s="4">
        <f t="shared" si="61"/>
        <v>0.82847222222335404</v>
      </c>
      <c r="S223" s="12">
        <f t="shared" si="62"/>
        <v>1.0048611111124046</v>
      </c>
      <c r="T223" s="7">
        <f t="shared" si="63"/>
        <v>-0.11666666669771075</v>
      </c>
      <c r="U223" s="2">
        <v>624.66</v>
      </c>
      <c r="V223" s="2">
        <v>1.6528991999999999E-2</v>
      </c>
      <c r="W223" s="11">
        <v>43709.833333333336</v>
      </c>
      <c r="X223" s="11">
        <v>43710.092893518522</v>
      </c>
      <c r="Y223" s="11">
        <v>43709.828472222223</v>
      </c>
      <c r="AA223" s="48"/>
      <c r="AB223" s="48"/>
      <c r="AC223" s="48"/>
      <c r="AD223" s="48"/>
      <c r="AE223" s="48"/>
      <c r="AF223" s="48"/>
      <c r="AG223" s="48"/>
      <c r="AH223" s="48"/>
      <c r="AI223" s="48"/>
      <c r="AJ223" s="48"/>
      <c r="AK223" s="48"/>
      <c r="AL223" s="48"/>
      <c r="AM223" s="48"/>
      <c r="AN223" s="48"/>
      <c r="AO223" s="48"/>
      <c r="AP223" s="48"/>
    </row>
    <row r="224" spans="1:42" x14ac:dyDescent="0.25">
      <c r="A224">
        <v>211</v>
      </c>
      <c r="B224" s="3">
        <v>43717</v>
      </c>
      <c r="C224" s="8">
        <v>3</v>
      </c>
      <c r="E224" s="8"/>
      <c r="F224" s="2">
        <v>2019</v>
      </c>
      <c r="G224" s="2">
        <v>9</v>
      </c>
      <c r="H224" s="2" t="s">
        <v>10</v>
      </c>
      <c r="I224">
        <v>45469</v>
      </c>
      <c r="J224">
        <v>36467</v>
      </c>
      <c r="K224" s="2">
        <v>29498</v>
      </c>
      <c r="L224" s="2">
        <v>29498</v>
      </c>
      <c r="M224" s="4">
        <f t="shared" si="57"/>
        <v>0.875</v>
      </c>
      <c r="N224" s="4">
        <f t="shared" si="58"/>
        <v>0.856863425928168</v>
      </c>
      <c r="O224" s="12">
        <f t="shared" si="59"/>
        <v>1.018136574071832</v>
      </c>
      <c r="P224" s="7">
        <f t="shared" si="60"/>
        <v>-0.43527777772396803</v>
      </c>
      <c r="Q224" s="2">
        <v>252</v>
      </c>
      <c r="R224" s="4">
        <f t="shared" si="61"/>
        <v>0.8243055555576575</v>
      </c>
      <c r="S224" s="12">
        <f t="shared" si="62"/>
        <v>1.0506944444423425</v>
      </c>
      <c r="T224" s="7">
        <f t="shared" si="63"/>
        <v>-1.21666666661622</v>
      </c>
      <c r="U224" s="2">
        <v>865.8</v>
      </c>
      <c r="V224" s="2">
        <v>3.4070224000000003E-2</v>
      </c>
      <c r="W224" s="11">
        <v>43717.875</v>
      </c>
      <c r="X224" s="11">
        <v>43717.856863425928</v>
      </c>
      <c r="Y224" s="11">
        <v>43717.824305555558</v>
      </c>
      <c r="AA224" s="48"/>
      <c r="AB224" s="48"/>
      <c r="AC224" s="48"/>
      <c r="AD224" s="48"/>
      <c r="AE224" s="48"/>
      <c r="AF224" s="48"/>
      <c r="AG224" s="48"/>
      <c r="AH224" s="48"/>
      <c r="AI224" s="48"/>
      <c r="AJ224" s="48"/>
      <c r="AK224" s="48"/>
      <c r="AL224" s="48"/>
      <c r="AM224" s="48"/>
      <c r="AN224" s="48"/>
      <c r="AO224" s="48"/>
      <c r="AP224" s="48"/>
    </row>
    <row r="225" spans="1:42" ht="15.75" hidden="1" x14ac:dyDescent="0.25">
      <c r="A225">
        <v>212</v>
      </c>
      <c r="B225" s="3">
        <v>43723</v>
      </c>
      <c r="C225" s="8">
        <v>8</v>
      </c>
      <c r="F225" s="2">
        <v>2019</v>
      </c>
      <c r="G225" s="2">
        <v>6</v>
      </c>
      <c r="H225" s="2" t="s">
        <v>13</v>
      </c>
      <c r="I225" s="10">
        <v>9692</v>
      </c>
      <c r="J225" s="10">
        <v>7723</v>
      </c>
      <c r="K225">
        <v>8077</v>
      </c>
      <c r="L225" s="8">
        <v>6520</v>
      </c>
      <c r="M225" s="4">
        <f t="shared" si="57"/>
        <v>0.79166666666424135</v>
      </c>
      <c r="N225" s="4">
        <f t="shared" si="58"/>
        <v>0.5613310185217415</v>
      </c>
      <c r="O225" s="12">
        <f t="shared" si="59"/>
        <v>1.2303356481424998</v>
      </c>
      <c r="P225" s="7">
        <f t="shared" si="60"/>
        <v>-5.5280555554199964</v>
      </c>
      <c r="Q225" s="2">
        <v>258</v>
      </c>
      <c r="R225" s="4">
        <f t="shared" si="61"/>
        <v>0.81041666666715173</v>
      </c>
      <c r="S225" s="12">
        <f t="shared" si="62"/>
        <v>1.8750000002910383E-2</v>
      </c>
      <c r="T225" s="7">
        <f t="shared" si="63"/>
        <v>0.45000000006984919</v>
      </c>
      <c r="U225" s="2">
        <v>613.9</v>
      </c>
      <c r="V225" s="2">
        <v>1.0444698000000001E-2</v>
      </c>
      <c r="W225" s="11">
        <v>43723.791666666664</v>
      </c>
      <c r="X225" s="11">
        <v>43723.561331018522</v>
      </c>
      <c r="Y225" s="11">
        <v>43723.810416666667</v>
      </c>
      <c r="AA225" s="23"/>
      <c r="AB225" s="23"/>
      <c r="AC225" s="23"/>
      <c r="AD225" s="23"/>
      <c r="AE225" s="23"/>
      <c r="AF225" s="23"/>
      <c r="AG225" s="23"/>
      <c r="AH225" s="23"/>
      <c r="AI225" s="23"/>
      <c r="AJ225" s="23"/>
      <c r="AK225" s="23"/>
      <c r="AL225" s="23"/>
      <c r="AM225" s="23"/>
      <c r="AN225" s="23"/>
      <c r="AO225" s="23"/>
      <c r="AP225" s="23"/>
    </row>
    <row r="226" spans="1:42" x14ac:dyDescent="0.25">
      <c r="A226">
        <v>213</v>
      </c>
      <c r="B226" s="3">
        <v>43733</v>
      </c>
      <c r="C226" s="8">
        <v>4</v>
      </c>
      <c r="E226" s="8"/>
      <c r="F226" s="2">
        <v>2019</v>
      </c>
      <c r="G226" s="2">
        <v>9</v>
      </c>
      <c r="H226" s="2" t="s">
        <v>10</v>
      </c>
      <c r="I226">
        <v>89343</v>
      </c>
      <c r="J226">
        <v>78214</v>
      </c>
      <c r="K226" s="2">
        <v>65077</v>
      </c>
      <c r="L226" s="2">
        <v>65077</v>
      </c>
      <c r="M226" s="4">
        <f t="shared" si="57"/>
        <v>0.83333333333575865</v>
      </c>
      <c r="N226" s="4">
        <f t="shared" si="58"/>
        <v>0.34943287036730908</v>
      </c>
      <c r="O226" s="12">
        <f t="shared" si="59"/>
        <v>1.4839004629684496</v>
      </c>
      <c r="P226" s="7">
        <f t="shared" si="60"/>
        <v>-11.61361111124279</v>
      </c>
      <c r="Q226" s="2">
        <v>268</v>
      </c>
      <c r="R226" s="4">
        <f t="shared" si="61"/>
        <v>0.80416666666860692</v>
      </c>
      <c r="S226" s="12">
        <f t="shared" si="62"/>
        <v>1.0291666666671517</v>
      </c>
      <c r="T226" s="7">
        <f t="shared" si="63"/>
        <v>-0.70000000001164153</v>
      </c>
      <c r="U226" s="2">
        <v>873.3</v>
      </c>
      <c r="V226" s="2">
        <v>7.4518493000000005E-2</v>
      </c>
      <c r="W226" s="11">
        <v>43733.833333333336</v>
      </c>
      <c r="X226" s="11">
        <v>43733.349432870367</v>
      </c>
      <c r="Y226" s="11">
        <v>43733.804166666669</v>
      </c>
      <c r="AA226" s="48"/>
      <c r="AB226" s="48"/>
      <c r="AC226" s="48"/>
      <c r="AD226" s="48"/>
      <c r="AE226" s="48"/>
      <c r="AF226" s="48"/>
      <c r="AG226" s="48"/>
      <c r="AH226" s="48"/>
      <c r="AI226" s="48"/>
      <c r="AJ226" s="48"/>
      <c r="AK226" s="48"/>
      <c r="AL226" s="48"/>
      <c r="AM226" s="48"/>
      <c r="AN226" s="48"/>
      <c r="AO226" s="48"/>
      <c r="AP226" s="48"/>
    </row>
    <row r="227" spans="1:42" x14ac:dyDescent="0.25">
      <c r="A227">
        <v>214</v>
      </c>
      <c r="B227" s="3">
        <v>43746</v>
      </c>
      <c r="C227" s="8">
        <v>5</v>
      </c>
      <c r="E227" s="8"/>
      <c r="F227" s="2">
        <v>2019</v>
      </c>
      <c r="G227" s="2">
        <v>6</v>
      </c>
      <c r="H227" s="2" t="s">
        <v>10</v>
      </c>
      <c r="I227">
        <v>12431</v>
      </c>
      <c r="J227">
        <v>0</v>
      </c>
      <c r="K227" s="2">
        <v>0</v>
      </c>
      <c r="L227" s="2">
        <v>0</v>
      </c>
      <c r="M227" s="4">
        <f t="shared" si="57"/>
        <v>0.8125</v>
      </c>
      <c r="N227" s="4">
        <f t="shared" si="58"/>
        <v>0.83664351851621177</v>
      </c>
      <c r="O227" s="12">
        <f t="shared" si="59"/>
        <v>2.414351851621177E-2</v>
      </c>
      <c r="P227" s="7">
        <f t="shared" si="60"/>
        <v>0.57944444438908249</v>
      </c>
      <c r="Q227" s="2">
        <v>281</v>
      </c>
      <c r="R227" s="4">
        <f t="shared" si="61"/>
        <v>0.78541666666569654</v>
      </c>
      <c r="S227" s="12">
        <f t="shared" si="62"/>
        <v>1.0270833333343035</v>
      </c>
      <c r="T227" s="7">
        <f t="shared" si="63"/>
        <v>-0.65000000002328306</v>
      </c>
      <c r="U227" s="2">
        <v>844</v>
      </c>
      <c r="V227" s="2">
        <v>1.18E-2</v>
      </c>
      <c r="W227" s="11">
        <v>43746.8125</v>
      </c>
      <c r="X227" s="11">
        <v>43746.836643518516</v>
      </c>
      <c r="Y227" s="11">
        <v>43746.785416666666</v>
      </c>
      <c r="AA227" s="23"/>
      <c r="AB227" s="23"/>
      <c r="AC227" s="23"/>
      <c r="AD227" s="23"/>
      <c r="AE227" s="23"/>
      <c r="AF227" s="23"/>
      <c r="AG227" s="23"/>
      <c r="AH227" s="23"/>
      <c r="AI227" s="23"/>
      <c r="AJ227" s="23"/>
      <c r="AK227" s="23"/>
      <c r="AL227" s="23"/>
      <c r="AM227" s="23"/>
      <c r="AN227" s="23"/>
      <c r="AO227" s="23"/>
      <c r="AP227" s="23"/>
    </row>
    <row r="228" spans="1:42" x14ac:dyDescent="0.25">
      <c r="A228">
        <v>215</v>
      </c>
      <c r="B228" s="3">
        <v>43759</v>
      </c>
      <c r="C228" s="8">
        <v>6</v>
      </c>
      <c r="E228" s="8"/>
      <c r="F228" s="2">
        <v>2019</v>
      </c>
      <c r="G228" s="2">
        <v>5</v>
      </c>
      <c r="H228" s="2" t="s">
        <v>10</v>
      </c>
      <c r="I228">
        <v>26790</v>
      </c>
      <c r="J228">
        <v>16879</v>
      </c>
      <c r="K228" s="2">
        <v>15120</v>
      </c>
      <c r="L228" s="2">
        <v>15120</v>
      </c>
      <c r="M228" s="4">
        <f t="shared" si="57"/>
        <v>0.79166666666424135</v>
      </c>
      <c r="N228" s="4">
        <f t="shared" si="58"/>
        <v>0.69873842592642177</v>
      </c>
      <c r="O228" s="12">
        <f t="shared" si="59"/>
        <v>1.0929282407378196</v>
      </c>
      <c r="P228" s="7">
        <f t="shared" si="60"/>
        <v>-2.2302777777076699</v>
      </c>
      <c r="Q228" s="2">
        <v>294</v>
      </c>
      <c r="R228" s="4">
        <f t="shared" si="61"/>
        <v>0.77291666666860692</v>
      </c>
      <c r="S228" s="12">
        <f t="shared" si="62"/>
        <v>1.0187499999956344</v>
      </c>
      <c r="T228" s="7">
        <f t="shared" si="63"/>
        <v>-0.44999999989522621</v>
      </c>
      <c r="U228" s="2">
        <v>947.5</v>
      </c>
      <c r="V228" s="2">
        <v>1.5957783999999999E-2</v>
      </c>
      <c r="W228" s="11">
        <v>43759.791666666664</v>
      </c>
      <c r="X228" s="11">
        <v>43759.698738425926</v>
      </c>
      <c r="Y228" s="11">
        <v>43759.772916666669</v>
      </c>
      <c r="AA228" s="23"/>
      <c r="AB228" s="23"/>
      <c r="AC228" s="23"/>
      <c r="AD228" s="23"/>
      <c r="AE228" s="23"/>
      <c r="AF228" s="23"/>
      <c r="AG228" s="23"/>
      <c r="AH228" s="23"/>
      <c r="AI228" s="23"/>
      <c r="AJ228" s="23"/>
      <c r="AK228" s="23"/>
      <c r="AL228" s="23"/>
      <c r="AM228" s="23"/>
      <c r="AN228" s="23"/>
      <c r="AO228" s="23"/>
      <c r="AP228" s="23"/>
    </row>
    <row r="229" spans="1:42" x14ac:dyDescent="0.25">
      <c r="A229">
        <v>216</v>
      </c>
      <c r="B229" s="3">
        <v>43772</v>
      </c>
      <c r="C229" s="8">
        <v>7</v>
      </c>
      <c r="E229" s="8"/>
      <c r="F229" s="2">
        <v>2019</v>
      </c>
      <c r="G229" s="2">
        <v>5</v>
      </c>
      <c r="H229" s="2" t="s">
        <v>10</v>
      </c>
      <c r="I229">
        <v>1753</v>
      </c>
      <c r="J229">
        <v>0</v>
      </c>
      <c r="K229" s="2">
        <v>0</v>
      </c>
      <c r="L229" s="2">
        <v>0</v>
      </c>
      <c r="M229" s="4">
        <f t="shared" si="57"/>
        <v>0.75</v>
      </c>
      <c r="N229" s="4">
        <f t="shared" si="58"/>
        <v>0.637939814812853</v>
      </c>
      <c r="O229" s="12">
        <f t="shared" si="59"/>
        <v>1.112060185187147</v>
      </c>
      <c r="P229" s="7">
        <f t="shared" si="60"/>
        <v>-2.689444444491528</v>
      </c>
      <c r="Q229" s="2">
        <v>307</v>
      </c>
      <c r="R229" s="4">
        <f t="shared" si="61"/>
        <v>0.76111111111094942</v>
      </c>
      <c r="S229" s="12">
        <f t="shared" si="62"/>
        <v>1.1111111110949423E-2</v>
      </c>
      <c r="T229" s="7">
        <f t="shared" si="63"/>
        <v>0.26666666666278616</v>
      </c>
      <c r="U229" s="2">
        <v>796.6</v>
      </c>
      <c r="V229" s="2">
        <v>1.1000000000000001E-3</v>
      </c>
      <c r="W229" s="11">
        <v>43772.75</v>
      </c>
      <c r="X229" s="11">
        <v>43772.637939814813</v>
      </c>
      <c r="Y229" s="11">
        <v>43772.761111111111</v>
      </c>
      <c r="AA229" s="23"/>
      <c r="AB229" s="23"/>
      <c r="AC229" s="23"/>
      <c r="AD229" s="23"/>
      <c r="AE229" s="23"/>
      <c r="AF229" s="23"/>
      <c r="AG229" s="23"/>
      <c r="AH229" s="23"/>
      <c r="AI229" s="23"/>
      <c r="AJ229" s="23"/>
      <c r="AK229" s="23"/>
      <c r="AL229" s="23"/>
      <c r="AM229" s="23"/>
      <c r="AN229" s="23"/>
      <c r="AO229" s="23"/>
      <c r="AP229" s="23"/>
    </row>
    <row r="230" spans="1:42" hidden="1" x14ac:dyDescent="0.25">
      <c r="A230">
        <v>217</v>
      </c>
      <c r="B230" s="3">
        <v>43984</v>
      </c>
      <c r="C230" s="8">
        <v>1</v>
      </c>
      <c r="F230" s="2">
        <v>2020</v>
      </c>
      <c r="G230" s="2">
        <v>1</v>
      </c>
      <c r="H230" s="2" t="s">
        <v>13</v>
      </c>
      <c r="I230">
        <v>14718</v>
      </c>
      <c r="J230">
        <v>14718</v>
      </c>
      <c r="K230">
        <v>13994</v>
      </c>
      <c r="L230" s="6">
        <v>13994</v>
      </c>
      <c r="M230" s="4">
        <f t="shared" si="57"/>
        <v>0.875</v>
      </c>
      <c r="N230" s="4">
        <f t="shared" si="58"/>
        <v>0.89240740740933688</v>
      </c>
      <c r="O230" s="12">
        <f t="shared" si="59"/>
        <v>1.7407407409336884E-2</v>
      </c>
      <c r="P230" s="7">
        <f t="shared" si="60"/>
        <v>0.41777777782408521</v>
      </c>
      <c r="Q230" s="2">
        <v>154</v>
      </c>
      <c r="R230" s="4">
        <f t="shared" si="61"/>
        <v>0.87569444444670808</v>
      </c>
      <c r="S230" s="12">
        <f t="shared" si="62"/>
        <v>6.944444467080757E-4</v>
      </c>
      <c r="T230" s="7">
        <f t="shared" si="63"/>
        <v>1.6666666720993817E-2</v>
      </c>
      <c r="U230" s="2">
        <v>50.1</v>
      </c>
      <c r="V230" s="2">
        <v>0.214770459</v>
      </c>
      <c r="W230" s="11">
        <v>43984.875</v>
      </c>
      <c r="X230" s="11">
        <v>43984.892407407409</v>
      </c>
      <c r="Y230" s="11">
        <v>43984.875694444447</v>
      </c>
      <c r="AA230" s="48"/>
      <c r="AB230" s="48"/>
      <c r="AC230" s="48"/>
      <c r="AD230" s="48"/>
      <c r="AE230" s="48"/>
      <c r="AF230" s="48"/>
      <c r="AG230" s="48"/>
      <c r="AH230" s="48"/>
      <c r="AI230" s="48"/>
      <c r="AJ230" s="48"/>
      <c r="AK230" s="48"/>
      <c r="AL230" s="48"/>
      <c r="AM230" s="48"/>
      <c r="AN230" s="48"/>
      <c r="AO230" s="48"/>
      <c r="AP230" s="48"/>
    </row>
    <row r="231" spans="1:42" hidden="1" x14ac:dyDescent="0.25">
      <c r="A231">
        <v>218</v>
      </c>
      <c r="B231" s="3">
        <v>43995</v>
      </c>
      <c r="C231" s="8">
        <v>2</v>
      </c>
      <c r="F231" s="2">
        <v>2020</v>
      </c>
      <c r="G231" s="2">
        <v>6</v>
      </c>
      <c r="H231" s="2" t="s">
        <v>13</v>
      </c>
      <c r="I231">
        <v>11954</v>
      </c>
      <c r="J231">
        <v>9292</v>
      </c>
      <c r="K231">
        <v>11267</v>
      </c>
      <c r="L231" s="6">
        <v>8483</v>
      </c>
      <c r="M231" s="4">
        <f t="shared" si="57"/>
        <v>0.83333333333575865</v>
      </c>
      <c r="N231" s="4">
        <f t="shared" si="58"/>
        <v>0.79511574074422242</v>
      </c>
      <c r="O231" s="12">
        <f t="shared" si="59"/>
        <v>1.0382175925915362</v>
      </c>
      <c r="P231" s="7">
        <f t="shared" si="60"/>
        <v>-0.91722222219686955</v>
      </c>
      <c r="Q231" s="2">
        <v>165</v>
      </c>
      <c r="R231" s="4">
        <f t="shared" si="61"/>
        <v>0.88055555555911269</v>
      </c>
      <c r="S231" s="12">
        <f t="shared" si="62"/>
        <v>4.7222222223354038E-2</v>
      </c>
      <c r="T231" s="7">
        <f t="shared" si="63"/>
        <v>1.1333333333604969</v>
      </c>
      <c r="U231" s="2">
        <v>664.7</v>
      </c>
      <c r="V231" s="2">
        <v>1.3732510999999999E-2</v>
      </c>
      <c r="W231" s="11">
        <v>43995.833333333336</v>
      </c>
      <c r="X231" s="11">
        <v>43995.795115740744</v>
      </c>
      <c r="Y231" s="11">
        <v>43995.880555555559</v>
      </c>
      <c r="AA231" s="48"/>
      <c r="AB231" s="48"/>
      <c r="AC231" s="48"/>
      <c r="AD231" s="48"/>
      <c r="AE231" s="48"/>
      <c r="AF231" s="48"/>
      <c r="AG231" s="48"/>
      <c r="AH231" s="48"/>
      <c r="AI231" s="48"/>
      <c r="AJ231" s="48"/>
      <c r="AK231" s="48"/>
      <c r="AL231" s="48"/>
      <c r="AM231" s="48"/>
      <c r="AN231" s="48"/>
      <c r="AO231" s="48"/>
      <c r="AP231" s="48"/>
    </row>
    <row r="232" spans="1:42" hidden="1" x14ac:dyDescent="0.25">
      <c r="A232">
        <v>219</v>
      </c>
      <c r="B232" s="3">
        <v>44009</v>
      </c>
      <c r="C232" s="8">
        <v>3</v>
      </c>
      <c r="F232" s="2">
        <v>2020</v>
      </c>
      <c r="G232" s="2">
        <v>6</v>
      </c>
      <c r="H232" s="2" t="s">
        <v>13</v>
      </c>
      <c r="I232">
        <v>42174</v>
      </c>
      <c r="J232">
        <v>40191</v>
      </c>
      <c r="K232">
        <v>40114</v>
      </c>
      <c r="L232" s="6">
        <v>38133</v>
      </c>
      <c r="M232" s="4">
        <f t="shared" si="57"/>
        <v>0.85416666666424135</v>
      </c>
      <c r="N232" s="4">
        <f t="shared" si="58"/>
        <v>0.716064814812853</v>
      </c>
      <c r="O232" s="12">
        <f t="shared" si="59"/>
        <v>1.1381018518513883</v>
      </c>
      <c r="P232" s="7">
        <f t="shared" si="60"/>
        <v>-3.3144444444333203</v>
      </c>
      <c r="Q232" s="2">
        <v>179</v>
      </c>
      <c r="R232" s="4">
        <f t="shared" si="61"/>
        <v>0.88263888889196096</v>
      </c>
      <c r="S232" s="12">
        <f t="shared" si="62"/>
        <v>2.8472222227719612E-2</v>
      </c>
      <c r="T232" s="7">
        <f t="shared" si="63"/>
        <v>0.6833333334652707</v>
      </c>
      <c r="U232" s="2">
        <v>673.7</v>
      </c>
      <c r="V232" s="2">
        <v>5.8802136999999997E-2</v>
      </c>
      <c r="W232" s="11">
        <v>44009.854166666664</v>
      </c>
      <c r="X232" s="11">
        <v>44009.716064814813</v>
      </c>
      <c r="Y232" s="11">
        <v>44009.882638888892</v>
      </c>
      <c r="AA232" s="48"/>
      <c r="AB232" s="48"/>
      <c r="AC232" s="48"/>
      <c r="AD232" s="48"/>
      <c r="AE232" s="48"/>
      <c r="AF232" s="48"/>
      <c r="AG232" s="48"/>
      <c r="AH232" s="48"/>
      <c r="AI232" s="48"/>
      <c r="AJ232" s="48"/>
      <c r="AK232" s="48"/>
      <c r="AL232" s="48"/>
      <c r="AM232" s="48"/>
      <c r="AN232" s="48"/>
      <c r="AO232" s="48"/>
      <c r="AP232" s="48"/>
    </row>
    <row r="233" spans="1:42" hidden="1" x14ac:dyDescent="0.25">
      <c r="A233">
        <v>220</v>
      </c>
      <c r="B233" s="3">
        <v>44023</v>
      </c>
      <c r="C233" s="8">
        <v>4</v>
      </c>
      <c r="F233" s="2">
        <v>2020</v>
      </c>
      <c r="G233" s="2">
        <v>8</v>
      </c>
      <c r="H233" s="2" t="s">
        <v>13</v>
      </c>
      <c r="I233">
        <v>28119</v>
      </c>
      <c r="J233">
        <v>22380</v>
      </c>
      <c r="K233">
        <v>25904</v>
      </c>
      <c r="L233" s="6">
        <v>20446</v>
      </c>
      <c r="M233" s="4">
        <f t="shared" si="57"/>
        <v>0.85416666666424135</v>
      </c>
      <c r="N233" s="4">
        <f t="shared" si="58"/>
        <v>0.73151620370481396</v>
      </c>
      <c r="O233" s="12">
        <f t="shared" si="59"/>
        <v>1.1226504629594274</v>
      </c>
      <c r="P233" s="7">
        <f t="shared" si="60"/>
        <v>-2.9436111110262573</v>
      </c>
      <c r="Q233" s="2">
        <v>193</v>
      </c>
      <c r="R233" s="4">
        <f t="shared" si="61"/>
        <v>0.87916666666569654</v>
      </c>
      <c r="S233" s="12">
        <f t="shared" si="62"/>
        <v>2.5000000001455192E-2</v>
      </c>
      <c r="T233" s="7">
        <f t="shared" si="63"/>
        <v>0.6000000000349246</v>
      </c>
      <c r="U233" s="2">
        <v>680.6</v>
      </c>
      <c r="V233" s="2">
        <v>3.2637379000000001E-2</v>
      </c>
      <c r="W233" s="11">
        <v>44023.854166666664</v>
      </c>
      <c r="X233" s="11">
        <v>44023.731516203705</v>
      </c>
      <c r="Y233" s="11">
        <v>44023.879166666666</v>
      </c>
      <c r="AA233" s="48"/>
      <c r="AB233" s="48"/>
      <c r="AC233" s="48"/>
      <c r="AD233" s="48"/>
      <c r="AE233" s="48"/>
      <c r="AF233" s="48"/>
      <c r="AG233" s="48"/>
      <c r="AH233" s="48"/>
      <c r="AI233" s="48"/>
      <c r="AJ233" s="48"/>
      <c r="AK233" s="48"/>
      <c r="AL233" s="48"/>
      <c r="AM233" s="48"/>
      <c r="AN233" s="48"/>
      <c r="AO233" s="48"/>
      <c r="AP233" s="48"/>
    </row>
    <row r="234" spans="1:42" hidden="1" x14ac:dyDescent="0.25">
      <c r="A234">
        <v>221</v>
      </c>
      <c r="B234" s="3">
        <v>44038</v>
      </c>
      <c r="C234" s="8">
        <v>5</v>
      </c>
      <c r="F234" s="2">
        <v>2020</v>
      </c>
      <c r="G234" s="2">
        <v>7</v>
      </c>
      <c r="H234" s="2" t="s">
        <v>13</v>
      </c>
      <c r="I234">
        <v>23865</v>
      </c>
      <c r="J234">
        <v>20435</v>
      </c>
      <c r="K234">
        <v>23669</v>
      </c>
      <c r="L234" s="6">
        <v>20510</v>
      </c>
      <c r="M234" s="4">
        <f t="shared" si="57"/>
        <v>0.83333333333575865</v>
      </c>
      <c r="N234" s="4">
        <f t="shared" si="58"/>
        <v>0.70525462963269092</v>
      </c>
      <c r="O234" s="12">
        <f t="shared" si="59"/>
        <v>1.1280787037030677</v>
      </c>
      <c r="P234" s="7">
        <f t="shared" si="60"/>
        <v>-3.0738888888736255</v>
      </c>
      <c r="Q234" s="2">
        <v>208</v>
      </c>
      <c r="R234" s="4">
        <f t="shared" si="61"/>
        <v>0.87013888888759539</v>
      </c>
      <c r="S234" s="12">
        <f t="shared" si="62"/>
        <v>3.6805555551836733E-2</v>
      </c>
      <c r="T234" s="7">
        <f t="shared" si="63"/>
        <v>0.88333333324408159</v>
      </c>
      <c r="U234" s="2">
        <v>664.8</v>
      </c>
      <c r="V234" s="2">
        <v>3.0756618999999999E-2</v>
      </c>
      <c r="W234" s="11">
        <v>44038.833333333336</v>
      </c>
      <c r="X234" s="11">
        <v>44038.705254629633</v>
      </c>
      <c r="Y234" s="11">
        <v>44038.870138888888</v>
      </c>
      <c r="AA234" s="23"/>
      <c r="AB234" s="23"/>
      <c r="AC234" s="23"/>
      <c r="AD234" s="23"/>
      <c r="AE234" s="23"/>
      <c r="AF234" s="23"/>
      <c r="AG234" s="23"/>
      <c r="AH234" s="23"/>
      <c r="AI234" s="23"/>
      <c r="AJ234" s="23"/>
      <c r="AK234" s="23"/>
      <c r="AL234" s="23"/>
      <c r="AM234" s="23"/>
      <c r="AN234" s="23"/>
      <c r="AO234" s="23"/>
      <c r="AP234" s="23"/>
    </row>
    <row r="235" spans="1:42" hidden="1" x14ac:dyDescent="0.25">
      <c r="A235">
        <v>222</v>
      </c>
      <c r="B235" s="3">
        <v>44051</v>
      </c>
      <c r="C235" s="8">
        <v>6</v>
      </c>
      <c r="F235" s="2">
        <v>2020</v>
      </c>
      <c r="G235" s="2">
        <v>9</v>
      </c>
      <c r="H235" s="2" t="s">
        <v>13</v>
      </c>
      <c r="I235">
        <v>41914</v>
      </c>
      <c r="J235">
        <v>38690</v>
      </c>
      <c r="K235">
        <v>37375</v>
      </c>
      <c r="L235" s="6">
        <v>34178</v>
      </c>
      <c r="M235" s="4">
        <f t="shared" ref="M235:M266" si="64">W235-INT(W235)</f>
        <v>0.83333333333575865</v>
      </c>
      <c r="N235" s="4">
        <f t="shared" ref="N235:N266" si="65">X235-INT(X235)</f>
        <v>0.67409722222510027</v>
      </c>
      <c r="O235" s="12">
        <f t="shared" ref="O235:O266" si="66">IF(X235&gt;W235, X235-W235, 1+W235-X235)</f>
        <v>1.1592361111106584</v>
      </c>
      <c r="P235" s="7">
        <f t="shared" ref="P235:P266" si="67">(X235-W235)*24</f>
        <v>-3.8216666666558012</v>
      </c>
      <c r="Q235" s="2">
        <v>221</v>
      </c>
      <c r="R235" s="4">
        <f t="shared" ref="R235:R266" si="68">Y235-INT(Y235)</f>
        <v>0.85902777777664596</v>
      </c>
      <c r="S235" s="12">
        <f t="shared" ref="S235:S266" si="69">IF(Y235&gt;W235, Y235-W235, 1+W235-Y235)</f>
        <v>2.569444444088731E-2</v>
      </c>
      <c r="T235" s="7">
        <f t="shared" ref="T235:T266" si="70">(Y235-W235)*24</f>
        <v>0.61666666658129543</v>
      </c>
      <c r="U235" s="2">
        <v>665.2</v>
      </c>
      <c r="V235" s="2">
        <v>6.1095911000000003E-2</v>
      </c>
      <c r="W235" s="11">
        <v>44051.833333333336</v>
      </c>
      <c r="X235" s="11">
        <v>44051.674097222225</v>
      </c>
      <c r="Y235" s="11">
        <v>44051.859027777777</v>
      </c>
      <c r="AA235" s="23"/>
      <c r="AB235" s="23"/>
      <c r="AC235" s="23"/>
      <c r="AD235" s="23"/>
      <c r="AE235" s="23"/>
      <c r="AF235" s="23"/>
      <c r="AG235" s="23"/>
      <c r="AH235" s="23"/>
      <c r="AI235" s="23"/>
      <c r="AJ235" s="23"/>
      <c r="AK235" s="23"/>
      <c r="AL235" s="23"/>
      <c r="AM235" s="23"/>
      <c r="AN235" s="23"/>
      <c r="AO235" s="23"/>
      <c r="AP235" s="23"/>
    </row>
    <row r="236" spans="1:42" x14ac:dyDescent="0.25">
      <c r="A236">
        <v>223</v>
      </c>
      <c r="B236" s="3">
        <v>44059</v>
      </c>
      <c r="C236" s="8">
        <v>1</v>
      </c>
      <c r="E236" s="8"/>
      <c r="F236" s="2">
        <v>2020</v>
      </c>
      <c r="G236" s="2">
        <v>6</v>
      </c>
      <c r="H236" s="2" t="s">
        <v>10</v>
      </c>
      <c r="I236">
        <v>43690</v>
      </c>
      <c r="J236">
        <v>43690</v>
      </c>
      <c r="K236">
        <v>14261</v>
      </c>
      <c r="L236">
        <v>14261</v>
      </c>
      <c r="M236" s="4">
        <f t="shared" si="64"/>
        <v>0.83333333333575865</v>
      </c>
      <c r="N236" s="4">
        <f t="shared" si="65"/>
        <v>0.89306712963298196</v>
      </c>
      <c r="O236" s="12">
        <f t="shared" si="66"/>
        <v>5.9733796297223307E-2</v>
      </c>
      <c r="P236" s="7">
        <f t="shared" si="67"/>
        <v>1.4336111111333594</v>
      </c>
      <c r="Q236" s="2">
        <v>229</v>
      </c>
      <c r="R236" s="4">
        <f t="shared" si="68"/>
        <v>0.85138888889196096</v>
      </c>
      <c r="S236" s="12">
        <f t="shared" si="69"/>
        <v>1.8055555556202307E-2</v>
      </c>
      <c r="T236" s="7">
        <f t="shared" si="70"/>
        <v>0.43333333334885538</v>
      </c>
      <c r="U236" s="2">
        <v>846.7</v>
      </c>
      <c r="V236" s="2">
        <v>1.5229715E-2</v>
      </c>
      <c r="W236" s="11">
        <v>44059.833333333336</v>
      </c>
      <c r="X236" s="11">
        <v>44059.893067129633</v>
      </c>
      <c r="Y236" s="11">
        <v>44059.851388888892</v>
      </c>
      <c r="AA236" s="23"/>
      <c r="AB236" s="23"/>
      <c r="AC236" s="23"/>
      <c r="AD236" s="23"/>
      <c r="AE236" s="23"/>
      <c r="AF236" s="23"/>
      <c r="AG236" s="23"/>
      <c r="AH236" s="23"/>
      <c r="AI236" s="23"/>
      <c r="AJ236" s="23"/>
      <c r="AK236" s="23"/>
      <c r="AL236" s="23"/>
      <c r="AM236" s="23"/>
      <c r="AN236" s="23"/>
      <c r="AO236" s="23"/>
      <c r="AP236" s="23"/>
    </row>
    <row r="237" spans="1:42" hidden="1" x14ac:dyDescent="0.25">
      <c r="A237">
        <v>224</v>
      </c>
      <c r="B237" s="3">
        <v>44066</v>
      </c>
      <c r="C237" s="8">
        <v>7</v>
      </c>
      <c r="F237" s="2">
        <v>2020</v>
      </c>
      <c r="G237" s="2">
        <v>8</v>
      </c>
      <c r="H237" s="2" t="s">
        <v>13</v>
      </c>
      <c r="I237">
        <v>28159</v>
      </c>
      <c r="J237">
        <v>22413</v>
      </c>
      <c r="K237">
        <v>26738</v>
      </c>
      <c r="L237" s="6">
        <v>21606</v>
      </c>
      <c r="M237" s="4">
        <f t="shared" si="64"/>
        <v>0.8125</v>
      </c>
      <c r="N237" s="4">
        <f t="shared" si="65"/>
        <v>0.65473379629838746</v>
      </c>
      <c r="O237" s="12">
        <f t="shared" si="66"/>
        <v>1.1577662037016125</v>
      </c>
      <c r="P237" s="7">
        <f t="shared" si="67"/>
        <v>-3.786388888838701</v>
      </c>
      <c r="Q237" s="2">
        <v>236</v>
      </c>
      <c r="R237" s="4">
        <f t="shared" si="68"/>
        <v>0.84166666666715173</v>
      </c>
      <c r="S237" s="12">
        <f t="shared" si="69"/>
        <v>2.9166666667151731E-2</v>
      </c>
      <c r="T237" s="7">
        <f t="shared" si="70"/>
        <v>0.70000000001164153</v>
      </c>
      <c r="U237" s="2">
        <v>670.5</v>
      </c>
      <c r="V237" s="2">
        <v>3.4826248999999997E-2</v>
      </c>
      <c r="W237" s="11">
        <v>44066.8125</v>
      </c>
      <c r="X237" s="11">
        <v>44066.654733796298</v>
      </c>
      <c r="Y237" s="11">
        <v>44066.841666666667</v>
      </c>
      <c r="AA237" s="23"/>
      <c r="AB237" s="23"/>
      <c r="AC237" s="23"/>
      <c r="AD237" s="23"/>
      <c r="AE237" s="23"/>
      <c r="AF237" s="23"/>
      <c r="AG237" s="23"/>
      <c r="AH237" s="23"/>
      <c r="AI237" s="23"/>
      <c r="AJ237" s="23"/>
      <c r="AK237" s="23"/>
      <c r="AL237" s="23"/>
      <c r="AM237" s="23"/>
      <c r="AN237" s="23"/>
      <c r="AO237" s="23"/>
      <c r="AP237" s="23"/>
    </row>
    <row r="238" spans="1:42" x14ac:dyDescent="0.25">
      <c r="A238">
        <v>225</v>
      </c>
      <c r="B238" s="3">
        <v>44074</v>
      </c>
      <c r="C238" s="8">
        <v>2</v>
      </c>
      <c r="E238" s="8"/>
      <c r="F238" s="2">
        <v>2020</v>
      </c>
      <c r="G238" s="2">
        <v>9</v>
      </c>
      <c r="H238" s="2" t="s">
        <v>10</v>
      </c>
      <c r="I238">
        <v>29205</v>
      </c>
      <c r="J238">
        <v>21377</v>
      </c>
      <c r="K238">
        <v>27577</v>
      </c>
      <c r="L238">
        <v>25021</v>
      </c>
      <c r="M238" s="4">
        <f t="shared" si="64"/>
        <v>0.83333333333575865</v>
      </c>
      <c r="N238" s="4">
        <f t="shared" si="65"/>
        <v>0.94057870370306773</v>
      </c>
      <c r="O238" s="12">
        <f t="shared" si="66"/>
        <v>0.10724537036730908</v>
      </c>
      <c r="P238" s="7">
        <f t="shared" si="67"/>
        <v>2.5738888888154179</v>
      </c>
      <c r="Q238" s="2">
        <v>244</v>
      </c>
      <c r="R238" s="4">
        <f t="shared" si="68"/>
        <v>0.83402777777519077</v>
      </c>
      <c r="S238" s="12">
        <f t="shared" si="69"/>
        <v>6.9444443943211809E-4</v>
      </c>
      <c r="T238" s="7">
        <f t="shared" si="70"/>
        <v>1.6666666546370834E-2</v>
      </c>
      <c r="U238" s="2">
        <v>849</v>
      </c>
      <c r="V238" s="2">
        <v>3.0952885999999999E-2</v>
      </c>
      <c r="W238" s="11">
        <v>44074.833333333336</v>
      </c>
      <c r="X238" s="11">
        <v>44074.940578703703</v>
      </c>
      <c r="Y238" s="11">
        <v>44074.834027777775</v>
      </c>
      <c r="AA238" s="48"/>
      <c r="AB238" s="48"/>
      <c r="AC238" s="48"/>
      <c r="AD238" s="48"/>
      <c r="AE238" s="48"/>
      <c r="AF238" s="48"/>
      <c r="AG238" s="48"/>
      <c r="AH238" s="48"/>
      <c r="AI238" s="48"/>
      <c r="AJ238" s="48"/>
      <c r="AK238" s="48"/>
      <c r="AL238" s="48"/>
      <c r="AM238" s="48"/>
      <c r="AN238" s="48"/>
      <c r="AO238" s="48"/>
      <c r="AP238" s="48"/>
    </row>
    <row r="239" spans="1:42" hidden="1" x14ac:dyDescent="0.25">
      <c r="A239">
        <v>226</v>
      </c>
      <c r="B239" s="3">
        <v>44080</v>
      </c>
      <c r="C239" s="8">
        <v>8</v>
      </c>
      <c r="F239" s="2">
        <v>2020</v>
      </c>
      <c r="G239" s="2">
        <v>8</v>
      </c>
      <c r="H239" s="2" t="s">
        <v>13</v>
      </c>
      <c r="I239">
        <v>20186</v>
      </c>
      <c r="J239">
        <v>16234</v>
      </c>
      <c r="K239">
        <v>21069</v>
      </c>
      <c r="L239" s="6">
        <v>17325</v>
      </c>
      <c r="M239" s="4">
        <f t="shared" si="64"/>
        <v>0.79166666666424135</v>
      </c>
      <c r="N239" s="4">
        <f t="shared" si="65"/>
        <v>0.64648148148262408</v>
      </c>
      <c r="O239" s="12">
        <f t="shared" si="66"/>
        <v>1.1451851851816173</v>
      </c>
      <c r="P239" s="7">
        <f t="shared" si="67"/>
        <v>-3.4844444443588145</v>
      </c>
      <c r="Q239" s="2">
        <v>250</v>
      </c>
      <c r="R239" s="4">
        <f t="shared" si="68"/>
        <v>0.8243055555576575</v>
      </c>
      <c r="S239" s="12">
        <f t="shared" si="69"/>
        <v>3.2638888893416151E-2</v>
      </c>
      <c r="T239" s="7">
        <f t="shared" si="70"/>
        <v>0.78333333344198763</v>
      </c>
      <c r="U239" s="2">
        <v>663.2</v>
      </c>
      <c r="V239" s="2">
        <v>2.5975572999999998E-2</v>
      </c>
      <c r="W239" s="11">
        <v>44080.791666666664</v>
      </c>
      <c r="X239" s="11">
        <v>44080.646481481483</v>
      </c>
      <c r="Y239" s="11">
        <v>44080.824305555558</v>
      </c>
      <c r="AA239" s="48"/>
      <c r="AB239" s="48"/>
      <c r="AC239" s="48"/>
      <c r="AD239" s="48"/>
      <c r="AE239" s="48"/>
      <c r="AF239" s="48"/>
      <c r="AG239" s="48"/>
      <c r="AH239" s="48"/>
      <c r="AI239" s="48"/>
      <c r="AJ239" s="48"/>
      <c r="AK239" s="48"/>
      <c r="AL239" s="48"/>
      <c r="AM239" s="48"/>
      <c r="AN239" s="48"/>
      <c r="AO239" s="48"/>
      <c r="AP239" s="48"/>
    </row>
    <row r="240" spans="1:42" x14ac:dyDescent="0.25">
      <c r="A240">
        <v>227</v>
      </c>
      <c r="B240" s="3">
        <v>44087</v>
      </c>
      <c r="C240" s="8">
        <v>3</v>
      </c>
      <c r="E240" s="8"/>
      <c r="F240" s="2">
        <v>2020</v>
      </c>
      <c r="G240" s="2">
        <v>9</v>
      </c>
      <c r="H240" s="2" t="s">
        <v>10</v>
      </c>
      <c r="I240">
        <v>69343</v>
      </c>
      <c r="J240">
        <v>61580</v>
      </c>
      <c r="K240">
        <v>58754</v>
      </c>
      <c r="L240">
        <v>52394</v>
      </c>
      <c r="M240" s="4">
        <f t="shared" si="64"/>
        <v>0.8125</v>
      </c>
      <c r="N240" s="4">
        <f t="shared" si="65"/>
        <v>0.83481481481430819</v>
      </c>
      <c r="O240" s="12">
        <f t="shared" si="66"/>
        <v>2.2314814814308193E-2</v>
      </c>
      <c r="P240" s="7">
        <f t="shared" si="67"/>
        <v>0.53555555554339662</v>
      </c>
      <c r="Q240" s="2">
        <v>257</v>
      </c>
      <c r="R240" s="4">
        <f t="shared" si="68"/>
        <v>0.81805555555911269</v>
      </c>
      <c r="S240" s="12">
        <f t="shared" si="69"/>
        <v>5.5555555591126904E-3</v>
      </c>
      <c r="T240" s="7">
        <f t="shared" si="70"/>
        <v>0.13333333341870457</v>
      </c>
      <c r="U240" s="2">
        <v>859</v>
      </c>
      <c r="V240" s="2">
        <v>6.6051222000000007E-2</v>
      </c>
      <c r="W240" s="11">
        <v>44087.8125</v>
      </c>
      <c r="X240" s="11">
        <v>44087.834814814814</v>
      </c>
      <c r="Y240" s="11">
        <v>44087.818055555559</v>
      </c>
      <c r="AA240" s="23"/>
      <c r="AB240" s="23"/>
      <c r="AC240" s="23"/>
      <c r="AD240" s="23"/>
      <c r="AE240" s="23"/>
      <c r="AF240" s="23"/>
      <c r="AG240" s="23"/>
      <c r="AH240" s="23"/>
      <c r="AI240" s="23"/>
      <c r="AJ240" s="23"/>
      <c r="AK240" s="23"/>
      <c r="AL240" s="23"/>
      <c r="AM240" s="23"/>
      <c r="AN240" s="23"/>
      <c r="AO240" s="23"/>
      <c r="AP240" s="23"/>
    </row>
    <row r="241" spans="1:42" ht="15.75" hidden="1" customHeight="1" x14ac:dyDescent="0.25">
      <c r="A241">
        <v>228</v>
      </c>
      <c r="B241" s="3">
        <v>44094</v>
      </c>
      <c r="C241" s="8">
        <v>9</v>
      </c>
      <c r="F241" s="2">
        <v>2020</v>
      </c>
      <c r="G241" s="2">
        <v>4</v>
      </c>
      <c r="H241" s="2" t="s">
        <v>13</v>
      </c>
      <c r="I241">
        <v>10122</v>
      </c>
      <c r="J241">
        <v>7296</v>
      </c>
      <c r="K241">
        <v>10108</v>
      </c>
      <c r="L241" s="6">
        <v>4384</v>
      </c>
      <c r="M241" s="4">
        <f t="shared" si="64"/>
        <v>0.75</v>
      </c>
      <c r="N241" s="4">
        <f t="shared" si="65"/>
        <v>0.60299768518598285</v>
      </c>
      <c r="O241" s="12">
        <f t="shared" si="66"/>
        <v>1.1470023148140172</v>
      </c>
      <c r="P241" s="7">
        <f t="shared" si="67"/>
        <v>-3.5280555555364117</v>
      </c>
      <c r="Q241" s="2">
        <v>264</v>
      </c>
      <c r="R241" s="4">
        <f t="shared" si="68"/>
        <v>0.80555555555474712</v>
      </c>
      <c r="S241" s="12">
        <f t="shared" si="69"/>
        <v>5.5555555554747116E-2</v>
      </c>
      <c r="T241" s="7">
        <f t="shared" si="70"/>
        <v>1.3333333333139308</v>
      </c>
      <c r="U241" s="2">
        <v>312.10000000000002</v>
      </c>
      <c r="V241" s="2">
        <v>1.5280359E-2</v>
      </c>
      <c r="W241" s="11">
        <v>44094.75</v>
      </c>
      <c r="X241" s="11">
        <v>44094.602997685186</v>
      </c>
      <c r="Y241" s="11">
        <v>44094.805555555555</v>
      </c>
      <c r="Z241" s="15" t="s">
        <v>14</v>
      </c>
      <c r="AA241" s="48"/>
      <c r="AB241" s="48"/>
      <c r="AC241" s="48"/>
      <c r="AD241" s="48"/>
      <c r="AE241" s="48"/>
      <c r="AF241" s="48"/>
      <c r="AG241" s="48"/>
      <c r="AH241" s="48"/>
      <c r="AI241" s="48"/>
      <c r="AJ241" s="48"/>
      <c r="AK241" s="48"/>
      <c r="AL241" s="48"/>
      <c r="AM241" s="48"/>
      <c r="AN241" s="48"/>
      <c r="AO241" s="48"/>
      <c r="AP241" s="48"/>
    </row>
    <row r="242" spans="1:42" x14ac:dyDescent="0.25">
      <c r="A242">
        <v>229</v>
      </c>
      <c r="B242" s="3">
        <v>44101</v>
      </c>
      <c r="C242" s="8">
        <v>4</v>
      </c>
      <c r="E242" s="8"/>
      <c r="F242" s="2">
        <v>2020</v>
      </c>
      <c r="G242" s="2">
        <v>9</v>
      </c>
      <c r="H242" s="2" t="s">
        <v>10</v>
      </c>
      <c r="I242">
        <v>16530</v>
      </c>
      <c r="J242">
        <v>1713</v>
      </c>
      <c r="K242">
        <v>14188</v>
      </c>
      <c r="L242">
        <v>1508</v>
      </c>
      <c r="M242" s="4">
        <f t="shared" si="64"/>
        <v>0.8125</v>
      </c>
      <c r="N242" s="4">
        <f t="shared" si="65"/>
        <v>0.85976851851592073</v>
      </c>
      <c r="O242" s="12">
        <f t="shared" si="66"/>
        <v>4.7268518515920732E-2</v>
      </c>
      <c r="P242" s="7">
        <f t="shared" si="67"/>
        <v>1.1344444443820976</v>
      </c>
      <c r="Q242" s="2">
        <v>271</v>
      </c>
      <c r="R242" s="4">
        <f t="shared" si="68"/>
        <v>0.8006944444423425</v>
      </c>
      <c r="S242" s="12">
        <f t="shared" si="69"/>
        <v>1.0118055555576575</v>
      </c>
      <c r="T242" s="7">
        <f t="shared" si="70"/>
        <v>-0.28333333338377997</v>
      </c>
      <c r="U242" s="2">
        <v>849.4</v>
      </c>
      <c r="V242" s="2">
        <v>1.030139E-3</v>
      </c>
      <c r="W242" s="11">
        <v>44101.8125</v>
      </c>
      <c r="X242" s="11">
        <v>44101.859768518516</v>
      </c>
      <c r="Y242" s="11">
        <v>44101.800694444442</v>
      </c>
      <c r="Z242" s="15">
        <v>37459</v>
      </c>
      <c r="AA242" s="23"/>
      <c r="AB242" s="23"/>
      <c r="AC242" s="23"/>
      <c r="AD242" s="23"/>
      <c r="AE242" s="23"/>
      <c r="AF242" s="23"/>
      <c r="AG242" s="23"/>
      <c r="AH242" s="23"/>
      <c r="AI242" s="23"/>
      <c r="AJ242" s="23"/>
      <c r="AK242" s="23"/>
      <c r="AL242" s="23"/>
      <c r="AM242" s="23"/>
      <c r="AN242" s="23"/>
      <c r="AO242" s="23"/>
      <c r="AP242" s="23"/>
    </row>
    <row r="243" spans="1:42" x14ac:dyDescent="0.25">
      <c r="A243">
        <v>230</v>
      </c>
      <c r="B243" s="3">
        <v>44115</v>
      </c>
      <c r="C243" s="8">
        <v>5</v>
      </c>
      <c r="E243" s="8"/>
      <c r="F243" s="2">
        <v>2020</v>
      </c>
      <c r="G243" s="2">
        <v>7</v>
      </c>
      <c r="H243" s="2" t="s">
        <v>10</v>
      </c>
      <c r="I243">
        <v>12046</v>
      </c>
      <c r="J243">
        <v>6329</v>
      </c>
      <c r="K243">
        <v>10035</v>
      </c>
      <c r="L243">
        <v>5155</v>
      </c>
      <c r="M243" s="4">
        <f t="shared" si="64"/>
        <v>0.8125</v>
      </c>
      <c r="N243" s="4">
        <f t="shared" si="65"/>
        <v>0.76971064815006685</v>
      </c>
      <c r="O243" s="12">
        <f t="shared" si="66"/>
        <v>1.0427893518499332</v>
      </c>
      <c r="P243" s="7">
        <f t="shared" si="67"/>
        <v>-1.0269444443983957</v>
      </c>
      <c r="Q243" s="2">
        <v>285</v>
      </c>
      <c r="R243" s="4">
        <f t="shared" si="68"/>
        <v>0.78333333333284827</v>
      </c>
      <c r="S243" s="12">
        <f t="shared" si="69"/>
        <v>1.0291666666671517</v>
      </c>
      <c r="T243" s="7">
        <f t="shared" si="70"/>
        <v>-0.70000000001164153</v>
      </c>
      <c r="U243" s="2">
        <v>854</v>
      </c>
      <c r="V243" s="2">
        <v>6.6651050000000002E-3</v>
      </c>
      <c r="W243" s="11">
        <v>44115.8125</v>
      </c>
      <c r="X243" s="11">
        <v>44115.76971064815</v>
      </c>
      <c r="Y243" s="11">
        <v>44115.783333333333</v>
      </c>
      <c r="Z243" s="15">
        <v>20940</v>
      </c>
      <c r="AA243" s="23"/>
      <c r="AB243" s="23"/>
      <c r="AC243" s="23"/>
      <c r="AD243" s="23"/>
      <c r="AE243" s="23"/>
      <c r="AF243" s="23"/>
      <c r="AG243" s="23"/>
      <c r="AH243" s="23"/>
      <c r="AI243" s="23"/>
      <c r="AJ243" s="23"/>
      <c r="AK243" s="23"/>
      <c r="AL243" s="23"/>
      <c r="AM243" s="23"/>
      <c r="AN243" s="23"/>
      <c r="AO243" s="23"/>
      <c r="AP243" s="23"/>
    </row>
    <row r="244" spans="1:42" x14ac:dyDescent="0.25">
      <c r="A244">
        <v>231</v>
      </c>
      <c r="B244" s="3">
        <v>44129</v>
      </c>
      <c r="C244" s="8">
        <v>6</v>
      </c>
      <c r="E244" s="8"/>
      <c r="F244" s="2">
        <v>2020</v>
      </c>
      <c r="G244" s="2">
        <v>6</v>
      </c>
      <c r="H244" s="2" t="s">
        <v>10</v>
      </c>
      <c r="I244">
        <v>7704</v>
      </c>
      <c r="J244">
        <v>4761</v>
      </c>
      <c r="K244">
        <v>7484</v>
      </c>
      <c r="L244">
        <v>5017</v>
      </c>
      <c r="M244" s="4">
        <f t="shared" si="64"/>
        <v>0.79166666666424135</v>
      </c>
      <c r="N244" s="4">
        <f t="shared" si="65"/>
        <v>0.80130787037342088</v>
      </c>
      <c r="O244" s="12">
        <f t="shared" si="66"/>
        <v>9.6412037091795355E-3</v>
      </c>
      <c r="P244" s="7">
        <f t="shared" si="67"/>
        <v>0.23138888902030885</v>
      </c>
      <c r="Q244" s="2">
        <v>299</v>
      </c>
      <c r="R244" s="4">
        <f t="shared" si="68"/>
        <v>0.76805555555620231</v>
      </c>
      <c r="S244" s="12">
        <f t="shared" si="69"/>
        <v>1.023611111108039</v>
      </c>
      <c r="T244" s="7">
        <f t="shared" si="70"/>
        <v>-0.56666666659293696</v>
      </c>
      <c r="U244" s="2">
        <v>856.1</v>
      </c>
      <c r="V244" s="2">
        <v>6.4408360000000001E-3</v>
      </c>
      <c r="W244" s="11">
        <v>44129.791666666664</v>
      </c>
      <c r="X244" s="11">
        <v>44129.801307870373</v>
      </c>
      <c r="Y244" s="11">
        <v>44129.768055555556</v>
      </c>
      <c r="Z244" s="15">
        <v>7713</v>
      </c>
      <c r="AA244" s="48"/>
      <c r="AB244" s="48"/>
      <c r="AC244" s="48"/>
      <c r="AD244" s="48"/>
      <c r="AE244" s="48"/>
      <c r="AF244" s="48"/>
      <c r="AG244" s="48"/>
      <c r="AH244" s="48"/>
      <c r="AI244" s="48"/>
      <c r="AJ244" s="48"/>
      <c r="AK244" s="48"/>
      <c r="AL244" s="48"/>
      <c r="AM244" s="48"/>
      <c r="AN244" s="48"/>
      <c r="AO244" s="48"/>
      <c r="AP244" s="48"/>
    </row>
    <row r="245" spans="1:42" ht="15" hidden="1" customHeight="1" x14ac:dyDescent="0.25">
      <c r="A245">
        <v>232</v>
      </c>
      <c r="B245" s="3">
        <v>44340</v>
      </c>
      <c r="C245" s="8">
        <v>1</v>
      </c>
      <c r="F245" s="2">
        <v>2021</v>
      </c>
      <c r="G245" s="2">
        <v>3</v>
      </c>
      <c r="H245" s="2" t="s">
        <v>13</v>
      </c>
      <c r="I245">
        <v>4502</v>
      </c>
      <c r="J245">
        <v>4502</v>
      </c>
      <c r="K245">
        <v>4323</v>
      </c>
      <c r="L245" s="6">
        <v>4302</v>
      </c>
      <c r="M245" s="4">
        <f t="shared" si="64"/>
        <v>0.875</v>
      </c>
      <c r="N245" s="4">
        <f t="shared" si="65"/>
        <v>0.94166666666569654</v>
      </c>
      <c r="O245" s="12">
        <f t="shared" si="66"/>
        <v>6.6666666665696539E-2</v>
      </c>
      <c r="P245" s="7">
        <f t="shared" si="67"/>
        <v>1.5999999999767169</v>
      </c>
      <c r="Q245" s="2">
        <v>144</v>
      </c>
      <c r="R245" s="4">
        <f t="shared" si="68"/>
        <v>0.87013888888759539</v>
      </c>
      <c r="S245" s="12">
        <f t="shared" si="69"/>
        <v>1.0048611111124046</v>
      </c>
      <c r="T245" s="7">
        <f t="shared" si="70"/>
        <v>-0.11666666669771075</v>
      </c>
      <c r="U245" s="2">
        <v>417</v>
      </c>
      <c r="V245" s="2" t="s">
        <v>11</v>
      </c>
      <c r="W245" s="11">
        <v>44340.875</v>
      </c>
      <c r="X245" s="11">
        <v>44340.941666666666</v>
      </c>
      <c r="Y245" s="11">
        <v>44340.870138888888</v>
      </c>
      <c r="Z245" s="15" t="s">
        <v>15</v>
      </c>
      <c r="AA245" s="48"/>
      <c r="AB245" s="48"/>
      <c r="AC245" s="48"/>
      <c r="AD245" s="48"/>
      <c r="AE245" s="48"/>
      <c r="AF245" s="48"/>
      <c r="AG245" s="48"/>
      <c r="AH245" s="48"/>
      <c r="AI245" s="48"/>
      <c r="AJ245" s="48"/>
      <c r="AK245" s="48"/>
      <c r="AL245" s="48"/>
      <c r="AM245" s="48"/>
      <c r="AN245" s="48"/>
      <c r="AO245" s="48"/>
      <c r="AP245" s="48"/>
    </row>
    <row r="246" spans="1:42" hidden="1" x14ac:dyDescent="0.25">
      <c r="A246">
        <v>233</v>
      </c>
      <c r="B246" s="3">
        <v>44353</v>
      </c>
      <c r="C246" s="8">
        <v>2</v>
      </c>
      <c r="F246" s="2">
        <v>2021</v>
      </c>
      <c r="G246" s="2">
        <v>6</v>
      </c>
      <c r="H246" s="2" t="s">
        <v>13</v>
      </c>
      <c r="I246">
        <v>13947</v>
      </c>
      <c r="J246">
        <v>13339</v>
      </c>
      <c r="K246">
        <v>3591</v>
      </c>
      <c r="L246" s="6">
        <v>2881</v>
      </c>
      <c r="M246" s="4">
        <f t="shared" si="64"/>
        <v>0.875</v>
      </c>
      <c r="N246" s="4">
        <f t="shared" si="65"/>
        <v>0.93998842592554865</v>
      </c>
      <c r="O246" s="12">
        <f t="shared" si="66"/>
        <v>6.4988425925548654E-2</v>
      </c>
      <c r="P246" s="7">
        <f t="shared" si="67"/>
        <v>1.5597222222131677</v>
      </c>
      <c r="Q246" s="2">
        <v>156</v>
      </c>
      <c r="R246" s="4">
        <f t="shared" si="68"/>
        <v>0.87708333333284827</v>
      </c>
      <c r="S246" s="12">
        <f t="shared" si="69"/>
        <v>2.0833333328482695E-3</v>
      </c>
      <c r="T246" s="7">
        <f t="shared" si="70"/>
        <v>4.9999999988358468E-2</v>
      </c>
      <c r="U246" s="2">
        <v>622</v>
      </c>
      <c r="V246" s="2" t="s">
        <v>11</v>
      </c>
      <c r="W246" s="11">
        <v>44353.875</v>
      </c>
      <c r="X246" s="11">
        <v>44353.939988425926</v>
      </c>
      <c r="Y246" s="11">
        <v>44353.877083333333</v>
      </c>
      <c r="Z246" s="15">
        <v>12319</v>
      </c>
      <c r="AA246" s="23"/>
      <c r="AB246" s="23"/>
      <c r="AC246" s="23"/>
      <c r="AD246" s="23"/>
      <c r="AE246" s="23"/>
      <c r="AF246" s="23"/>
      <c r="AG246" s="23"/>
      <c r="AH246" s="23"/>
      <c r="AI246" s="23"/>
      <c r="AJ246" s="23"/>
      <c r="AK246" s="23"/>
      <c r="AL246" s="23"/>
      <c r="AM246" s="23"/>
      <c r="AN246" s="23"/>
      <c r="AO246" s="23"/>
      <c r="AP246" s="23"/>
    </row>
    <row r="247" spans="1:42" hidden="1" x14ac:dyDescent="0.25">
      <c r="A247">
        <v>234</v>
      </c>
      <c r="B247" s="3">
        <v>44366</v>
      </c>
      <c r="C247" s="8">
        <v>3</v>
      </c>
      <c r="F247" s="2">
        <v>2021</v>
      </c>
      <c r="G247" s="2">
        <v>8</v>
      </c>
      <c r="H247" s="2" t="s">
        <v>13</v>
      </c>
      <c r="I247">
        <v>7056</v>
      </c>
      <c r="J247">
        <v>4685</v>
      </c>
      <c r="K247">
        <v>4440</v>
      </c>
      <c r="L247" s="6">
        <v>3879</v>
      </c>
      <c r="M247" s="4">
        <f t="shared" si="64"/>
        <v>0.85416666666424135</v>
      </c>
      <c r="N247" s="4">
        <f t="shared" si="65"/>
        <v>0.80026620370335877</v>
      </c>
      <c r="O247" s="12">
        <f t="shared" si="66"/>
        <v>1.0539004629608826</v>
      </c>
      <c r="P247" s="7">
        <f t="shared" si="67"/>
        <v>-1.2936111110611819</v>
      </c>
      <c r="Q247" s="2">
        <v>169</v>
      </c>
      <c r="R247" s="4">
        <f t="shared" si="68"/>
        <v>0.83750000000145519</v>
      </c>
      <c r="S247" s="12">
        <f t="shared" si="69"/>
        <v>1.0166666666627862</v>
      </c>
      <c r="T247" s="7">
        <f t="shared" si="70"/>
        <v>-0.39999999990686774</v>
      </c>
      <c r="U247" s="2">
        <v>623</v>
      </c>
      <c r="V247" s="2" t="s">
        <v>11</v>
      </c>
      <c r="W247" s="11">
        <v>44366.854166666664</v>
      </c>
      <c r="X247" s="11">
        <v>44366.800266203703</v>
      </c>
      <c r="Y247" s="11">
        <v>44366.837500000001</v>
      </c>
      <c r="Z247" s="15">
        <v>12000</v>
      </c>
      <c r="AA247" s="48"/>
      <c r="AB247" s="48"/>
      <c r="AC247" s="48"/>
      <c r="AD247" s="48"/>
      <c r="AE247" s="48"/>
      <c r="AF247" s="48"/>
      <c r="AG247" s="48"/>
      <c r="AH247" s="48"/>
      <c r="AI247" s="48"/>
      <c r="AJ247" s="48"/>
      <c r="AK247" s="48"/>
      <c r="AL247" s="48"/>
      <c r="AM247" s="48"/>
      <c r="AN247" s="48"/>
      <c r="AO247" s="48"/>
      <c r="AP247" s="48"/>
    </row>
    <row r="248" spans="1:42" hidden="1" x14ac:dyDescent="0.25">
      <c r="A248">
        <v>235</v>
      </c>
      <c r="B248" s="3">
        <v>44381</v>
      </c>
      <c r="C248" s="8">
        <v>4</v>
      </c>
      <c r="F248" s="2">
        <v>2021</v>
      </c>
      <c r="G248" s="2">
        <v>9</v>
      </c>
      <c r="H248" s="2" t="s">
        <v>13</v>
      </c>
      <c r="I248">
        <v>9104</v>
      </c>
      <c r="J248">
        <v>8098</v>
      </c>
      <c r="K248">
        <v>6317</v>
      </c>
      <c r="L248" s="6">
        <v>5861</v>
      </c>
      <c r="M248" s="4">
        <f t="shared" si="64"/>
        <v>0.875</v>
      </c>
      <c r="N248" s="4">
        <f t="shared" si="65"/>
        <v>0.87973379629693227</v>
      </c>
      <c r="O248" s="12">
        <f t="shared" si="66"/>
        <v>4.7337962969322689E-3</v>
      </c>
      <c r="P248" s="7">
        <f t="shared" si="67"/>
        <v>0.11361111112637445</v>
      </c>
      <c r="Q248" s="2">
        <v>184</v>
      </c>
      <c r="R248" s="4">
        <f t="shared" si="68"/>
        <v>0.83750000000145519</v>
      </c>
      <c r="S248" s="12">
        <f t="shared" si="69"/>
        <v>1.0374999999985448</v>
      </c>
      <c r="T248" s="7">
        <f t="shared" si="70"/>
        <v>-0.8999999999650754</v>
      </c>
      <c r="U248" s="2">
        <v>625</v>
      </c>
      <c r="V248" s="2" t="s">
        <v>11</v>
      </c>
      <c r="W248" s="11">
        <v>44381.875</v>
      </c>
      <c r="X248" s="11">
        <v>44381.879733796297</v>
      </c>
      <c r="Y248" s="11">
        <v>44381.837500000001</v>
      </c>
      <c r="Z248" s="15">
        <v>8077</v>
      </c>
      <c r="AA248" s="23"/>
      <c r="AB248" s="23"/>
      <c r="AC248" s="23"/>
      <c r="AD248" s="23"/>
      <c r="AE248" s="23"/>
      <c r="AF248" s="23"/>
      <c r="AG248" s="23"/>
      <c r="AH248" s="23"/>
      <c r="AI248" s="23"/>
      <c r="AJ248" s="23"/>
      <c r="AK248" s="23"/>
      <c r="AL248" s="23"/>
      <c r="AM248" s="23"/>
      <c r="AN248" s="23"/>
      <c r="AO248" s="23"/>
      <c r="AP248" s="23"/>
    </row>
    <row r="249" spans="1:42" hidden="1" x14ac:dyDescent="0.25">
      <c r="A249">
        <v>236</v>
      </c>
      <c r="B249" s="1">
        <v>44394</v>
      </c>
      <c r="C249" s="6">
        <v>5</v>
      </c>
      <c r="D249" s="6"/>
      <c r="E249" s="73"/>
      <c r="F249" s="2">
        <v>2021</v>
      </c>
      <c r="G249" s="9">
        <v>8</v>
      </c>
      <c r="H249" s="2" t="s">
        <v>13</v>
      </c>
      <c r="I249">
        <v>4985</v>
      </c>
      <c r="J249">
        <v>3602</v>
      </c>
      <c r="K249">
        <v>3478</v>
      </c>
      <c r="L249" s="6">
        <v>3462</v>
      </c>
      <c r="M249" s="4">
        <f t="shared" si="64"/>
        <v>0.85416666666424135</v>
      </c>
      <c r="N249" s="4">
        <f t="shared" si="65"/>
        <v>0.74861111111385981</v>
      </c>
      <c r="O249" s="12">
        <f t="shared" si="66"/>
        <v>1.1055555555503815</v>
      </c>
      <c r="P249" s="7">
        <f t="shared" si="67"/>
        <v>-2.533333333209157</v>
      </c>
      <c r="Q249" s="6">
        <v>198</v>
      </c>
      <c r="R249" s="4">
        <f t="shared" si="68"/>
        <v>0.87083333333430346</v>
      </c>
      <c r="S249" s="12">
        <f t="shared" si="69"/>
        <v>1.6666666670062114E-2</v>
      </c>
      <c r="T249" s="7">
        <f t="shared" si="70"/>
        <v>0.40000000008149073</v>
      </c>
      <c r="U249" s="2">
        <v>621</v>
      </c>
      <c r="V249" s="2" t="s">
        <v>11</v>
      </c>
      <c r="W249" s="11">
        <v>44394.854166666664</v>
      </c>
      <c r="X249" s="11">
        <v>44394.748611111114</v>
      </c>
      <c r="Y249" s="11">
        <v>44394.870833333334</v>
      </c>
      <c r="AA249" s="23"/>
      <c r="AB249" s="23"/>
      <c r="AC249" s="23"/>
      <c r="AD249" s="23"/>
      <c r="AE249" s="23"/>
      <c r="AF249" s="23"/>
      <c r="AG249" s="23"/>
      <c r="AH249" s="23"/>
      <c r="AI249" s="23"/>
      <c r="AJ249" s="23"/>
      <c r="AK249" s="23"/>
      <c r="AL249" s="23"/>
      <c r="AM249" s="23"/>
      <c r="AN249" s="23"/>
      <c r="AO249" s="23"/>
      <c r="AP249" s="23"/>
    </row>
    <row r="250" spans="1:42" hidden="1" x14ac:dyDescent="0.25">
      <c r="A250">
        <v>237</v>
      </c>
      <c r="B250" s="1">
        <v>44410</v>
      </c>
      <c r="C250" s="6">
        <v>6</v>
      </c>
      <c r="D250" s="6"/>
      <c r="E250" s="73"/>
      <c r="F250" s="2">
        <v>2021</v>
      </c>
      <c r="G250" s="9">
        <v>8</v>
      </c>
      <c r="H250" s="2" t="s">
        <v>13</v>
      </c>
      <c r="I250">
        <v>10364</v>
      </c>
      <c r="J250">
        <v>9817</v>
      </c>
      <c r="K250">
        <v>5011</v>
      </c>
      <c r="L250" s="6">
        <v>4587</v>
      </c>
      <c r="M250" s="4">
        <f t="shared" si="64"/>
        <v>0.85416666666424135</v>
      </c>
      <c r="N250" s="4">
        <f t="shared" si="65"/>
        <v>0.81458333333284827</v>
      </c>
      <c r="O250" s="12">
        <f t="shared" si="66"/>
        <v>1.0395833333313931</v>
      </c>
      <c r="P250" s="7">
        <f t="shared" si="67"/>
        <v>-0.94999999995343387</v>
      </c>
      <c r="Q250" s="6">
        <v>214</v>
      </c>
      <c r="R250" s="4">
        <f t="shared" si="68"/>
        <v>0.85833333332993789</v>
      </c>
      <c r="S250" s="12">
        <f t="shared" si="69"/>
        <v>4.166666665696539E-3</v>
      </c>
      <c r="T250" s="7">
        <f t="shared" si="70"/>
        <v>9.9999999976716936E-2</v>
      </c>
      <c r="U250" s="2">
        <v>621</v>
      </c>
      <c r="V250" s="2" t="s">
        <v>11</v>
      </c>
      <c r="W250" s="11">
        <v>44410.854166666664</v>
      </c>
      <c r="X250" s="11">
        <v>44410.814583333333</v>
      </c>
      <c r="Y250" s="11">
        <v>44410.85833333333</v>
      </c>
      <c r="AA250" s="23"/>
      <c r="AB250" s="23"/>
      <c r="AC250" s="23"/>
      <c r="AD250" s="23"/>
      <c r="AE250" s="23"/>
      <c r="AF250" s="23"/>
      <c r="AG250" s="23"/>
      <c r="AH250" s="23"/>
      <c r="AI250" s="23"/>
      <c r="AJ250" s="23"/>
      <c r="AK250" s="23"/>
      <c r="AL250" s="23"/>
      <c r="AM250" s="23"/>
      <c r="AN250" s="23"/>
      <c r="AO250" s="23"/>
      <c r="AP250" s="23"/>
    </row>
    <row r="251" spans="1:42" hidden="1" x14ac:dyDescent="0.25">
      <c r="A251">
        <v>238</v>
      </c>
      <c r="B251" s="1">
        <v>44423</v>
      </c>
      <c r="C251" s="6">
        <v>7</v>
      </c>
      <c r="D251" s="6"/>
      <c r="E251" s="73"/>
      <c r="F251" s="2">
        <v>2021</v>
      </c>
      <c r="G251" s="9">
        <v>7</v>
      </c>
      <c r="H251" s="2" t="s">
        <v>13</v>
      </c>
      <c r="I251">
        <v>7705</v>
      </c>
      <c r="J251">
        <v>6159</v>
      </c>
      <c r="K251">
        <v>5262</v>
      </c>
      <c r="L251" s="6">
        <v>4586</v>
      </c>
      <c r="M251" s="4">
        <f t="shared" si="64"/>
        <v>0.85416666666424135</v>
      </c>
      <c r="N251" s="4">
        <f t="shared" si="65"/>
        <v>0.7305555555576575</v>
      </c>
      <c r="O251" s="12">
        <f t="shared" si="66"/>
        <v>1.1236111111065838</v>
      </c>
      <c r="P251" s="7">
        <f t="shared" si="67"/>
        <v>-2.9666666665580124</v>
      </c>
      <c r="Q251" s="6">
        <v>227</v>
      </c>
      <c r="R251" s="4">
        <f t="shared" si="68"/>
        <v>0.84513888888614019</v>
      </c>
      <c r="S251" s="12">
        <f t="shared" si="69"/>
        <v>1.0090277777781012</v>
      </c>
      <c r="T251" s="7">
        <f t="shared" si="70"/>
        <v>-0.21666666667442769</v>
      </c>
      <c r="U251" s="2">
        <v>616</v>
      </c>
      <c r="V251" s="2" t="s">
        <v>11</v>
      </c>
      <c r="W251" s="11">
        <v>44423.854166666664</v>
      </c>
      <c r="X251" s="11">
        <v>44423.730555555558</v>
      </c>
      <c r="Y251" s="11">
        <v>44423.845138888886</v>
      </c>
      <c r="AA251" s="23"/>
      <c r="AB251" s="23"/>
      <c r="AC251" s="23"/>
      <c r="AD251" s="23"/>
      <c r="AE251" s="23"/>
      <c r="AF251" s="23"/>
      <c r="AG251" s="23"/>
      <c r="AH251" s="23"/>
      <c r="AI251" s="23"/>
      <c r="AJ251" s="23"/>
      <c r="AK251" s="23"/>
      <c r="AL251" s="23"/>
      <c r="AM251" s="23"/>
      <c r="AN251" s="23"/>
      <c r="AO251" s="23"/>
      <c r="AP251" s="23"/>
    </row>
    <row r="252" spans="1:42" ht="15.75" x14ac:dyDescent="0.25">
      <c r="A252">
        <v>239</v>
      </c>
      <c r="B252" s="1">
        <v>44431</v>
      </c>
      <c r="C252">
        <v>1</v>
      </c>
      <c r="D252"/>
      <c r="E252"/>
      <c r="F252" s="2">
        <v>2021</v>
      </c>
      <c r="G252" s="2">
        <v>8</v>
      </c>
      <c r="H252" s="2" t="s">
        <v>10</v>
      </c>
      <c r="I252">
        <v>8338</v>
      </c>
      <c r="J252">
        <v>8338</v>
      </c>
      <c r="K252" s="10">
        <v>8046</v>
      </c>
      <c r="L252">
        <v>8046</v>
      </c>
      <c r="M252" s="4">
        <f t="shared" si="64"/>
        <v>0.83333333333575865</v>
      </c>
      <c r="N252" s="4">
        <f t="shared" si="65"/>
        <v>0.50833333333139308</v>
      </c>
      <c r="O252" s="12">
        <f t="shared" si="66"/>
        <v>1.3250000000043656</v>
      </c>
      <c r="P252" s="7">
        <f t="shared" si="67"/>
        <v>-7.8000000001047738</v>
      </c>
      <c r="Q252" s="2">
        <v>235</v>
      </c>
      <c r="R252" s="4">
        <f t="shared" si="68"/>
        <v>0.83611111110803904</v>
      </c>
      <c r="S252" s="12">
        <f t="shared" si="69"/>
        <v>2.7777777722803876E-3</v>
      </c>
      <c r="T252" s="7">
        <f t="shared" si="70"/>
        <v>6.6666666534729302E-2</v>
      </c>
      <c r="U252" s="2">
        <v>787</v>
      </c>
      <c r="V252" s="2" t="s">
        <v>11</v>
      </c>
      <c r="W252" s="11">
        <v>44431.833333333336</v>
      </c>
      <c r="X252" s="11">
        <v>44431.508333333331</v>
      </c>
      <c r="Y252" s="11">
        <v>44431.836111111108</v>
      </c>
      <c r="AA252" s="48"/>
      <c r="AB252" s="48"/>
      <c r="AC252" s="48"/>
      <c r="AD252" s="48"/>
      <c r="AE252" s="48"/>
      <c r="AF252" s="48"/>
      <c r="AG252" s="48"/>
      <c r="AH252" s="48"/>
      <c r="AI252" s="48"/>
      <c r="AJ252" s="48"/>
      <c r="AK252" s="48"/>
      <c r="AL252" s="48"/>
      <c r="AM252" s="48"/>
      <c r="AN252" s="48"/>
      <c r="AO252" s="48"/>
      <c r="AP252" s="48"/>
    </row>
    <row r="253" spans="1:42" hidden="1" x14ac:dyDescent="0.25">
      <c r="A253">
        <v>240</v>
      </c>
      <c r="B253" s="1">
        <v>44437</v>
      </c>
      <c r="C253" s="6">
        <v>8</v>
      </c>
      <c r="D253" s="6"/>
      <c r="E253" s="73"/>
      <c r="F253" s="2">
        <v>2021</v>
      </c>
      <c r="G253" s="9">
        <v>9</v>
      </c>
      <c r="H253" s="2" t="s">
        <v>13</v>
      </c>
      <c r="I253">
        <v>3602</v>
      </c>
      <c r="J253">
        <v>2453</v>
      </c>
      <c r="K253">
        <v>4494</v>
      </c>
      <c r="L253" s="6">
        <v>3765</v>
      </c>
      <c r="M253" s="4">
        <f t="shared" si="64"/>
        <v>0.875</v>
      </c>
      <c r="N253" s="4">
        <f t="shared" si="65"/>
        <v>0.75069444444670808</v>
      </c>
      <c r="O253" s="12">
        <f t="shared" si="66"/>
        <v>1.1243055555532919</v>
      </c>
      <c r="P253" s="7">
        <f t="shared" si="67"/>
        <v>-2.9833333332790062</v>
      </c>
      <c r="Q253" s="6">
        <v>241</v>
      </c>
      <c r="R253" s="4">
        <f t="shared" si="68"/>
        <v>0.82916666667006211</v>
      </c>
      <c r="S253" s="12">
        <f t="shared" si="69"/>
        <v>1.0458333333299379</v>
      </c>
      <c r="T253" s="7">
        <f t="shared" si="70"/>
        <v>-1.0999999999185093</v>
      </c>
      <c r="U253" s="2">
        <v>612</v>
      </c>
      <c r="V253" s="2" t="s">
        <v>11</v>
      </c>
      <c r="W253" s="11">
        <v>44437.875</v>
      </c>
      <c r="X253" s="11">
        <v>44437.750694444447</v>
      </c>
      <c r="Y253" s="11">
        <v>44437.82916666667</v>
      </c>
      <c r="AA253" s="48"/>
      <c r="AB253" s="48"/>
      <c r="AC253" s="48"/>
      <c r="AD253" s="48"/>
      <c r="AE253" s="48"/>
      <c r="AF253" s="48"/>
      <c r="AG253" s="48"/>
      <c r="AH253" s="48"/>
      <c r="AI253" s="48"/>
      <c r="AJ253" s="48"/>
      <c r="AK253" s="48"/>
      <c r="AL253" s="48"/>
      <c r="AM253" s="48"/>
      <c r="AN253" s="48"/>
      <c r="AO253" s="48"/>
      <c r="AP253" s="48"/>
    </row>
    <row r="254" spans="1:42" ht="15.75" x14ac:dyDescent="0.25">
      <c r="A254">
        <v>241</v>
      </c>
      <c r="B254" s="1">
        <v>44444</v>
      </c>
      <c r="C254">
        <v>2</v>
      </c>
      <c r="D254"/>
      <c r="E254"/>
      <c r="F254" s="2">
        <v>2021</v>
      </c>
      <c r="G254" s="2">
        <v>9</v>
      </c>
      <c r="H254" s="2" t="s">
        <v>10</v>
      </c>
      <c r="I254">
        <v>40319</v>
      </c>
      <c r="J254">
        <v>38551</v>
      </c>
      <c r="K254" s="10">
        <v>39308</v>
      </c>
      <c r="L254">
        <v>37602</v>
      </c>
      <c r="M254" s="4">
        <f t="shared" si="64"/>
        <v>0.83333333333575865</v>
      </c>
      <c r="N254" s="4">
        <f t="shared" si="65"/>
        <v>0.94097222221898846</v>
      </c>
      <c r="O254" s="12">
        <f t="shared" si="66"/>
        <v>0.10763888888322981</v>
      </c>
      <c r="P254" s="7">
        <f t="shared" si="67"/>
        <v>2.5833333331975155</v>
      </c>
      <c r="Q254" s="2">
        <v>248</v>
      </c>
      <c r="R254" s="4">
        <f t="shared" si="68"/>
        <v>0.82013888889196096</v>
      </c>
      <c r="S254" s="12">
        <f t="shared" si="69"/>
        <v>1.0131944444437977</v>
      </c>
      <c r="T254" s="7">
        <f t="shared" si="70"/>
        <v>-0.31666666665114462</v>
      </c>
      <c r="U254" s="2">
        <v>789</v>
      </c>
      <c r="V254" s="2" t="s">
        <v>11</v>
      </c>
      <c r="W254" s="11">
        <v>44444.833333333336</v>
      </c>
      <c r="X254" s="11">
        <v>44444.940972222219</v>
      </c>
      <c r="Y254" s="11">
        <v>44444.820138888892</v>
      </c>
      <c r="AA254" s="48"/>
      <c r="AB254" s="48"/>
      <c r="AC254" s="48"/>
      <c r="AD254" s="48"/>
      <c r="AE254" s="48"/>
      <c r="AF254" s="48"/>
      <c r="AG254" s="48"/>
      <c r="AH254" s="48"/>
      <c r="AI254" s="48"/>
      <c r="AJ254" s="48"/>
      <c r="AK254" s="48"/>
      <c r="AL254" s="48"/>
      <c r="AM254" s="48"/>
      <c r="AN254" s="48"/>
      <c r="AO254" s="48"/>
      <c r="AP254" s="48"/>
    </row>
    <row r="255" spans="1:42" hidden="1" x14ac:dyDescent="0.25">
      <c r="A255">
        <v>242</v>
      </c>
      <c r="B255" s="1">
        <v>44452</v>
      </c>
      <c r="C255" s="6">
        <v>9</v>
      </c>
      <c r="D255" s="6"/>
      <c r="E255" s="73"/>
      <c r="F255" s="2">
        <v>2021</v>
      </c>
      <c r="G255" s="9">
        <v>9</v>
      </c>
      <c r="H255" s="2" t="s">
        <v>13</v>
      </c>
      <c r="I255">
        <v>38584</v>
      </c>
      <c r="J255">
        <v>38109</v>
      </c>
      <c r="K255">
        <v>38553</v>
      </c>
      <c r="L255" s="6">
        <v>36508</v>
      </c>
      <c r="M255" s="4">
        <f t="shared" si="64"/>
        <v>0.8125</v>
      </c>
      <c r="N255" s="4">
        <f t="shared" si="65"/>
        <v>0.71597222222044365</v>
      </c>
      <c r="O255" s="12">
        <f t="shared" si="66"/>
        <v>1.0965277777795563</v>
      </c>
      <c r="P255" s="7">
        <f t="shared" si="67"/>
        <v>-2.3166666667093523</v>
      </c>
      <c r="Q255" s="6">
        <v>256</v>
      </c>
      <c r="R255" s="4">
        <f t="shared" si="68"/>
        <v>0.80972222222044365</v>
      </c>
      <c r="S255" s="12">
        <f t="shared" si="69"/>
        <v>1.0027777777795563</v>
      </c>
      <c r="T255" s="7">
        <f t="shared" si="70"/>
        <v>-6.6666666709352285E-2</v>
      </c>
      <c r="U255" s="2">
        <v>615</v>
      </c>
      <c r="V255" s="2" t="s">
        <v>11</v>
      </c>
      <c r="W255" s="11">
        <v>44452.8125</v>
      </c>
      <c r="X255" s="11">
        <v>44452.71597222222</v>
      </c>
      <c r="Y255" s="11">
        <v>44452.80972222222</v>
      </c>
      <c r="AA255" s="48"/>
      <c r="AB255" s="48"/>
      <c r="AC255" s="48"/>
      <c r="AD255" s="48"/>
      <c r="AE255" s="48"/>
      <c r="AF255" s="48"/>
      <c r="AG255" s="48"/>
      <c r="AH255" s="48"/>
      <c r="AI255" s="48"/>
      <c r="AJ255" s="48"/>
      <c r="AK255" s="48"/>
      <c r="AL255" s="48"/>
      <c r="AM255" s="48"/>
      <c r="AN255" s="48"/>
      <c r="AO255" s="48"/>
      <c r="AP255" s="48"/>
    </row>
    <row r="256" spans="1:42" ht="15.75" x14ac:dyDescent="0.25">
      <c r="A256">
        <v>243</v>
      </c>
      <c r="B256" s="1">
        <v>44459</v>
      </c>
      <c r="C256">
        <v>3</v>
      </c>
      <c r="D256"/>
      <c r="E256"/>
      <c r="F256" s="2">
        <v>2021</v>
      </c>
      <c r="G256" s="2">
        <v>9</v>
      </c>
      <c r="H256" s="2" t="s">
        <v>10</v>
      </c>
      <c r="I256">
        <v>80644</v>
      </c>
      <c r="J256">
        <v>73120</v>
      </c>
      <c r="K256" s="10">
        <v>87946</v>
      </c>
      <c r="L256">
        <v>80614</v>
      </c>
      <c r="M256" s="4">
        <f t="shared" si="64"/>
        <v>0.83333333333575865</v>
      </c>
      <c r="N256" s="4">
        <f t="shared" si="65"/>
        <v>0.97569444444525288</v>
      </c>
      <c r="O256" s="12">
        <f t="shared" si="66"/>
        <v>0.14236111110949423</v>
      </c>
      <c r="P256" s="7">
        <f t="shared" si="67"/>
        <v>3.4166666666278616</v>
      </c>
      <c r="Q256" s="2">
        <v>263</v>
      </c>
      <c r="R256" s="4">
        <f t="shared" si="68"/>
        <v>0.80000000000291038</v>
      </c>
      <c r="S256" s="12">
        <f t="shared" si="69"/>
        <v>1.0333333333328483</v>
      </c>
      <c r="T256" s="7">
        <f t="shared" si="70"/>
        <v>-0.79999999998835847</v>
      </c>
      <c r="U256" s="2">
        <v>790</v>
      </c>
      <c r="V256" s="2" t="s">
        <v>11</v>
      </c>
      <c r="W256" s="11">
        <v>44459.833333333336</v>
      </c>
      <c r="X256" s="11">
        <v>44459.975694444445</v>
      </c>
      <c r="Y256" s="11">
        <v>44459.8</v>
      </c>
      <c r="AA256" s="23"/>
      <c r="AB256" s="23"/>
      <c r="AC256" s="23"/>
      <c r="AD256" s="23"/>
      <c r="AE256" s="23"/>
      <c r="AF256" s="23"/>
      <c r="AG256" s="23"/>
      <c r="AH256" s="23"/>
      <c r="AI256" s="23"/>
      <c r="AJ256" s="23"/>
      <c r="AK256" s="23"/>
      <c r="AL256" s="23"/>
      <c r="AM256" s="23"/>
      <c r="AN256" s="23"/>
      <c r="AO256" s="23"/>
      <c r="AP256" s="23"/>
    </row>
    <row r="257" spans="1:42" hidden="1" x14ac:dyDescent="0.25">
      <c r="A257">
        <v>244</v>
      </c>
      <c r="B257" s="1">
        <v>44465</v>
      </c>
      <c r="C257" s="6">
        <v>10</v>
      </c>
      <c r="D257" s="6"/>
      <c r="E257" s="73"/>
      <c r="F257" s="2">
        <v>2021</v>
      </c>
      <c r="G257" s="9">
        <v>3</v>
      </c>
      <c r="H257" s="2" t="s">
        <v>13</v>
      </c>
      <c r="I257">
        <v>1456</v>
      </c>
      <c r="J257">
        <v>0</v>
      </c>
      <c r="K257">
        <v>1334</v>
      </c>
      <c r="L257" s="6">
        <v>0</v>
      </c>
      <c r="M257" s="4">
        <f t="shared" si="64"/>
        <v>0.8125</v>
      </c>
      <c r="N257" s="4">
        <f t="shared" si="65"/>
        <v>0.69305555555911269</v>
      </c>
      <c r="O257" s="12">
        <f t="shared" si="66"/>
        <v>1.1194444444408873</v>
      </c>
      <c r="P257" s="7">
        <f t="shared" si="67"/>
        <v>-2.8666666665812954</v>
      </c>
      <c r="Q257" s="6">
        <v>269</v>
      </c>
      <c r="R257" s="4">
        <f t="shared" si="68"/>
        <v>0.79236111111094942</v>
      </c>
      <c r="S257" s="12">
        <f t="shared" si="69"/>
        <v>1.0201388888890506</v>
      </c>
      <c r="T257" s="7">
        <f t="shared" si="70"/>
        <v>-0.48333333333721384</v>
      </c>
      <c r="U257" s="2">
        <v>343</v>
      </c>
      <c r="V257" s="2" t="s">
        <v>11</v>
      </c>
      <c r="W257" s="11">
        <v>44465.8125</v>
      </c>
      <c r="X257" s="11">
        <v>44465.693055555559</v>
      </c>
      <c r="Y257" s="11">
        <v>44465.792361111111</v>
      </c>
      <c r="AA257" s="48"/>
      <c r="AB257" s="48"/>
      <c r="AC257" s="48"/>
      <c r="AD257" s="48"/>
      <c r="AE257" s="48"/>
      <c r="AF257" s="48"/>
      <c r="AG257" s="48"/>
      <c r="AH257" s="48"/>
      <c r="AI257" s="48"/>
      <c r="AJ257" s="48"/>
      <c r="AK257" s="48"/>
      <c r="AL257" s="48"/>
      <c r="AM257" s="48"/>
      <c r="AN257" s="48"/>
      <c r="AO257" s="48"/>
      <c r="AP257" s="48"/>
    </row>
    <row r="258" spans="1:42" ht="15.75" x14ac:dyDescent="0.25">
      <c r="A258">
        <v>245</v>
      </c>
      <c r="B258" s="1">
        <v>44472</v>
      </c>
      <c r="C258">
        <v>4</v>
      </c>
      <c r="D258"/>
      <c r="E258"/>
      <c r="F258" s="2">
        <v>2021</v>
      </c>
      <c r="G258" s="2">
        <v>9</v>
      </c>
      <c r="H258" s="2" t="s">
        <v>10</v>
      </c>
      <c r="I258">
        <v>15722</v>
      </c>
      <c r="J258">
        <v>461</v>
      </c>
      <c r="K258" s="10">
        <v>4599</v>
      </c>
      <c r="L258">
        <v>0</v>
      </c>
      <c r="M258" s="4">
        <f t="shared" si="64"/>
        <v>0.83333333333575865</v>
      </c>
      <c r="N258" s="4">
        <f t="shared" si="65"/>
        <v>0.8868055555576575</v>
      </c>
      <c r="O258" s="12">
        <f t="shared" si="66"/>
        <v>5.3472222221898846E-2</v>
      </c>
      <c r="P258" s="7">
        <f t="shared" si="67"/>
        <v>1.2833333333255723</v>
      </c>
      <c r="Q258" s="2">
        <v>276</v>
      </c>
      <c r="R258" s="4">
        <f t="shared" si="68"/>
        <v>0.78333333333284827</v>
      </c>
      <c r="S258" s="12">
        <f t="shared" si="69"/>
        <v>1.0500000000029104</v>
      </c>
      <c r="T258" s="7">
        <f t="shared" si="70"/>
        <v>-1.2000000000698492</v>
      </c>
      <c r="U258" s="2">
        <v>796</v>
      </c>
      <c r="V258" s="2" t="s">
        <v>11</v>
      </c>
      <c r="W258" s="11">
        <v>44472.833333333336</v>
      </c>
      <c r="X258" s="11">
        <v>44472.886805555558</v>
      </c>
      <c r="Y258" s="11">
        <v>44472.783333333333</v>
      </c>
      <c r="AA258" s="23"/>
      <c r="AB258" s="23"/>
      <c r="AC258" s="23"/>
      <c r="AD258" s="23"/>
      <c r="AE258" s="23"/>
      <c r="AF258" s="23"/>
      <c r="AG258" s="23"/>
      <c r="AH258" s="23"/>
      <c r="AI258" s="23"/>
      <c r="AJ258" s="23"/>
      <c r="AK258" s="23"/>
      <c r="AL258" s="23"/>
      <c r="AM258" s="23"/>
      <c r="AN258" s="23"/>
      <c r="AO258" s="23"/>
      <c r="AP258" s="23"/>
    </row>
    <row r="259" spans="1:42" ht="15.75" x14ac:dyDescent="0.25">
      <c r="A259">
        <v>246</v>
      </c>
      <c r="B259" s="1">
        <v>44487</v>
      </c>
      <c r="C259">
        <v>5</v>
      </c>
      <c r="D259"/>
      <c r="E259"/>
      <c r="F259" s="2">
        <v>2021</v>
      </c>
      <c r="G259" s="2">
        <v>9</v>
      </c>
      <c r="H259" s="2" t="s">
        <v>10</v>
      </c>
      <c r="I259">
        <v>3113</v>
      </c>
      <c r="J259">
        <v>0</v>
      </c>
      <c r="K259" s="10">
        <v>4208</v>
      </c>
      <c r="L259">
        <v>223</v>
      </c>
      <c r="M259" s="4">
        <f t="shared" si="64"/>
        <v>0.8125</v>
      </c>
      <c r="N259" s="4">
        <f t="shared" si="65"/>
        <v>0.89027777777664596</v>
      </c>
      <c r="O259" s="12">
        <f t="shared" si="66"/>
        <v>7.7777777776645962E-2</v>
      </c>
      <c r="P259" s="7">
        <f t="shared" si="67"/>
        <v>1.8666666666395031</v>
      </c>
      <c r="Q259" s="2">
        <v>291</v>
      </c>
      <c r="R259" s="4">
        <f t="shared" si="68"/>
        <v>0.77361111110803904</v>
      </c>
      <c r="S259" s="12">
        <f t="shared" si="69"/>
        <v>1.038888888891961</v>
      </c>
      <c r="T259" s="7">
        <f t="shared" si="70"/>
        <v>-0.93333333340706304</v>
      </c>
      <c r="U259" s="2">
        <v>797</v>
      </c>
      <c r="V259" s="2" t="s">
        <v>11</v>
      </c>
      <c r="W259" s="11">
        <v>44487.8125</v>
      </c>
      <c r="X259" s="11">
        <v>44487.890277777777</v>
      </c>
      <c r="Y259" s="11">
        <v>44487.773611111108</v>
      </c>
      <c r="AA259" s="23"/>
      <c r="AB259" s="23"/>
      <c r="AC259" s="23"/>
      <c r="AD259" s="23"/>
      <c r="AE259" s="23"/>
      <c r="AF259" s="23"/>
      <c r="AG259" s="23"/>
      <c r="AH259" s="23"/>
      <c r="AI259" s="23"/>
      <c r="AJ259" s="23"/>
      <c r="AK259" s="23"/>
      <c r="AL259" s="23"/>
      <c r="AM259" s="23"/>
      <c r="AN259" s="23"/>
      <c r="AO259" s="23"/>
      <c r="AP259" s="23"/>
    </row>
    <row r="260" spans="1:42" ht="15.75" x14ac:dyDescent="0.25">
      <c r="A260">
        <v>247</v>
      </c>
      <c r="B260" s="1">
        <v>44502</v>
      </c>
      <c r="C260">
        <v>6</v>
      </c>
      <c r="D260"/>
      <c r="E260"/>
      <c r="F260" s="2">
        <v>2021</v>
      </c>
      <c r="G260" s="2">
        <v>8</v>
      </c>
      <c r="H260" s="2" t="s">
        <v>10</v>
      </c>
      <c r="I260">
        <v>12320</v>
      </c>
      <c r="J260">
        <v>11197</v>
      </c>
      <c r="K260" s="10">
        <v>11508</v>
      </c>
      <c r="L260">
        <v>10661</v>
      </c>
      <c r="M260" s="4">
        <f t="shared" si="64"/>
        <v>0.79166666666424135</v>
      </c>
      <c r="N260" s="4">
        <f t="shared" si="65"/>
        <v>0.85347222222480923</v>
      </c>
      <c r="O260" s="12">
        <f t="shared" si="66"/>
        <v>6.1805555560567882E-2</v>
      </c>
      <c r="P260" s="7">
        <f t="shared" si="67"/>
        <v>1.4833333334536292</v>
      </c>
      <c r="Q260" s="2">
        <v>306</v>
      </c>
      <c r="R260" s="4">
        <f t="shared" si="68"/>
        <v>0.74861111111385981</v>
      </c>
      <c r="S260" s="12">
        <f t="shared" si="69"/>
        <v>1.0430555555503815</v>
      </c>
      <c r="T260" s="7">
        <f t="shared" si="70"/>
        <v>-1.033333333209157</v>
      </c>
      <c r="U260" s="2" t="s">
        <v>11</v>
      </c>
      <c r="V260" s="2" t="s">
        <v>11</v>
      </c>
      <c r="W260" s="11">
        <v>44502.791666666664</v>
      </c>
      <c r="X260" s="11">
        <v>44502.853472222225</v>
      </c>
      <c r="Y260" s="11">
        <v>44502.748611111114</v>
      </c>
      <c r="AA260" s="23"/>
      <c r="AB260" s="23"/>
      <c r="AC260" s="23"/>
      <c r="AD260" s="23"/>
      <c r="AE260" s="23"/>
      <c r="AF260" s="23"/>
      <c r="AG260" s="23"/>
      <c r="AH260" s="23"/>
      <c r="AI260" s="23"/>
      <c r="AJ260" s="23"/>
      <c r="AK260" s="23"/>
      <c r="AL260" s="23"/>
      <c r="AM260" s="23"/>
      <c r="AN260" s="23"/>
      <c r="AO260" s="23"/>
      <c r="AP260" s="23"/>
    </row>
    <row r="261" spans="1:42" hidden="1" x14ac:dyDescent="0.25">
      <c r="A261">
        <v>248</v>
      </c>
      <c r="B261" s="1">
        <v>44710</v>
      </c>
      <c r="C261" s="6">
        <v>1</v>
      </c>
      <c r="D261" s="6"/>
      <c r="E261" s="73"/>
      <c r="F261" s="2">
        <v>2022</v>
      </c>
      <c r="G261" s="2">
        <v>3</v>
      </c>
      <c r="H261" s="2" t="s">
        <v>13</v>
      </c>
      <c r="I261">
        <v>90746</v>
      </c>
      <c r="J261">
        <v>90746</v>
      </c>
      <c r="K261">
        <v>99092</v>
      </c>
      <c r="L261" s="6">
        <v>99092</v>
      </c>
      <c r="M261" s="4">
        <f t="shared" si="64"/>
        <v>0.91666666666424135</v>
      </c>
      <c r="N261" s="4">
        <f t="shared" si="65"/>
        <v>2.5000000001455192E-2</v>
      </c>
      <c r="O261" s="12">
        <f t="shared" si="66"/>
        <v>0.10833333333721384</v>
      </c>
      <c r="P261" s="7">
        <f t="shared" si="67"/>
        <v>2.6000000000931323</v>
      </c>
      <c r="Q261" s="6">
        <v>149</v>
      </c>
      <c r="R261" s="4">
        <f t="shared" si="68"/>
        <v>0.86666666666860692</v>
      </c>
      <c r="S261" s="12">
        <f t="shared" si="69"/>
        <v>1.0499999999956344</v>
      </c>
      <c r="T261" s="7">
        <f t="shared" si="70"/>
        <v>-1.1999999998952262</v>
      </c>
      <c r="U261" s="2">
        <v>654</v>
      </c>
      <c r="V261" s="2" t="s">
        <v>11</v>
      </c>
      <c r="W261" s="11">
        <v>44710.916666666664</v>
      </c>
      <c r="X261" s="11">
        <v>44711.025000000001</v>
      </c>
      <c r="Y261" s="11">
        <v>44710.866666666669</v>
      </c>
      <c r="AA261" s="48"/>
      <c r="AB261" s="48"/>
      <c r="AC261" s="48"/>
      <c r="AD261" s="48"/>
      <c r="AE261" s="48"/>
      <c r="AF261" s="48"/>
      <c r="AG261" s="48"/>
      <c r="AH261" s="48"/>
      <c r="AI261" s="48"/>
      <c r="AJ261" s="48"/>
      <c r="AK261" s="48"/>
      <c r="AL261" s="48"/>
      <c r="AM261" s="48"/>
      <c r="AN261" s="48"/>
      <c r="AO261" s="48"/>
      <c r="AP261" s="48"/>
    </row>
    <row r="262" spans="1:42" hidden="1" x14ac:dyDescent="0.25">
      <c r="A262">
        <v>249</v>
      </c>
      <c r="B262" s="1">
        <v>44724</v>
      </c>
      <c r="C262" s="6">
        <v>2</v>
      </c>
      <c r="D262" s="6"/>
      <c r="E262" s="73"/>
      <c r="F262" s="2">
        <v>2022</v>
      </c>
      <c r="G262" s="2">
        <v>8</v>
      </c>
      <c r="H262" s="2" t="s">
        <v>13</v>
      </c>
      <c r="I262">
        <v>104368</v>
      </c>
      <c r="J262">
        <v>92111</v>
      </c>
      <c r="K262">
        <v>113792</v>
      </c>
      <c r="L262" s="6">
        <v>100407</v>
      </c>
      <c r="M262" s="4">
        <f t="shared" si="64"/>
        <v>0.91666666666424135</v>
      </c>
      <c r="N262" s="4">
        <f t="shared" si="65"/>
        <v>0.93402777778101154</v>
      </c>
      <c r="O262" s="12">
        <f t="shared" si="66"/>
        <v>1.7361111116770189E-2</v>
      </c>
      <c r="P262" s="7">
        <f t="shared" si="67"/>
        <v>0.41666666680248454</v>
      </c>
      <c r="Q262" s="6">
        <v>163</v>
      </c>
      <c r="R262" s="4">
        <f t="shared" si="68"/>
        <v>0.87430555555329192</v>
      </c>
      <c r="S262" s="12">
        <f t="shared" si="69"/>
        <v>1.0423611111109494</v>
      </c>
      <c r="T262" s="7">
        <f t="shared" si="70"/>
        <v>-1.0166666666627862</v>
      </c>
      <c r="U262" s="2">
        <v>618</v>
      </c>
      <c r="V262" s="2" t="s">
        <v>11</v>
      </c>
      <c r="W262" s="11">
        <v>44724.916666666664</v>
      </c>
      <c r="X262" s="11">
        <v>44724.934027777781</v>
      </c>
      <c r="Y262" s="11">
        <v>44724.874305555553</v>
      </c>
      <c r="AA262" s="48"/>
      <c r="AB262" s="48"/>
      <c r="AC262" s="48"/>
      <c r="AD262" s="48"/>
      <c r="AE262" s="48"/>
      <c r="AF262" s="48"/>
      <c r="AG262" s="48"/>
      <c r="AH262" s="48"/>
      <c r="AI262" s="48"/>
      <c r="AJ262" s="48"/>
      <c r="AK262" s="48"/>
      <c r="AL262" s="48"/>
      <c r="AM262" s="48"/>
      <c r="AN262" s="48"/>
      <c r="AO262" s="48"/>
      <c r="AP262" s="48"/>
    </row>
    <row r="263" spans="1:42" hidden="1" x14ac:dyDescent="0.25">
      <c r="A263">
        <v>250</v>
      </c>
      <c r="B263" s="1">
        <v>44738</v>
      </c>
      <c r="C263" s="6">
        <v>3</v>
      </c>
      <c r="D263" s="6"/>
      <c r="E263" s="73"/>
      <c r="F263" s="2">
        <v>2022</v>
      </c>
      <c r="G263" s="2">
        <v>7</v>
      </c>
      <c r="H263" s="2" t="s">
        <v>13</v>
      </c>
      <c r="I263">
        <v>34199</v>
      </c>
      <c r="J263">
        <v>19781</v>
      </c>
      <c r="K263">
        <v>29429</v>
      </c>
      <c r="L263" s="6">
        <v>13709</v>
      </c>
      <c r="M263" s="4">
        <f t="shared" si="64"/>
        <v>0.91666666666424135</v>
      </c>
      <c r="N263" s="4">
        <f t="shared" si="65"/>
        <v>0.97430555555911269</v>
      </c>
      <c r="O263" s="12">
        <f t="shared" si="66"/>
        <v>5.7638888894871343E-2</v>
      </c>
      <c r="P263" s="7">
        <f t="shared" si="67"/>
        <v>1.3833333334769122</v>
      </c>
      <c r="Q263" s="6">
        <v>177</v>
      </c>
      <c r="R263" s="4">
        <f t="shared" si="68"/>
        <v>0.87638888888614019</v>
      </c>
      <c r="S263" s="12">
        <f t="shared" si="69"/>
        <v>1.0402777777781012</v>
      </c>
      <c r="T263" s="7">
        <f t="shared" si="70"/>
        <v>-0.96666666667442769</v>
      </c>
      <c r="U263" s="2">
        <v>638</v>
      </c>
      <c r="V263" s="2" t="s">
        <v>11</v>
      </c>
      <c r="W263" s="11">
        <v>44738.916666666664</v>
      </c>
      <c r="X263" s="11">
        <v>44738.974305555559</v>
      </c>
      <c r="Y263" s="11">
        <v>44738.876388888886</v>
      </c>
      <c r="Z263" s="58" t="s">
        <v>16</v>
      </c>
      <c r="AA263" s="48"/>
      <c r="AB263" s="48"/>
      <c r="AC263" s="48"/>
      <c r="AD263" s="48"/>
      <c r="AE263" s="48"/>
      <c r="AF263" s="48"/>
      <c r="AG263" s="48"/>
      <c r="AH263" s="48"/>
      <c r="AI263" s="48"/>
      <c r="AJ263" s="48"/>
      <c r="AK263" s="48"/>
      <c r="AL263" s="48"/>
      <c r="AM263" s="48"/>
      <c r="AN263" s="48"/>
      <c r="AO263" s="48"/>
      <c r="AP263" s="48"/>
    </row>
    <row r="264" spans="1:42" hidden="1" x14ac:dyDescent="0.25">
      <c r="A264">
        <v>251</v>
      </c>
      <c r="B264" s="1">
        <v>44752</v>
      </c>
      <c r="C264" s="6">
        <v>4</v>
      </c>
      <c r="D264" s="6"/>
      <c r="E264" s="73"/>
      <c r="F264" s="2">
        <v>2022</v>
      </c>
      <c r="G264" s="2">
        <v>5</v>
      </c>
      <c r="H264" s="2" t="s">
        <v>13</v>
      </c>
      <c r="I264">
        <v>10537</v>
      </c>
      <c r="J264">
        <v>5549</v>
      </c>
      <c r="K264">
        <v>7892</v>
      </c>
      <c r="L264" s="6">
        <v>3515</v>
      </c>
      <c r="M264" s="4">
        <f t="shared" si="64"/>
        <v>0.91666666666424135</v>
      </c>
      <c r="N264" s="4">
        <f t="shared" si="65"/>
        <v>0.87986111111240461</v>
      </c>
      <c r="O264" s="12">
        <f t="shared" si="66"/>
        <v>1.0368055555518367</v>
      </c>
      <c r="P264" s="7">
        <f t="shared" si="67"/>
        <v>-0.88333333324408159</v>
      </c>
      <c r="Q264" s="6">
        <v>191</v>
      </c>
      <c r="R264" s="4">
        <f t="shared" si="68"/>
        <v>0.87430555555329192</v>
      </c>
      <c r="S264" s="12">
        <f t="shared" si="69"/>
        <v>1.0423611111109494</v>
      </c>
      <c r="T264" s="7">
        <f t="shared" si="70"/>
        <v>-1.0166666666627862</v>
      </c>
      <c r="U264" s="2">
        <v>524</v>
      </c>
      <c r="V264" s="2" t="s">
        <v>11</v>
      </c>
      <c r="W264" s="11">
        <v>44752.916666666664</v>
      </c>
      <c r="X264" s="11">
        <v>44752.879861111112</v>
      </c>
      <c r="Y264" s="11">
        <v>44752.874305555553</v>
      </c>
      <c r="AA264" s="48"/>
      <c r="AB264" s="48"/>
      <c r="AC264" s="48"/>
      <c r="AD264" s="48"/>
      <c r="AE264" s="48"/>
      <c r="AF264" s="48"/>
      <c r="AG264" s="48"/>
      <c r="AH264" s="48"/>
      <c r="AI264" s="48"/>
      <c r="AJ264" s="48"/>
      <c r="AK264" s="48"/>
      <c r="AL264" s="48"/>
      <c r="AM264" s="48"/>
      <c r="AN264" s="48"/>
      <c r="AO264" s="48"/>
      <c r="AP264" s="48"/>
    </row>
    <row r="265" spans="1:42" hidden="1" x14ac:dyDescent="0.25">
      <c r="A265">
        <v>252</v>
      </c>
      <c r="B265" s="1">
        <v>44768</v>
      </c>
      <c r="C265" s="6">
        <v>5</v>
      </c>
      <c r="D265" s="6"/>
      <c r="E265" s="73"/>
      <c r="F265" s="2">
        <v>2022</v>
      </c>
      <c r="G265" s="2">
        <v>6</v>
      </c>
      <c r="H265" s="2" t="s">
        <v>13</v>
      </c>
      <c r="I265">
        <v>13060</v>
      </c>
      <c r="J265">
        <v>11904</v>
      </c>
      <c r="K265">
        <v>11402</v>
      </c>
      <c r="L265" s="6">
        <v>10536</v>
      </c>
      <c r="M265" s="4">
        <f t="shared" si="64"/>
        <v>0.91666666666424135</v>
      </c>
      <c r="N265" s="4">
        <f t="shared" si="65"/>
        <v>0.98194444444379769</v>
      </c>
      <c r="O265" s="12">
        <f t="shared" si="66"/>
        <v>6.5277777779556345E-2</v>
      </c>
      <c r="P265" s="7">
        <f t="shared" si="67"/>
        <v>1.5666666667093523</v>
      </c>
      <c r="Q265" s="6">
        <v>207</v>
      </c>
      <c r="R265" s="4">
        <f t="shared" si="68"/>
        <v>0.87013888888759539</v>
      </c>
      <c r="S265" s="12">
        <f t="shared" si="69"/>
        <v>1.046527777776646</v>
      </c>
      <c r="T265" s="7">
        <f t="shared" si="70"/>
        <v>-1.1166666666395031</v>
      </c>
      <c r="U265" s="2">
        <v>628</v>
      </c>
      <c r="V265" s="2" t="s">
        <v>11</v>
      </c>
      <c r="W265" s="11">
        <v>44768.916666666664</v>
      </c>
      <c r="X265" s="11">
        <v>44768.981944444444</v>
      </c>
      <c r="Y265" s="11">
        <v>44768.870138888888</v>
      </c>
      <c r="AA265" s="23"/>
      <c r="AB265" s="23"/>
      <c r="AC265" s="23"/>
      <c r="AD265" s="23"/>
      <c r="AE265" s="23"/>
      <c r="AF265" s="23"/>
      <c r="AG265" s="23"/>
      <c r="AH265" s="23"/>
      <c r="AI265" s="23"/>
      <c r="AJ265" s="23"/>
      <c r="AK265" s="23"/>
      <c r="AL265" s="23"/>
      <c r="AM265" s="23"/>
      <c r="AN265" s="23"/>
      <c r="AO265" s="23"/>
      <c r="AP265" s="23"/>
    </row>
    <row r="266" spans="1:42" hidden="1" x14ac:dyDescent="0.25">
      <c r="A266">
        <v>253</v>
      </c>
      <c r="B266" s="1">
        <v>44780</v>
      </c>
      <c r="C266" s="6">
        <v>6</v>
      </c>
      <c r="D266" s="6"/>
      <c r="E266" s="73"/>
      <c r="F266" s="2">
        <v>2022</v>
      </c>
      <c r="G266" s="2">
        <v>8</v>
      </c>
      <c r="H266" s="2" t="s">
        <v>13</v>
      </c>
      <c r="I266">
        <v>5250</v>
      </c>
      <c r="J266">
        <v>3067</v>
      </c>
      <c r="K266">
        <v>6150</v>
      </c>
      <c r="L266" s="6">
        <v>4248</v>
      </c>
      <c r="M266" s="4">
        <f t="shared" si="64"/>
        <v>0.875</v>
      </c>
      <c r="N266" s="4">
        <f t="shared" si="65"/>
        <v>0.82152777777810115</v>
      </c>
      <c r="O266" s="12">
        <f t="shared" si="66"/>
        <v>1.0534722222218988</v>
      </c>
      <c r="P266" s="7">
        <f t="shared" si="67"/>
        <v>-1.2833333333255723</v>
      </c>
      <c r="Q266" s="6">
        <v>219</v>
      </c>
      <c r="R266" s="4">
        <f t="shared" si="68"/>
        <v>0.85972222222335404</v>
      </c>
      <c r="S266" s="12">
        <f t="shared" si="69"/>
        <v>1.015277777776646</v>
      </c>
      <c r="T266" s="7">
        <f t="shared" si="70"/>
        <v>-0.36666666663950309</v>
      </c>
      <c r="U266" s="2">
        <v>625</v>
      </c>
      <c r="V266" s="2" t="s">
        <v>11</v>
      </c>
      <c r="W266" s="11">
        <v>44780.875</v>
      </c>
      <c r="X266" s="11">
        <v>44780.821527777778</v>
      </c>
      <c r="Y266" s="11">
        <v>44780.859722222223</v>
      </c>
      <c r="AA266" s="48"/>
      <c r="AB266" s="48"/>
      <c r="AC266" s="48"/>
      <c r="AD266" s="48"/>
      <c r="AE266" s="48"/>
      <c r="AF266" s="48"/>
      <c r="AG266" s="48"/>
      <c r="AH266" s="48"/>
      <c r="AI266" s="48"/>
      <c r="AJ266" s="48"/>
      <c r="AK266" s="48"/>
      <c r="AL266" s="48"/>
      <c r="AM266" s="48"/>
      <c r="AN266" s="48"/>
      <c r="AO266" s="48"/>
      <c r="AP266" s="48"/>
    </row>
    <row r="267" spans="1:42" ht="15.75" x14ac:dyDescent="0.25">
      <c r="A267">
        <v>254</v>
      </c>
      <c r="B267" s="1">
        <v>44787</v>
      </c>
      <c r="C267">
        <v>1</v>
      </c>
      <c r="D267"/>
      <c r="E267"/>
      <c r="F267" s="2">
        <v>2022</v>
      </c>
      <c r="G267" s="2">
        <v>8</v>
      </c>
      <c r="H267" s="2" t="s">
        <v>10</v>
      </c>
      <c r="I267">
        <v>7352</v>
      </c>
      <c r="J267">
        <v>7352</v>
      </c>
      <c r="K267" s="10">
        <v>22081</v>
      </c>
      <c r="L267">
        <v>22081</v>
      </c>
      <c r="M267" s="4">
        <f t="shared" ref="M267:M284" si="71">W267-INT(W267)</f>
        <v>0.875</v>
      </c>
      <c r="N267" s="4">
        <f t="shared" ref="N267:N284" si="72">X267-INT(X267)</f>
        <v>6.805555555911269E-2</v>
      </c>
      <c r="O267" s="12">
        <f t="shared" ref="O267:O294" si="73">IF(X267&gt;W267, X267-W267, 1+W267-X267)</f>
        <v>0.19305555555911269</v>
      </c>
      <c r="P267" s="7">
        <f t="shared" ref="P267:P294" si="74">(X267-W267)*24</f>
        <v>4.6333333334187046</v>
      </c>
      <c r="Q267" s="2">
        <v>226</v>
      </c>
      <c r="R267" s="4">
        <f t="shared" ref="R267:R284" si="75">Y267-INT(Y267)</f>
        <v>0.84652777777955635</v>
      </c>
      <c r="S267" s="12">
        <f t="shared" ref="S267:S294" si="76">IF(Y267&gt;W267, Y267-W267, 1+W267-Y267)</f>
        <v>1.0284722222204437</v>
      </c>
      <c r="T267" s="7">
        <f t="shared" ref="T267:T294" si="77">(Y267-W267)*24</f>
        <v>-0.68333333329064772</v>
      </c>
      <c r="U267" s="2">
        <v>801</v>
      </c>
      <c r="V267" s="2" t="s">
        <v>11</v>
      </c>
      <c r="W267" s="11">
        <v>44787.875</v>
      </c>
      <c r="X267" s="11">
        <v>44788.068055555559</v>
      </c>
      <c r="Y267" s="11">
        <v>44787.84652777778</v>
      </c>
      <c r="AA267" s="23"/>
      <c r="AB267" s="23"/>
      <c r="AC267" s="23"/>
      <c r="AD267" s="23"/>
      <c r="AE267" s="23"/>
      <c r="AF267" s="23"/>
      <c r="AG267" s="23"/>
      <c r="AH267" s="23"/>
      <c r="AI267" s="23"/>
      <c r="AJ267" s="23"/>
      <c r="AK267" s="23"/>
      <c r="AL267" s="23"/>
      <c r="AM267" s="23"/>
      <c r="AN267" s="23"/>
      <c r="AO267" s="23"/>
      <c r="AP267" s="23"/>
    </row>
    <row r="268" spans="1:42" hidden="1" x14ac:dyDescent="0.25">
      <c r="A268">
        <v>255</v>
      </c>
      <c r="B268" s="1">
        <v>44794</v>
      </c>
      <c r="C268" s="6">
        <v>7</v>
      </c>
      <c r="D268" s="6"/>
      <c r="E268" s="73"/>
      <c r="F268" s="2">
        <v>2022</v>
      </c>
      <c r="G268" s="2">
        <v>7</v>
      </c>
      <c r="H268" s="2" t="s">
        <v>13</v>
      </c>
      <c r="I268">
        <v>4392</v>
      </c>
      <c r="J268">
        <v>3453</v>
      </c>
      <c r="K268">
        <v>4688</v>
      </c>
      <c r="L268" s="6">
        <v>3656</v>
      </c>
      <c r="M268" s="4">
        <f t="shared" si="71"/>
        <v>0.875</v>
      </c>
      <c r="N268" s="4">
        <f t="shared" si="72"/>
        <v>0.86041666667006211</v>
      </c>
      <c r="O268" s="12">
        <f t="shared" si="73"/>
        <v>1.0145833333299379</v>
      </c>
      <c r="P268" s="7">
        <f t="shared" si="74"/>
        <v>-0.34999999991850927</v>
      </c>
      <c r="Q268" s="6">
        <v>233</v>
      </c>
      <c r="R268" s="4">
        <f t="shared" si="75"/>
        <v>0.83888888888759539</v>
      </c>
      <c r="S268" s="12">
        <f t="shared" si="76"/>
        <v>1.0361111111124046</v>
      </c>
      <c r="T268" s="7">
        <f t="shared" si="77"/>
        <v>-0.86666666669771075</v>
      </c>
      <c r="U268" s="2">
        <v>607</v>
      </c>
      <c r="V268" s="2" t="s">
        <v>11</v>
      </c>
      <c r="W268" s="11">
        <v>44794.875</v>
      </c>
      <c r="X268" s="11">
        <v>44794.86041666667</v>
      </c>
      <c r="Y268" s="11">
        <v>44794.838888888888</v>
      </c>
      <c r="AA268" s="48"/>
      <c r="AB268" s="48"/>
      <c r="AC268" s="48"/>
      <c r="AD268" s="48"/>
      <c r="AE268" s="48"/>
      <c r="AF268" s="48"/>
      <c r="AG268" s="48"/>
      <c r="AH268" s="48"/>
      <c r="AI268" s="48"/>
      <c r="AJ268" s="48"/>
      <c r="AK268" s="48"/>
      <c r="AL268" s="48"/>
      <c r="AM268" s="48"/>
      <c r="AN268" s="48"/>
      <c r="AO268" s="48"/>
      <c r="AP268" s="48"/>
    </row>
    <row r="269" spans="1:42" ht="15.75" x14ac:dyDescent="0.25">
      <c r="A269">
        <v>256</v>
      </c>
      <c r="B269" s="1">
        <v>44801</v>
      </c>
      <c r="C269">
        <v>2</v>
      </c>
      <c r="D269"/>
      <c r="E269"/>
      <c r="F269" s="2">
        <v>2022</v>
      </c>
      <c r="G269" s="2">
        <v>9</v>
      </c>
      <c r="H269" s="2" t="s">
        <v>10</v>
      </c>
      <c r="I269">
        <v>4659</v>
      </c>
      <c r="J269">
        <v>3225</v>
      </c>
      <c r="K269" s="10">
        <v>11699</v>
      </c>
      <c r="L269">
        <v>7393</v>
      </c>
      <c r="M269" s="4">
        <f t="shared" si="71"/>
        <v>0.875</v>
      </c>
      <c r="N269" s="4">
        <f t="shared" si="72"/>
        <v>2.2222222221898846E-2</v>
      </c>
      <c r="O269" s="12">
        <f t="shared" si="73"/>
        <v>0.14722222222189885</v>
      </c>
      <c r="P269" s="7">
        <f t="shared" si="74"/>
        <v>3.5333333333255723</v>
      </c>
      <c r="Q269" s="2">
        <v>240</v>
      </c>
      <c r="R269" s="4">
        <f t="shared" si="75"/>
        <v>0.83055555555620231</v>
      </c>
      <c r="S269" s="12">
        <f t="shared" si="76"/>
        <v>1.0444444444437977</v>
      </c>
      <c r="T269" s="7">
        <f t="shared" si="77"/>
        <v>-1.0666666666511446</v>
      </c>
      <c r="U269" s="2">
        <v>789</v>
      </c>
      <c r="V269" s="2" t="s">
        <v>11</v>
      </c>
      <c r="W269" s="11">
        <v>44801.875</v>
      </c>
      <c r="X269" s="11">
        <v>44802.022222222222</v>
      </c>
      <c r="Y269" s="11">
        <v>44801.830555555556</v>
      </c>
      <c r="AA269" s="23"/>
      <c r="AB269" s="23"/>
      <c r="AC269" s="23"/>
      <c r="AD269" s="23"/>
      <c r="AE269" s="23"/>
      <c r="AF269" s="23"/>
      <c r="AG269" s="23"/>
      <c r="AH269" s="23"/>
      <c r="AI269" s="23"/>
      <c r="AJ269" s="23"/>
      <c r="AK269" s="23"/>
      <c r="AL269" s="23"/>
      <c r="AM269" s="23"/>
      <c r="AN269" s="23"/>
      <c r="AO269" s="23"/>
      <c r="AP269" s="23"/>
    </row>
    <row r="270" spans="1:42" hidden="1" x14ac:dyDescent="0.25">
      <c r="A270">
        <v>257</v>
      </c>
      <c r="B270" s="1">
        <v>44809</v>
      </c>
      <c r="C270" s="6">
        <v>8</v>
      </c>
      <c r="D270" s="6"/>
      <c r="E270" s="73"/>
      <c r="F270" s="2">
        <v>2022</v>
      </c>
      <c r="G270" s="2">
        <v>7</v>
      </c>
      <c r="H270" s="2" t="s">
        <v>13</v>
      </c>
      <c r="I270">
        <v>21908</v>
      </c>
      <c r="J270">
        <v>21372</v>
      </c>
      <c r="K270">
        <v>21420</v>
      </c>
      <c r="L270" s="6">
        <v>20848</v>
      </c>
      <c r="M270" s="4">
        <f t="shared" si="71"/>
        <v>0.83333333333575865</v>
      </c>
      <c r="N270" s="4">
        <f t="shared" si="72"/>
        <v>0.80763888888759539</v>
      </c>
      <c r="O270" s="12">
        <f t="shared" si="73"/>
        <v>1.0256944444481633</v>
      </c>
      <c r="P270" s="7">
        <f t="shared" si="74"/>
        <v>-0.61666666675591841</v>
      </c>
      <c r="Q270" s="6">
        <v>248</v>
      </c>
      <c r="R270" s="4">
        <f t="shared" si="75"/>
        <v>0.82013888889196096</v>
      </c>
      <c r="S270" s="12">
        <f t="shared" si="76"/>
        <v>1.0131944444437977</v>
      </c>
      <c r="T270" s="7">
        <f t="shared" si="77"/>
        <v>-0.31666666665114462</v>
      </c>
      <c r="U270" s="2">
        <v>626</v>
      </c>
      <c r="V270" s="2" t="s">
        <v>11</v>
      </c>
      <c r="W270" s="11">
        <v>44809.833333333336</v>
      </c>
      <c r="X270" s="11">
        <v>44809.807638888888</v>
      </c>
      <c r="Y270" s="11">
        <v>44809.820138888892</v>
      </c>
      <c r="AA270" s="23"/>
      <c r="AB270" s="23"/>
      <c r="AC270" s="23"/>
      <c r="AD270" s="23"/>
      <c r="AE270" s="23"/>
      <c r="AF270" s="23"/>
      <c r="AG270" s="23"/>
      <c r="AH270" s="23"/>
      <c r="AI270" s="23"/>
      <c r="AJ270" s="23"/>
      <c r="AK270" s="23"/>
      <c r="AL270" s="23"/>
      <c r="AM270" s="23"/>
      <c r="AN270" s="23"/>
      <c r="AO270" s="23"/>
      <c r="AP270" s="23"/>
    </row>
    <row r="271" spans="1:42" ht="15.75" x14ac:dyDescent="0.25">
      <c r="A271">
        <v>258</v>
      </c>
      <c r="B271" s="1">
        <v>44815</v>
      </c>
      <c r="C271">
        <v>3</v>
      </c>
      <c r="D271"/>
      <c r="E271"/>
      <c r="F271" s="2">
        <v>2022</v>
      </c>
      <c r="G271" s="2">
        <v>9</v>
      </c>
      <c r="H271" s="2" t="s">
        <v>10</v>
      </c>
      <c r="I271">
        <v>7452</v>
      </c>
      <c r="J271">
        <v>6279</v>
      </c>
      <c r="K271" s="10">
        <v>11902</v>
      </c>
      <c r="L271">
        <v>8826</v>
      </c>
      <c r="M271" s="4">
        <f t="shared" si="71"/>
        <v>0.83333333333575865</v>
      </c>
      <c r="N271" s="4">
        <f t="shared" si="72"/>
        <v>1.9444444442342501E-2</v>
      </c>
      <c r="O271" s="12">
        <f t="shared" si="73"/>
        <v>0.18611111110658385</v>
      </c>
      <c r="P271" s="7">
        <f t="shared" si="74"/>
        <v>4.4666666665580124</v>
      </c>
      <c r="Q271" s="2">
        <v>254</v>
      </c>
      <c r="R271" s="4">
        <f t="shared" si="75"/>
        <v>0.81944444444525288</v>
      </c>
      <c r="S271" s="12">
        <f t="shared" si="76"/>
        <v>1.0138888888905058</v>
      </c>
      <c r="T271" s="7">
        <f t="shared" si="77"/>
        <v>-0.33333333337213844</v>
      </c>
      <c r="U271" s="2">
        <v>795</v>
      </c>
      <c r="V271" s="2" t="s">
        <v>11</v>
      </c>
      <c r="W271" s="11">
        <v>44815.833333333336</v>
      </c>
      <c r="X271" s="11">
        <v>44816.019444444442</v>
      </c>
      <c r="Y271" s="11">
        <v>44815.819444444445</v>
      </c>
    </row>
    <row r="272" spans="1:42" hidden="1" x14ac:dyDescent="0.25">
      <c r="A272">
        <v>259</v>
      </c>
      <c r="B272" s="1">
        <v>44822</v>
      </c>
      <c r="C272" s="6">
        <v>9</v>
      </c>
      <c r="D272" s="6"/>
      <c r="E272" s="73"/>
      <c r="F272" s="2">
        <v>2022</v>
      </c>
      <c r="G272" s="2">
        <v>4</v>
      </c>
      <c r="H272" s="2" t="s">
        <v>13</v>
      </c>
      <c r="I272">
        <v>8133</v>
      </c>
      <c r="J272">
        <v>4850</v>
      </c>
      <c r="K272">
        <v>7283</v>
      </c>
      <c r="L272" s="6">
        <v>0</v>
      </c>
      <c r="M272" s="4">
        <f t="shared" si="71"/>
        <v>0.83333333333575865</v>
      </c>
      <c r="N272" s="4">
        <f t="shared" si="72"/>
        <v>0.79513888889050577</v>
      </c>
      <c r="O272" s="12">
        <f t="shared" si="73"/>
        <v>1.0381944444452529</v>
      </c>
      <c r="P272" s="7">
        <f t="shared" si="74"/>
        <v>-0.91666666668606922</v>
      </c>
      <c r="Q272" s="6">
        <v>261</v>
      </c>
      <c r="R272" s="4">
        <f t="shared" si="75"/>
        <v>0.80347222222189885</v>
      </c>
      <c r="S272" s="12">
        <f t="shared" si="76"/>
        <v>1.0298611111138598</v>
      </c>
      <c r="T272" s="7">
        <f t="shared" si="77"/>
        <v>-0.71666666673263535</v>
      </c>
      <c r="U272" s="2">
        <v>525</v>
      </c>
      <c r="V272" s="2" t="s">
        <v>11</v>
      </c>
      <c r="W272" s="11">
        <v>44822.833333333336</v>
      </c>
      <c r="X272" s="11">
        <v>44822.795138888891</v>
      </c>
      <c r="Y272" s="11">
        <v>44822.803472222222</v>
      </c>
      <c r="AA272" s="48"/>
      <c r="AB272" s="48"/>
      <c r="AC272" s="48"/>
      <c r="AD272" s="48"/>
      <c r="AE272" s="48"/>
      <c r="AF272" s="48"/>
      <c r="AG272" s="48"/>
      <c r="AH272" s="48"/>
      <c r="AI272" s="48"/>
      <c r="AJ272" s="48"/>
      <c r="AK272" s="48"/>
      <c r="AL272" s="48"/>
      <c r="AM272" s="48"/>
      <c r="AN272" s="48"/>
      <c r="AO272" s="48"/>
      <c r="AP272" s="48"/>
    </row>
    <row r="273" spans="1:42" ht="15.75" x14ac:dyDescent="0.25">
      <c r="A273">
        <v>260</v>
      </c>
      <c r="B273" s="1">
        <v>44829</v>
      </c>
      <c r="C273">
        <v>4</v>
      </c>
      <c r="D273"/>
      <c r="E273"/>
      <c r="F273" s="2">
        <v>2022</v>
      </c>
      <c r="G273" s="2">
        <v>8</v>
      </c>
      <c r="H273" s="2" t="s">
        <v>10</v>
      </c>
      <c r="I273">
        <v>62399</v>
      </c>
      <c r="J273">
        <v>60778</v>
      </c>
      <c r="K273" s="10">
        <v>12503</v>
      </c>
      <c r="L273">
        <v>9761</v>
      </c>
      <c r="M273" s="4">
        <f t="shared" si="71"/>
        <v>0.83333333333575865</v>
      </c>
      <c r="N273" s="4">
        <f t="shared" si="72"/>
        <v>0.97569444444525288</v>
      </c>
      <c r="O273" s="12">
        <f t="shared" si="73"/>
        <v>0.14236111110949423</v>
      </c>
      <c r="P273" s="7">
        <f t="shared" si="74"/>
        <v>3.4166666666278616</v>
      </c>
      <c r="Q273" s="2">
        <v>268</v>
      </c>
      <c r="R273" s="4">
        <f t="shared" si="75"/>
        <v>0.79374999999708962</v>
      </c>
      <c r="S273" s="12">
        <f t="shared" si="76"/>
        <v>1.039583333338669</v>
      </c>
      <c r="T273" s="7">
        <f t="shared" si="77"/>
        <v>-0.95000000012805685</v>
      </c>
      <c r="U273" s="2">
        <v>811</v>
      </c>
      <c r="V273" s="2" t="s">
        <v>11</v>
      </c>
      <c r="W273" s="11">
        <v>44829.833333333336</v>
      </c>
      <c r="X273" s="11">
        <v>44829.975694444445</v>
      </c>
      <c r="Y273" s="11">
        <v>44829.793749999997</v>
      </c>
    </row>
    <row r="274" spans="1:42" hidden="1" x14ac:dyDescent="0.25">
      <c r="A274">
        <v>261</v>
      </c>
      <c r="B274" s="1">
        <v>44837</v>
      </c>
      <c r="C274" s="6">
        <v>10</v>
      </c>
      <c r="D274" s="6"/>
      <c r="E274" s="73"/>
      <c r="F274" s="2">
        <v>2022</v>
      </c>
      <c r="G274" s="2">
        <v>3</v>
      </c>
      <c r="H274" s="2" t="s">
        <v>13</v>
      </c>
      <c r="I274">
        <v>4392.3886890000003</v>
      </c>
      <c r="J274">
        <v>3323</v>
      </c>
      <c r="K274">
        <v>4152</v>
      </c>
      <c r="L274" s="6">
        <v>0</v>
      </c>
      <c r="M274" s="4">
        <f t="shared" si="71"/>
        <v>0.83333333333575865</v>
      </c>
      <c r="N274" s="4">
        <f t="shared" si="72"/>
        <v>0.75208333333284827</v>
      </c>
      <c r="O274" s="12">
        <f t="shared" si="73"/>
        <v>1.0812500000029104</v>
      </c>
      <c r="P274" s="7">
        <f t="shared" si="74"/>
        <v>-1.9500000000698492</v>
      </c>
      <c r="Q274" s="6">
        <v>276</v>
      </c>
      <c r="R274" s="4">
        <f t="shared" si="75"/>
        <v>0.78333333333284827</v>
      </c>
      <c r="S274" s="12">
        <f t="shared" si="76"/>
        <v>1.0500000000029104</v>
      </c>
      <c r="T274" s="7">
        <f t="shared" si="77"/>
        <v>-1.2000000000698492</v>
      </c>
      <c r="U274" s="2">
        <v>406</v>
      </c>
      <c r="V274" s="2" t="s">
        <v>11</v>
      </c>
      <c r="W274" s="11">
        <v>44837.833333333336</v>
      </c>
      <c r="X274" s="11">
        <v>44837.752083333333</v>
      </c>
      <c r="Y274" s="11">
        <v>44837.783333333333</v>
      </c>
      <c r="AA274" s="48"/>
      <c r="AB274" s="48"/>
      <c r="AC274" s="48"/>
      <c r="AD274" s="48"/>
      <c r="AE274" s="48"/>
      <c r="AF274" s="48"/>
      <c r="AG274" s="48"/>
      <c r="AH274" s="48"/>
      <c r="AI274" s="48"/>
      <c r="AJ274" s="48"/>
      <c r="AK274" s="48"/>
      <c r="AL274" s="48"/>
      <c r="AM274" s="48"/>
      <c r="AN274" s="48"/>
      <c r="AO274" s="48"/>
      <c r="AP274" s="48"/>
    </row>
    <row r="275" spans="1:42" ht="15.75" x14ac:dyDescent="0.25">
      <c r="A275">
        <v>262</v>
      </c>
      <c r="B275" s="1">
        <v>44844</v>
      </c>
      <c r="C275">
        <v>5</v>
      </c>
      <c r="D275"/>
      <c r="E275"/>
      <c r="F275" s="2">
        <v>2022</v>
      </c>
      <c r="G275" s="2">
        <v>9</v>
      </c>
      <c r="H275" s="2" t="s">
        <v>10</v>
      </c>
      <c r="I275" t="s">
        <v>11</v>
      </c>
      <c r="J275" t="s">
        <v>11</v>
      </c>
      <c r="K275" s="10">
        <v>20247</v>
      </c>
      <c r="L275">
        <v>17675</v>
      </c>
      <c r="M275" s="4">
        <f t="shared" si="71"/>
        <v>0.83333333333575865</v>
      </c>
      <c r="N275" s="4">
        <f t="shared" si="72"/>
        <v>4.166666665696539E-3</v>
      </c>
      <c r="O275" s="12">
        <f t="shared" si="73"/>
        <v>0.17083333332993789</v>
      </c>
      <c r="P275" s="7">
        <f t="shared" si="74"/>
        <v>4.0999999999185093</v>
      </c>
      <c r="Q275" s="2">
        <v>283</v>
      </c>
      <c r="R275" s="4">
        <f t="shared" si="75"/>
        <v>0.78333333333284827</v>
      </c>
      <c r="S275" s="12">
        <f t="shared" si="76"/>
        <v>1.0500000000029104</v>
      </c>
      <c r="T275" s="7">
        <f t="shared" si="77"/>
        <v>-1.2000000000698492</v>
      </c>
      <c r="U275" s="2">
        <v>815</v>
      </c>
      <c r="V275" s="2" t="s">
        <v>11</v>
      </c>
      <c r="W275" s="11">
        <v>44844.833333333336</v>
      </c>
      <c r="X275" s="11">
        <v>44845.004166666666</v>
      </c>
      <c r="Y275" s="11">
        <v>44844.783333333333</v>
      </c>
      <c r="AA275" s="48"/>
      <c r="AB275" s="48"/>
      <c r="AC275" s="48"/>
      <c r="AD275" s="48"/>
      <c r="AE275" s="48"/>
      <c r="AF275" s="48"/>
      <c r="AG275" s="48"/>
      <c r="AH275" s="48"/>
      <c r="AI275" s="48"/>
      <c r="AJ275" s="48"/>
      <c r="AK275" s="48"/>
      <c r="AL275" s="48"/>
      <c r="AM275" s="48"/>
      <c r="AN275" s="48"/>
      <c r="AO275" s="48"/>
      <c r="AP275" s="48"/>
    </row>
    <row r="276" spans="1:42" ht="15.75" x14ac:dyDescent="0.25">
      <c r="A276">
        <v>263</v>
      </c>
      <c r="B276" s="1">
        <v>44857</v>
      </c>
      <c r="C276">
        <v>6</v>
      </c>
      <c r="D276"/>
      <c r="E276"/>
      <c r="F276" s="2">
        <v>2022</v>
      </c>
      <c r="G276" s="2">
        <v>5</v>
      </c>
      <c r="H276" s="2" t="s">
        <v>10</v>
      </c>
      <c r="I276" t="s">
        <v>11</v>
      </c>
      <c r="J276" t="s">
        <v>11</v>
      </c>
      <c r="K276" s="10">
        <v>15565</v>
      </c>
      <c r="L276">
        <v>10823</v>
      </c>
      <c r="M276" s="4">
        <f t="shared" si="71"/>
        <v>0.79166666666424135</v>
      </c>
      <c r="N276" s="4">
        <f t="shared" si="72"/>
        <v>0.92500000000291038</v>
      </c>
      <c r="O276" s="12">
        <f t="shared" si="73"/>
        <v>0.13333333333866904</v>
      </c>
      <c r="P276" s="7">
        <f t="shared" si="74"/>
        <v>3.2000000001280569</v>
      </c>
      <c r="Q276" s="2">
        <v>296</v>
      </c>
      <c r="R276" s="4">
        <f t="shared" si="75"/>
        <v>0.76805555555620231</v>
      </c>
      <c r="S276" s="12">
        <f t="shared" si="76"/>
        <v>1.023611111108039</v>
      </c>
      <c r="T276" s="7">
        <f t="shared" si="77"/>
        <v>-0.56666666659293696</v>
      </c>
      <c r="U276" s="2">
        <v>822</v>
      </c>
      <c r="V276" s="2" t="s">
        <v>11</v>
      </c>
      <c r="W276" s="11">
        <v>44857.791666666664</v>
      </c>
      <c r="X276" s="11">
        <v>44857.925000000003</v>
      </c>
      <c r="Y276" s="11">
        <v>44857.768055555556</v>
      </c>
      <c r="AA276" s="48"/>
      <c r="AB276" s="48"/>
      <c r="AC276" s="48"/>
      <c r="AD276" s="48"/>
      <c r="AE276" s="48"/>
      <c r="AF276" s="48"/>
      <c r="AG276" s="48"/>
      <c r="AH276" s="48"/>
      <c r="AI276" s="48"/>
      <c r="AJ276" s="48"/>
      <c r="AK276" s="48"/>
      <c r="AL276" s="48"/>
      <c r="AM276" s="48"/>
      <c r="AN276" s="48"/>
      <c r="AO276" s="48"/>
      <c r="AP276" s="48"/>
    </row>
    <row r="277" spans="1:42" hidden="1" x14ac:dyDescent="0.25">
      <c r="A277">
        <v>264</v>
      </c>
      <c r="B277" s="1">
        <v>45068</v>
      </c>
      <c r="C277" s="6">
        <v>1</v>
      </c>
      <c r="D277" s="6"/>
      <c r="E277" s="73"/>
      <c r="F277" s="2">
        <v>2023</v>
      </c>
      <c r="G277" s="2">
        <v>4</v>
      </c>
      <c r="H277" s="2" t="s">
        <v>13</v>
      </c>
      <c r="I277">
        <v>40856</v>
      </c>
      <c r="J277">
        <v>40856</v>
      </c>
      <c r="K277">
        <v>0</v>
      </c>
      <c r="L277" s="6" t="s">
        <v>11</v>
      </c>
      <c r="M277" s="4">
        <f t="shared" si="71"/>
        <v>0.875</v>
      </c>
      <c r="N277" s="4">
        <f t="shared" si="72"/>
        <v>0.88611111111094942</v>
      </c>
      <c r="O277" s="12">
        <f t="shared" si="73"/>
        <v>1.1111111110949423E-2</v>
      </c>
      <c r="P277" s="7">
        <f t="shared" si="74"/>
        <v>0.26666666666278616</v>
      </c>
      <c r="Q277" s="6">
        <v>142</v>
      </c>
      <c r="R277" s="4">
        <f t="shared" si="75"/>
        <v>0.86180555555620231</v>
      </c>
      <c r="S277" s="12">
        <f t="shared" si="76"/>
        <v>1.0131944444437977</v>
      </c>
      <c r="T277" s="7">
        <f t="shared" si="77"/>
        <v>-0.31666666665114462</v>
      </c>
      <c r="U277" s="2" t="s">
        <v>11</v>
      </c>
      <c r="V277" s="2" t="s">
        <v>11</v>
      </c>
      <c r="W277" s="11">
        <v>45068.875</v>
      </c>
      <c r="X277" s="11">
        <v>45068.886111111111</v>
      </c>
      <c r="Y277" s="11">
        <v>45068.861805555556</v>
      </c>
      <c r="AA277" s="23"/>
      <c r="AB277" s="23"/>
      <c r="AC277" s="23"/>
      <c r="AD277" s="23"/>
      <c r="AE277" s="23"/>
      <c r="AF277" s="23"/>
      <c r="AG277" s="23"/>
      <c r="AH277" s="23"/>
      <c r="AI277" s="23"/>
      <c r="AJ277" s="23"/>
      <c r="AK277" s="23"/>
      <c r="AL277" s="23"/>
      <c r="AM277" s="23"/>
      <c r="AN277" s="23"/>
      <c r="AO277" s="23"/>
      <c r="AP277" s="23"/>
    </row>
    <row r="278" spans="1:42" hidden="1" x14ac:dyDescent="0.25">
      <c r="A278">
        <v>265</v>
      </c>
      <c r="B278" s="1">
        <v>45083</v>
      </c>
      <c r="C278" s="6">
        <v>2</v>
      </c>
      <c r="D278" s="6"/>
      <c r="E278" s="73"/>
      <c r="F278" s="2">
        <v>2023</v>
      </c>
      <c r="G278" s="2">
        <v>8</v>
      </c>
      <c r="H278" s="2" t="s">
        <v>13</v>
      </c>
      <c r="I278">
        <v>113767.329</v>
      </c>
      <c r="J278">
        <v>108783</v>
      </c>
      <c r="K278" t="s">
        <v>11</v>
      </c>
      <c r="L278" s="6" t="s">
        <v>11</v>
      </c>
      <c r="M278" s="4">
        <f t="shared" si="71"/>
        <v>0.875</v>
      </c>
      <c r="N278" s="4">
        <f t="shared" si="72"/>
        <v>0.83402777777519077</v>
      </c>
      <c r="O278" s="12">
        <f t="shared" si="73"/>
        <v>1.0409722222248092</v>
      </c>
      <c r="P278" s="7">
        <f t="shared" si="74"/>
        <v>-0.9833333333954215</v>
      </c>
      <c r="Q278" s="6">
        <v>157</v>
      </c>
      <c r="R278" s="4">
        <f t="shared" si="75"/>
        <v>0.87708333333284827</v>
      </c>
      <c r="S278" s="12">
        <f t="shared" si="76"/>
        <v>2.0833333328482695E-3</v>
      </c>
      <c r="T278" s="7">
        <f t="shared" si="77"/>
        <v>4.9999999988358468E-2</v>
      </c>
      <c r="U278" s="2" t="s">
        <v>11</v>
      </c>
      <c r="V278" s="2" t="s">
        <v>11</v>
      </c>
      <c r="W278" s="11">
        <v>45083.875</v>
      </c>
      <c r="X278" s="11">
        <v>45083.834027777775</v>
      </c>
      <c r="Y278" s="11">
        <v>45083.877083333333</v>
      </c>
      <c r="AA278" s="23"/>
      <c r="AB278" s="23"/>
      <c r="AC278" s="23"/>
      <c r="AD278" s="23"/>
      <c r="AE278" s="23"/>
      <c r="AF278" s="23"/>
      <c r="AG278" s="23"/>
      <c r="AH278" s="23"/>
      <c r="AI278" s="23"/>
      <c r="AJ278" s="23"/>
      <c r="AK278" s="23"/>
      <c r="AL278" s="23"/>
      <c r="AM278" s="23"/>
      <c r="AN278" s="23"/>
      <c r="AO278" s="23"/>
      <c r="AP278" s="23"/>
    </row>
    <row r="279" spans="1:42" hidden="1" x14ac:dyDescent="0.25">
      <c r="A279">
        <v>266</v>
      </c>
      <c r="B279" s="1">
        <v>45095</v>
      </c>
      <c r="C279" s="6">
        <v>3</v>
      </c>
      <c r="D279" s="6"/>
      <c r="E279" s="73"/>
      <c r="F279" s="2">
        <v>2023</v>
      </c>
      <c r="G279" s="2">
        <v>5</v>
      </c>
      <c r="H279" s="2" t="s">
        <v>13</v>
      </c>
      <c r="I279">
        <v>34279.38654</v>
      </c>
      <c r="J279">
        <v>15158</v>
      </c>
      <c r="K279" t="s">
        <v>11</v>
      </c>
      <c r="L279" s="6" t="s">
        <v>11</v>
      </c>
      <c r="M279" s="4">
        <f t="shared" si="71"/>
        <v>0.85416666666424135</v>
      </c>
      <c r="N279" s="4">
        <f t="shared" si="72"/>
        <v>0.80486111110803904</v>
      </c>
      <c r="O279" s="12">
        <f t="shared" si="73"/>
        <v>1.0493055555562023</v>
      </c>
      <c r="P279" s="7">
        <f t="shared" si="74"/>
        <v>-1.1833333333488554</v>
      </c>
      <c r="Q279" s="6">
        <v>169</v>
      </c>
      <c r="R279" s="4">
        <f t="shared" si="75"/>
        <v>0.88124999999854481</v>
      </c>
      <c r="S279" s="12">
        <f t="shared" si="76"/>
        <v>2.7083333334303461E-2</v>
      </c>
      <c r="T279" s="7">
        <f t="shared" si="77"/>
        <v>0.65000000002328306</v>
      </c>
      <c r="U279" s="2" t="s">
        <v>11</v>
      </c>
      <c r="V279" s="2" t="s">
        <v>11</v>
      </c>
      <c r="W279" s="11">
        <v>45095.854166666664</v>
      </c>
      <c r="X279" s="11">
        <v>45095.804861111108</v>
      </c>
      <c r="Y279" s="11">
        <v>45095.881249999999</v>
      </c>
      <c r="AA279" s="23"/>
      <c r="AB279" s="23"/>
      <c r="AC279" s="23"/>
      <c r="AD279" s="23"/>
      <c r="AE279" s="23"/>
      <c r="AF279" s="23"/>
      <c r="AG279" s="23"/>
      <c r="AH279" s="23"/>
      <c r="AI279" s="23"/>
      <c r="AJ279" s="23"/>
      <c r="AK279" s="23"/>
      <c r="AL279" s="23"/>
      <c r="AM279" s="23"/>
      <c r="AN279" s="23"/>
      <c r="AO279" s="23"/>
      <c r="AP279" s="23"/>
    </row>
    <row r="280" spans="1:42" hidden="1" x14ac:dyDescent="0.25">
      <c r="A280">
        <v>267</v>
      </c>
      <c r="B280" s="1">
        <v>45109</v>
      </c>
      <c r="C280" s="6">
        <v>4</v>
      </c>
      <c r="D280" s="6"/>
      <c r="E280" s="73"/>
      <c r="F280" s="2">
        <v>2023</v>
      </c>
      <c r="G280" s="2">
        <v>6</v>
      </c>
      <c r="H280" s="2" t="s">
        <v>13</v>
      </c>
      <c r="I280">
        <v>11744.77555</v>
      </c>
      <c r="J280">
        <v>5113</v>
      </c>
      <c r="K280" t="s">
        <v>11</v>
      </c>
      <c r="L280" s="6" t="s">
        <v>11</v>
      </c>
      <c r="M280" s="4">
        <f t="shared" si="71"/>
        <v>0.83333333333575865</v>
      </c>
      <c r="N280" s="4">
        <f t="shared" si="72"/>
        <v>0.97083333333284827</v>
      </c>
      <c r="O280" s="12">
        <f t="shared" si="73"/>
        <v>0.13749999999708962</v>
      </c>
      <c r="P280" s="7">
        <f t="shared" si="74"/>
        <v>3.2999999999301508</v>
      </c>
      <c r="Q280" s="6">
        <v>183</v>
      </c>
      <c r="R280" s="4">
        <f t="shared" si="75"/>
        <v>0.88194444444525288</v>
      </c>
      <c r="S280" s="12">
        <f t="shared" si="76"/>
        <v>4.8611111109494232E-2</v>
      </c>
      <c r="T280" s="7">
        <f t="shared" si="77"/>
        <v>1.1666666666278616</v>
      </c>
      <c r="U280" s="2" t="s">
        <v>11</v>
      </c>
      <c r="V280" s="2" t="s">
        <v>11</v>
      </c>
      <c r="W280" s="11">
        <v>45109.833333333336</v>
      </c>
      <c r="X280" s="11">
        <v>45109.970833333333</v>
      </c>
      <c r="Y280" s="11">
        <v>45109.881944444445</v>
      </c>
      <c r="AA280" s="48"/>
      <c r="AB280" s="48"/>
      <c r="AC280" s="48"/>
      <c r="AD280" s="48"/>
      <c r="AE280" s="48"/>
      <c r="AF280" s="48"/>
      <c r="AG280" s="48"/>
      <c r="AH280" s="48"/>
      <c r="AI280" s="48"/>
      <c r="AJ280" s="48"/>
      <c r="AK280" s="48"/>
      <c r="AL280" s="48"/>
      <c r="AM280" s="48"/>
      <c r="AN280" s="48"/>
      <c r="AO280" s="48"/>
      <c r="AP280" s="48"/>
    </row>
    <row r="281" spans="1:42" hidden="1" x14ac:dyDescent="0.25">
      <c r="A281">
        <v>268</v>
      </c>
      <c r="B281" s="1">
        <v>45123</v>
      </c>
      <c r="C281" s="6">
        <v>5</v>
      </c>
      <c r="D281" s="6"/>
      <c r="E281" s="73"/>
      <c r="F281" s="2">
        <v>2023</v>
      </c>
      <c r="G281" s="2">
        <v>6</v>
      </c>
      <c r="H281" s="2" t="s">
        <v>13</v>
      </c>
      <c r="I281">
        <v>19282.633519999999</v>
      </c>
      <c r="J281">
        <v>17575</v>
      </c>
      <c r="K281" t="s">
        <v>11</v>
      </c>
      <c r="L281" s="6" t="s">
        <v>11</v>
      </c>
      <c r="M281" s="4">
        <f t="shared" si="71"/>
        <v>0.89583333333575865</v>
      </c>
      <c r="N281" s="4">
        <f t="shared" si="72"/>
        <v>0.75624999999854481</v>
      </c>
      <c r="O281" s="12">
        <f t="shared" si="73"/>
        <v>1.1395833333372138</v>
      </c>
      <c r="P281" s="7">
        <f t="shared" si="74"/>
        <v>-3.3500000000931323</v>
      </c>
      <c r="Q281" s="6">
        <v>197</v>
      </c>
      <c r="R281" s="4">
        <f t="shared" si="75"/>
        <v>0.87708333333284827</v>
      </c>
      <c r="S281" s="12">
        <f t="shared" si="76"/>
        <v>1.0187500000029104</v>
      </c>
      <c r="T281" s="7">
        <f t="shared" si="77"/>
        <v>-0.45000000006984919</v>
      </c>
      <c r="U281" s="2" t="s">
        <v>11</v>
      </c>
      <c r="V281" s="2" t="s">
        <v>11</v>
      </c>
      <c r="W281" s="13">
        <v>45123.895833333336</v>
      </c>
      <c r="X281" s="13">
        <v>45123.756249999999</v>
      </c>
      <c r="Y281" s="13">
        <v>45123.877083333333</v>
      </c>
      <c r="AA281" s="48"/>
      <c r="AB281" s="48"/>
      <c r="AC281" s="48"/>
      <c r="AD281" s="48"/>
      <c r="AE281" s="48"/>
      <c r="AF281" s="48"/>
      <c r="AG281" s="48"/>
      <c r="AH281" s="48"/>
      <c r="AI281" s="48"/>
      <c r="AJ281" s="48"/>
      <c r="AK281" s="48"/>
      <c r="AL281" s="48"/>
      <c r="AM281" s="48"/>
      <c r="AN281" s="48"/>
      <c r="AO281" s="48"/>
      <c r="AP281" s="48"/>
    </row>
    <row r="282" spans="1:42" hidden="1" x14ac:dyDescent="0.25">
      <c r="A282">
        <v>269</v>
      </c>
      <c r="B282" s="3">
        <v>45137</v>
      </c>
      <c r="C282" s="8">
        <v>6</v>
      </c>
      <c r="F282" s="2">
        <v>2023</v>
      </c>
      <c r="G282" s="2">
        <v>7</v>
      </c>
      <c r="H282" s="2" t="s">
        <v>13</v>
      </c>
      <c r="I282" s="14">
        <v>4549.9328310000001</v>
      </c>
      <c r="J282" s="14">
        <v>1904</v>
      </c>
      <c r="K282" t="s">
        <v>11</v>
      </c>
      <c r="L282" s="6" t="s">
        <v>11</v>
      </c>
      <c r="M282" s="4">
        <f t="shared" si="71"/>
        <v>0.85416666666424135</v>
      </c>
      <c r="N282" s="4">
        <f t="shared" si="72"/>
        <v>0.92083333332993789</v>
      </c>
      <c r="O282" s="12">
        <f t="shared" si="73"/>
        <v>6.6666666665696539E-2</v>
      </c>
      <c r="P282" s="7">
        <f t="shared" si="74"/>
        <v>1.5999999999767169</v>
      </c>
      <c r="Q282" s="8">
        <f>((YEAR(B282)-1900)*1000+B282-DATE(YEAR(B282),1,1)+1)-123000</f>
        <v>211</v>
      </c>
      <c r="R282" s="4">
        <f t="shared" si="75"/>
        <v>0.86180555555620231</v>
      </c>
      <c r="S282" s="12">
        <f t="shared" si="76"/>
        <v>7.6388888919609599E-3</v>
      </c>
      <c r="T282" s="7">
        <f t="shared" si="77"/>
        <v>0.18333333340706304</v>
      </c>
      <c r="U282" s="2" t="s">
        <v>11</v>
      </c>
      <c r="V282" s="2" t="s">
        <v>11</v>
      </c>
      <c r="W282" s="11">
        <v>45137.854166666664</v>
      </c>
      <c r="X282" s="11">
        <v>45137.92083333333</v>
      </c>
      <c r="Y282" s="11">
        <v>45137.861805555556</v>
      </c>
      <c r="AA282" s="48"/>
      <c r="AB282" s="48"/>
      <c r="AC282" s="48"/>
      <c r="AD282" s="48"/>
      <c r="AE282" s="48"/>
      <c r="AF282" s="48"/>
      <c r="AG282" s="48"/>
      <c r="AH282" s="48"/>
      <c r="AI282" s="48"/>
      <c r="AJ282" s="48"/>
      <c r="AK282" s="48"/>
      <c r="AL282" s="48"/>
      <c r="AM282" s="48"/>
      <c r="AN282" s="48"/>
      <c r="AO282" s="48"/>
      <c r="AP282" s="48"/>
    </row>
    <row r="283" spans="1:42" x14ac:dyDescent="0.25">
      <c r="A283">
        <v>270</v>
      </c>
      <c r="B283" s="1">
        <v>45144</v>
      </c>
      <c r="C283">
        <v>1</v>
      </c>
      <c r="D283"/>
      <c r="E283"/>
      <c r="F283" s="2">
        <v>2023</v>
      </c>
      <c r="G283" s="2">
        <v>5</v>
      </c>
      <c r="H283" s="2" t="s">
        <v>10</v>
      </c>
      <c r="I283">
        <v>2686.5144679999999</v>
      </c>
      <c r="J283">
        <v>2686.5144679999999</v>
      </c>
      <c r="K283" t="s">
        <v>11</v>
      </c>
      <c r="L283" t="s">
        <v>11</v>
      </c>
      <c r="M283" s="4">
        <f t="shared" si="71"/>
        <v>0.85416666666424135</v>
      </c>
      <c r="N283" s="4">
        <f t="shared" si="72"/>
        <v>0.63819444444379769</v>
      </c>
      <c r="O283" s="12">
        <f t="shared" si="73"/>
        <v>1.2159722222204437</v>
      </c>
      <c r="P283" s="7">
        <f t="shared" si="74"/>
        <v>-5.1833333332906477</v>
      </c>
      <c r="Q283" s="2">
        <v>218</v>
      </c>
      <c r="R283" s="4">
        <f t="shared" si="75"/>
        <v>0.8555555555576575</v>
      </c>
      <c r="S283" s="12">
        <f t="shared" si="76"/>
        <v>1.3888888934161514E-3</v>
      </c>
      <c r="T283" s="7">
        <f t="shared" si="77"/>
        <v>3.3333333441987634E-2</v>
      </c>
      <c r="U283" s="2" t="s">
        <v>11</v>
      </c>
      <c r="V283" s="2" t="s">
        <v>11</v>
      </c>
      <c r="W283" s="11">
        <v>45144.854166666664</v>
      </c>
      <c r="X283" s="11">
        <v>45144.638194444444</v>
      </c>
      <c r="Y283" s="11">
        <v>45144.855555555558</v>
      </c>
      <c r="AA283" s="48"/>
      <c r="AB283" s="48"/>
      <c r="AC283" s="48"/>
      <c r="AD283" s="48"/>
      <c r="AE283" s="48"/>
      <c r="AF283" s="48"/>
      <c r="AG283" s="48"/>
      <c r="AH283" s="48"/>
      <c r="AI283" s="48"/>
      <c r="AJ283" s="48"/>
      <c r="AK283" s="48"/>
      <c r="AL283" s="48"/>
      <c r="AM283" s="48"/>
      <c r="AN283" s="48"/>
      <c r="AO283" s="48"/>
      <c r="AP283" s="48"/>
    </row>
    <row r="284" spans="1:42" ht="15" hidden="1" customHeight="1" x14ac:dyDescent="0.25">
      <c r="A284">
        <v>271</v>
      </c>
      <c r="B284" s="3">
        <f>INT(W284)</f>
        <v>45151</v>
      </c>
      <c r="C284" s="8">
        <v>7</v>
      </c>
      <c r="F284" s="2">
        <v>2023</v>
      </c>
      <c r="G284" s="2">
        <v>6</v>
      </c>
      <c r="H284" s="2" t="s">
        <v>13</v>
      </c>
      <c r="I284" s="14">
        <v>4298.8056180000003</v>
      </c>
      <c r="J284" s="14">
        <v>3616</v>
      </c>
      <c r="K284" t="s">
        <v>11</v>
      </c>
      <c r="L284" s="6" t="s">
        <v>11</v>
      </c>
      <c r="M284" s="4">
        <f t="shared" si="71"/>
        <v>0.85416666666424135</v>
      </c>
      <c r="N284" s="4">
        <f t="shared" si="72"/>
        <v>0.95763888888905058</v>
      </c>
      <c r="O284" s="12">
        <f t="shared" si="73"/>
        <v>0.10347222222480923</v>
      </c>
      <c r="P284" s="7">
        <f t="shared" si="74"/>
        <v>2.4833333333954215</v>
      </c>
      <c r="Q284" s="8">
        <f>((YEAR(B284)-1900)*1000+B284-DATE(YEAR(B284),1,1)+1)-123000</f>
        <v>225</v>
      </c>
      <c r="R284" s="4">
        <f t="shared" si="75"/>
        <v>0.85486111111094942</v>
      </c>
      <c r="S284" s="12">
        <f t="shared" si="76"/>
        <v>6.944444467080757E-4</v>
      </c>
      <c r="T284" s="7">
        <f t="shared" si="77"/>
        <v>1.6666666720993817E-2</v>
      </c>
      <c r="U284" s="2" t="s">
        <v>11</v>
      </c>
      <c r="V284" s="2" t="s">
        <v>11</v>
      </c>
      <c r="W284" s="11">
        <v>45151.854166666664</v>
      </c>
      <c r="X284" s="11">
        <v>45151.957638888889</v>
      </c>
      <c r="Y284" s="11">
        <v>45151.854861111111</v>
      </c>
      <c r="AA284" s="23"/>
      <c r="AB284" s="23"/>
      <c r="AC284" s="23"/>
      <c r="AD284" s="23"/>
      <c r="AE284" s="23"/>
      <c r="AF284" s="23"/>
      <c r="AG284" s="23"/>
      <c r="AH284" s="23"/>
      <c r="AI284" s="23"/>
      <c r="AJ284" s="23"/>
      <c r="AK284" s="23"/>
      <c r="AL284" s="23"/>
      <c r="AM284" s="23"/>
      <c r="AN284" s="23"/>
      <c r="AO284" s="23"/>
      <c r="AP284" s="23"/>
    </row>
    <row r="285" spans="1:42" x14ac:dyDescent="0.25">
      <c r="A285">
        <v>272</v>
      </c>
      <c r="B285" s="17">
        <v>45158</v>
      </c>
      <c r="C285" s="16">
        <v>2</v>
      </c>
      <c r="D285" s="16"/>
      <c r="E285" s="16"/>
      <c r="F285" s="16">
        <v>2023</v>
      </c>
      <c r="G285" s="16">
        <v>9</v>
      </c>
      <c r="H285" s="16" t="s">
        <v>10</v>
      </c>
      <c r="I285" s="14">
        <v>4930.4539489999997</v>
      </c>
      <c r="J285" s="14">
        <v>4406.4855299999999</v>
      </c>
      <c r="K285" t="s">
        <v>11</v>
      </c>
      <c r="L285" t="s">
        <v>11</v>
      </c>
      <c r="M285" s="18">
        <v>0.85416666666666663</v>
      </c>
      <c r="N285" s="18">
        <v>0.58680555555555558</v>
      </c>
      <c r="O285" s="12">
        <f t="shared" si="73"/>
        <v>1.2673611111094942</v>
      </c>
      <c r="P285" s="7">
        <f t="shared" si="74"/>
        <v>-6.4166666666278616</v>
      </c>
      <c r="Q285" s="16">
        <v>232</v>
      </c>
      <c r="R285" s="18">
        <v>0.84722222222222221</v>
      </c>
      <c r="S285" s="12">
        <f t="shared" si="76"/>
        <v>1.007638888884685</v>
      </c>
      <c r="T285" s="7">
        <f t="shared" si="77"/>
        <v>-0.18333333323244005</v>
      </c>
      <c r="U285" s="2" t="s">
        <v>11</v>
      </c>
      <c r="V285" s="2" t="s">
        <v>11</v>
      </c>
      <c r="W285" s="19">
        <v>45158.854166666664</v>
      </c>
      <c r="X285" s="19">
        <v>45158.586805555555</v>
      </c>
      <c r="Y285" s="19">
        <v>45158.84652777778</v>
      </c>
      <c r="AA285" s="23"/>
      <c r="AB285" s="23"/>
      <c r="AC285" s="23"/>
      <c r="AD285" s="23"/>
      <c r="AE285" s="23"/>
      <c r="AF285" s="23"/>
      <c r="AG285" s="23"/>
      <c r="AH285" s="23"/>
      <c r="AI285" s="23"/>
      <c r="AJ285" s="23"/>
      <c r="AK285" s="23"/>
      <c r="AL285" s="23"/>
      <c r="AM285" s="23"/>
      <c r="AN285" s="23"/>
      <c r="AO285" s="23"/>
      <c r="AP285" s="23"/>
    </row>
    <row r="286" spans="1:42" hidden="1" x14ac:dyDescent="0.25">
      <c r="A286">
        <v>273</v>
      </c>
      <c r="B286" s="17">
        <v>45165</v>
      </c>
      <c r="C286" s="16">
        <v>8</v>
      </c>
      <c r="D286" s="16"/>
      <c r="E286" s="74"/>
      <c r="F286" s="16">
        <v>2023</v>
      </c>
      <c r="G286" s="16">
        <v>8</v>
      </c>
      <c r="H286" s="16" t="s">
        <v>13</v>
      </c>
      <c r="I286">
        <v>2896.6589840000001</v>
      </c>
      <c r="J286">
        <v>2300</v>
      </c>
      <c r="K286" t="s">
        <v>11</v>
      </c>
      <c r="L286" s="6" t="s">
        <v>11</v>
      </c>
      <c r="M286" s="18">
        <v>0.83333332999999998</v>
      </c>
      <c r="N286" s="18">
        <v>0.86666699999999997</v>
      </c>
      <c r="O286" s="12">
        <f t="shared" si="73"/>
        <v>3.3333333332848269E-2</v>
      </c>
      <c r="P286" s="7">
        <f t="shared" si="74"/>
        <v>0.79999999998835847</v>
      </c>
      <c r="Q286" s="16">
        <v>239</v>
      </c>
      <c r="R286" s="18">
        <v>0.84097222000000005</v>
      </c>
      <c r="S286" s="12">
        <f t="shared" si="76"/>
        <v>7.6388888846850023E-3</v>
      </c>
      <c r="T286" s="7">
        <f t="shared" si="77"/>
        <v>0.18333333323244005</v>
      </c>
      <c r="U286" s="2" t="s">
        <v>11</v>
      </c>
      <c r="V286" s="2" t="s">
        <v>11</v>
      </c>
      <c r="W286" s="19">
        <v>45165.833333333336</v>
      </c>
      <c r="X286" s="19">
        <v>45165.866666666669</v>
      </c>
      <c r="Y286" s="19">
        <v>45165.84097222222</v>
      </c>
      <c r="AA286" s="23"/>
      <c r="AB286" s="23"/>
      <c r="AC286" s="23"/>
      <c r="AD286" s="23"/>
      <c r="AE286" s="23"/>
      <c r="AF286" s="23"/>
      <c r="AG286" s="23"/>
      <c r="AH286" s="23"/>
      <c r="AI286" s="23"/>
      <c r="AJ286" s="23"/>
      <c r="AK286" s="23"/>
      <c r="AL286" s="23"/>
      <c r="AM286" s="23"/>
      <c r="AN286" s="23"/>
      <c r="AO286" s="23"/>
      <c r="AP286" s="23"/>
    </row>
    <row r="287" spans="1:42" x14ac:dyDescent="0.25">
      <c r="A287">
        <v>274</v>
      </c>
      <c r="B287" s="17">
        <v>45172</v>
      </c>
      <c r="C287" s="16">
        <v>3</v>
      </c>
      <c r="D287" s="16"/>
      <c r="E287" s="16"/>
      <c r="F287" s="16">
        <v>2023</v>
      </c>
      <c r="G287" s="16">
        <v>9</v>
      </c>
      <c r="H287" s="16" t="s">
        <v>10</v>
      </c>
      <c r="I287">
        <v>9959.4412049999992</v>
      </c>
      <c r="J287">
        <v>8901</v>
      </c>
      <c r="K287" t="s">
        <v>11</v>
      </c>
      <c r="L287" t="s">
        <v>11</v>
      </c>
      <c r="M287" s="18">
        <v>0.85416667000000002</v>
      </c>
      <c r="N287" s="18">
        <v>0.10138900000000001</v>
      </c>
      <c r="O287" s="12">
        <f t="shared" si="73"/>
        <v>0.24722222222771961</v>
      </c>
      <c r="P287" s="7">
        <f t="shared" si="74"/>
        <v>5.9333333334652707</v>
      </c>
      <c r="Q287" s="16">
        <v>246</v>
      </c>
      <c r="R287" s="18">
        <v>0.83194444000000001</v>
      </c>
      <c r="S287" s="12">
        <f t="shared" si="76"/>
        <v>1.0222222222218988</v>
      </c>
      <c r="T287" s="7">
        <f t="shared" si="77"/>
        <v>-0.53333333332557231</v>
      </c>
      <c r="U287" s="2" t="s">
        <v>11</v>
      </c>
      <c r="V287" s="2" t="s">
        <v>11</v>
      </c>
      <c r="W287" s="19">
        <v>45172.854166666664</v>
      </c>
      <c r="X287" s="19">
        <v>45173.101388888892</v>
      </c>
      <c r="Y287" s="19">
        <v>45172.831944444442</v>
      </c>
      <c r="AA287" s="48"/>
      <c r="AB287" s="48"/>
      <c r="AC287" s="48"/>
      <c r="AD287" s="48"/>
      <c r="AE287" s="48"/>
      <c r="AF287" s="48"/>
      <c r="AG287" s="48"/>
      <c r="AH287" s="48"/>
      <c r="AI287" s="48"/>
      <c r="AJ287" s="48"/>
      <c r="AK287" s="48"/>
      <c r="AL287" s="48"/>
      <c r="AM287" s="48"/>
      <c r="AN287" s="48"/>
      <c r="AO287" s="48"/>
      <c r="AP287" s="48"/>
    </row>
    <row r="288" spans="1:42" hidden="1" x14ac:dyDescent="0.25">
      <c r="A288">
        <v>275</v>
      </c>
      <c r="B288" s="17">
        <v>45179</v>
      </c>
      <c r="C288" s="16">
        <v>9</v>
      </c>
      <c r="D288" s="16"/>
      <c r="E288" s="74"/>
      <c r="F288" s="16">
        <v>2023</v>
      </c>
      <c r="G288" s="16">
        <v>8</v>
      </c>
      <c r="H288" s="16" t="s">
        <v>13</v>
      </c>
      <c r="I288">
        <v>3053.668807</v>
      </c>
      <c r="J288">
        <v>2916</v>
      </c>
      <c r="K288" t="s">
        <v>11</v>
      </c>
      <c r="L288" s="6" t="s">
        <v>11</v>
      </c>
      <c r="M288" s="18">
        <v>0.83333332999999998</v>
      </c>
      <c r="N288" s="18">
        <v>0.90347200000000005</v>
      </c>
      <c r="O288" s="12">
        <f t="shared" si="73"/>
        <v>7.0138888884685002E-2</v>
      </c>
      <c r="P288" s="7">
        <f t="shared" si="74"/>
        <v>1.6833333332324401</v>
      </c>
      <c r="Q288" s="16">
        <v>253</v>
      </c>
      <c r="R288" s="18">
        <v>0.82916666999999999</v>
      </c>
      <c r="S288" s="12">
        <f t="shared" si="76"/>
        <v>1.0041666666656965</v>
      </c>
      <c r="T288" s="7">
        <f t="shared" si="77"/>
        <v>-9.9999999976716936E-2</v>
      </c>
      <c r="U288" s="2" t="s">
        <v>11</v>
      </c>
      <c r="V288" s="2" t="s">
        <v>11</v>
      </c>
      <c r="W288" s="19">
        <v>45179.833333333336</v>
      </c>
      <c r="X288" s="19">
        <v>45179.90347222222</v>
      </c>
      <c r="Y288" s="19">
        <v>45179.82916666667</v>
      </c>
      <c r="AA288" s="48"/>
      <c r="AB288" s="48"/>
      <c r="AC288" s="48"/>
      <c r="AD288" s="48"/>
      <c r="AE288" s="48"/>
      <c r="AF288" s="48"/>
      <c r="AG288" s="48"/>
      <c r="AH288" s="48"/>
      <c r="AI288" s="48"/>
      <c r="AJ288" s="48"/>
      <c r="AK288" s="48"/>
      <c r="AL288" s="48"/>
      <c r="AM288" s="48"/>
      <c r="AN288" s="48"/>
      <c r="AO288" s="48"/>
      <c r="AP288" s="48"/>
    </row>
    <row r="289" spans="1:42" x14ac:dyDescent="0.25">
      <c r="A289">
        <v>276</v>
      </c>
      <c r="B289" s="3">
        <f t="shared" ref="B289:B294" si="78">W289</f>
        <v>45182.854166666664</v>
      </c>
      <c r="C289" s="8">
        <v>4</v>
      </c>
      <c r="E289" s="8"/>
      <c r="F289" s="2">
        <v>2023</v>
      </c>
      <c r="G289" s="2">
        <v>9</v>
      </c>
      <c r="H289" s="2" t="s">
        <v>10</v>
      </c>
      <c r="I289" s="2">
        <v>16266</v>
      </c>
      <c r="J289" s="2">
        <v>13203</v>
      </c>
      <c r="K289" t="s">
        <v>11</v>
      </c>
      <c r="L289" t="s">
        <v>11</v>
      </c>
      <c r="M289" s="20">
        <f t="shared" ref="M289:M294" si="79">W289</f>
        <v>45182.854166666664</v>
      </c>
      <c r="N289" s="20">
        <v>0.96319444444444446</v>
      </c>
      <c r="O289" s="12">
        <f t="shared" si="73"/>
        <v>0.10902777777664596</v>
      </c>
      <c r="P289" s="7">
        <f t="shared" si="74"/>
        <v>2.6166666666395031</v>
      </c>
      <c r="Q289" s="16">
        <v>253</v>
      </c>
      <c r="R289" s="20">
        <f t="shared" ref="R289:R294" si="80">Y289</f>
        <v>45182.818749999999</v>
      </c>
      <c r="S289" s="12">
        <f t="shared" si="76"/>
        <v>1.0354166666656965</v>
      </c>
      <c r="T289" s="7">
        <f t="shared" si="77"/>
        <v>-0.84999999997671694</v>
      </c>
      <c r="U289" s="2" t="s">
        <v>11</v>
      </c>
      <c r="V289" s="2" t="s">
        <v>11</v>
      </c>
      <c r="W289" s="11">
        <v>45182.854166666664</v>
      </c>
      <c r="X289" s="11">
        <v>45182.963194444441</v>
      </c>
      <c r="Y289" s="11">
        <v>45182.818749999999</v>
      </c>
      <c r="AA289" s="48"/>
      <c r="AB289" s="48"/>
      <c r="AC289" s="48"/>
      <c r="AD289" s="48"/>
      <c r="AE289" s="48"/>
      <c r="AF289" s="48"/>
      <c r="AG289" s="48"/>
      <c r="AH289" s="48"/>
      <c r="AI289" s="48"/>
      <c r="AJ289" s="48"/>
      <c r="AK289" s="48"/>
      <c r="AL289" s="48"/>
      <c r="AM289" s="48"/>
      <c r="AN289" s="48"/>
      <c r="AO289" s="48"/>
      <c r="AP289" s="48"/>
    </row>
    <row r="290" spans="1:42" hidden="1" x14ac:dyDescent="0.25">
      <c r="A290">
        <v>277</v>
      </c>
      <c r="B290" s="3">
        <f t="shared" si="78"/>
        <v>45193.833333333336</v>
      </c>
      <c r="C290" s="8">
        <v>10</v>
      </c>
      <c r="F290" s="2">
        <v>2023</v>
      </c>
      <c r="G290" s="2">
        <v>4</v>
      </c>
      <c r="H290" s="2" t="s">
        <v>13</v>
      </c>
      <c r="I290" s="2">
        <v>3420</v>
      </c>
      <c r="J290" s="2">
        <v>2997</v>
      </c>
      <c r="K290" t="s">
        <v>11</v>
      </c>
      <c r="L290" s="6" t="s">
        <v>11</v>
      </c>
      <c r="M290" s="20">
        <f t="shared" si="79"/>
        <v>45193.833333333336</v>
      </c>
      <c r="N290" s="20">
        <f>X290</f>
        <v>45193.80972222222</v>
      </c>
      <c r="O290" s="12">
        <f t="shared" si="73"/>
        <v>1.023611111115315</v>
      </c>
      <c r="P290" s="7">
        <f t="shared" si="74"/>
        <v>-0.56666666676755995</v>
      </c>
      <c r="Q290" s="16">
        <v>253</v>
      </c>
      <c r="R290" s="20">
        <f t="shared" si="80"/>
        <v>45193.801388888889</v>
      </c>
      <c r="S290" s="12">
        <f t="shared" si="76"/>
        <v>1.0319444444467081</v>
      </c>
      <c r="T290" s="7">
        <f t="shared" si="77"/>
        <v>-0.76666666672099382</v>
      </c>
      <c r="U290" s="2" t="s">
        <v>11</v>
      </c>
      <c r="V290" s="2" t="s">
        <v>11</v>
      </c>
      <c r="W290" s="11">
        <v>45193.833333333336</v>
      </c>
      <c r="X290" s="11">
        <v>45193.80972222222</v>
      </c>
      <c r="Y290" s="11">
        <v>45193.801388888889</v>
      </c>
      <c r="AA290" s="23"/>
      <c r="AB290" s="23"/>
      <c r="AC290" s="23"/>
      <c r="AD290" s="23"/>
      <c r="AE290" s="23"/>
      <c r="AF290" s="23"/>
      <c r="AG290" s="23"/>
      <c r="AH290" s="23"/>
      <c r="AI290" s="23"/>
      <c r="AJ290" s="23"/>
      <c r="AK290" s="23"/>
      <c r="AL290" s="23"/>
      <c r="AM290" s="23"/>
      <c r="AN290" s="23"/>
      <c r="AO290" s="23"/>
      <c r="AP290" s="23"/>
    </row>
    <row r="291" spans="1:42" x14ac:dyDescent="0.25">
      <c r="A291">
        <v>278</v>
      </c>
      <c r="B291" s="3">
        <f t="shared" si="78"/>
        <v>45196.833333333336</v>
      </c>
      <c r="C291" s="8">
        <v>5</v>
      </c>
      <c r="E291" s="8"/>
      <c r="F291" s="2">
        <v>2023</v>
      </c>
      <c r="G291" s="2">
        <v>9</v>
      </c>
      <c r="H291" s="2" t="s">
        <v>10</v>
      </c>
      <c r="I291" s="2">
        <v>15242</v>
      </c>
      <c r="J291" s="2">
        <v>11360</v>
      </c>
      <c r="K291" t="s">
        <v>11</v>
      </c>
      <c r="L291" t="s">
        <v>11</v>
      </c>
      <c r="M291" s="20">
        <f t="shared" si="79"/>
        <v>45196.833333333336</v>
      </c>
      <c r="N291" s="20">
        <f>X291</f>
        <v>45196.908333333333</v>
      </c>
      <c r="O291" s="12">
        <f t="shared" si="73"/>
        <v>7.4999999997089617E-2</v>
      </c>
      <c r="P291" s="7">
        <f t="shared" si="74"/>
        <v>1.7999999999301508</v>
      </c>
      <c r="Q291" s="16">
        <v>253</v>
      </c>
      <c r="R291" s="20">
        <f t="shared" si="80"/>
        <v>45196.800694444442</v>
      </c>
      <c r="S291" s="12">
        <f t="shared" si="76"/>
        <v>1.0326388888934162</v>
      </c>
      <c r="T291" s="7">
        <f t="shared" si="77"/>
        <v>-0.78333333344198763</v>
      </c>
      <c r="U291" s="2" t="s">
        <v>11</v>
      </c>
      <c r="V291" s="2" t="s">
        <v>11</v>
      </c>
      <c r="W291" s="11">
        <v>45196.833333333336</v>
      </c>
      <c r="X291" s="11">
        <v>45196.908333333333</v>
      </c>
      <c r="Y291" s="11">
        <v>45196.800694444442</v>
      </c>
      <c r="AA291" s="48"/>
      <c r="AB291" s="48"/>
      <c r="AC291" s="48"/>
      <c r="AD291" s="48"/>
      <c r="AE291" s="48"/>
      <c r="AF291" s="48"/>
      <c r="AG291" s="48"/>
      <c r="AH291" s="48"/>
      <c r="AI291" s="48"/>
      <c r="AJ291" s="48"/>
      <c r="AK291" s="48"/>
      <c r="AL291" s="48"/>
      <c r="AM291" s="48"/>
      <c r="AN291" s="48"/>
      <c r="AO291" s="48"/>
      <c r="AP291" s="48"/>
    </row>
    <row r="292" spans="1:42" hidden="1" x14ac:dyDescent="0.25">
      <c r="A292">
        <v>279</v>
      </c>
      <c r="B292" s="3">
        <f t="shared" si="78"/>
        <v>45208.791666666664</v>
      </c>
      <c r="C292" s="8">
        <v>11</v>
      </c>
      <c r="F292" s="2">
        <v>2023</v>
      </c>
      <c r="G292" s="2">
        <v>4</v>
      </c>
      <c r="H292" s="2" t="s">
        <v>13</v>
      </c>
      <c r="I292" s="2">
        <v>3388</v>
      </c>
      <c r="J292" s="2">
        <v>2971</v>
      </c>
      <c r="K292" t="s">
        <v>11</v>
      </c>
      <c r="L292" s="6" t="s">
        <v>11</v>
      </c>
      <c r="M292" s="20">
        <f t="shared" si="79"/>
        <v>45208.791666666664</v>
      </c>
      <c r="N292" s="20">
        <f>X292</f>
        <v>45208.879861111112</v>
      </c>
      <c r="O292" s="12">
        <f t="shared" si="73"/>
        <v>8.8194444448163267E-2</v>
      </c>
      <c r="P292" s="7">
        <f t="shared" si="74"/>
        <v>2.1166666667559184</v>
      </c>
      <c r="Q292" s="16">
        <v>253</v>
      </c>
      <c r="R292" s="20">
        <f t="shared" si="80"/>
        <v>45208.781944444447</v>
      </c>
      <c r="S292" s="12">
        <f t="shared" si="76"/>
        <v>1.0097222222175333</v>
      </c>
      <c r="T292" s="7">
        <f t="shared" si="77"/>
        <v>-0.23333333322079852</v>
      </c>
      <c r="U292" s="2" t="s">
        <v>11</v>
      </c>
      <c r="V292" s="2" t="s">
        <v>11</v>
      </c>
      <c r="W292" s="11">
        <v>45208.791666666664</v>
      </c>
      <c r="X292" s="11">
        <v>45208.879861111112</v>
      </c>
      <c r="Y292" s="11">
        <v>45208.781944444447</v>
      </c>
      <c r="AA292" s="31"/>
      <c r="AB292" s="31"/>
      <c r="AC292" s="31"/>
      <c r="AD292" s="31"/>
      <c r="AE292" s="31"/>
      <c r="AF292" s="31"/>
      <c r="AG292" s="31"/>
      <c r="AH292" s="31"/>
      <c r="AI292" s="31"/>
      <c r="AJ292" s="31"/>
      <c r="AK292" s="31"/>
      <c r="AL292" s="31"/>
      <c r="AM292" s="31"/>
      <c r="AN292" s="31"/>
      <c r="AO292" s="31"/>
      <c r="AP292" s="31"/>
    </row>
    <row r="293" spans="1:42" x14ac:dyDescent="0.25">
      <c r="A293">
        <v>280</v>
      </c>
      <c r="B293" s="3">
        <f t="shared" si="78"/>
        <v>45210.833333333336</v>
      </c>
      <c r="C293" s="8">
        <v>6</v>
      </c>
      <c r="E293" s="8"/>
      <c r="F293" s="2">
        <v>2023</v>
      </c>
      <c r="G293" s="2">
        <v>5</v>
      </c>
      <c r="H293" s="2" t="s">
        <v>10</v>
      </c>
      <c r="I293" s="2">
        <v>23614</v>
      </c>
      <c r="J293" s="2">
        <v>20057</v>
      </c>
      <c r="K293" t="s">
        <v>11</v>
      </c>
      <c r="L293" t="s">
        <v>11</v>
      </c>
      <c r="M293" s="20">
        <f t="shared" si="79"/>
        <v>45210.833333333336</v>
      </c>
      <c r="N293" s="20">
        <f>X293</f>
        <v>45210.905555555553</v>
      </c>
      <c r="O293" s="12">
        <f t="shared" si="73"/>
        <v>7.2222222217533272E-2</v>
      </c>
      <c r="P293" s="7">
        <f t="shared" si="74"/>
        <v>1.7333333332207985</v>
      </c>
      <c r="Q293" s="16">
        <v>253</v>
      </c>
      <c r="R293" s="20">
        <f t="shared" si="80"/>
        <v>45210.783333333333</v>
      </c>
      <c r="S293" s="12">
        <f t="shared" si="76"/>
        <v>1.0500000000029104</v>
      </c>
      <c r="T293" s="7">
        <f t="shared" si="77"/>
        <v>-1.2000000000698492</v>
      </c>
      <c r="U293" s="2" t="s">
        <v>11</v>
      </c>
      <c r="V293" s="2" t="s">
        <v>11</v>
      </c>
      <c r="W293" s="11">
        <v>45210.833333333336</v>
      </c>
      <c r="X293" s="11">
        <v>45210.905555555553</v>
      </c>
      <c r="Y293" s="11">
        <v>45210.783333333333</v>
      </c>
      <c r="AA293" s="31"/>
      <c r="AB293" s="31"/>
      <c r="AC293" s="31"/>
      <c r="AD293" s="31"/>
      <c r="AE293" s="31"/>
      <c r="AF293" s="31"/>
      <c r="AG293" s="31"/>
      <c r="AH293" s="31"/>
      <c r="AI293" s="31"/>
      <c r="AJ293" s="31"/>
      <c r="AK293" s="31"/>
      <c r="AL293" s="31"/>
      <c r="AM293" s="31"/>
      <c r="AN293" s="31"/>
      <c r="AO293" s="31"/>
      <c r="AP293" s="31"/>
    </row>
    <row r="294" spans="1:42" x14ac:dyDescent="0.25">
      <c r="A294">
        <v>281</v>
      </c>
      <c r="B294" s="3">
        <f t="shared" si="78"/>
        <v>45223.791666666664</v>
      </c>
      <c r="C294" s="8">
        <v>7</v>
      </c>
      <c r="E294" s="8"/>
      <c r="F294" s="2">
        <v>2023</v>
      </c>
      <c r="G294" s="2">
        <v>8</v>
      </c>
      <c r="H294" s="2" t="s">
        <v>10</v>
      </c>
      <c r="I294" s="2">
        <v>11184</v>
      </c>
      <c r="J294" s="2">
        <v>5502</v>
      </c>
      <c r="K294" t="s">
        <v>11</v>
      </c>
      <c r="L294" t="s">
        <v>11</v>
      </c>
      <c r="M294" s="20">
        <f t="shared" si="79"/>
        <v>45223.791666666664</v>
      </c>
      <c r="N294" s="20">
        <f>X294</f>
        <v>45223.768055555556</v>
      </c>
      <c r="O294" s="12">
        <f t="shared" si="73"/>
        <v>1.023611111108039</v>
      </c>
      <c r="P294" s="7">
        <f t="shared" si="74"/>
        <v>-0.56666666659293696</v>
      </c>
      <c r="Q294" s="16">
        <v>253</v>
      </c>
      <c r="R294" s="20">
        <f t="shared" si="80"/>
        <v>45223.768750000003</v>
      </c>
      <c r="S294" s="12">
        <f t="shared" si="76"/>
        <v>1.022916666661331</v>
      </c>
      <c r="T294" s="7">
        <f t="shared" si="77"/>
        <v>-0.54999999987194315</v>
      </c>
      <c r="U294" s="2" t="s">
        <v>11</v>
      </c>
      <c r="V294" s="2" t="s">
        <v>11</v>
      </c>
      <c r="W294" s="11">
        <v>45223.791666666664</v>
      </c>
      <c r="X294" s="11">
        <v>45223.768055555556</v>
      </c>
      <c r="Y294" s="11">
        <v>45223.768750000003</v>
      </c>
      <c r="AA294" s="28"/>
      <c r="AB294" s="28"/>
      <c r="AC294" s="28"/>
      <c r="AD294" s="28"/>
      <c r="AE294" s="28"/>
      <c r="AF294" s="28"/>
      <c r="AG294" s="28"/>
      <c r="AH294" s="28"/>
      <c r="AI294" s="28"/>
      <c r="AJ294" s="28"/>
      <c r="AK294" s="28"/>
      <c r="AL294" s="28"/>
      <c r="AM294" s="28"/>
      <c r="AN294" s="28"/>
      <c r="AO294" s="28"/>
      <c r="AP294" s="28"/>
    </row>
  </sheetData>
  <autoFilter ref="A1:AP294" xr:uid="{00000000-0001-0000-0000-000000000000}">
    <filterColumn colId="7">
      <filters>
        <filter val="GB"/>
      </filters>
    </filterColumn>
  </autoFilter>
  <sortState xmlns:xlrd2="http://schemas.microsoft.com/office/spreadsheetml/2017/richdata2" ref="A2:AP294">
    <sortCondition ref="B2:B294"/>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2023-12-15T20:16:44Z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