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P 2019-Framework\Acoustic Data 2018\"/>
    </mc:Choice>
  </mc:AlternateContent>
  <xr:revisionPtr revIDLastSave="0" documentId="8_{A6520CA5-92E0-4CDF-9817-BB1BDC911866}" xr6:coauthVersionLast="47" xr6:coauthVersionMax="47" xr10:uidLastSave="{00000000-0000-0000-0000-000000000000}"/>
  <bookViews>
    <workbookView xWindow="-20" yWindow="4050" windowWidth="20520" windowHeight="4110" xr2:uid="{00000000-000D-0000-FFFF-FFFF00000000}"/>
  </bookViews>
  <sheets>
    <sheet name="Scots Bay" sheetId="1" r:id="rId1"/>
    <sheet name="German Bank" sheetId="2" r:id="rId2"/>
    <sheet name="Trinity" sheetId="6" r:id="rId3"/>
  </sheets>
  <definedNames>
    <definedName name="_xlnm.Print_Area" localSheetId="1">'German Bank'!$I$1:$T$75</definedName>
    <definedName name="_xlnm.Print_Area" localSheetId="0">'Scots Bay'!$I$1:$R$83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140" i="1"/>
  <c r="C3" i="6"/>
  <c r="C2" i="6"/>
  <c r="F150" i="1" l="1"/>
  <c r="F132" i="1"/>
  <c r="F127" i="1"/>
  <c r="F124" i="1"/>
  <c r="F117" i="1"/>
  <c r="F121" i="1" l="1"/>
  <c r="F114" i="1"/>
  <c r="F75" i="1"/>
  <c r="F7" i="2"/>
  <c r="F99" i="2" l="1"/>
  <c r="F91" i="2"/>
  <c r="F95" i="2"/>
  <c r="F87" i="2"/>
  <c r="F81" i="2"/>
  <c r="F76" i="2"/>
  <c r="F73" i="2"/>
  <c r="F70" i="2"/>
  <c r="F66" i="2"/>
  <c r="F61" i="2"/>
  <c r="F56" i="2"/>
  <c r="F51" i="2"/>
  <c r="F12" i="2"/>
  <c r="F18" i="2" l="1"/>
  <c r="F69" i="1" l="1"/>
  <c r="F24" i="2" l="1"/>
  <c r="F81" i="1"/>
  <c r="F87" i="1"/>
  <c r="F29" i="2" l="1"/>
  <c r="F35" i="2"/>
  <c r="F41" i="2"/>
  <c r="F46" i="2"/>
  <c r="F94" i="1"/>
  <c r="F99" i="1"/>
  <c r="F104" i="1"/>
  <c r="F109" i="1"/>
  <c r="F136" i="1"/>
  <c r="F143" i="1"/>
  <c r="F146" i="1"/>
</calcChain>
</file>

<file path=xl/sharedStrings.xml><?xml version="1.0" encoding="utf-8"?>
<sst xmlns="http://schemas.openxmlformats.org/spreadsheetml/2006/main" count="332" uniqueCount="269">
  <si>
    <t>Year</t>
  </si>
  <si>
    <t>Scots Bay</t>
  </si>
  <si>
    <t>Notes</t>
  </si>
  <si>
    <t>Date</t>
  </si>
  <si>
    <t>Biomass</t>
  </si>
  <si>
    <t>Yearly Total</t>
  </si>
  <si>
    <t>2022 Scots Bay 1</t>
  </si>
  <si>
    <t>2022 Scots Bay 2</t>
  </si>
  <si>
    <t>2022 Scots Bay 3</t>
  </si>
  <si>
    <t xml:space="preserve"> 2022 Scots Bay 4</t>
  </si>
  <si>
    <t xml:space="preserve"> 2022 Scots Bay 5</t>
  </si>
  <si>
    <t xml:space="preserve"> 2022 Scots Bay 6</t>
  </si>
  <si>
    <t xml:space="preserve"> 2022 Scots Bay 7</t>
  </si>
  <si>
    <t xml:space="preserve"> 2022 Scots Bay 8</t>
  </si>
  <si>
    <t xml:space="preserve"> 2022 Scots Bay 9</t>
  </si>
  <si>
    <t xml:space="preserve"> 2022 Scots Bay 10</t>
  </si>
  <si>
    <t>2021 Scots Bay 1</t>
  </si>
  <si>
    <t xml:space="preserve"> 2021 Scots Bay 2</t>
  </si>
  <si>
    <t xml:space="preserve"> 2021 Scots Bay 3</t>
  </si>
  <si>
    <t xml:space="preserve"> 2021 Scots Bay 4</t>
  </si>
  <si>
    <t xml:space="preserve"> 2021 Scots Bay 5</t>
  </si>
  <si>
    <t xml:space="preserve"> 2021 Scots Bay 6</t>
  </si>
  <si>
    <t xml:space="preserve"> 2021 Scots Bay 7</t>
  </si>
  <si>
    <t xml:space="preserve"> 2021 Scots Bay 8</t>
  </si>
  <si>
    <t xml:space="preserve"> 2021 Scots Bay 9</t>
  </si>
  <si>
    <t xml:space="preserve"> 2021 Scots Bay 10</t>
  </si>
  <si>
    <t xml:space="preserve"> 2021 Scots Bay 11</t>
  </si>
  <si>
    <t xml:space="preserve"> 2021 Scots Bay 12</t>
  </si>
  <si>
    <t xml:space="preserve"> 2021 Scots Bay 13</t>
  </si>
  <si>
    <t>2020 Scots Bay 1</t>
  </si>
  <si>
    <t xml:space="preserve"> 20201 Scots Bay 2</t>
  </si>
  <si>
    <t>2020 Scots Bay 3</t>
  </si>
  <si>
    <t xml:space="preserve"> 2020 Scots Bay 4</t>
  </si>
  <si>
    <t xml:space="preserve"> 2020 Scots Bay 5</t>
  </si>
  <si>
    <t xml:space="preserve"> 2020 Scots Bay 6</t>
  </si>
  <si>
    <t xml:space="preserve"> 2020 Scots Bay 7</t>
  </si>
  <si>
    <t xml:space="preserve"> 2020 Scots Bay 8</t>
  </si>
  <si>
    <t xml:space="preserve"> 2020 Scots Bay 9</t>
  </si>
  <si>
    <t xml:space="preserve"> 2020 Scots Bay 10</t>
  </si>
  <si>
    <t>2019 Scots Bay 1</t>
  </si>
  <si>
    <t>2019 Scots Bay 2</t>
  </si>
  <si>
    <t xml:space="preserve"> 2019 Scots Bay 3</t>
  </si>
  <si>
    <t xml:space="preserve"> 2019 Scots Bay 4</t>
  </si>
  <si>
    <t xml:space="preserve"> 2019 Scots Bay 5</t>
  </si>
  <si>
    <t xml:space="preserve"> 2019 Scots Bay 6</t>
  </si>
  <si>
    <t xml:space="preserve"> 2019 Scots Bay 7</t>
  </si>
  <si>
    <t xml:space="preserve"> 2019 Scots Bay 8</t>
  </si>
  <si>
    <t>2019 - 2022 add from 1997 - 2022 acousitc surveys overall-bubble spreadsheet. 2024-05-08</t>
  </si>
  <si>
    <t>2018 Scots Bay 1</t>
  </si>
  <si>
    <t>2018 Scots Bay 2</t>
  </si>
  <si>
    <t>2018 Scots Bay 3</t>
  </si>
  <si>
    <t>2018 Scots Bay 4</t>
  </si>
  <si>
    <t>2018 Scots Bay 5</t>
  </si>
  <si>
    <t>2018 Scots Bay 6</t>
  </si>
  <si>
    <t>2018 Scots Bay 7</t>
  </si>
  <si>
    <t>2018 Scots Bay 8</t>
  </si>
  <si>
    <t>2017 Scots Bay 1</t>
  </si>
  <si>
    <t>2017 Scots Bay 2</t>
  </si>
  <si>
    <t>2017 Scots Bay 3</t>
  </si>
  <si>
    <t>2017 Scots Bay 4</t>
  </si>
  <si>
    <t>2017 Scots Bay 5</t>
  </si>
  <si>
    <t>2017 Scots Bay 6</t>
  </si>
  <si>
    <t>2017 Scots Bay 7</t>
  </si>
  <si>
    <t>2017 Scots Bay 8</t>
  </si>
  <si>
    <t>2016 Scots Bay 1</t>
  </si>
  <si>
    <t>2016 Scots Bay 2</t>
  </si>
  <si>
    <t>2016 Scots Bay 3</t>
  </si>
  <si>
    <t>2016 Scots Bay 4</t>
  </si>
  <si>
    <t>2016 Scots Bay 5</t>
  </si>
  <si>
    <t>2016 Scots Bay 6</t>
  </si>
  <si>
    <t>2015 Scots Bay 1</t>
  </si>
  <si>
    <t>2015 Scots Bay 2</t>
  </si>
  <si>
    <t>2015 Scots Bay 3</t>
  </si>
  <si>
    <t>2015 Scots Bay 4</t>
  </si>
  <si>
    <t>2015 Scots Bay 5</t>
  </si>
  <si>
    <t>2015 Scots Bay 6</t>
  </si>
  <si>
    <t>2014 Scots Bay 1</t>
  </si>
  <si>
    <t>2014 Scots Bay 2</t>
  </si>
  <si>
    <t>2014 Scots Bay 3</t>
  </si>
  <si>
    <t>2014 Scots Bay 4</t>
  </si>
  <si>
    <t>2014 Scots Bay 5</t>
  </si>
  <si>
    <t>2014 Scots Bay 6</t>
  </si>
  <si>
    <t>2013 Scots Bay 1</t>
  </si>
  <si>
    <t>Interval -0</t>
  </si>
  <si>
    <t>2013 Scots Bay 2</t>
  </si>
  <si>
    <t>2013 Scots Bay 3</t>
  </si>
  <si>
    <t>2013 Scots Bay 4</t>
  </si>
  <si>
    <t>2013 Scots Bay 5</t>
  </si>
  <si>
    <t>2013 Scots Bay 6</t>
  </si>
  <si>
    <t>2013 Scots Bay 7</t>
  </si>
  <si>
    <t>2012 Scots Bay 1</t>
  </si>
  <si>
    <t>2012 Scots Bay 2</t>
  </si>
  <si>
    <t>2012 Scots Bay 3</t>
  </si>
  <si>
    <t>2012 Scots Bay 4</t>
  </si>
  <si>
    <t>2012 Scots Bay 5</t>
  </si>
  <si>
    <t>2011 Scots Bay 1</t>
  </si>
  <si>
    <t>preliminary</t>
  </si>
  <si>
    <t>2011 Scots Bay 2</t>
  </si>
  <si>
    <t>2011 Scots Bay 3</t>
  </si>
  <si>
    <t>2011 Scots Bay 4</t>
  </si>
  <si>
    <t>2011 Scots Bay 5</t>
  </si>
  <si>
    <t>2010 Scots Bay 2</t>
  </si>
  <si>
    <t>2010 Scots Bay 3</t>
  </si>
  <si>
    <t>2010 Scots Bay 4</t>
  </si>
  <si>
    <t>2010 Scots Bay 5</t>
  </si>
  <si>
    <t>2010 Scots Bay 6</t>
  </si>
  <si>
    <t>2009 Scots Bay 1</t>
  </si>
  <si>
    <t>2009 Scots Bay 2</t>
  </si>
  <si>
    <t>2537/2813t outbox</t>
  </si>
  <si>
    <t>2009 Scots Bay 3</t>
  </si>
  <si>
    <t>1356/1577t outbox</t>
  </si>
  <si>
    <t>2009 Scots Bay 4</t>
  </si>
  <si>
    <t>1342/1673t outbox</t>
  </si>
  <si>
    <t>2009 Scots Bay 5</t>
  </si>
  <si>
    <t>40/49t outbox</t>
  </si>
  <si>
    <t>2008 Scots Bay 1</t>
  </si>
  <si>
    <t>2008 Scots Bay 2</t>
  </si>
  <si>
    <t>67/80t outbox not included</t>
  </si>
  <si>
    <t>2008 Scots Bay 3</t>
  </si>
  <si>
    <t>59/69t outbox not included</t>
  </si>
  <si>
    <t>2007 Scots Bay 1</t>
  </si>
  <si>
    <t>8,680 t w/ CIF (+ 181t outside box)</t>
  </si>
  <si>
    <t>2007 Scots Bay 2</t>
  </si>
  <si>
    <t>31,962 t w/ CIF - lines not schools</t>
  </si>
  <si>
    <t>2007 Scots Bay 3</t>
  </si>
  <si>
    <t>7,867 t w/ CIF (+ 797t outside box)</t>
  </si>
  <si>
    <t>2007 Scots Bay 4</t>
  </si>
  <si>
    <t>1,953 t w/ CIF (+ 1,003 t outside box)</t>
  </si>
  <si>
    <t>2006 Scots Bay 1</t>
  </si>
  <si>
    <t>max using school, 21,626 t w/ CIF</t>
  </si>
  <si>
    <t>2006 Scots Bay 2</t>
  </si>
  <si>
    <t>586 t w/ CIF</t>
  </si>
  <si>
    <t>2006 Scots Bay 3</t>
  </si>
  <si>
    <t xml:space="preserve"> max with schools, BP data issues 7,718 t w/ CIF</t>
  </si>
  <si>
    <t>2005 Scots Bay 1</t>
  </si>
  <si>
    <t>12,404 t w/ integration factor</t>
  </si>
  <si>
    <t>2005 Scots Bay 2</t>
  </si>
  <si>
    <t>7,618 t w/ integration factor</t>
  </si>
  <si>
    <t>2005 Scots Bay 3</t>
  </si>
  <si>
    <t>1,206 t w/ integration factor</t>
  </si>
  <si>
    <t>2004 Scots Bay F1</t>
  </si>
  <si>
    <t>2004 Scots Bay 1</t>
  </si>
  <si>
    <t>2004 Scots Bay 2</t>
  </si>
  <si>
    <t>2004 Scots Bay 3</t>
  </si>
  <si>
    <t>2004 Scots Bay 4</t>
  </si>
  <si>
    <t>2003 Scots Bay 1</t>
  </si>
  <si>
    <t>2003 Scots Bay 2</t>
  </si>
  <si>
    <t>2003 Scots Bay 3</t>
  </si>
  <si>
    <t>2003 Scots Bay F1</t>
  </si>
  <si>
    <t>2002 Scots Bay 1</t>
  </si>
  <si>
    <t>2002 Scots Bay 2</t>
  </si>
  <si>
    <t>2002 Scots Bay 3</t>
  </si>
  <si>
    <t>2002 Scots Bay 4</t>
  </si>
  <si>
    <t>2001 Scots Bay 1</t>
  </si>
  <si>
    <t>2001 Scots Bay 2</t>
  </si>
  <si>
    <t>2001 Scots Bay 3</t>
  </si>
  <si>
    <t>2000 Scots Bay 1</t>
  </si>
  <si>
    <t>2000 Scots Bay 2</t>
  </si>
  <si>
    <t>2000 Scots Bay 3</t>
  </si>
  <si>
    <t>1999 Scots Bay *</t>
  </si>
  <si>
    <t>1999 Scots Bay F1</t>
  </si>
  <si>
    <t>Used Fishing night instead of survey 1</t>
  </si>
  <si>
    <t>1999 Scots Bay 2</t>
  </si>
  <si>
    <t>1999 Scots Bay 3</t>
  </si>
  <si>
    <t>German Bank</t>
  </si>
  <si>
    <t>Annual Total</t>
  </si>
  <si>
    <t>Identify Max survey</t>
  </si>
  <si>
    <t>German Bank #1</t>
  </si>
  <si>
    <t>German Bank #2</t>
  </si>
  <si>
    <t>German Bank #3</t>
  </si>
  <si>
    <t>German Bank #4</t>
  </si>
  <si>
    <t>German Bank #5</t>
  </si>
  <si>
    <t>German Bank #6</t>
  </si>
  <si>
    <t>German Bank #2a</t>
  </si>
  <si>
    <t>2014 German Bank 1</t>
  </si>
  <si>
    <t>2014 German Bank 2</t>
  </si>
  <si>
    <t>2014 German Bank 3</t>
  </si>
  <si>
    <t>2014 German Bank 3a</t>
  </si>
  <si>
    <t>2014 German Bank 4</t>
  </si>
  <si>
    <t>2013 German Bank 1</t>
  </si>
  <si>
    <t>Interval 0</t>
  </si>
  <si>
    <t>2013 German Bank 2</t>
  </si>
  <si>
    <t>2013 German Bank 3</t>
  </si>
  <si>
    <t>2013 German Bank 4</t>
  </si>
  <si>
    <t>2013 German Bank 4a</t>
  </si>
  <si>
    <t>2013 German Bank 5a</t>
  </si>
  <si>
    <t>2012 German Bank 1</t>
  </si>
  <si>
    <t>estimate w/o CIF as 0.8 x CIF</t>
  </si>
  <si>
    <t>2012 German Bank 2</t>
  </si>
  <si>
    <t>2012 German Bank 3</t>
  </si>
  <si>
    <t>2012 German Bank 4</t>
  </si>
  <si>
    <t>2012 German Bank 5</t>
  </si>
  <si>
    <t>Max survey</t>
  </si>
  <si>
    <t>2012 German Bank 6</t>
  </si>
  <si>
    <t>17d-protocol not followed</t>
  </si>
  <si>
    <t>2011 German Bank 1</t>
  </si>
  <si>
    <t>2011 German Bank 2</t>
  </si>
  <si>
    <t>2011 German Bank 3</t>
  </si>
  <si>
    <t>2011 German Bank 4</t>
  </si>
  <si>
    <t>2011 German Bank 5</t>
  </si>
  <si>
    <t>not included in overall</t>
  </si>
  <si>
    <t>2010 German Bank 1</t>
  </si>
  <si>
    <t>2010 German Bank 2</t>
  </si>
  <si>
    <t>2010 German Bank 3</t>
  </si>
  <si>
    <t>2010 German Bank 4</t>
  </si>
  <si>
    <t>2010 German Bank 5</t>
  </si>
  <si>
    <t>2009 German Bank 1</t>
  </si>
  <si>
    <t>2009 German Bank 2</t>
  </si>
  <si>
    <t>1375/1737t outbox</t>
  </si>
  <si>
    <t>2009 German Bank 3</t>
  </si>
  <si>
    <t>2009 German Bank 4</t>
  </si>
  <si>
    <t>2009 German Bank 5</t>
  </si>
  <si>
    <t>2008 German Bank 1</t>
  </si>
  <si>
    <t>1727/2387t wo/w CIF Outbox not included</t>
  </si>
  <si>
    <t>2008 German Bank 2</t>
  </si>
  <si>
    <t>2008 German Bank 3</t>
  </si>
  <si>
    <t>2008 German Bank 4</t>
  </si>
  <si>
    <t>2008 German Bank 5</t>
  </si>
  <si>
    <t>2007 German Bank 1</t>
  </si>
  <si>
    <t>41,965 t w/ CIF ( + 2,820t or 3955 t w/CIF north of box)</t>
  </si>
  <si>
    <t>2007 German Bank 2</t>
  </si>
  <si>
    <t>32,769 t w/ CIF and Morning Star</t>
  </si>
  <si>
    <t>2007 German Bank 3</t>
  </si>
  <si>
    <t>191,802 t w/ CIF and Morning Star</t>
  </si>
  <si>
    <t>2007 German Bank 4</t>
  </si>
  <si>
    <t>228,870 t w/ CIF (no MS)</t>
  </si>
  <si>
    <t>2007 German Bank 5</t>
  </si>
  <si>
    <t>2006 German Bank 1</t>
  </si>
  <si>
    <t>8/9t outbox</t>
  </si>
  <si>
    <t>2006 German Bank 2</t>
  </si>
  <si>
    <t>1170/3561t outbox</t>
  </si>
  <si>
    <t>2006 German Bank 3</t>
  </si>
  <si>
    <t>2940/1353t outbox</t>
  </si>
  <si>
    <t>2006 German Bank 4</t>
  </si>
  <si>
    <t>22,787 t w/ CIF</t>
  </si>
  <si>
    <t>2005 German Bank 1</t>
  </si>
  <si>
    <t>91,701 t w/ integration factor</t>
  </si>
  <si>
    <t>2005 German Bank 2</t>
  </si>
  <si>
    <t>128,825 t w/ integration factor</t>
  </si>
  <si>
    <t>2005 German Bank 3</t>
  </si>
  <si>
    <t>48,084 t w/ integration factor</t>
  </si>
  <si>
    <t>2004 German Bank 1</t>
  </si>
  <si>
    <t>2004 German Bank 2</t>
  </si>
  <si>
    <t>2004 German Bank 3</t>
  </si>
  <si>
    <t>2003 German Bank 1</t>
  </si>
  <si>
    <t>2003 German Bank 2</t>
  </si>
  <si>
    <t>2003 German Bank 3</t>
  </si>
  <si>
    <t>2003 German Bank 4</t>
  </si>
  <si>
    <t>2003 German Bank 5</t>
  </si>
  <si>
    <t>2002 German Bank F1</t>
  </si>
  <si>
    <t>2002 German Bank 1</t>
  </si>
  <si>
    <t>2002 German Bank 2</t>
  </si>
  <si>
    <t>dup with/w-o</t>
  </si>
  <si>
    <t>2002 German Bank F2</t>
  </si>
  <si>
    <t>2002 German Bank F3</t>
  </si>
  <si>
    <t>2002 German Bank F4</t>
  </si>
  <si>
    <t>2001 German Bank 1</t>
  </si>
  <si>
    <t>2001 German Bank 2</t>
  </si>
  <si>
    <t>2001 German Bank 3</t>
  </si>
  <si>
    <t>2001 German Bank 4</t>
  </si>
  <si>
    <t>not used, Spec Buoy instead</t>
  </si>
  <si>
    <t>2000 German Bank 1</t>
  </si>
  <si>
    <t>2000 German Bank 2</t>
  </si>
  <si>
    <t>2000 German Bank 3</t>
  </si>
  <si>
    <t>2000 German Bank F1</t>
  </si>
  <si>
    <t>1999 German Bank 1</t>
  </si>
  <si>
    <t>1999 German Bank 2</t>
  </si>
  <si>
    <t>1999 German Bank 3</t>
  </si>
  <si>
    <t>1999 German Bank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</si>
</sst>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#.00"/>
    <numFmt numFmtId="168" formatCode="[$-409]d\-mmm\-yy;@"/>
    <numFmt numFmtId="169" formatCode="yyyy\-mm\-dd;@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sz val="11"/>
      <color rgb="FF333333"/>
      <name val="Helvetica Neue"/>
      <charset val="1"/>
    </font>
    <font>
      <sz val="10"/>
      <color rgb="FF333333"/>
      <name val="Arial"/>
      <family val="2"/>
    </font>
    <font>
      <sz val="11"/>
      <color rgb="FF242424"/>
      <name val="Aptos Narrow"/>
      <charset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43" fontId="2" fillId="0" borderId="0" applyFont="0" applyFill="0" applyBorder="0" applyAlignment="0" applyProtection="0"/>
    <xf numFmtId="0" fontId="14" fillId="0" borderId="0">
      <protection locked="0"/>
    </xf>
    <xf numFmtId="0" fontId="15" fillId="0" borderId="0" applyNumberFormat="0" applyFill="0" applyBorder="0" applyAlignment="0" applyProtection="0"/>
    <xf numFmtId="167" fontId="14" fillId="0" borderId="0">
      <protection locked="0"/>
    </xf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>
      <protection locked="0"/>
    </xf>
    <xf numFmtId="0" fontId="20" fillId="0" borderId="0">
      <protection locked="0"/>
    </xf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9" fillId="23" borderId="7" applyNumberFormat="0" applyFont="0" applyAlignment="0" applyProtection="0"/>
    <xf numFmtId="0" fontId="24" fillId="20" borderId="8" applyNumberFormat="0" applyAlignment="0" applyProtection="0"/>
    <xf numFmtId="0" fontId="25" fillId="0" borderId="0" applyNumberFormat="0" applyFill="0" applyBorder="0" applyAlignment="0" applyProtection="0"/>
    <xf numFmtId="0" fontId="14" fillId="0" borderId="9">
      <protection locked="0"/>
    </xf>
    <xf numFmtId="0" fontId="26" fillId="0" borderId="0" applyNumberForma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165" fontId="0" fillId="0" borderId="0" xfId="0" applyNumberFormat="1"/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1" xfId="0" applyFont="1" applyBorder="1"/>
    <xf numFmtId="0" fontId="4" fillId="0" borderId="14" xfId="0" applyFont="1" applyBorder="1"/>
    <xf numFmtId="3" fontId="0" fillId="0" borderId="0" xfId="0" applyNumberFormat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22" xfId="0" applyBorder="1"/>
    <xf numFmtId="166" fontId="2" fillId="0" borderId="0" xfId="28" applyNumberFormat="1" applyBorder="1" applyAlignment="1">
      <alignment horizontal="right"/>
    </xf>
    <xf numFmtId="166" fontId="2" fillId="0" borderId="0" xfId="28" applyNumberFormat="1" applyFill="1" applyBorder="1" applyAlignment="1">
      <alignment horizontal="right"/>
    </xf>
    <xf numFmtId="0" fontId="6" fillId="0" borderId="0" xfId="0" applyFont="1"/>
    <xf numFmtId="165" fontId="2" fillId="0" borderId="0" xfId="28" applyNumberFormat="1" applyFill="1" applyBorder="1"/>
    <xf numFmtId="164" fontId="0" fillId="0" borderId="0" xfId="0" applyNumberFormat="1"/>
    <xf numFmtId="166" fontId="0" fillId="0" borderId="0" xfId="0" applyNumberFormat="1"/>
    <xf numFmtId="15" fontId="7" fillId="0" borderId="0" xfId="0" applyNumberFormat="1" applyFont="1" applyAlignment="1">
      <alignment horizontal="center"/>
    </xf>
    <xf numFmtId="0" fontId="27" fillId="0" borderId="0" xfId="0" applyFont="1"/>
    <xf numFmtId="15" fontId="7" fillId="0" borderId="11" xfId="0" applyNumberFormat="1" applyFont="1" applyBorder="1" applyAlignment="1">
      <alignment horizontal="center"/>
    </xf>
    <xf numFmtId="15" fontId="7" fillId="0" borderId="14" xfId="0" applyNumberFormat="1" applyFont="1" applyBorder="1" applyAlignment="1">
      <alignment horizontal="center"/>
    </xf>
    <xf numFmtId="0" fontId="28" fillId="0" borderId="0" xfId="0" applyFont="1"/>
    <xf numFmtId="0" fontId="2" fillId="0" borderId="0" xfId="0" applyFont="1"/>
    <xf numFmtId="0" fontId="2" fillId="0" borderId="18" xfId="0" applyFont="1" applyBorder="1"/>
    <xf numFmtId="0" fontId="28" fillId="0" borderId="22" xfId="0" applyFont="1" applyBorder="1"/>
    <xf numFmtId="165" fontId="28" fillId="0" borderId="0" xfId="0" applyNumberFormat="1" applyFont="1"/>
    <xf numFmtId="0" fontId="2" fillId="0" borderId="22" xfId="0" applyFont="1" applyBorder="1"/>
    <xf numFmtId="0" fontId="2" fillId="0" borderId="24" xfId="0" applyFont="1" applyBorder="1"/>
    <xf numFmtId="168" fontId="0" fillId="0" borderId="1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26" xfId="0" applyBorder="1"/>
    <xf numFmtId="168" fontId="0" fillId="0" borderId="18" xfId="0" applyNumberFormat="1" applyBorder="1" applyAlignment="1">
      <alignment horizontal="center"/>
    </xf>
    <xf numFmtId="1" fontId="0" fillId="0" borderId="0" xfId="0" applyNumberFormat="1"/>
    <xf numFmtId="1" fontId="0" fillId="0" borderId="18" xfId="0" applyNumberFormat="1" applyBorder="1"/>
    <xf numFmtId="0" fontId="0" fillId="0" borderId="27" xfId="0" applyBorder="1"/>
    <xf numFmtId="16" fontId="0" fillId="0" borderId="27" xfId="0" applyNumberFormat="1" applyBorder="1"/>
    <xf numFmtId="1" fontId="0" fillId="0" borderId="27" xfId="0" applyNumberFormat="1" applyBorder="1"/>
    <xf numFmtId="16" fontId="0" fillId="0" borderId="0" xfId="0" applyNumberFormat="1"/>
    <xf numFmtId="16" fontId="0" fillId="0" borderId="18" xfId="0" applyNumberFormat="1" applyBorder="1"/>
    <xf numFmtId="1" fontId="0" fillId="0" borderId="22" xfId="0" applyNumberFormat="1" applyBorder="1"/>
    <xf numFmtId="16" fontId="2" fillId="0" borderId="0" xfId="0" applyNumberFormat="1" applyFont="1"/>
    <xf numFmtId="16" fontId="2" fillId="0" borderId="18" xfId="0" applyNumberFormat="1" applyFont="1" applyBorder="1"/>
    <xf numFmtId="16" fontId="2" fillId="0" borderId="22" xfId="0" applyNumberFormat="1" applyFont="1" applyBorder="1"/>
    <xf numFmtId="16" fontId="0" fillId="0" borderId="22" xfId="0" applyNumberFormat="1" applyBorder="1"/>
    <xf numFmtId="1" fontId="2" fillId="0" borderId="22" xfId="0" applyNumberFormat="1" applyFont="1" applyBorder="1"/>
    <xf numFmtId="1" fontId="2" fillId="0" borderId="18" xfId="0" applyNumberFormat="1" applyFont="1" applyBorder="1"/>
    <xf numFmtId="1" fontId="2" fillId="0" borderId="0" xfId="0" applyNumberFormat="1" applyFont="1"/>
    <xf numFmtId="165" fontId="2" fillId="0" borderId="25" xfId="28" applyNumberFormat="1" applyFont="1" applyFill="1" applyBorder="1"/>
    <xf numFmtId="165" fontId="2" fillId="0" borderId="11" xfId="28" applyNumberFormat="1" applyFill="1" applyBorder="1"/>
    <xf numFmtId="165" fontId="2" fillId="0" borderId="14" xfId="28" applyNumberFormat="1" applyFill="1" applyBorder="1"/>
    <xf numFmtId="166" fontId="7" fillId="0" borderId="11" xfId="28" applyNumberFormat="1" applyFont="1" applyFill="1" applyBorder="1" applyAlignment="1">
      <alignment horizontal="center"/>
    </xf>
    <xf numFmtId="166" fontId="7" fillId="0" borderId="0" xfId="28" applyNumberFormat="1" applyFont="1" applyFill="1" applyBorder="1" applyAlignment="1">
      <alignment horizontal="center"/>
    </xf>
    <xf numFmtId="166" fontId="8" fillId="0" borderId="0" xfId="28" applyNumberFormat="1" applyFont="1" applyFill="1" applyBorder="1" applyAlignment="1">
      <alignment horizontal="center"/>
    </xf>
    <xf numFmtId="15" fontId="7" fillId="0" borderId="0" xfId="50" applyNumberFormat="1" applyFont="1" applyAlignment="1">
      <alignment horizontal="center"/>
    </xf>
    <xf numFmtId="15" fontId="7" fillId="0" borderId="18" xfId="50" applyNumberFormat="1" applyFont="1" applyBorder="1" applyAlignment="1">
      <alignment horizontal="center"/>
    </xf>
    <xf numFmtId="15" fontId="7" fillId="0" borderId="22" xfId="50" applyNumberFormat="1" applyFont="1" applyBorder="1" applyAlignment="1">
      <alignment horizontal="center"/>
    </xf>
    <xf numFmtId="15" fontId="7" fillId="0" borderId="22" xfId="0" applyNumberFormat="1" applyFont="1" applyBorder="1" applyAlignment="1">
      <alignment horizontal="center"/>
    </xf>
    <xf numFmtId="166" fontId="8" fillId="0" borderId="20" xfId="28" applyNumberFormat="1" applyFont="1" applyFill="1" applyBorder="1" applyAlignment="1">
      <alignment horizontal="center"/>
    </xf>
    <xf numFmtId="166" fontId="8" fillId="0" borderId="16" xfId="28" applyNumberFormat="1" applyFont="1" applyFill="1" applyBorder="1" applyAlignment="1">
      <alignment horizontal="center"/>
    </xf>
    <xf numFmtId="15" fontId="7" fillId="0" borderId="18" xfId="0" applyNumberFormat="1" applyFont="1" applyBorder="1" applyAlignment="1">
      <alignment horizontal="center"/>
    </xf>
    <xf numFmtId="166" fontId="8" fillId="0" borderId="19" xfId="28" applyNumberFormat="1" applyFont="1" applyFill="1" applyBorder="1" applyAlignment="1">
      <alignment horizontal="center"/>
    </xf>
    <xf numFmtId="165" fontId="2" fillId="0" borderId="0" xfId="28" applyNumberFormat="1" applyBorder="1"/>
    <xf numFmtId="0" fontId="2" fillId="0" borderId="25" xfId="0" applyFont="1" applyBorder="1"/>
    <xf numFmtId="165" fontId="2" fillId="0" borderId="24" xfId="28" applyNumberFormat="1" applyFont="1" applyFill="1" applyBorder="1"/>
    <xf numFmtId="165" fontId="2" fillId="0" borderId="0" xfId="28" applyNumberFormat="1" applyFont="1" applyFill="1" applyBorder="1"/>
    <xf numFmtId="165" fontId="2" fillId="0" borderId="18" xfId="28" applyNumberFormat="1" applyFont="1" applyFill="1" applyBorder="1"/>
    <xf numFmtId="165" fontId="2" fillId="0" borderId="22" xfId="28" applyNumberFormat="1" applyFont="1" applyFill="1" applyBorder="1"/>
    <xf numFmtId="0" fontId="2" fillId="0" borderId="21" xfId="0" applyFont="1" applyBorder="1"/>
    <xf numFmtId="0" fontId="2" fillId="0" borderId="15" xfId="0" applyFont="1" applyBorder="1"/>
    <xf numFmtId="0" fontId="2" fillId="0" borderId="0" xfId="0" applyFont="1" applyAlignment="1">
      <alignment horizontal="center"/>
    </xf>
    <xf numFmtId="0" fontId="2" fillId="0" borderId="23" xfId="0" applyFont="1" applyBorder="1"/>
    <xf numFmtId="165" fontId="2" fillId="0" borderId="11" xfId="28" applyNumberFormat="1" applyFont="1" applyFill="1" applyBorder="1"/>
    <xf numFmtId="165" fontId="2" fillId="0" borderId="14" xfId="28" applyNumberFormat="1" applyFont="1" applyFill="1" applyBorder="1"/>
    <xf numFmtId="15" fontId="7" fillId="0" borderId="16" xfId="0" applyNumberFormat="1" applyFont="1" applyBorder="1"/>
    <xf numFmtId="0" fontId="5" fillId="0" borderId="0" xfId="0" applyFont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0" xfId="0" applyAlignment="1">
      <alignment horizontal="left"/>
    </xf>
    <xf numFmtId="169" fontId="30" fillId="0" borderId="0" xfId="0" applyNumberFormat="1" applyFont="1" applyAlignment="1">
      <alignment horizontal="left" wrapText="1"/>
    </xf>
    <xf numFmtId="0" fontId="5" fillId="0" borderId="30" xfId="0" applyFont="1" applyBorder="1" applyAlignment="1">
      <alignment horizontal="left" vertical="top" wrapText="1"/>
    </xf>
    <xf numFmtId="3" fontId="5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9" fillId="0" borderId="0" xfId="0" applyFont="1" applyAlignment="1">
      <alignment horizontal="left" wrapText="1"/>
    </xf>
    <xf numFmtId="169" fontId="7" fillId="0" borderId="0" xfId="0" applyNumberFormat="1" applyFont="1" applyAlignment="1">
      <alignment horizontal="left"/>
    </xf>
    <xf numFmtId="15" fontId="7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30" xfId="0" applyFont="1" applyBorder="1" applyAlignment="1">
      <alignment horizontal="left"/>
    </xf>
    <xf numFmtId="169" fontId="7" fillId="0" borderId="0" xfId="50" applyNumberFormat="1" applyFont="1" applyAlignment="1">
      <alignment horizontal="left"/>
    </xf>
    <xf numFmtId="0" fontId="5" fillId="0" borderId="0" xfId="0" applyFont="1" applyAlignment="1">
      <alignment horizontal="left" vertical="top"/>
    </xf>
    <xf numFmtId="169" fontId="2" fillId="0" borderId="0" xfId="0" applyNumberFormat="1" applyFont="1" applyAlignment="1">
      <alignment horizontal="left"/>
    </xf>
    <xf numFmtId="0" fontId="2" fillId="0" borderId="30" xfId="0" applyFont="1" applyBorder="1" applyAlignment="1">
      <alignment horizontal="left"/>
    </xf>
    <xf numFmtId="169" fontId="30" fillId="24" borderId="0" xfId="0" applyNumberFormat="1" applyFont="1" applyFill="1" applyAlignment="1">
      <alignment horizontal="left" wrapText="1"/>
    </xf>
    <xf numFmtId="169" fontId="7" fillId="24" borderId="0" xfId="0" applyNumberFormat="1" applyFont="1" applyFill="1" applyAlignment="1">
      <alignment horizontal="left"/>
    </xf>
    <xf numFmtId="169" fontId="7" fillId="24" borderId="0" xfId="50" applyNumberFormat="1" applyFont="1" applyFill="1" applyAlignment="1">
      <alignment horizontal="left"/>
    </xf>
    <xf numFmtId="3" fontId="7" fillId="0" borderId="0" xfId="0" applyNumberFormat="1" applyFont="1" applyFill="1" applyBorder="1" applyAlignment="1">
      <alignment horizontal="right" vertical="center" wrapText="1" readingOrder="1"/>
    </xf>
    <xf numFmtId="165" fontId="2" fillId="0" borderId="29" xfId="28" applyNumberFormat="1" applyFill="1" applyBorder="1" applyAlignment="1">
      <alignment horizontal="right"/>
    </xf>
    <xf numFmtId="165" fontId="2" fillId="0" borderId="0" xfId="28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 vertical="center" wrapText="1" readingOrder="1"/>
    </xf>
    <xf numFmtId="165" fontId="0" fillId="0" borderId="0" xfId="28" applyNumberFormat="1" applyFont="1" applyFill="1" applyBorder="1" applyAlignment="1">
      <alignment horizontal="right"/>
    </xf>
    <xf numFmtId="165" fontId="2" fillId="0" borderId="0" xfId="28" applyNumberFormat="1" applyFont="1" applyFill="1" applyBorder="1" applyAlignment="1">
      <alignment horizontal="right"/>
    </xf>
    <xf numFmtId="166" fontId="7" fillId="0" borderId="0" xfId="28" applyNumberFormat="1" applyFont="1" applyFill="1" applyBorder="1" applyAlignment="1">
      <alignment horizontal="right"/>
    </xf>
    <xf numFmtId="0" fontId="31" fillId="0" borderId="0" xfId="0" applyFont="1"/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3 2" xfId="54" xr:uid="{00000000-0005-0000-0000-00001C000000}"/>
    <cellStyle name="Comma 9 2" xfId="52" xr:uid="{00000000-0005-0000-0000-00001D000000}"/>
    <cellStyle name="Date" xfId="29" xr:uid="{00000000-0005-0000-0000-00001E000000}"/>
    <cellStyle name="Explanatory Text" xfId="30" builtinId="53" customBuiltin="1"/>
    <cellStyle name="Fixed" xfId="31" xr:uid="{00000000-0005-0000-0000-000020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eading1" xfId="37" xr:uid="{00000000-0005-0000-0000-000026000000}"/>
    <cellStyle name="Heading2" xfId="38" xr:uid="{00000000-0005-0000-0000-000027000000}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48" xr:uid="{00000000-0005-0000-0000-00002C000000}"/>
    <cellStyle name="Normal 2 2 2" xfId="50" xr:uid="{00000000-0005-0000-0000-00002D000000}"/>
    <cellStyle name="Normal 3" xfId="47" xr:uid="{00000000-0005-0000-0000-00002E000000}"/>
    <cellStyle name="Normal 3 2" xfId="53" xr:uid="{00000000-0005-0000-0000-00002F000000}"/>
    <cellStyle name="Normal 4 2" xfId="51" xr:uid="{00000000-0005-0000-0000-000030000000}"/>
    <cellStyle name="Note" xfId="42" builtinId="10" customBuiltin="1"/>
    <cellStyle name="Output" xfId="43" builtinId="21" customBuiltin="1"/>
    <cellStyle name="Percent 2 2" xfId="49" xr:uid="{00000000-0005-0000-0000-000033000000}"/>
    <cellStyle name="Percent 7" xfId="55" xr:uid="{00000000-0005-0000-0000-000034000000}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0"/>
  <sheetViews>
    <sheetView tabSelected="1" topLeftCell="A28" zoomScale="70" zoomScaleNormal="70" workbookViewId="0">
      <selection activeCell="F54" sqref="F54"/>
    </sheetView>
  </sheetViews>
  <sheetFormatPr defaultRowHeight="12.75"/>
  <cols>
    <col min="1" max="1" width="9.140625" style="83"/>
    <col min="2" max="2" width="17.5703125" style="84" customWidth="1"/>
    <col min="3" max="3" width="27" style="84" hidden="1" customWidth="1"/>
    <col min="4" max="4" width="15.42578125" style="84" bestFit="1" customWidth="1"/>
    <col min="5" max="5" width="12.5703125" style="103" customWidth="1"/>
    <col min="6" max="6" width="10.85546875" style="84" customWidth="1"/>
    <col min="7" max="16384" width="9.140625" style="84"/>
  </cols>
  <sheetData>
    <row r="1" spans="1:6" s="82" customFormat="1">
      <c r="A1" s="81" t="s">
        <v>0</v>
      </c>
      <c r="B1" s="82" t="s">
        <v>1</v>
      </c>
      <c r="C1" s="82" t="s">
        <v>2</v>
      </c>
      <c r="D1" s="82" t="s">
        <v>3</v>
      </c>
      <c r="E1" s="102" t="s">
        <v>4</v>
      </c>
      <c r="F1" s="82" t="s">
        <v>5</v>
      </c>
    </row>
    <row r="2" spans="1:6">
      <c r="A2" s="83">
        <v>2023</v>
      </c>
      <c r="D2" s="98">
        <v>45068</v>
      </c>
    </row>
    <row r="3" spans="1:6">
      <c r="A3" s="83">
        <v>2023</v>
      </c>
      <c r="D3" s="85">
        <v>45083</v>
      </c>
    </row>
    <row r="4" spans="1:6">
      <c r="A4" s="83">
        <v>2023</v>
      </c>
      <c r="D4" s="85">
        <v>45095</v>
      </c>
    </row>
    <row r="5" spans="1:6">
      <c r="A5" s="83">
        <v>2023</v>
      </c>
      <c r="D5" s="85">
        <v>45109</v>
      </c>
    </row>
    <row r="6" spans="1:6">
      <c r="A6" s="83">
        <v>2023</v>
      </c>
      <c r="D6" s="85">
        <v>45123</v>
      </c>
    </row>
    <row r="7" spans="1:6">
      <c r="A7" s="83">
        <v>2023</v>
      </c>
      <c r="D7" s="85">
        <v>45137</v>
      </c>
    </row>
    <row r="8" spans="1:6">
      <c r="A8" s="83">
        <v>2023</v>
      </c>
      <c r="D8" s="85">
        <v>45151</v>
      </c>
    </row>
    <row r="9" spans="1:6">
      <c r="A9" s="83">
        <v>2023</v>
      </c>
      <c r="D9" s="85">
        <v>45165</v>
      </c>
    </row>
    <row r="10" spans="1:6">
      <c r="A10" s="83">
        <v>2023</v>
      </c>
      <c r="D10" s="85">
        <v>45179</v>
      </c>
    </row>
    <row r="11" spans="1:6">
      <c r="A11" s="83">
        <v>2023</v>
      </c>
      <c r="D11" s="85">
        <v>45193</v>
      </c>
    </row>
    <row r="12" spans="1:6">
      <c r="A12" s="83">
        <v>2023</v>
      </c>
      <c r="D12" s="85">
        <v>45208</v>
      </c>
    </row>
    <row r="13" spans="1:6">
      <c r="A13" s="86">
        <v>2022</v>
      </c>
      <c r="B13" s="87" t="s">
        <v>6</v>
      </c>
      <c r="C13" s="87"/>
      <c r="D13" s="98">
        <v>44710</v>
      </c>
      <c r="E13" s="104">
        <v>99092.173096373095</v>
      </c>
    </row>
    <row r="14" spans="1:6">
      <c r="A14" s="86">
        <v>2022</v>
      </c>
      <c r="B14" s="87" t="s">
        <v>7</v>
      </c>
      <c r="C14" s="87"/>
      <c r="D14" s="85">
        <v>44724</v>
      </c>
      <c r="E14" s="104">
        <v>100407.244482967</v>
      </c>
    </row>
    <row r="15" spans="1:6" ht="14.25">
      <c r="A15" s="86">
        <v>2022</v>
      </c>
      <c r="B15" s="108" t="s">
        <v>8</v>
      </c>
      <c r="D15" s="85">
        <v>44738</v>
      </c>
      <c r="E15" s="104">
        <v>13708.6782512929</v>
      </c>
    </row>
    <row r="16" spans="1:6" ht="14.25">
      <c r="A16" s="86">
        <v>2022</v>
      </c>
      <c r="B16" s="108" t="s">
        <v>9</v>
      </c>
      <c r="D16" s="85">
        <v>44752</v>
      </c>
      <c r="E16" s="104">
        <v>3515.1641506844098</v>
      </c>
    </row>
    <row r="17" spans="1:5" ht="14.25">
      <c r="A17" s="86">
        <v>2022</v>
      </c>
      <c r="B17" s="108" t="s">
        <v>10</v>
      </c>
      <c r="D17" s="85">
        <v>44768</v>
      </c>
      <c r="E17" s="104">
        <v>10536.3129143855</v>
      </c>
    </row>
    <row r="18" spans="1:5" ht="14.25">
      <c r="A18" s="86">
        <v>2022</v>
      </c>
      <c r="B18" s="108" t="s">
        <v>11</v>
      </c>
      <c r="D18" s="85">
        <v>44780</v>
      </c>
      <c r="E18" s="104">
        <v>4247.9243860224597</v>
      </c>
    </row>
    <row r="19" spans="1:5" ht="14.25">
      <c r="A19" s="86">
        <v>2022</v>
      </c>
      <c r="B19" s="108" t="s">
        <v>12</v>
      </c>
      <c r="D19" s="85">
        <v>44794</v>
      </c>
      <c r="E19" s="104">
        <v>3656.4332816441001</v>
      </c>
    </row>
    <row r="20" spans="1:5" ht="14.25">
      <c r="A20" s="86">
        <v>2022</v>
      </c>
      <c r="B20" s="108" t="s">
        <v>13</v>
      </c>
      <c r="D20" s="85">
        <v>44809</v>
      </c>
      <c r="E20" s="104">
        <v>20848.406451266001</v>
      </c>
    </row>
    <row r="21" spans="1:5" ht="14.25">
      <c r="A21" s="86">
        <v>2022</v>
      </c>
      <c r="B21" s="108" t="s">
        <v>14</v>
      </c>
      <c r="D21" s="85">
        <v>44822</v>
      </c>
      <c r="E21" s="103">
        <v>0</v>
      </c>
    </row>
    <row r="22" spans="1:5" ht="14.25">
      <c r="A22" s="86">
        <v>2022</v>
      </c>
      <c r="B22" s="108" t="s">
        <v>15</v>
      </c>
      <c r="D22" s="85">
        <v>44837</v>
      </c>
      <c r="E22" s="103">
        <v>0</v>
      </c>
    </row>
    <row r="23" spans="1:5">
      <c r="A23" s="86">
        <v>2021</v>
      </c>
      <c r="B23" s="87" t="s">
        <v>16</v>
      </c>
      <c r="C23" s="87"/>
      <c r="D23" s="98">
        <v>44340</v>
      </c>
      <c r="E23" s="105">
        <v>3269.5325808951402</v>
      </c>
    </row>
    <row r="24" spans="1:5" ht="14.25">
      <c r="A24" s="86">
        <v>2021</v>
      </c>
      <c r="B24" s="108" t="s">
        <v>17</v>
      </c>
      <c r="C24" s="87"/>
      <c r="D24" s="85">
        <v>44352</v>
      </c>
      <c r="E24" s="105">
        <v>2981.7063551963101</v>
      </c>
    </row>
    <row r="25" spans="1:5" ht="14.25">
      <c r="A25" s="86">
        <v>2021</v>
      </c>
      <c r="B25" s="108" t="s">
        <v>18</v>
      </c>
      <c r="C25" s="87"/>
      <c r="D25" s="85">
        <v>44354</v>
      </c>
      <c r="E25" s="105">
        <v>0</v>
      </c>
    </row>
    <row r="26" spans="1:5" ht="14.25">
      <c r="A26" s="86">
        <v>2021</v>
      </c>
      <c r="B26" s="108" t="s">
        <v>19</v>
      </c>
      <c r="C26" s="87"/>
      <c r="D26" s="85">
        <v>44366</v>
      </c>
      <c r="E26" s="105">
        <v>3174.8141253435501</v>
      </c>
    </row>
    <row r="27" spans="1:5" ht="14.25">
      <c r="A27" s="86">
        <v>2021</v>
      </c>
      <c r="B27" s="108" t="s">
        <v>20</v>
      </c>
      <c r="C27" s="88"/>
      <c r="D27" s="85">
        <v>44381</v>
      </c>
      <c r="E27" s="105">
        <v>5861.1223756192903</v>
      </c>
    </row>
    <row r="28" spans="1:5" ht="14.25">
      <c r="A28" s="86">
        <v>2021</v>
      </c>
      <c r="B28" s="108" t="s">
        <v>21</v>
      </c>
      <c r="C28" s="88"/>
      <c r="D28" s="85">
        <v>44394</v>
      </c>
      <c r="E28" s="105">
        <v>1994.2637616160901</v>
      </c>
    </row>
    <row r="29" spans="1:5" ht="14.25">
      <c r="A29" s="86">
        <v>2021</v>
      </c>
      <c r="B29" s="108" t="s">
        <v>22</v>
      </c>
      <c r="C29" s="87"/>
      <c r="D29" s="85">
        <v>44394</v>
      </c>
      <c r="E29" s="105">
        <v>0</v>
      </c>
    </row>
    <row r="30" spans="1:5" ht="14.25">
      <c r="A30" s="86">
        <v>2021</v>
      </c>
      <c r="B30" s="108" t="s">
        <v>23</v>
      </c>
      <c r="C30" s="87"/>
      <c r="D30" s="85">
        <v>44409</v>
      </c>
      <c r="E30" s="105">
        <v>4540.18329531157</v>
      </c>
    </row>
    <row r="31" spans="1:5" ht="14.25">
      <c r="A31" s="86">
        <v>2021</v>
      </c>
      <c r="B31" s="108" t="s">
        <v>24</v>
      </c>
      <c r="C31" s="87"/>
      <c r="D31" s="85">
        <v>44410</v>
      </c>
      <c r="E31" s="103">
        <v>0</v>
      </c>
    </row>
    <row r="32" spans="1:5" ht="14.25">
      <c r="A32" s="86">
        <v>2021</v>
      </c>
      <c r="B32" s="108" t="s">
        <v>25</v>
      </c>
      <c r="C32" s="87"/>
      <c r="D32" s="85">
        <v>44423</v>
      </c>
      <c r="E32" s="103">
        <v>4005.61001197819</v>
      </c>
    </row>
    <row r="33" spans="1:7" ht="14.25">
      <c r="A33" s="86">
        <v>2021</v>
      </c>
      <c r="B33" s="108" t="s">
        <v>26</v>
      </c>
      <c r="C33" s="87"/>
      <c r="D33" s="85">
        <v>44437</v>
      </c>
      <c r="E33" s="103">
        <v>2456.7291986154</v>
      </c>
    </row>
    <row r="34" spans="1:7" ht="14.25">
      <c r="A34" s="86">
        <v>2021</v>
      </c>
      <c r="B34" s="108" t="s">
        <v>27</v>
      </c>
      <c r="C34" s="87"/>
      <c r="D34" s="85">
        <v>44452</v>
      </c>
      <c r="E34" s="103">
        <v>36543.605894354303</v>
      </c>
    </row>
    <row r="35" spans="1:7" ht="14.25">
      <c r="A35" s="86">
        <v>2021</v>
      </c>
      <c r="B35" s="108" t="s">
        <v>28</v>
      </c>
      <c r="C35" s="87"/>
      <c r="D35" s="85">
        <v>44465</v>
      </c>
      <c r="E35" s="103">
        <v>0</v>
      </c>
    </row>
    <row r="36" spans="1:7" ht="14.25">
      <c r="A36" s="83">
        <v>2020</v>
      </c>
      <c r="B36" s="84" t="s">
        <v>29</v>
      </c>
      <c r="D36" s="98">
        <v>43985</v>
      </c>
      <c r="E36" s="101">
        <v>10760.1903015773</v>
      </c>
      <c r="F36" s="89"/>
    </row>
    <row r="37" spans="1:7" ht="14.25">
      <c r="A37" s="83">
        <v>2020</v>
      </c>
      <c r="B37" s="108" t="s">
        <v>30</v>
      </c>
      <c r="D37" s="85">
        <v>43995</v>
      </c>
      <c r="E37" s="101">
        <v>9127.6484475622601</v>
      </c>
      <c r="F37" s="89"/>
      <c r="G37" s="89"/>
    </row>
    <row r="38" spans="1:7" ht="14.25">
      <c r="A38" s="83">
        <v>2020</v>
      </c>
      <c r="B38" s="108" t="s">
        <v>31</v>
      </c>
      <c r="D38" s="85">
        <v>44009</v>
      </c>
      <c r="E38" s="101">
        <v>39615.372626021897</v>
      </c>
      <c r="F38" s="89"/>
      <c r="G38" s="89"/>
    </row>
    <row r="39" spans="1:7" ht="14.25">
      <c r="A39" s="83">
        <v>2020</v>
      </c>
      <c r="B39" s="108" t="s">
        <v>32</v>
      </c>
      <c r="D39" s="85">
        <v>44023</v>
      </c>
      <c r="E39" s="101">
        <v>22213.386634240698</v>
      </c>
      <c r="F39" s="89"/>
      <c r="G39" s="89"/>
    </row>
    <row r="40" spans="1:7" ht="14.25">
      <c r="A40" s="83">
        <v>2020</v>
      </c>
      <c r="B40" s="108" t="s">
        <v>33</v>
      </c>
      <c r="D40" s="85">
        <v>44038</v>
      </c>
      <c r="E40" s="101">
        <v>20446.7070972078</v>
      </c>
      <c r="F40" s="89"/>
      <c r="G40" s="89"/>
    </row>
    <row r="41" spans="1:7" ht="14.25">
      <c r="A41" s="83">
        <v>2020</v>
      </c>
      <c r="B41" s="108" t="s">
        <v>34</v>
      </c>
      <c r="D41" s="85">
        <v>44052</v>
      </c>
      <c r="E41" s="101">
        <v>40640.881097314799</v>
      </c>
      <c r="F41" s="89"/>
      <c r="G41" s="89"/>
    </row>
    <row r="42" spans="1:7" ht="14.25">
      <c r="A42" s="83">
        <v>2020</v>
      </c>
      <c r="B42" s="108" t="s">
        <v>35</v>
      </c>
      <c r="D42" s="85">
        <v>44066</v>
      </c>
      <c r="E42" s="101">
        <v>23350.992893932998</v>
      </c>
      <c r="F42" s="89"/>
      <c r="G42" s="89"/>
    </row>
    <row r="43" spans="1:7" ht="14.25">
      <c r="A43" s="83">
        <v>2020</v>
      </c>
      <c r="B43" s="108" t="s">
        <v>36</v>
      </c>
      <c r="D43" s="85">
        <v>44080</v>
      </c>
      <c r="E43" s="101">
        <v>17226.730998590701</v>
      </c>
      <c r="F43" s="89"/>
      <c r="G43" s="89"/>
    </row>
    <row r="44" spans="1:7" ht="14.25">
      <c r="A44" s="83">
        <v>2020</v>
      </c>
      <c r="B44" s="108" t="s">
        <v>37</v>
      </c>
      <c r="D44" s="85">
        <v>44094</v>
      </c>
      <c r="E44" s="101">
        <v>4769.2462062127197</v>
      </c>
    </row>
    <row r="45" spans="1:7" ht="14.25">
      <c r="A45" s="83">
        <v>2020</v>
      </c>
      <c r="B45" s="108" t="s">
        <v>38</v>
      </c>
      <c r="C45" s="80"/>
      <c r="D45" s="85">
        <v>44055</v>
      </c>
      <c r="E45" s="103">
        <v>0</v>
      </c>
    </row>
    <row r="46" spans="1:7" ht="15">
      <c r="A46" s="83">
        <v>2019</v>
      </c>
      <c r="B46" s="108" t="s">
        <v>39</v>
      </c>
      <c r="D46" s="99">
        <v>43624</v>
      </c>
      <c r="E46" s="103">
        <v>19443</v>
      </c>
    </row>
    <row r="47" spans="1:7" ht="15">
      <c r="A47" s="83">
        <v>2019</v>
      </c>
      <c r="B47" s="108" t="s">
        <v>40</v>
      </c>
      <c r="D47" s="90">
        <v>43638</v>
      </c>
      <c r="E47" s="103">
        <v>50468</v>
      </c>
    </row>
    <row r="48" spans="1:7" ht="15">
      <c r="A48" s="83">
        <v>2019</v>
      </c>
      <c r="B48" s="108" t="s">
        <v>41</v>
      </c>
      <c r="D48" s="90">
        <v>43652</v>
      </c>
      <c r="E48" s="103">
        <v>16508</v>
      </c>
    </row>
    <row r="49" spans="1:6" ht="15">
      <c r="A49" s="83">
        <v>2019</v>
      </c>
      <c r="B49" s="108" t="s">
        <v>42</v>
      </c>
      <c r="D49" s="90">
        <v>43666</v>
      </c>
      <c r="E49" s="103">
        <v>8475</v>
      </c>
    </row>
    <row r="50" spans="1:6" ht="15">
      <c r="A50" s="83">
        <v>2019</v>
      </c>
      <c r="B50" s="108" t="s">
        <v>43</v>
      </c>
      <c r="D50" s="90">
        <v>43681</v>
      </c>
      <c r="E50" s="103">
        <v>9324</v>
      </c>
    </row>
    <row r="51" spans="1:6" ht="15">
      <c r="A51" s="83">
        <v>2019</v>
      </c>
      <c r="B51" s="108" t="s">
        <v>44</v>
      </c>
      <c r="D51" s="90">
        <v>43695</v>
      </c>
      <c r="E51" s="103">
        <v>12220</v>
      </c>
    </row>
    <row r="52" spans="1:6" ht="15">
      <c r="A52" s="83">
        <v>2019</v>
      </c>
      <c r="B52" s="108" t="s">
        <v>45</v>
      </c>
      <c r="C52" s="91"/>
      <c r="D52" s="90">
        <v>43709</v>
      </c>
      <c r="E52" s="103">
        <v>10373</v>
      </c>
    </row>
    <row r="53" spans="1:6" ht="15">
      <c r="A53" s="83">
        <v>2019</v>
      </c>
      <c r="B53" s="108" t="s">
        <v>46</v>
      </c>
      <c r="D53" s="90">
        <v>43723</v>
      </c>
      <c r="E53" s="103">
        <v>6520</v>
      </c>
      <c r="F53" s="84" t="s">
        <v>47</v>
      </c>
    </row>
    <row r="54" spans="1:6" ht="14.25">
      <c r="A54" s="83">
        <v>2018</v>
      </c>
      <c r="B54" s="88" t="s">
        <v>48</v>
      </c>
      <c r="D54" s="99">
        <v>43260</v>
      </c>
      <c r="E54" s="103">
        <v>77908.556172411918</v>
      </c>
    </row>
    <row r="55" spans="1:6" ht="14.25">
      <c r="A55" s="83">
        <v>2018</v>
      </c>
      <c r="B55" s="88" t="s">
        <v>49</v>
      </c>
      <c r="D55" s="90">
        <v>43274</v>
      </c>
      <c r="E55" s="103">
        <v>16136.655476621987</v>
      </c>
    </row>
    <row r="56" spans="1:6" ht="14.25">
      <c r="A56" s="83">
        <v>2018</v>
      </c>
      <c r="B56" s="88" t="s">
        <v>50</v>
      </c>
      <c r="D56" s="90">
        <v>43288</v>
      </c>
      <c r="E56" s="103">
        <v>28646.902956524154</v>
      </c>
    </row>
    <row r="57" spans="1:6" ht="14.25">
      <c r="A57" s="83">
        <v>2018</v>
      </c>
      <c r="B57" s="88" t="s">
        <v>51</v>
      </c>
      <c r="D57" s="90">
        <v>43302</v>
      </c>
      <c r="E57" s="103">
        <v>0</v>
      </c>
    </row>
    <row r="58" spans="1:6" ht="14.25">
      <c r="A58" s="83">
        <v>2018</v>
      </c>
      <c r="B58" s="88" t="s">
        <v>52</v>
      </c>
      <c r="D58" s="90">
        <v>43317</v>
      </c>
      <c r="E58" s="103">
        <v>5984.1098237428587</v>
      </c>
    </row>
    <row r="59" spans="1:6" ht="14.25">
      <c r="A59" s="83">
        <v>2018</v>
      </c>
      <c r="B59" s="88" t="s">
        <v>53</v>
      </c>
      <c r="D59" s="90">
        <v>43330</v>
      </c>
      <c r="E59" s="103">
        <v>4181.8251305293024</v>
      </c>
    </row>
    <row r="60" spans="1:6" ht="14.25">
      <c r="A60" s="83">
        <v>2018</v>
      </c>
      <c r="B60" s="88" t="s">
        <v>54</v>
      </c>
      <c r="D60" s="90">
        <v>43345</v>
      </c>
      <c r="E60" s="103">
        <v>5819.2165596041841</v>
      </c>
    </row>
    <row r="61" spans="1:6" ht="14.25">
      <c r="A61" s="83">
        <v>2018</v>
      </c>
      <c r="B61" s="88" t="s">
        <v>55</v>
      </c>
      <c r="D61" s="90">
        <v>43358</v>
      </c>
      <c r="E61" s="103">
        <v>973.29308959835919</v>
      </c>
      <c r="F61" s="92">
        <f>SUM(E54:E56,E58:E61)</f>
        <v>139650.55920903277</v>
      </c>
    </row>
    <row r="62" spans="1:6" ht="14.25">
      <c r="A62" s="93">
        <v>2017</v>
      </c>
      <c r="B62" s="88" t="s">
        <v>56</v>
      </c>
      <c r="D62" s="100">
        <v>42907</v>
      </c>
      <c r="E62" s="103">
        <v>75364</v>
      </c>
    </row>
    <row r="63" spans="1:6" ht="14.25">
      <c r="A63" s="83">
        <v>2017</v>
      </c>
      <c r="B63" s="88" t="s">
        <v>57</v>
      </c>
      <c r="D63" s="94">
        <v>42917</v>
      </c>
      <c r="E63" s="103">
        <v>11676.99240212206</v>
      </c>
    </row>
    <row r="64" spans="1:6" ht="14.25">
      <c r="A64" s="83">
        <v>2017</v>
      </c>
      <c r="B64" s="88" t="s">
        <v>58</v>
      </c>
      <c r="D64" s="94">
        <v>42931</v>
      </c>
      <c r="E64" s="103">
        <v>18657.71266622821</v>
      </c>
    </row>
    <row r="65" spans="1:6" ht="14.25">
      <c r="A65" s="83">
        <v>2017</v>
      </c>
      <c r="B65" s="88" t="s">
        <v>59</v>
      </c>
      <c r="D65" s="94">
        <v>42945</v>
      </c>
      <c r="E65" s="103">
        <v>2835.2333337749687</v>
      </c>
    </row>
    <row r="66" spans="1:6" ht="14.25">
      <c r="A66" s="83">
        <v>2017</v>
      </c>
      <c r="B66" s="88" t="s">
        <v>60</v>
      </c>
      <c r="D66" s="94">
        <v>42959</v>
      </c>
      <c r="E66" s="103">
        <v>17024.692075212257</v>
      </c>
    </row>
    <row r="67" spans="1:6" ht="14.25">
      <c r="A67" s="83">
        <v>2017</v>
      </c>
      <c r="B67" s="88" t="s">
        <v>61</v>
      </c>
      <c r="D67" s="94">
        <v>42973</v>
      </c>
      <c r="E67" s="103">
        <v>9475.0408817467796</v>
      </c>
    </row>
    <row r="68" spans="1:6" ht="14.25">
      <c r="A68" s="83">
        <v>2017</v>
      </c>
      <c r="B68" s="88" t="s">
        <v>62</v>
      </c>
      <c r="D68" s="94">
        <v>42986</v>
      </c>
      <c r="E68" s="103">
        <v>6222.4180549074108</v>
      </c>
    </row>
    <row r="69" spans="1:6" ht="14.25">
      <c r="A69" s="83">
        <v>2017</v>
      </c>
      <c r="B69" s="88" t="s">
        <v>63</v>
      </c>
      <c r="D69" s="94">
        <v>43001</v>
      </c>
      <c r="E69" s="103">
        <v>710.08372948408942</v>
      </c>
      <c r="F69" s="92">
        <f>SUM(E62:E69)</f>
        <v>141966.17314347578</v>
      </c>
    </row>
    <row r="70" spans="1:6" ht="14.25">
      <c r="A70" s="93">
        <v>2016</v>
      </c>
      <c r="B70" s="88" t="s">
        <v>64</v>
      </c>
      <c r="D70" s="100">
        <v>42539</v>
      </c>
      <c r="E70" s="103">
        <v>23988.81108147938</v>
      </c>
    </row>
    <row r="71" spans="1:6" ht="14.25">
      <c r="A71" s="83">
        <v>2016</v>
      </c>
      <c r="B71" s="88" t="s">
        <v>65</v>
      </c>
      <c r="D71" s="94">
        <v>42553</v>
      </c>
      <c r="E71" s="103">
        <v>37853.075680161339</v>
      </c>
    </row>
    <row r="72" spans="1:6" ht="14.25">
      <c r="A72" s="83">
        <v>2016</v>
      </c>
      <c r="B72" s="88" t="s">
        <v>66</v>
      </c>
      <c r="D72" s="94">
        <v>42567</v>
      </c>
      <c r="E72" s="103">
        <v>3788.0147574700013</v>
      </c>
    </row>
    <row r="73" spans="1:6" ht="14.25">
      <c r="A73" s="83">
        <v>2016</v>
      </c>
      <c r="B73" s="88" t="s">
        <v>67</v>
      </c>
      <c r="D73" s="94">
        <v>42581</v>
      </c>
      <c r="E73" s="103">
        <v>9747.3036714830978</v>
      </c>
    </row>
    <row r="74" spans="1:6" ht="14.25">
      <c r="A74" s="83">
        <v>2016</v>
      </c>
      <c r="B74" s="88" t="s">
        <v>68</v>
      </c>
      <c r="D74" s="94">
        <v>42595</v>
      </c>
      <c r="E74" s="103">
        <v>25409.479837248808</v>
      </c>
    </row>
    <row r="75" spans="1:6" ht="14.25">
      <c r="A75" s="83">
        <v>2016</v>
      </c>
      <c r="B75" s="88" t="s">
        <v>69</v>
      </c>
      <c r="D75" s="94">
        <v>42609</v>
      </c>
      <c r="E75" s="106">
        <v>0</v>
      </c>
      <c r="F75" s="92">
        <f>SUM(E70:E74)</f>
        <v>100786.68502784261</v>
      </c>
    </row>
    <row r="76" spans="1:6" ht="14.25">
      <c r="A76" s="93">
        <v>2015</v>
      </c>
      <c r="B76" s="95" t="s">
        <v>70</v>
      </c>
      <c r="D76" s="99">
        <v>42182</v>
      </c>
      <c r="E76" s="103">
        <v>82427.751206593748</v>
      </c>
    </row>
    <row r="77" spans="1:6" ht="14.25">
      <c r="A77" s="83">
        <v>2015</v>
      </c>
      <c r="B77" s="88" t="s">
        <v>71</v>
      </c>
      <c r="D77" s="90">
        <v>42196</v>
      </c>
      <c r="E77" s="103">
        <v>70538.111919255098</v>
      </c>
    </row>
    <row r="78" spans="1:6" ht="14.25">
      <c r="A78" s="83">
        <v>2015</v>
      </c>
      <c r="B78" s="95" t="s">
        <v>72</v>
      </c>
      <c r="D78" s="90">
        <v>42210</v>
      </c>
      <c r="E78" s="103">
        <v>29868.444719803254</v>
      </c>
    </row>
    <row r="79" spans="1:6" ht="14.25">
      <c r="A79" s="83">
        <v>2015</v>
      </c>
      <c r="B79" s="88" t="s">
        <v>73</v>
      </c>
      <c r="D79" s="90">
        <v>42224</v>
      </c>
      <c r="E79" s="103">
        <v>28381.785987376716</v>
      </c>
    </row>
    <row r="80" spans="1:6" ht="14.25">
      <c r="A80" s="83">
        <v>2015</v>
      </c>
      <c r="B80" s="88" t="s">
        <v>74</v>
      </c>
      <c r="D80" s="90">
        <v>42238</v>
      </c>
      <c r="E80" s="103">
        <v>24653.96991285988</v>
      </c>
    </row>
    <row r="81" spans="1:9" ht="14.25">
      <c r="A81" s="83">
        <v>2015</v>
      </c>
      <c r="B81" s="95" t="s">
        <v>75</v>
      </c>
      <c r="D81" s="90">
        <v>42255</v>
      </c>
      <c r="E81" s="103">
        <v>13354.6418692507</v>
      </c>
      <c r="F81" s="92">
        <f>SUM(E76:E81)</f>
        <v>249224.70561513939</v>
      </c>
    </row>
    <row r="82" spans="1:9" ht="14.25">
      <c r="A82" s="93">
        <v>2014</v>
      </c>
      <c r="B82" s="95" t="s">
        <v>76</v>
      </c>
      <c r="D82" s="99">
        <v>41811</v>
      </c>
      <c r="E82" s="107">
        <v>57551.600000000006</v>
      </c>
    </row>
    <row r="83" spans="1:9" ht="14.25">
      <c r="A83" s="83">
        <v>2014</v>
      </c>
      <c r="B83" s="88" t="s">
        <v>77</v>
      </c>
      <c r="D83" s="90">
        <v>41828</v>
      </c>
      <c r="E83" s="107">
        <v>101273.77114760123</v>
      </c>
    </row>
    <row r="84" spans="1:9" ht="14.25">
      <c r="A84" s="83">
        <v>2014</v>
      </c>
      <c r="B84" s="88" t="s">
        <v>78</v>
      </c>
      <c r="D84" s="90">
        <v>41839</v>
      </c>
      <c r="E84" s="107">
        <v>5207.885617010128</v>
      </c>
    </row>
    <row r="85" spans="1:9" ht="14.25">
      <c r="A85" s="83">
        <v>2014</v>
      </c>
      <c r="B85" s="88" t="s">
        <v>79</v>
      </c>
      <c r="D85" s="90">
        <v>41853</v>
      </c>
      <c r="E85" s="107">
        <v>14544.679523091167</v>
      </c>
    </row>
    <row r="86" spans="1:9" ht="14.25">
      <c r="A86" s="83">
        <v>2014</v>
      </c>
      <c r="B86" s="88" t="s">
        <v>80</v>
      </c>
      <c r="D86" s="90">
        <v>41867</v>
      </c>
      <c r="E86" s="107">
        <v>4324.7418868200766</v>
      </c>
    </row>
    <row r="87" spans="1:9" ht="14.25">
      <c r="A87" s="83">
        <v>2014</v>
      </c>
      <c r="B87" s="88" t="s">
        <v>81</v>
      </c>
      <c r="D87" s="90">
        <v>41881</v>
      </c>
      <c r="E87" s="107">
        <v>8098.1447207286492</v>
      </c>
      <c r="F87" s="92">
        <f>SUM(E82:E87)</f>
        <v>191000.82289525124</v>
      </c>
    </row>
    <row r="88" spans="1:9" ht="14.25">
      <c r="A88" s="93">
        <v>2013</v>
      </c>
      <c r="B88" s="95" t="s">
        <v>82</v>
      </c>
      <c r="C88" s="84" t="s">
        <v>83</v>
      </c>
      <c r="D88" s="99">
        <v>41447</v>
      </c>
      <c r="E88" s="106">
        <v>13245</v>
      </c>
    </row>
    <row r="89" spans="1:9" ht="14.25">
      <c r="A89" s="83">
        <v>2013</v>
      </c>
      <c r="B89" s="88" t="s">
        <v>84</v>
      </c>
      <c r="C89" s="84">
        <v>14</v>
      </c>
      <c r="D89" s="90">
        <v>41461</v>
      </c>
      <c r="E89" s="106">
        <v>6308.9381188884163</v>
      </c>
    </row>
    <row r="90" spans="1:9" ht="14.25">
      <c r="A90" s="83">
        <v>2013</v>
      </c>
      <c r="B90" s="88" t="s">
        <v>85</v>
      </c>
      <c r="C90" s="84">
        <v>14</v>
      </c>
      <c r="D90" s="90">
        <v>41476</v>
      </c>
      <c r="E90" s="106">
        <v>10961.193798069293</v>
      </c>
    </row>
    <row r="91" spans="1:9" ht="14.25">
      <c r="A91" s="83">
        <v>2013</v>
      </c>
      <c r="B91" s="88" t="s">
        <v>86</v>
      </c>
      <c r="C91" s="84">
        <v>13</v>
      </c>
      <c r="D91" s="90">
        <v>41489</v>
      </c>
      <c r="E91" s="106">
        <v>7948.3318073139299</v>
      </c>
      <c r="I91" s="92"/>
    </row>
    <row r="92" spans="1:9" ht="14.25">
      <c r="A92" s="83">
        <v>2013</v>
      </c>
      <c r="B92" s="88" t="s">
        <v>87</v>
      </c>
      <c r="D92" s="90">
        <v>41503</v>
      </c>
      <c r="E92" s="106">
        <v>13625.116920501878</v>
      </c>
    </row>
    <row r="93" spans="1:9" ht="14.25">
      <c r="A93" s="83">
        <v>2013</v>
      </c>
      <c r="B93" s="88" t="s">
        <v>88</v>
      </c>
      <c r="D93" s="90">
        <v>41517</v>
      </c>
      <c r="E93" s="106">
        <v>11847.212377308579</v>
      </c>
    </row>
    <row r="94" spans="1:9" ht="14.25">
      <c r="A94" s="83">
        <v>2013</v>
      </c>
      <c r="B94" s="88" t="s">
        <v>89</v>
      </c>
      <c r="C94" s="84">
        <v>14</v>
      </c>
      <c r="D94" s="90">
        <v>41531</v>
      </c>
      <c r="E94" s="106">
        <v>2247.9229792394935</v>
      </c>
      <c r="F94" s="92">
        <f>SUM(E88:E94)</f>
        <v>66183.716001321576</v>
      </c>
    </row>
    <row r="95" spans="1:9" ht="14.25">
      <c r="A95" s="93">
        <v>2012</v>
      </c>
      <c r="B95" s="95" t="s">
        <v>90</v>
      </c>
      <c r="C95" s="84" t="s">
        <v>83</v>
      </c>
      <c r="D95" s="99">
        <v>41090</v>
      </c>
      <c r="E95" s="106">
        <v>59795</v>
      </c>
    </row>
    <row r="96" spans="1:9" ht="14.25">
      <c r="A96" s="83">
        <v>2012</v>
      </c>
      <c r="B96" s="84" t="s">
        <v>91</v>
      </c>
      <c r="C96" s="84">
        <v>14</v>
      </c>
      <c r="D96" s="90">
        <v>41104</v>
      </c>
      <c r="E96" s="106">
        <v>47710.219691878658</v>
      </c>
    </row>
    <row r="97" spans="1:6" ht="14.25">
      <c r="A97" s="83">
        <v>2012</v>
      </c>
      <c r="B97" s="84" t="s">
        <v>92</v>
      </c>
      <c r="C97" s="84">
        <v>14</v>
      </c>
      <c r="D97" s="90">
        <v>41118</v>
      </c>
      <c r="E97" s="106">
        <v>31009.303602331394</v>
      </c>
    </row>
    <row r="98" spans="1:6" ht="14.25">
      <c r="A98" s="83">
        <v>2012</v>
      </c>
      <c r="B98" s="84" t="s">
        <v>93</v>
      </c>
      <c r="C98" s="84">
        <v>13</v>
      </c>
      <c r="D98" s="90">
        <v>41132</v>
      </c>
      <c r="E98" s="106">
        <v>15506.920454631309</v>
      </c>
    </row>
    <row r="99" spans="1:6" ht="14.25">
      <c r="A99" s="83">
        <v>2012</v>
      </c>
      <c r="B99" s="84" t="s">
        <v>94</v>
      </c>
      <c r="C99" s="84">
        <v>14</v>
      </c>
      <c r="D99" s="90">
        <v>41146</v>
      </c>
      <c r="E99" s="106">
        <v>6584.7246222402036</v>
      </c>
      <c r="F99" s="92">
        <f>SUM(E95:E99)</f>
        <v>160606.16837108156</v>
      </c>
    </row>
    <row r="100" spans="1:6">
      <c r="A100" s="93">
        <v>2011</v>
      </c>
      <c r="B100" s="95" t="s">
        <v>95</v>
      </c>
      <c r="C100" s="88" t="s">
        <v>96</v>
      </c>
      <c r="D100" s="96">
        <v>40726</v>
      </c>
      <c r="E100" s="106">
        <v>37706</v>
      </c>
    </row>
    <row r="101" spans="1:6">
      <c r="A101" s="97">
        <v>2011</v>
      </c>
      <c r="B101" s="95" t="s">
        <v>97</v>
      </c>
      <c r="C101" s="88" t="s">
        <v>96</v>
      </c>
      <c r="D101" s="96">
        <v>40740</v>
      </c>
      <c r="E101" s="106">
        <v>33506.88053686724</v>
      </c>
    </row>
    <row r="102" spans="1:6">
      <c r="A102" s="97">
        <v>2011</v>
      </c>
      <c r="B102" s="95" t="s">
        <v>98</v>
      </c>
      <c r="C102" s="88" t="s">
        <v>96</v>
      </c>
      <c r="D102" s="96">
        <v>40754</v>
      </c>
      <c r="E102" s="106">
        <v>29228.884040903271</v>
      </c>
    </row>
    <row r="103" spans="1:6">
      <c r="A103" s="97">
        <v>2011</v>
      </c>
      <c r="B103" s="95" t="s">
        <v>99</v>
      </c>
      <c r="C103" s="88" t="s">
        <v>96</v>
      </c>
      <c r="D103" s="96">
        <v>40768</v>
      </c>
      <c r="E103" s="106">
        <v>12091.264783042378</v>
      </c>
    </row>
    <row r="104" spans="1:6">
      <c r="A104" s="97">
        <v>2011</v>
      </c>
      <c r="B104" s="95" t="s">
        <v>100</v>
      </c>
      <c r="C104" s="88" t="s">
        <v>96</v>
      </c>
      <c r="D104" s="96">
        <v>40781</v>
      </c>
      <c r="E104" s="106">
        <v>10052.05263418902</v>
      </c>
      <c r="F104" s="92">
        <f>SUM(E100:E104)</f>
        <v>122585.08199500192</v>
      </c>
    </row>
    <row r="105" spans="1:6" ht="12" customHeight="1">
      <c r="A105" s="93">
        <v>2010</v>
      </c>
      <c r="B105" s="84" t="s">
        <v>101</v>
      </c>
      <c r="D105" s="96">
        <v>40369</v>
      </c>
      <c r="E105" s="105">
        <v>21808</v>
      </c>
    </row>
    <row r="106" spans="1:6" ht="12" customHeight="1">
      <c r="A106" s="83">
        <v>2010</v>
      </c>
      <c r="B106" s="84" t="s">
        <v>102</v>
      </c>
      <c r="D106" s="96">
        <v>40383</v>
      </c>
      <c r="E106" s="105">
        <v>6493.2950922399832</v>
      </c>
    </row>
    <row r="107" spans="1:6" ht="12" customHeight="1">
      <c r="A107" s="83">
        <v>2010</v>
      </c>
      <c r="B107" s="84" t="s">
        <v>103</v>
      </c>
      <c r="D107" s="96">
        <v>40397</v>
      </c>
      <c r="E107" s="105">
        <v>12175.969818889436</v>
      </c>
    </row>
    <row r="108" spans="1:6" ht="12.75" customHeight="1">
      <c r="A108" s="83">
        <v>2010</v>
      </c>
      <c r="B108" s="84" t="s">
        <v>104</v>
      </c>
      <c r="D108" s="96">
        <v>40411</v>
      </c>
      <c r="E108" s="105">
        <v>6150.3578909190128</v>
      </c>
    </row>
    <row r="109" spans="1:6">
      <c r="A109" s="83">
        <v>2010</v>
      </c>
      <c r="B109" s="84" t="s">
        <v>105</v>
      </c>
      <c r="D109" s="96">
        <v>40426</v>
      </c>
      <c r="E109" s="105">
        <v>260.80618872970001</v>
      </c>
      <c r="F109" s="92">
        <f>SUM(E105:E109)</f>
        <v>46888.428990778128</v>
      </c>
    </row>
    <row r="110" spans="1:6">
      <c r="A110" s="83">
        <v>2009</v>
      </c>
      <c r="B110" s="84" t="s">
        <v>106</v>
      </c>
      <c r="D110" s="96">
        <v>39991</v>
      </c>
      <c r="E110" s="106">
        <v>7542</v>
      </c>
    </row>
    <row r="111" spans="1:6">
      <c r="A111" s="93">
        <v>2009</v>
      </c>
      <c r="B111" s="84" t="s">
        <v>107</v>
      </c>
      <c r="C111" s="84" t="s">
        <v>108</v>
      </c>
      <c r="D111" s="96">
        <v>40005</v>
      </c>
      <c r="E111" s="106">
        <v>44725.268047765683</v>
      </c>
    </row>
    <row r="112" spans="1:6">
      <c r="A112" s="83">
        <v>2009</v>
      </c>
      <c r="B112" s="84" t="s">
        <v>109</v>
      </c>
      <c r="C112" s="84" t="s">
        <v>110</v>
      </c>
      <c r="D112" s="96">
        <v>40019</v>
      </c>
      <c r="E112" s="106">
        <v>13132.500824038412</v>
      </c>
    </row>
    <row r="113" spans="1:6">
      <c r="A113" s="83">
        <v>2009</v>
      </c>
      <c r="B113" s="84" t="s">
        <v>111</v>
      </c>
      <c r="C113" s="84" t="s">
        <v>112</v>
      </c>
      <c r="D113" s="96">
        <v>40033</v>
      </c>
      <c r="E113" s="106">
        <v>12103.285751744939</v>
      </c>
    </row>
    <row r="114" spans="1:6">
      <c r="A114" s="83">
        <v>2009</v>
      </c>
      <c r="B114" s="84" t="s">
        <v>113</v>
      </c>
      <c r="C114" s="84" t="s">
        <v>114</v>
      </c>
      <c r="D114" s="96">
        <v>40046</v>
      </c>
      <c r="E114" s="106">
        <v>0</v>
      </c>
      <c r="F114" s="92">
        <f>SUM(E110:E113)</f>
        <v>77503.054623549033</v>
      </c>
    </row>
    <row r="115" spans="1:6">
      <c r="A115" s="83">
        <v>2008</v>
      </c>
      <c r="B115" s="84" t="s">
        <v>115</v>
      </c>
      <c r="D115" s="96">
        <v>39641</v>
      </c>
      <c r="E115" s="106">
        <v>5992</v>
      </c>
    </row>
    <row r="116" spans="1:6">
      <c r="A116" s="93">
        <v>2008</v>
      </c>
      <c r="B116" s="84" t="s">
        <v>116</v>
      </c>
      <c r="C116" s="84" t="s">
        <v>117</v>
      </c>
      <c r="D116" s="96">
        <v>39655</v>
      </c>
      <c r="E116" s="106">
        <v>13508.633537816488</v>
      </c>
    </row>
    <row r="117" spans="1:6">
      <c r="A117" s="83">
        <v>2008</v>
      </c>
      <c r="B117" s="84" t="s">
        <v>118</v>
      </c>
      <c r="C117" s="84" t="s">
        <v>119</v>
      </c>
      <c r="D117" s="96">
        <v>39669</v>
      </c>
      <c r="E117" s="106">
        <v>1256.8295268721452</v>
      </c>
      <c r="F117" s="92">
        <f>SUM(E115:E117)</f>
        <v>20757.463064688633</v>
      </c>
    </row>
    <row r="118" spans="1:6">
      <c r="A118" s="83">
        <v>2007</v>
      </c>
      <c r="B118" s="84" t="s">
        <v>120</v>
      </c>
      <c r="C118" s="84" t="s">
        <v>121</v>
      </c>
      <c r="D118" s="96">
        <v>39277</v>
      </c>
      <c r="E118" s="105">
        <v>8899</v>
      </c>
    </row>
    <row r="119" spans="1:6">
      <c r="A119" s="93">
        <v>2007</v>
      </c>
      <c r="B119" s="84" t="s">
        <v>122</v>
      </c>
      <c r="C119" s="84" t="s">
        <v>123</v>
      </c>
      <c r="D119" s="96">
        <v>39291</v>
      </c>
      <c r="E119" s="105">
        <v>30759.97193808894</v>
      </c>
    </row>
    <row r="120" spans="1:6">
      <c r="A120" s="83">
        <v>2007</v>
      </c>
      <c r="B120" s="84" t="s">
        <v>124</v>
      </c>
      <c r="C120" s="84" t="s">
        <v>125</v>
      </c>
      <c r="D120" s="96">
        <v>39305</v>
      </c>
      <c r="E120" s="105">
        <v>4457.3025510294356</v>
      </c>
    </row>
    <row r="121" spans="1:6">
      <c r="A121" s="83">
        <v>2007</v>
      </c>
      <c r="B121" s="84" t="s">
        <v>126</v>
      </c>
      <c r="C121" s="84" t="s">
        <v>127</v>
      </c>
      <c r="D121" s="96">
        <v>39319</v>
      </c>
      <c r="E121" s="105">
        <v>1729.591280597198</v>
      </c>
      <c r="F121" s="92">
        <f>SUM(E118:E121)</f>
        <v>45845.86576971558</v>
      </c>
    </row>
    <row r="122" spans="1:6">
      <c r="A122" s="93">
        <v>2006</v>
      </c>
      <c r="B122" s="84" t="s">
        <v>128</v>
      </c>
      <c r="C122" s="84" t="s">
        <v>129</v>
      </c>
      <c r="D122" s="96">
        <v>38920</v>
      </c>
      <c r="E122" s="105">
        <v>21886</v>
      </c>
    </row>
    <row r="123" spans="1:6">
      <c r="A123" s="83">
        <v>2006</v>
      </c>
      <c r="B123" s="84" t="s">
        <v>130</v>
      </c>
      <c r="C123" s="84" t="s">
        <v>131</v>
      </c>
      <c r="D123" s="96">
        <v>38935</v>
      </c>
      <c r="E123" s="106">
        <v>0</v>
      </c>
    </row>
    <row r="124" spans="1:6">
      <c r="A124" s="83">
        <v>2006</v>
      </c>
      <c r="B124" s="84" t="s">
        <v>132</v>
      </c>
      <c r="C124" s="84" t="s">
        <v>133</v>
      </c>
      <c r="D124" s="96">
        <v>38948</v>
      </c>
      <c r="E124" s="105">
        <v>8979.2674899685153</v>
      </c>
      <c r="F124" s="92">
        <f>SUM(E122:E124)</f>
        <v>30865.267489968515</v>
      </c>
    </row>
    <row r="125" spans="1:6">
      <c r="A125" s="93">
        <v>2005</v>
      </c>
      <c r="B125" s="84" t="s">
        <v>134</v>
      </c>
      <c r="C125" s="84" t="s">
        <v>135</v>
      </c>
      <c r="D125" s="96">
        <v>38564</v>
      </c>
      <c r="E125" s="105">
        <v>12404</v>
      </c>
    </row>
    <row r="126" spans="1:6">
      <c r="A126" s="83">
        <v>2005</v>
      </c>
      <c r="B126" s="84" t="s">
        <v>136</v>
      </c>
      <c r="C126" s="84" t="s">
        <v>137</v>
      </c>
      <c r="D126" s="96">
        <v>38585</v>
      </c>
      <c r="E126" s="105">
        <v>6896.9797835589197</v>
      </c>
    </row>
    <row r="127" spans="1:6">
      <c r="A127" s="83">
        <v>2005</v>
      </c>
      <c r="B127" s="84" t="s">
        <v>138</v>
      </c>
      <c r="C127" s="84" t="s">
        <v>139</v>
      </c>
      <c r="D127" s="96">
        <v>38606</v>
      </c>
      <c r="E127" s="105">
        <v>763.18058619411897</v>
      </c>
      <c r="F127" s="92">
        <f>SUM(E125:E127)</f>
        <v>20064.160369753037</v>
      </c>
    </row>
    <row r="128" spans="1:6">
      <c r="A128" s="83">
        <v>2004</v>
      </c>
      <c r="B128" s="84" t="s">
        <v>140</v>
      </c>
      <c r="D128" s="96">
        <v>38187</v>
      </c>
      <c r="E128" s="105">
        <v>1042</v>
      </c>
    </row>
    <row r="129" spans="1:9">
      <c r="A129" s="83">
        <v>2004</v>
      </c>
      <c r="B129" s="84" t="s">
        <v>141</v>
      </c>
      <c r="D129" s="96">
        <v>38201</v>
      </c>
      <c r="E129" s="105">
        <v>16745.252360881972</v>
      </c>
    </row>
    <row r="130" spans="1:9">
      <c r="A130" s="93">
        <v>2004</v>
      </c>
      <c r="B130" s="84" t="s">
        <v>142</v>
      </c>
      <c r="D130" s="96">
        <v>38215</v>
      </c>
      <c r="E130" s="105">
        <v>61042.449763595112</v>
      </c>
    </row>
    <row r="131" spans="1:9">
      <c r="A131" s="83">
        <v>2004</v>
      </c>
      <c r="B131" s="84" t="s">
        <v>143</v>
      </c>
      <c r="D131" s="96">
        <v>38228</v>
      </c>
      <c r="E131" s="105">
        <v>17489.31365278472</v>
      </c>
    </row>
    <row r="132" spans="1:9">
      <c r="A132" s="83">
        <v>2004</v>
      </c>
      <c r="B132" s="84" t="s">
        <v>144</v>
      </c>
      <c r="D132" s="96">
        <v>38242</v>
      </c>
      <c r="E132" s="105">
        <v>2374.2962390101184</v>
      </c>
      <c r="F132" s="92">
        <f>SUM(E128:E132)</f>
        <v>98693.312016271928</v>
      </c>
    </row>
    <row r="133" spans="1:9">
      <c r="A133" s="83">
        <v>2003</v>
      </c>
      <c r="B133" s="84" t="s">
        <v>145</v>
      </c>
      <c r="D133" s="96">
        <v>37833</v>
      </c>
      <c r="E133" s="103">
        <v>8759</v>
      </c>
    </row>
    <row r="134" spans="1:9">
      <c r="A134" s="93">
        <v>2003</v>
      </c>
      <c r="B134" s="84" t="s">
        <v>146</v>
      </c>
      <c r="D134" s="96">
        <v>37843</v>
      </c>
      <c r="E134" s="103">
        <v>71588.589903006563</v>
      </c>
    </row>
    <row r="135" spans="1:9">
      <c r="A135" s="83">
        <v>2003</v>
      </c>
      <c r="B135" s="84" t="s">
        <v>147</v>
      </c>
      <c r="D135" s="96">
        <v>37857</v>
      </c>
      <c r="E135" s="103">
        <v>20158.666800813819</v>
      </c>
    </row>
    <row r="136" spans="1:9">
      <c r="A136" s="83">
        <v>2003</v>
      </c>
      <c r="B136" s="84" t="s">
        <v>148</v>
      </c>
      <c r="D136" s="96">
        <v>37870</v>
      </c>
      <c r="E136" s="103">
        <v>5272.2775038709688</v>
      </c>
      <c r="F136" s="92">
        <f>SUM(E133:E136)</f>
        <v>105778.53420769135</v>
      </c>
    </row>
    <row r="137" spans="1:9">
      <c r="A137" s="83">
        <v>2002</v>
      </c>
      <c r="B137" s="84" t="s">
        <v>149</v>
      </c>
      <c r="D137" s="96">
        <v>37465</v>
      </c>
      <c r="E137" s="103">
        <v>38856</v>
      </c>
      <c r="I137" s="92"/>
    </row>
    <row r="138" spans="1:9">
      <c r="A138" s="83">
        <v>2002</v>
      </c>
      <c r="B138" s="84" t="s">
        <v>150</v>
      </c>
      <c r="D138" s="96">
        <v>37479</v>
      </c>
      <c r="E138" s="103">
        <v>9798.5448507005131</v>
      </c>
      <c r="I138" s="92"/>
    </row>
    <row r="139" spans="1:9">
      <c r="A139" s="93">
        <v>2002</v>
      </c>
      <c r="B139" s="84" t="s">
        <v>151</v>
      </c>
      <c r="D139" s="96">
        <v>37489</v>
      </c>
      <c r="E139" s="103">
        <v>67748.745865537421</v>
      </c>
    </row>
    <row r="140" spans="1:9">
      <c r="A140" s="83">
        <v>2002</v>
      </c>
      <c r="B140" s="84" t="s">
        <v>152</v>
      </c>
      <c r="D140" s="96">
        <v>37501</v>
      </c>
      <c r="E140" s="106">
        <v>-10</v>
      </c>
      <c r="F140" s="92">
        <f>SUM(E137:E140)</f>
        <v>116393.29071623794</v>
      </c>
      <c r="H140" s="92"/>
    </row>
    <row r="141" spans="1:9">
      <c r="A141" s="93">
        <v>2001</v>
      </c>
      <c r="B141" s="84" t="s">
        <v>153</v>
      </c>
      <c r="D141" s="96">
        <v>37088</v>
      </c>
      <c r="E141" s="103">
        <v>98923</v>
      </c>
    </row>
    <row r="142" spans="1:9">
      <c r="A142" s="83">
        <v>2001</v>
      </c>
      <c r="B142" s="84" t="s">
        <v>154</v>
      </c>
      <c r="D142" s="96">
        <v>37103</v>
      </c>
      <c r="E142" s="103">
        <v>67183.223893110495</v>
      </c>
    </row>
    <row r="143" spans="1:9">
      <c r="A143" s="83">
        <v>2001</v>
      </c>
      <c r="B143" s="84" t="s">
        <v>155</v>
      </c>
      <c r="D143" s="96">
        <v>37119</v>
      </c>
      <c r="E143" s="103">
        <v>29145.595483474288</v>
      </c>
      <c r="F143" s="92">
        <f>SUM(E141:E143)</f>
        <v>195251.81937658478</v>
      </c>
    </row>
    <row r="144" spans="1:9">
      <c r="A144" s="93">
        <v>2000</v>
      </c>
      <c r="B144" s="84" t="s">
        <v>156</v>
      </c>
      <c r="D144" s="96">
        <v>36739</v>
      </c>
      <c r="E144" s="103">
        <v>91816</v>
      </c>
    </row>
    <row r="145" spans="1:6">
      <c r="A145" s="83">
        <v>2000</v>
      </c>
      <c r="B145" s="84" t="s">
        <v>157</v>
      </c>
      <c r="D145" s="96">
        <v>36752</v>
      </c>
      <c r="E145" s="103">
        <v>15305.724519464242</v>
      </c>
    </row>
    <row r="146" spans="1:6">
      <c r="A146" s="83">
        <v>2000</v>
      </c>
      <c r="B146" s="84" t="s">
        <v>158</v>
      </c>
      <c r="D146" s="96">
        <v>36767</v>
      </c>
      <c r="E146" s="103">
        <v>60821.212631201408</v>
      </c>
      <c r="F146" s="92">
        <f>SUM(E144:E146)</f>
        <v>167942.93715066565</v>
      </c>
    </row>
    <row r="147" spans="1:6">
      <c r="A147" s="93">
        <v>1999</v>
      </c>
      <c r="B147" s="84" t="s">
        <v>159</v>
      </c>
      <c r="D147" s="96">
        <v>36366</v>
      </c>
      <c r="E147" s="103">
        <v>24335</v>
      </c>
    </row>
    <row r="148" spans="1:6">
      <c r="A148" s="83">
        <v>1999</v>
      </c>
      <c r="B148" s="84" t="s">
        <v>160</v>
      </c>
      <c r="C148" s="84" t="s">
        <v>161</v>
      </c>
      <c r="D148" s="96">
        <v>36380</v>
      </c>
      <c r="E148" s="103">
        <v>6092.961806202311</v>
      </c>
    </row>
    <row r="149" spans="1:6">
      <c r="A149" s="83">
        <v>1999</v>
      </c>
      <c r="B149" s="84" t="s">
        <v>162</v>
      </c>
      <c r="D149" s="96">
        <v>36392</v>
      </c>
      <c r="E149" s="103">
        <v>10224.36949725532</v>
      </c>
    </row>
    <row r="150" spans="1:6">
      <c r="A150" s="83">
        <v>1999</v>
      </c>
      <c r="B150" s="84" t="s">
        <v>163</v>
      </c>
      <c r="D150" s="96">
        <v>36406</v>
      </c>
      <c r="E150" s="106">
        <v>0</v>
      </c>
      <c r="F150" s="92">
        <f>SUM(E147:E150)</f>
        <v>40652.331303457628</v>
      </c>
    </row>
  </sheetData>
  <sortState xmlns:xlrd2="http://schemas.microsoft.com/office/spreadsheetml/2017/richdata2" ref="A2:I150">
    <sortCondition descending="1" ref="A2:A150"/>
  </sortState>
  <phoneticPr fontId="0" type="noConversion"/>
  <printOptions gridLines="1"/>
  <pageMargins left="0.75" right="0.75" top="1" bottom="1" header="0.5" footer="0.5"/>
  <pageSetup orientation="portrait" r:id="rId1"/>
  <headerFooter alignWithMargins="0">
    <oddHeader>&amp;L&amp;F&amp;R&amp;D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8"/>
  <sheetViews>
    <sheetView topLeftCell="A80" zoomScale="70" zoomScaleNormal="70" workbookViewId="0">
      <selection activeCell="L98" sqref="L98"/>
    </sheetView>
  </sheetViews>
  <sheetFormatPr defaultRowHeight="12.6"/>
  <cols>
    <col min="1" max="1" width="6" bestFit="1" customWidth="1"/>
    <col min="2" max="2" width="20" customWidth="1"/>
    <col min="3" max="3" width="10.140625" hidden="1" customWidth="1"/>
    <col min="4" max="4" width="15.5703125" bestFit="1" customWidth="1"/>
    <col min="5" max="5" width="12.5703125" style="19" bestFit="1" customWidth="1"/>
    <col min="6" max="6" width="12.42578125" customWidth="1"/>
    <col min="7" max="7" width="10.42578125" hidden="1" customWidth="1"/>
    <col min="8" max="8" width="26" bestFit="1" customWidth="1"/>
  </cols>
  <sheetData>
    <row r="1" spans="1:7" ht="12.95" thickBot="1">
      <c r="A1" s="68" t="s">
        <v>0</v>
      </c>
      <c r="B1" s="68" t="s">
        <v>164</v>
      </c>
      <c r="C1" s="68" t="s">
        <v>2</v>
      </c>
      <c r="D1" s="68" t="s">
        <v>3</v>
      </c>
      <c r="E1" s="53" t="s">
        <v>4</v>
      </c>
      <c r="F1" s="26" t="s">
        <v>165</v>
      </c>
      <c r="G1" t="s">
        <v>166</v>
      </c>
    </row>
    <row r="2" spans="1:7" ht="14.45" thickTop="1">
      <c r="A2" s="32">
        <v>2018</v>
      </c>
      <c r="B2" s="32" t="s">
        <v>167</v>
      </c>
      <c r="C2" s="32"/>
      <c r="D2" s="59">
        <v>43324</v>
      </c>
      <c r="E2" s="69">
        <v>12170.478478264076</v>
      </c>
      <c r="F2" s="26"/>
    </row>
    <row r="3" spans="1:7" ht="14.1">
      <c r="A3" s="27">
        <v>2018</v>
      </c>
      <c r="B3" s="27" t="s">
        <v>168</v>
      </c>
      <c r="C3" s="27"/>
      <c r="D3" s="59">
        <v>43338</v>
      </c>
      <c r="E3" s="70">
        <v>13692.834911793723</v>
      </c>
      <c r="F3" s="26"/>
    </row>
    <row r="4" spans="1:7" ht="14.1">
      <c r="A4" s="27">
        <v>2018</v>
      </c>
      <c r="B4" s="27" t="s">
        <v>169</v>
      </c>
      <c r="C4" s="27"/>
      <c r="D4" s="59">
        <v>43352</v>
      </c>
      <c r="E4" s="70">
        <v>37489.501557718519</v>
      </c>
      <c r="F4" s="26"/>
    </row>
    <row r="5" spans="1:7" ht="14.1">
      <c r="A5" s="27">
        <v>2018</v>
      </c>
      <c r="B5" s="27" t="s">
        <v>170</v>
      </c>
      <c r="C5" s="27"/>
      <c r="D5" s="59">
        <v>43363</v>
      </c>
      <c r="E5" s="70">
        <v>24298.413784892888</v>
      </c>
      <c r="F5" s="26"/>
    </row>
    <row r="6" spans="1:7" ht="14.1">
      <c r="A6" s="27">
        <v>2018</v>
      </c>
      <c r="B6" s="27" t="s">
        <v>171</v>
      </c>
      <c r="C6" s="27"/>
      <c r="D6" s="59">
        <v>43374</v>
      </c>
      <c r="E6" s="70">
        <v>7218.2031902970266</v>
      </c>
      <c r="F6" s="26"/>
    </row>
    <row r="7" spans="1:7" ht="14.1">
      <c r="A7" s="28">
        <v>2018</v>
      </c>
      <c r="B7" s="28" t="s">
        <v>172</v>
      </c>
      <c r="C7" s="28"/>
      <c r="D7" s="60">
        <v>43387</v>
      </c>
      <c r="E7" s="71">
        <v>0</v>
      </c>
      <c r="F7" s="30">
        <f>SUM(E2:E7)</f>
        <v>94869.431922966236</v>
      </c>
    </row>
    <row r="8" spans="1:7" ht="14.1">
      <c r="A8" s="27">
        <v>2017</v>
      </c>
      <c r="B8" s="31" t="s">
        <v>167</v>
      </c>
      <c r="C8" s="31"/>
      <c r="D8" s="61">
        <v>42968</v>
      </c>
      <c r="E8" s="72">
        <v>33839</v>
      </c>
      <c r="F8" s="26"/>
    </row>
    <row r="9" spans="1:7" ht="14.1">
      <c r="A9" s="27">
        <v>2017</v>
      </c>
      <c r="B9" s="27" t="s">
        <v>168</v>
      </c>
      <c r="C9" s="27"/>
      <c r="D9" s="59">
        <v>42986</v>
      </c>
      <c r="E9" s="70">
        <v>60745.411291471159</v>
      </c>
      <c r="F9" s="26"/>
    </row>
    <row r="10" spans="1:7" ht="14.1">
      <c r="A10" s="27">
        <v>2017</v>
      </c>
      <c r="B10" s="27" t="s">
        <v>169</v>
      </c>
      <c r="C10" s="27"/>
      <c r="D10" s="59">
        <v>42995</v>
      </c>
      <c r="E10" s="70">
        <v>42053.23076721566</v>
      </c>
      <c r="F10" s="26"/>
    </row>
    <row r="11" spans="1:7" ht="14.1">
      <c r="A11" s="27">
        <v>2017</v>
      </c>
      <c r="B11" s="27" t="s">
        <v>170</v>
      </c>
      <c r="C11" s="27"/>
      <c r="D11" s="59">
        <v>43014</v>
      </c>
      <c r="E11" s="70">
        <v>-10</v>
      </c>
      <c r="F11" s="26"/>
    </row>
    <row r="12" spans="1:7" ht="14.1">
      <c r="A12" s="27">
        <v>2017</v>
      </c>
      <c r="B12" s="28" t="s">
        <v>171</v>
      </c>
      <c r="C12" s="28"/>
      <c r="D12" s="60">
        <v>43026</v>
      </c>
      <c r="E12" s="71">
        <v>29155.132533501412</v>
      </c>
      <c r="F12" s="30">
        <f>SUM(E8:E12)</f>
        <v>165782.77459218825</v>
      </c>
    </row>
    <row r="13" spans="1:7" ht="14.1">
      <c r="A13" s="27">
        <v>2016</v>
      </c>
      <c r="B13" s="27" t="s">
        <v>167</v>
      </c>
      <c r="C13" s="27"/>
      <c r="D13" s="59">
        <v>42603</v>
      </c>
      <c r="E13" s="70">
        <v>35564.794921821594</v>
      </c>
      <c r="F13" s="26"/>
    </row>
    <row r="14" spans="1:7" ht="14.1">
      <c r="A14" s="27">
        <v>2016</v>
      </c>
      <c r="B14" s="27" t="s">
        <v>168</v>
      </c>
      <c r="C14" s="27"/>
      <c r="D14" s="59">
        <v>42614</v>
      </c>
      <c r="E14" s="70">
        <v>18010.26499856673</v>
      </c>
      <c r="F14" s="26"/>
    </row>
    <row r="15" spans="1:7" ht="14.1">
      <c r="A15" s="27">
        <v>2016</v>
      </c>
      <c r="B15" s="27" t="s">
        <v>169</v>
      </c>
      <c r="C15" s="27"/>
      <c r="D15" s="59">
        <v>42625</v>
      </c>
      <c r="E15" s="70">
        <v>80119.019162762081</v>
      </c>
      <c r="F15" s="26"/>
    </row>
    <row r="16" spans="1:7" ht="14.1">
      <c r="A16" s="27">
        <v>2016</v>
      </c>
      <c r="B16" s="27" t="s">
        <v>170</v>
      </c>
      <c r="C16" s="27"/>
      <c r="D16" s="59">
        <v>42632</v>
      </c>
      <c r="E16" s="70">
        <v>0</v>
      </c>
      <c r="F16" s="26"/>
    </row>
    <row r="17" spans="1:6" ht="14.1">
      <c r="A17" s="27">
        <v>2016</v>
      </c>
      <c r="B17" s="27" t="s">
        <v>171</v>
      </c>
      <c r="C17" s="27"/>
      <c r="D17" s="59">
        <v>42639</v>
      </c>
      <c r="E17" s="70">
        <v>29666.540596558123</v>
      </c>
      <c r="F17" s="26"/>
    </row>
    <row r="18" spans="1:6" ht="14.1">
      <c r="A18" s="27">
        <v>2016</v>
      </c>
      <c r="B18" s="27" t="s">
        <v>172</v>
      </c>
      <c r="C18" s="27"/>
      <c r="D18" s="59">
        <v>42650</v>
      </c>
      <c r="E18" s="70">
        <v>0</v>
      </c>
      <c r="F18" s="21">
        <f>SUM(E13:E18)</f>
        <v>163360.61967970853</v>
      </c>
    </row>
    <row r="19" spans="1:6" ht="14.1">
      <c r="A19" s="73">
        <v>2015</v>
      </c>
      <c r="B19" s="31" t="s">
        <v>167</v>
      </c>
      <c r="C19" s="29"/>
      <c r="D19" s="62">
        <v>42233</v>
      </c>
      <c r="E19" s="72">
        <v>16156.428118565213</v>
      </c>
      <c r="F19" s="26"/>
    </row>
    <row r="20" spans="1:6" ht="14.1">
      <c r="A20" s="74">
        <v>2015</v>
      </c>
      <c r="B20" s="27" t="s">
        <v>168</v>
      </c>
      <c r="C20" s="26"/>
      <c r="D20" s="22">
        <v>42248</v>
      </c>
      <c r="E20" s="70">
        <v>61323.673229812324</v>
      </c>
      <c r="F20" s="26"/>
    </row>
    <row r="21" spans="1:6" ht="14.1">
      <c r="A21" s="74">
        <v>2015</v>
      </c>
      <c r="B21" s="27" t="s">
        <v>173</v>
      </c>
      <c r="C21" s="26"/>
      <c r="D21" s="22">
        <v>42260</v>
      </c>
      <c r="E21" s="70">
        <v>37270.738267795932</v>
      </c>
      <c r="F21" s="26"/>
    </row>
    <row r="22" spans="1:6" ht="14.1">
      <c r="A22" s="74">
        <v>2015</v>
      </c>
      <c r="B22" s="27" t="s">
        <v>169</v>
      </c>
      <c r="C22" s="26"/>
      <c r="D22" s="22">
        <v>42268</v>
      </c>
      <c r="E22" s="70">
        <v>-10</v>
      </c>
      <c r="F22" s="26"/>
    </row>
    <row r="23" spans="1:6" ht="14.1">
      <c r="A23" s="74">
        <v>2015</v>
      </c>
      <c r="B23" s="27" t="s">
        <v>170</v>
      </c>
      <c r="C23" s="26"/>
      <c r="D23" s="22">
        <v>42274</v>
      </c>
      <c r="E23" s="70">
        <v>25547.439623349499</v>
      </c>
      <c r="F23" s="26"/>
    </row>
    <row r="24" spans="1:6" ht="14.1">
      <c r="A24" s="74">
        <v>2015</v>
      </c>
      <c r="B24" s="27" t="s">
        <v>171</v>
      </c>
      <c r="C24" s="26"/>
      <c r="D24" s="22">
        <v>42289</v>
      </c>
      <c r="E24" s="70">
        <v>-10</v>
      </c>
      <c r="F24" s="21">
        <f>SUM(E19:E24)</f>
        <v>140278.27923952296</v>
      </c>
    </row>
    <row r="25" spans="1:6" ht="14.1">
      <c r="A25" s="14">
        <v>2014</v>
      </c>
      <c r="B25" s="31" t="s">
        <v>174</v>
      </c>
      <c r="C25" s="15"/>
      <c r="D25" s="62">
        <v>41863</v>
      </c>
      <c r="E25" s="63">
        <v>51496</v>
      </c>
    </row>
    <row r="26" spans="1:6" ht="14.1">
      <c r="A26" s="11">
        <v>2014</v>
      </c>
      <c r="B26" s="27" t="s">
        <v>175</v>
      </c>
      <c r="D26" s="22">
        <v>41876</v>
      </c>
      <c r="E26" s="64">
        <v>59466.822855127961</v>
      </c>
    </row>
    <row r="27" spans="1:6" ht="14.1">
      <c r="A27" s="11">
        <v>2014</v>
      </c>
      <c r="B27" s="27" t="s">
        <v>176</v>
      </c>
      <c r="D27" s="22">
        <v>41890</v>
      </c>
      <c r="E27" s="64">
        <v>63341.62189511412</v>
      </c>
    </row>
    <row r="28" spans="1:6" ht="14.1">
      <c r="A28" s="11">
        <v>2014</v>
      </c>
      <c r="B28" s="27" t="s">
        <v>177</v>
      </c>
      <c r="D28" s="22">
        <v>41908</v>
      </c>
      <c r="E28" s="71">
        <v>0</v>
      </c>
    </row>
    <row r="29" spans="1:6" ht="14.1">
      <c r="A29" s="12">
        <v>2014</v>
      </c>
      <c r="B29" s="28" t="s">
        <v>178</v>
      </c>
      <c r="C29" s="13"/>
      <c r="D29" s="65">
        <v>41918</v>
      </c>
      <c r="E29" s="66">
        <v>15579.782016234229</v>
      </c>
      <c r="F29" s="21">
        <f>SUM(E25:E29)</f>
        <v>189884.22676647632</v>
      </c>
    </row>
    <row r="30" spans="1:6" ht="14.1">
      <c r="A30" s="5">
        <v>2013</v>
      </c>
      <c r="B30" s="27" t="s">
        <v>179</v>
      </c>
      <c r="C30" t="s">
        <v>180</v>
      </c>
      <c r="D30" s="22">
        <v>41520</v>
      </c>
      <c r="E30" s="19">
        <v>53509</v>
      </c>
    </row>
    <row r="31" spans="1:6" ht="14.1">
      <c r="A31" s="5">
        <v>2013</v>
      </c>
      <c r="B31" s="27" t="s">
        <v>181</v>
      </c>
      <c r="C31">
        <v>14</v>
      </c>
      <c r="D31" s="22">
        <v>41534</v>
      </c>
      <c r="E31" s="19">
        <v>108500.14595281282</v>
      </c>
    </row>
    <row r="32" spans="1:6" ht="14.1">
      <c r="A32" s="5">
        <v>2013</v>
      </c>
      <c r="B32" s="27" t="s">
        <v>182</v>
      </c>
      <c r="C32">
        <v>13</v>
      </c>
      <c r="D32" s="22">
        <v>41546</v>
      </c>
      <c r="E32" s="19">
        <v>13384.123249646931</v>
      </c>
    </row>
    <row r="33" spans="1:8" ht="14.1">
      <c r="A33" s="5">
        <v>2013</v>
      </c>
      <c r="B33" s="27" t="s">
        <v>183</v>
      </c>
      <c r="C33">
        <v>13</v>
      </c>
      <c r="D33" s="22">
        <v>41552</v>
      </c>
      <c r="E33" s="19">
        <v>33431.855170278359</v>
      </c>
    </row>
    <row r="34" spans="1:8" ht="14.1">
      <c r="A34" s="5">
        <v>2013</v>
      </c>
      <c r="B34" s="27" t="s">
        <v>184</v>
      </c>
      <c r="C34">
        <v>15</v>
      </c>
      <c r="D34" s="22">
        <v>41561</v>
      </c>
      <c r="E34" s="71">
        <v>0</v>
      </c>
      <c r="H34" s="27"/>
    </row>
    <row r="35" spans="1:8" ht="14.45" thickBot="1">
      <c r="A35" s="5">
        <v>2013</v>
      </c>
      <c r="B35" s="27" t="s">
        <v>185</v>
      </c>
      <c r="D35" s="22">
        <v>41568</v>
      </c>
      <c r="E35" s="71">
        <v>0</v>
      </c>
      <c r="F35" s="1">
        <f>SUM(E30:E33,E35)</f>
        <v>208825.12437273806</v>
      </c>
    </row>
    <row r="36" spans="1:8" ht="14.1">
      <c r="A36" s="3">
        <v>2012</v>
      </c>
      <c r="B36" s="4" t="s">
        <v>186</v>
      </c>
      <c r="C36" s="4" t="s">
        <v>180</v>
      </c>
      <c r="D36" s="24">
        <v>41133</v>
      </c>
      <c r="E36" s="54">
        <v>33541</v>
      </c>
      <c r="G36" s="23" t="s">
        <v>187</v>
      </c>
    </row>
    <row r="37" spans="1:8" ht="14.1">
      <c r="A37" s="5">
        <v>2012</v>
      </c>
      <c r="B37" t="s">
        <v>188</v>
      </c>
      <c r="C37">
        <v>14</v>
      </c>
      <c r="D37" s="22">
        <v>41147</v>
      </c>
      <c r="E37" s="19">
        <v>101453.03189464123</v>
      </c>
      <c r="G37" s="23" t="s">
        <v>187</v>
      </c>
    </row>
    <row r="38" spans="1:8" ht="14.1">
      <c r="A38" s="5">
        <v>2012</v>
      </c>
      <c r="B38" t="s">
        <v>189</v>
      </c>
      <c r="C38">
        <v>13</v>
      </c>
      <c r="D38" s="22">
        <v>41161</v>
      </c>
      <c r="E38" s="19">
        <v>37650.669176290787</v>
      </c>
      <c r="G38" s="23" t="s">
        <v>187</v>
      </c>
    </row>
    <row r="39" spans="1:8" ht="14.1">
      <c r="A39" s="5">
        <v>2012</v>
      </c>
      <c r="B39" t="s">
        <v>190</v>
      </c>
      <c r="C39">
        <v>13</v>
      </c>
      <c r="D39" s="22">
        <v>41174</v>
      </c>
      <c r="E39" s="19">
        <v>41725.190364222006</v>
      </c>
      <c r="G39" s="23" t="s">
        <v>187</v>
      </c>
    </row>
    <row r="40" spans="1:8" ht="14.1">
      <c r="A40" s="5">
        <v>2012</v>
      </c>
      <c r="B40" t="s">
        <v>191</v>
      </c>
      <c r="C40">
        <v>15</v>
      </c>
      <c r="D40" s="22">
        <v>41189</v>
      </c>
      <c r="E40" s="19">
        <v>8710.7561793688037</v>
      </c>
      <c r="G40" s="18" t="s">
        <v>192</v>
      </c>
      <c r="H40" s="10"/>
    </row>
    <row r="41" spans="1:8" ht="14.45" thickBot="1">
      <c r="A41" s="6">
        <v>2012</v>
      </c>
      <c r="B41" s="7" t="s">
        <v>193</v>
      </c>
      <c r="C41" s="7" t="s">
        <v>194</v>
      </c>
      <c r="D41" s="25">
        <v>41206</v>
      </c>
      <c r="E41" s="55">
        <v>3071.8611671419035</v>
      </c>
      <c r="F41" s="1">
        <f>SUM(E36:E41)</f>
        <v>226152.50878166474</v>
      </c>
      <c r="H41" s="10"/>
    </row>
    <row r="42" spans="1:8" ht="14.1">
      <c r="A42" s="3">
        <v>2011</v>
      </c>
      <c r="B42" s="4" t="s">
        <v>195</v>
      </c>
      <c r="C42" s="4" t="s">
        <v>96</v>
      </c>
      <c r="D42" s="24">
        <v>40781</v>
      </c>
      <c r="E42" s="56">
        <v>30405</v>
      </c>
      <c r="F42" s="20"/>
      <c r="H42" s="10"/>
    </row>
    <row r="43" spans="1:8" ht="14.1">
      <c r="A43" s="5">
        <v>2011</v>
      </c>
      <c r="B43" t="s">
        <v>196</v>
      </c>
      <c r="C43" t="s">
        <v>96</v>
      </c>
      <c r="D43" s="22">
        <v>40794</v>
      </c>
      <c r="E43" s="57">
        <v>110061.5347193989</v>
      </c>
      <c r="F43" s="20"/>
      <c r="H43" s="10"/>
    </row>
    <row r="44" spans="1:8" ht="14.1">
      <c r="A44" s="5">
        <v>2011</v>
      </c>
      <c r="B44" t="s">
        <v>197</v>
      </c>
      <c r="C44" t="s">
        <v>96</v>
      </c>
      <c r="D44" s="22">
        <v>40807</v>
      </c>
      <c r="E44" s="58">
        <v>117624.7015940694</v>
      </c>
      <c r="F44" s="20"/>
      <c r="H44" s="10"/>
    </row>
    <row r="45" spans="1:8" ht="14.1">
      <c r="A45" s="5">
        <v>2011</v>
      </c>
      <c r="B45" t="s">
        <v>198</v>
      </c>
      <c r="C45" t="s">
        <v>96</v>
      </c>
      <c r="D45" s="22">
        <v>40826</v>
      </c>
      <c r="E45" s="71">
        <v>0</v>
      </c>
      <c r="F45" s="20"/>
      <c r="H45" s="10"/>
    </row>
    <row r="46" spans="1:8" ht="14.45" thickBot="1">
      <c r="A46" s="6">
        <v>2011</v>
      </c>
      <c r="B46" s="7" t="s">
        <v>199</v>
      </c>
      <c r="C46" s="7" t="s">
        <v>200</v>
      </c>
      <c r="D46" s="25">
        <v>40839</v>
      </c>
      <c r="E46" s="71">
        <v>0</v>
      </c>
      <c r="F46" s="21">
        <f>SUM(E42:E45)</f>
        <v>258091.23631346828</v>
      </c>
      <c r="H46" s="10"/>
    </row>
    <row r="47" spans="1:8" ht="14.1">
      <c r="A47" s="3">
        <v>2010</v>
      </c>
      <c r="B47" s="4" t="s">
        <v>201</v>
      </c>
      <c r="C47" s="4"/>
      <c r="D47" s="22">
        <v>40408</v>
      </c>
      <c r="E47" s="58">
        <v>85180</v>
      </c>
      <c r="H47" s="10"/>
    </row>
    <row r="48" spans="1:8" ht="14.1">
      <c r="A48" s="5">
        <v>2010</v>
      </c>
      <c r="B48" t="s">
        <v>202</v>
      </c>
      <c r="D48" s="22">
        <v>40421</v>
      </c>
      <c r="E48" s="58">
        <v>40510.144298582403</v>
      </c>
      <c r="G48" s="75"/>
      <c r="H48" s="75"/>
    </row>
    <row r="49" spans="1:8" ht="14.1">
      <c r="A49" s="5">
        <v>2010</v>
      </c>
      <c r="B49" t="s">
        <v>203</v>
      </c>
      <c r="D49" s="22">
        <v>40436</v>
      </c>
      <c r="E49" s="58">
        <v>51672.630896620874</v>
      </c>
      <c r="G49" s="18" t="s">
        <v>192</v>
      </c>
      <c r="H49" s="75"/>
    </row>
    <row r="50" spans="1:8" ht="14.1">
      <c r="A50" s="5">
        <v>2010</v>
      </c>
      <c r="B50" t="s">
        <v>204</v>
      </c>
      <c r="D50" s="22">
        <v>40456</v>
      </c>
      <c r="E50" s="58">
        <v>28686.134608658704</v>
      </c>
      <c r="G50" s="75"/>
      <c r="H50" s="75"/>
    </row>
    <row r="51" spans="1:8" ht="14.45" thickBot="1">
      <c r="A51" s="5">
        <v>2010</v>
      </c>
      <c r="B51" t="s">
        <v>205</v>
      </c>
      <c r="D51" s="22">
        <v>40470</v>
      </c>
      <c r="E51" s="58">
        <v>1687.2312505864438</v>
      </c>
      <c r="F51" s="10">
        <f>SUM(E47:E51)</f>
        <v>207736.14105444841</v>
      </c>
      <c r="G51" s="75"/>
      <c r="H51" s="75"/>
    </row>
    <row r="52" spans="1:8">
      <c r="A52" s="3">
        <v>2009</v>
      </c>
      <c r="B52" s="4" t="s">
        <v>206</v>
      </c>
      <c r="C52" s="4"/>
      <c r="D52" s="33">
        <v>40037</v>
      </c>
      <c r="E52" s="54">
        <v>90118</v>
      </c>
      <c r="G52" s="75"/>
      <c r="H52" s="75"/>
    </row>
    <row r="53" spans="1:8">
      <c r="A53" s="5">
        <v>2009</v>
      </c>
      <c r="B53" t="s">
        <v>207</v>
      </c>
      <c r="C53" t="s">
        <v>208</v>
      </c>
      <c r="D53" s="34">
        <v>40050</v>
      </c>
      <c r="E53" s="19">
        <v>96977.189996473928</v>
      </c>
      <c r="G53" s="75"/>
      <c r="H53" s="75"/>
    </row>
    <row r="54" spans="1:8">
      <c r="A54" s="5">
        <v>2009</v>
      </c>
      <c r="B54" t="s">
        <v>209</v>
      </c>
      <c r="C54" t="s">
        <v>200</v>
      </c>
      <c r="D54" s="34">
        <v>40070</v>
      </c>
      <c r="E54" s="19">
        <v>56887.154038196182</v>
      </c>
      <c r="G54" s="75"/>
      <c r="H54" s="75"/>
    </row>
    <row r="55" spans="1:8" ht="12.95">
      <c r="A55" s="5">
        <v>2009</v>
      </c>
      <c r="B55" t="s">
        <v>210</v>
      </c>
      <c r="D55" s="34">
        <v>40080</v>
      </c>
      <c r="E55" s="19">
        <v>27893.687926474511</v>
      </c>
      <c r="G55" s="18" t="s">
        <v>192</v>
      </c>
      <c r="H55" s="75"/>
    </row>
    <row r="56" spans="1:8" ht="12.95" thickBot="1">
      <c r="A56" s="5">
        <v>2009</v>
      </c>
      <c r="B56" t="s">
        <v>211</v>
      </c>
      <c r="D56" s="34">
        <v>40091</v>
      </c>
      <c r="E56" s="19">
        <v>52328.137688015522</v>
      </c>
      <c r="F56" s="1">
        <f>SUM(E52:E56)</f>
        <v>324204.16964916012</v>
      </c>
      <c r="G56" s="75"/>
      <c r="H56" s="75"/>
    </row>
    <row r="57" spans="1:8">
      <c r="A57" s="3">
        <v>2008</v>
      </c>
      <c r="B57" s="4" t="s">
        <v>212</v>
      </c>
      <c r="C57" s="4" t="s">
        <v>213</v>
      </c>
      <c r="D57" s="33">
        <v>39682</v>
      </c>
      <c r="E57" s="54">
        <v>25445</v>
      </c>
      <c r="G57" s="75"/>
    </row>
    <row r="58" spans="1:8" ht="12.95">
      <c r="A58" s="5">
        <v>2008</v>
      </c>
      <c r="B58" t="s">
        <v>214</v>
      </c>
      <c r="D58" s="34">
        <v>39696</v>
      </c>
      <c r="E58" s="19">
        <v>67337.866091027288</v>
      </c>
      <c r="G58" s="18" t="s">
        <v>192</v>
      </c>
    </row>
    <row r="59" spans="1:8">
      <c r="A59" s="5">
        <v>2008</v>
      </c>
      <c r="B59" t="s">
        <v>215</v>
      </c>
      <c r="D59" s="34">
        <v>39710</v>
      </c>
      <c r="E59" s="19">
        <v>17144.596957123504</v>
      </c>
      <c r="G59" s="75"/>
    </row>
    <row r="60" spans="1:8" ht="12.95">
      <c r="A60" s="5">
        <v>2008</v>
      </c>
      <c r="B60" t="s">
        <v>216</v>
      </c>
      <c r="D60" s="34">
        <v>39727</v>
      </c>
      <c r="E60" s="19">
        <v>106207.34138645478</v>
      </c>
      <c r="G60" s="18" t="s">
        <v>192</v>
      </c>
    </row>
    <row r="61" spans="1:8" ht="12.95" thickBot="1">
      <c r="A61" s="6">
        <v>2008</v>
      </c>
      <c r="B61" s="7" t="s">
        <v>217</v>
      </c>
      <c r="C61" s="7" t="s">
        <v>200</v>
      </c>
      <c r="D61" s="35">
        <v>39742</v>
      </c>
      <c r="E61" s="71">
        <v>0</v>
      </c>
      <c r="F61" s="1">
        <f>SUM(E57:E61)</f>
        <v>216134.80443460558</v>
      </c>
      <c r="G61" s="75"/>
    </row>
    <row r="62" spans="1:8">
      <c r="A62" s="3">
        <v>2007</v>
      </c>
      <c r="B62" s="4" t="s">
        <v>218</v>
      </c>
      <c r="C62" s="4" t="s">
        <v>219</v>
      </c>
      <c r="D62" s="33">
        <v>39318</v>
      </c>
      <c r="E62" s="54">
        <v>45920</v>
      </c>
      <c r="G62" s="75"/>
    </row>
    <row r="63" spans="1:8">
      <c r="A63" s="5">
        <v>2007</v>
      </c>
      <c r="B63" t="s">
        <v>220</v>
      </c>
      <c r="C63" t="s">
        <v>221</v>
      </c>
      <c r="D63" s="34">
        <v>39332</v>
      </c>
      <c r="E63" s="19">
        <v>23813.952285320214</v>
      </c>
      <c r="G63" s="75"/>
    </row>
    <row r="64" spans="1:8">
      <c r="A64" s="5">
        <v>2007</v>
      </c>
      <c r="B64" t="s">
        <v>222</v>
      </c>
      <c r="C64" t="s">
        <v>223</v>
      </c>
      <c r="D64" s="34">
        <v>39346</v>
      </c>
      <c r="E64" s="19">
        <v>183760.51428490205</v>
      </c>
      <c r="G64" s="75"/>
    </row>
    <row r="65" spans="1:9" ht="12.95">
      <c r="A65" s="5">
        <v>2007</v>
      </c>
      <c r="B65" t="s">
        <v>224</v>
      </c>
      <c r="C65" t="s">
        <v>225</v>
      </c>
      <c r="D65" s="34">
        <v>39360</v>
      </c>
      <c r="E65" s="19">
        <v>190287.68455105906</v>
      </c>
      <c r="G65" s="18" t="s">
        <v>192</v>
      </c>
    </row>
    <row r="66" spans="1:9" ht="12.95" thickBot="1">
      <c r="A66" s="6">
        <v>2007</v>
      </c>
      <c r="B66" s="7" t="s">
        <v>226</v>
      </c>
      <c r="C66" s="7" t="s">
        <v>200</v>
      </c>
      <c r="D66" s="35">
        <v>39372</v>
      </c>
      <c r="E66" s="71">
        <v>0</v>
      </c>
      <c r="F66" s="1">
        <f>SUM(E62:E66)</f>
        <v>443782.15112128132</v>
      </c>
      <c r="G66" s="75"/>
    </row>
    <row r="67" spans="1:9">
      <c r="A67" s="3">
        <v>2006</v>
      </c>
      <c r="B67" s="4" t="s">
        <v>227</v>
      </c>
      <c r="C67" s="4" t="s">
        <v>228</v>
      </c>
      <c r="D67" s="33">
        <v>38954</v>
      </c>
      <c r="E67" s="54">
        <v>114069</v>
      </c>
    </row>
    <row r="68" spans="1:9" ht="12.95">
      <c r="A68" s="5">
        <v>2006</v>
      </c>
      <c r="B68" t="s">
        <v>229</v>
      </c>
      <c r="C68" t="s">
        <v>230</v>
      </c>
      <c r="D68" s="34">
        <v>38975</v>
      </c>
      <c r="E68" s="19">
        <v>96009.306150659599</v>
      </c>
      <c r="G68" s="18" t="s">
        <v>192</v>
      </c>
    </row>
    <row r="69" spans="1:9">
      <c r="A69" s="5">
        <v>2006</v>
      </c>
      <c r="B69" t="s">
        <v>231</v>
      </c>
      <c r="C69" t="s">
        <v>232</v>
      </c>
      <c r="D69" s="34">
        <v>38991</v>
      </c>
      <c r="E69" s="19">
        <v>33199.810506944224</v>
      </c>
      <c r="G69" s="76"/>
    </row>
    <row r="70" spans="1:9" ht="12.95" thickBot="1">
      <c r="A70" s="6">
        <v>2006</v>
      </c>
      <c r="B70" s="7" t="s">
        <v>233</v>
      </c>
      <c r="C70" s="7" t="s">
        <v>234</v>
      </c>
      <c r="D70" s="35">
        <v>39005</v>
      </c>
      <c r="E70" s="55">
        <v>10696.054835226685</v>
      </c>
      <c r="F70" s="1">
        <f>SUM(E67:E70)</f>
        <v>253974.1714928305</v>
      </c>
    </row>
    <row r="71" spans="1:9" ht="12.95">
      <c r="A71" s="3">
        <v>2005</v>
      </c>
      <c r="B71" s="4" t="s">
        <v>235</v>
      </c>
      <c r="C71" s="4" t="s">
        <v>236</v>
      </c>
      <c r="D71" s="33">
        <v>38602</v>
      </c>
      <c r="E71" s="54">
        <v>91701</v>
      </c>
      <c r="G71" s="18" t="s">
        <v>192</v>
      </c>
      <c r="H71" s="16"/>
      <c r="I71" s="16"/>
    </row>
    <row r="72" spans="1:9">
      <c r="A72" s="5">
        <v>2005</v>
      </c>
      <c r="B72" t="s">
        <v>237</v>
      </c>
      <c r="C72" t="s">
        <v>238</v>
      </c>
      <c r="D72" s="34">
        <v>38616</v>
      </c>
      <c r="E72" s="19">
        <v>110942.01153127503</v>
      </c>
      <c r="H72" s="16"/>
      <c r="I72" s="16"/>
    </row>
    <row r="73" spans="1:9" ht="12.95" thickBot="1">
      <c r="A73" s="6">
        <v>2005</v>
      </c>
      <c r="B73" s="7" t="s">
        <v>239</v>
      </c>
      <c r="C73" s="7" t="s">
        <v>240</v>
      </c>
      <c r="D73" s="35">
        <v>38629</v>
      </c>
      <c r="E73" s="55">
        <v>16678.114360084801</v>
      </c>
      <c r="F73" s="1">
        <f>SUM(E71:E73)</f>
        <v>219321.12589135981</v>
      </c>
      <c r="H73" s="16"/>
      <c r="I73" s="16"/>
    </row>
    <row r="74" spans="1:9">
      <c r="A74" s="3">
        <v>2004</v>
      </c>
      <c r="B74" s="4" t="s">
        <v>241</v>
      </c>
      <c r="C74" s="4"/>
      <c r="D74" s="33">
        <v>38232</v>
      </c>
      <c r="E74" s="54">
        <v>113333</v>
      </c>
      <c r="H74" s="16"/>
      <c r="I74" s="16"/>
    </row>
    <row r="75" spans="1:9">
      <c r="A75" s="5">
        <v>2004</v>
      </c>
      <c r="B75" t="s">
        <v>242</v>
      </c>
      <c r="D75" s="34">
        <v>38246</v>
      </c>
      <c r="E75" s="19">
        <v>145400.4664057534</v>
      </c>
      <c r="H75" s="17"/>
      <c r="I75" s="17"/>
    </row>
    <row r="76" spans="1:9" ht="12.95" thickBot="1">
      <c r="A76" s="5">
        <v>2004</v>
      </c>
      <c r="B76" t="s">
        <v>243</v>
      </c>
      <c r="D76" s="34">
        <v>38260</v>
      </c>
      <c r="E76" s="19">
        <v>74379.822550008248</v>
      </c>
      <c r="F76" s="1">
        <f>SUM(E74:E76)</f>
        <v>333113.28895576164</v>
      </c>
    </row>
    <row r="77" spans="1:9">
      <c r="A77" s="3">
        <v>2003</v>
      </c>
      <c r="B77" s="4" t="s">
        <v>244</v>
      </c>
      <c r="C77" s="8"/>
      <c r="D77" s="33">
        <v>37862</v>
      </c>
      <c r="E77" s="77">
        <v>107204</v>
      </c>
    </row>
    <row r="78" spans="1:9" ht="12.95">
      <c r="A78" s="5">
        <v>2003</v>
      </c>
      <c r="B78" t="s">
        <v>245</v>
      </c>
      <c r="C78" s="2"/>
      <c r="D78" s="34">
        <v>37872</v>
      </c>
      <c r="E78" s="70">
        <v>72263.337005273992</v>
      </c>
      <c r="G78" s="18" t="s">
        <v>192</v>
      </c>
    </row>
    <row r="79" spans="1:9">
      <c r="A79" s="5">
        <v>2003</v>
      </c>
      <c r="B79" t="s">
        <v>246</v>
      </c>
      <c r="C79" s="2"/>
      <c r="D79" s="34">
        <v>37882</v>
      </c>
      <c r="E79" s="70">
        <v>13016.613780483895</v>
      </c>
    </row>
    <row r="80" spans="1:9">
      <c r="A80" s="5">
        <v>2003</v>
      </c>
      <c r="B80" t="s">
        <v>247</v>
      </c>
      <c r="C80" s="2"/>
      <c r="D80" s="34">
        <v>37904</v>
      </c>
      <c r="E80" s="70">
        <v>61963.788672757801</v>
      </c>
    </row>
    <row r="81" spans="1:7" ht="12.95" thickBot="1">
      <c r="A81" s="6">
        <v>2003</v>
      </c>
      <c r="B81" s="7" t="s">
        <v>248</v>
      </c>
      <c r="C81" s="9"/>
      <c r="D81" s="35">
        <v>37914</v>
      </c>
      <c r="E81" s="78">
        <v>2399.508577564291</v>
      </c>
      <c r="F81" s="1">
        <f>SUM(E77:E81)</f>
        <v>256847.24803607998</v>
      </c>
    </row>
    <row r="82" spans="1:7">
      <c r="A82" s="3">
        <v>2002</v>
      </c>
      <c r="B82" s="4" t="s">
        <v>249</v>
      </c>
      <c r="C82" s="4"/>
      <c r="D82" s="33">
        <v>37479</v>
      </c>
      <c r="E82" s="77">
        <v>3843</v>
      </c>
    </row>
    <row r="83" spans="1:7" ht="12.95">
      <c r="A83" s="5">
        <v>2002</v>
      </c>
      <c r="B83" t="s">
        <v>250</v>
      </c>
      <c r="D83" s="34">
        <v>37494</v>
      </c>
      <c r="E83" s="70">
        <v>113430.40325733353</v>
      </c>
      <c r="G83" s="18" t="s">
        <v>192</v>
      </c>
    </row>
    <row r="84" spans="1:7">
      <c r="A84" s="5">
        <v>2002</v>
      </c>
      <c r="B84" t="s">
        <v>251</v>
      </c>
      <c r="D84" s="34">
        <v>37509</v>
      </c>
      <c r="E84" s="70">
        <v>88311.586090555997</v>
      </c>
      <c r="G84" t="s">
        <v>252</v>
      </c>
    </row>
    <row r="85" spans="1:7">
      <c r="A85" s="5">
        <v>2002</v>
      </c>
      <c r="B85" t="s">
        <v>253</v>
      </c>
      <c r="D85" s="34">
        <v>37518</v>
      </c>
      <c r="E85" s="70">
        <v>133642.42376554001</v>
      </c>
    </row>
    <row r="86" spans="1:7">
      <c r="A86" s="5">
        <v>2002</v>
      </c>
      <c r="B86" t="s">
        <v>254</v>
      </c>
      <c r="D86" s="34">
        <v>37528</v>
      </c>
      <c r="E86" s="71">
        <v>0</v>
      </c>
      <c r="G86" t="s">
        <v>252</v>
      </c>
    </row>
    <row r="87" spans="1:7" ht="12.95" thickBot="1">
      <c r="A87" s="6">
        <v>2002</v>
      </c>
      <c r="B87" s="7" t="s">
        <v>255</v>
      </c>
      <c r="C87" s="7"/>
      <c r="D87" s="35">
        <v>37537</v>
      </c>
      <c r="E87" s="71">
        <v>0</v>
      </c>
      <c r="F87" s="1">
        <f>SUM(E82:E87)</f>
        <v>339227.41311342956</v>
      </c>
      <c r="G87" t="s">
        <v>252</v>
      </c>
    </row>
    <row r="88" spans="1:7">
      <c r="A88" s="3">
        <v>2001</v>
      </c>
      <c r="B88" s="4" t="s">
        <v>256</v>
      </c>
      <c r="C88" s="4"/>
      <c r="D88" s="33">
        <v>37130</v>
      </c>
      <c r="E88" s="77">
        <v>39160</v>
      </c>
      <c r="G88" t="s">
        <v>252</v>
      </c>
    </row>
    <row r="89" spans="1:7" ht="12.95">
      <c r="A89" s="5">
        <v>2001</v>
      </c>
      <c r="B89" t="s">
        <v>257</v>
      </c>
      <c r="D89" s="34">
        <v>37143</v>
      </c>
      <c r="E89" s="70">
        <v>28178.300431233703</v>
      </c>
      <c r="F89" s="23"/>
      <c r="G89" s="18" t="s">
        <v>192</v>
      </c>
    </row>
    <row r="90" spans="1:7">
      <c r="A90" s="5">
        <v>2001</v>
      </c>
      <c r="B90" t="s">
        <v>258</v>
      </c>
      <c r="D90" s="34">
        <v>37147</v>
      </c>
      <c r="E90" s="70">
        <v>99932.258050109027</v>
      </c>
      <c r="G90" t="s">
        <v>252</v>
      </c>
    </row>
    <row r="91" spans="1:7" ht="12.95" thickBot="1">
      <c r="A91" s="5">
        <v>2001</v>
      </c>
      <c r="B91" t="s">
        <v>259</v>
      </c>
      <c r="C91" t="s">
        <v>260</v>
      </c>
      <c r="D91" s="34">
        <v>37167</v>
      </c>
      <c r="E91" s="70">
        <v>41653.138296476005</v>
      </c>
      <c r="F91" s="1">
        <f>SUM(E88:E91)</f>
        <v>208923.69677781875</v>
      </c>
      <c r="G91" t="s">
        <v>192</v>
      </c>
    </row>
    <row r="92" spans="1:7">
      <c r="A92" s="3">
        <v>2000</v>
      </c>
      <c r="B92" s="4" t="s">
        <v>261</v>
      </c>
      <c r="C92" s="4"/>
      <c r="D92" s="33">
        <v>36767</v>
      </c>
      <c r="E92" s="54">
        <v>100250</v>
      </c>
      <c r="G92" t="s">
        <v>252</v>
      </c>
    </row>
    <row r="93" spans="1:7">
      <c r="A93" s="5">
        <v>2000</v>
      </c>
      <c r="B93" t="s">
        <v>262</v>
      </c>
      <c r="D93" s="34">
        <v>36781</v>
      </c>
      <c r="E93" s="19">
        <v>112848.83594519494</v>
      </c>
      <c r="G93" t="s">
        <v>252</v>
      </c>
    </row>
    <row r="94" spans="1:7">
      <c r="A94" s="5">
        <v>2000</v>
      </c>
      <c r="B94" t="s">
        <v>263</v>
      </c>
      <c r="D94" s="34">
        <v>36796</v>
      </c>
      <c r="E94" s="19">
        <v>54402.215471927906</v>
      </c>
      <c r="G94" t="s">
        <v>252</v>
      </c>
    </row>
    <row r="95" spans="1:7" ht="13.5" thickBot="1">
      <c r="A95" s="6">
        <v>2000</v>
      </c>
      <c r="B95" s="7" t="s">
        <v>264</v>
      </c>
      <c r="C95" s="7"/>
      <c r="D95" s="35">
        <v>36813</v>
      </c>
      <c r="E95" s="55">
        <v>8193.2864832886717</v>
      </c>
      <c r="F95" s="1">
        <f>SUM(E92:E95)</f>
        <v>275694.33790041151</v>
      </c>
      <c r="G95" s="18" t="s">
        <v>192</v>
      </c>
    </row>
    <row r="96" spans="1:7">
      <c r="A96" s="3">
        <v>1999</v>
      </c>
      <c r="B96" s="4" t="s">
        <v>265</v>
      </c>
      <c r="C96" s="4"/>
      <c r="D96" s="33">
        <v>36399</v>
      </c>
      <c r="E96" s="54">
        <v>165085</v>
      </c>
      <c r="G96" t="s">
        <v>252</v>
      </c>
    </row>
    <row r="97" spans="1:7">
      <c r="A97" s="5">
        <v>1999</v>
      </c>
      <c r="B97" t="s">
        <v>266</v>
      </c>
      <c r="D97" s="34">
        <v>36413</v>
      </c>
      <c r="E97" s="19">
        <v>208259.09642905244</v>
      </c>
      <c r="G97" t="s">
        <v>252</v>
      </c>
    </row>
    <row r="98" spans="1:7">
      <c r="A98" s="5">
        <v>1999</v>
      </c>
      <c r="B98" t="s">
        <v>267</v>
      </c>
      <c r="D98" s="34">
        <v>36428</v>
      </c>
      <c r="E98" s="19">
        <v>38200.796507984123</v>
      </c>
      <c r="G98" t="s">
        <v>252</v>
      </c>
    </row>
    <row r="99" spans="1:7">
      <c r="A99" s="36">
        <v>1999</v>
      </c>
      <c r="B99" s="13" t="s">
        <v>268</v>
      </c>
      <c r="C99" s="13"/>
      <c r="D99" s="37">
        <v>36441</v>
      </c>
      <c r="E99" s="71">
        <v>0</v>
      </c>
      <c r="F99" s="1">
        <f>SUM(E96:E99)</f>
        <v>411544.89293703652</v>
      </c>
      <c r="G99" t="s">
        <v>252</v>
      </c>
    </row>
    <row r="100" spans="1:7" ht="14.25">
      <c r="A100">
        <v>2019</v>
      </c>
      <c r="C100" s="67"/>
      <c r="D100" s="79">
        <v>43688</v>
      </c>
      <c r="E100"/>
    </row>
    <row r="101" spans="1:7" ht="14.25">
      <c r="A101">
        <v>2019</v>
      </c>
      <c r="C101" s="67"/>
      <c r="D101" s="79">
        <v>43702</v>
      </c>
      <c r="E101"/>
    </row>
    <row r="102" spans="1:7" ht="14.25">
      <c r="A102">
        <v>2019</v>
      </c>
      <c r="C102" s="67"/>
      <c r="D102" s="79">
        <v>43717</v>
      </c>
      <c r="E102"/>
    </row>
    <row r="103" spans="1:7" ht="14.25">
      <c r="A103">
        <v>2019</v>
      </c>
      <c r="C103" s="67"/>
      <c r="D103" s="79">
        <v>43733</v>
      </c>
      <c r="E103"/>
    </row>
    <row r="104" spans="1:7" ht="14.25">
      <c r="A104">
        <v>2019</v>
      </c>
      <c r="C104" s="67"/>
      <c r="D104" s="79">
        <v>43746</v>
      </c>
      <c r="E104"/>
    </row>
    <row r="105" spans="1:7" ht="14.25">
      <c r="A105">
        <v>2019</v>
      </c>
      <c r="C105" s="67"/>
      <c r="D105" s="79">
        <v>43759</v>
      </c>
      <c r="E105"/>
    </row>
    <row r="106" spans="1:7" ht="14.25">
      <c r="A106">
        <v>2019</v>
      </c>
      <c r="C106" s="67"/>
      <c r="D106" s="79">
        <v>43772</v>
      </c>
      <c r="E106"/>
    </row>
    <row r="107" spans="1:7">
      <c r="C107" s="67"/>
      <c r="D107" s="19"/>
      <c r="E107"/>
    </row>
    <row r="108" spans="1:7">
      <c r="C108" s="67"/>
      <c r="D108" s="19"/>
      <c r="E108"/>
    </row>
    <row r="109" spans="1:7">
      <c r="C109" s="67"/>
      <c r="D109" s="19"/>
      <c r="E109"/>
    </row>
    <row r="110" spans="1:7">
      <c r="C110" s="67"/>
      <c r="D110" s="19"/>
      <c r="E110"/>
    </row>
    <row r="111" spans="1:7">
      <c r="C111" s="67"/>
      <c r="D111" s="19"/>
      <c r="E111"/>
    </row>
    <row r="112" spans="1:7">
      <c r="C112" s="67"/>
      <c r="D112" s="19"/>
      <c r="E112"/>
    </row>
    <row r="113" spans="3:5">
      <c r="C113" s="67"/>
      <c r="D113" s="19"/>
      <c r="E113"/>
    </row>
    <row r="114" spans="3:5">
      <c r="C114" s="67"/>
      <c r="D114" s="19"/>
      <c r="E114"/>
    </row>
    <row r="115" spans="3:5">
      <c r="C115" s="67"/>
      <c r="D115" s="19"/>
      <c r="E115"/>
    </row>
    <row r="116" spans="3:5">
      <c r="C116" s="67"/>
      <c r="D116" s="19"/>
      <c r="E116"/>
    </row>
    <row r="117" spans="3:5">
      <c r="C117" s="67"/>
      <c r="D117" s="19"/>
      <c r="E117"/>
    </row>
    <row r="118" spans="3:5">
      <c r="C118" s="67"/>
      <c r="D118" s="19"/>
      <c r="E118"/>
    </row>
    <row r="119" spans="3:5">
      <c r="C119" s="67"/>
      <c r="D119" s="19"/>
      <c r="E119"/>
    </row>
    <row r="120" spans="3:5">
      <c r="C120" s="67"/>
      <c r="D120" s="19"/>
      <c r="E120"/>
    </row>
    <row r="121" spans="3:5">
      <c r="C121" s="67"/>
      <c r="D121" s="19"/>
      <c r="E121"/>
    </row>
    <row r="122" spans="3:5">
      <c r="C122" s="67"/>
      <c r="D122" s="19"/>
      <c r="E122"/>
    </row>
    <row r="123" spans="3:5">
      <c r="C123" s="67"/>
      <c r="D123" s="19"/>
      <c r="E123"/>
    </row>
    <row r="124" spans="3:5">
      <c r="C124" s="67"/>
      <c r="D124" s="19"/>
      <c r="E124"/>
    </row>
    <row r="125" spans="3:5">
      <c r="C125" s="67"/>
      <c r="D125" s="19"/>
      <c r="E125"/>
    </row>
    <row r="126" spans="3:5">
      <c r="C126" s="67"/>
      <c r="D126" s="19"/>
      <c r="E126"/>
    </row>
    <row r="127" spans="3:5">
      <c r="C127" s="67"/>
      <c r="D127" s="19"/>
      <c r="E127"/>
    </row>
    <row r="128" spans="3:5">
      <c r="C128" s="67"/>
      <c r="D128" s="19"/>
      <c r="E128"/>
    </row>
  </sheetData>
  <phoneticPr fontId="3" type="noConversion"/>
  <pageMargins left="0.75" right="0.75" top="1" bottom="1" header="0.5" footer="0.5"/>
  <pageSetup orientation="portrait" r:id="rId1"/>
  <headerFooter alignWithMargins="0">
    <oddHeader>&amp;L&amp;F&amp;C&amp;A&amp;R&amp;D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activeCell="F24" sqref="F24"/>
    </sheetView>
  </sheetViews>
  <sheetFormatPr defaultRowHeight="12.6"/>
  <cols>
    <col min="3" max="3" width="9.42578125" style="38" bestFit="1" customWidth="1"/>
    <col min="4" max="4" width="10.42578125" bestFit="1" customWidth="1"/>
  </cols>
  <sheetData>
    <row r="1" spans="1:4">
      <c r="A1" s="13" t="s">
        <v>0</v>
      </c>
      <c r="B1" s="13" t="s">
        <v>3</v>
      </c>
      <c r="C1" s="39" t="s">
        <v>4</v>
      </c>
      <c r="D1" s="13" t="s">
        <v>165</v>
      </c>
    </row>
    <row r="2" spans="1:4">
      <c r="A2">
        <v>1999</v>
      </c>
      <c r="B2" s="46">
        <v>43339</v>
      </c>
      <c r="C2" s="38">
        <f>D3</f>
        <v>4061.2143611404435</v>
      </c>
    </row>
    <row r="3" spans="1:4">
      <c r="A3" s="13">
        <v>1999</v>
      </c>
      <c r="B3" s="47">
        <v>43320</v>
      </c>
      <c r="C3" s="39">
        <f>D4</f>
        <v>1336</v>
      </c>
      <c r="D3" s="39">
        <v>4061.2143611404435</v>
      </c>
    </row>
    <row r="4" spans="1:4">
      <c r="A4" s="40">
        <v>2000</v>
      </c>
      <c r="B4" s="41">
        <v>43720</v>
      </c>
      <c r="C4" s="42">
        <v>1336</v>
      </c>
      <c r="D4" s="42">
        <v>1336</v>
      </c>
    </row>
    <row r="5" spans="1:4">
      <c r="A5" s="15">
        <v>2001</v>
      </c>
      <c r="B5" s="48">
        <v>43705</v>
      </c>
      <c r="C5" s="50">
        <v>6322</v>
      </c>
      <c r="D5" s="15"/>
    </row>
    <row r="6" spans="1:4">
      <c r="A6">
        <v>2001</v>
      </c>
      <c r="B6" s="46">
        <v>43734</v>
      </c>
      <c r="C6" s="38">
        <v>5200</v>
      </c>
      <c r="D6" s="38"/>
    </row>
    <row r="7" spans="1:4">
      <c r="A7" s="13">
        <v>2001</v>
      </c>
      <c r="B7" s="47">
        <v>43719</v>
      </c>
      <c r="C7" s="51">
        <v>3275</v>
      </c>
      <c r="D7" s="39">
        <v>14797</v>
      </c>
    </row>
    <row r="8" spans="1:4">
      <c r="A8" s="15">
        <v>2002</v>
      </c>
      <c r="B8" s="48">
        <v>43710</v>
      </c>
      <c r="C8" s="50">
        <v>2903</v>
      </c>
      <c r="D8" s="15"/>
    </row>
    <row r="9" spans="1:4">
      <c r="A9">
        <v>2002</v>
      </c>
      <c r="B9" s="46">
        <v>43721</v>
      </c>
      <c r="C9" s="38">
        <v>3539.6104882030386</v>
      </c>
      <c r="D9" s="38"/>
    </row>
    <row r="10" spans="1:4">
      <c r="A10" s="13">
        <v>2002</v>
      </c>
      <c r="B10" s="47">
        <v>43716</v>
      </c>
      <c r="C10" s="51">
        <v>2472</v>
      </c>
      <c r="D10" s="39">
        <v>8914.6104882030377</v>
      </c>
    </row>
    <row r="11" spans="1:4">
      <c r="A11" s="15">
        <v>2003</v>
      </c>
      <c r="B11" s="49">
        <v>43710</v>
      </c>
      <c r="C11" s="45">
        <v>9385</v>
      </c>
      <c r="D11" s="15"/>
    </row>
    <row r="12" spans="1:4">
      <c r="A12">
        <v>2003</v>
      </c>
      <c r="B12" s="43">
        <v>43710</v>
      </c>
      <c r="C12" s="38">
        <v>2202</v>
      </c>
      <c r="D12" s="38"/>
    </row>
    <row r="13" spans="1:4">
      <c r="A13">
        <v>2003</v>
      </c>
      <c r="B13" s="43">
        <v>43722</v>
      </c>
      <c r="C13" s="38">
        <v>26</v>
      </c>
      <c r="D13" s="38"/>
    </row>
    <row r="14" spans="1:4">
      <c r="A14" s="13">
        <v>2003</v>
      </c>
      <c r="B14" s="44">
        <v>43697</v>
      </c>
      <c r="C14" s="39">
        <v>504</v>
      </c>
      <c r="D14" s="39">
        <v>12117</v>
      </c>
    </row>
    <row r="15" spans="1:4">
      <c r="A15" s="15">
        <v>2004</v>
      </c>
      <c r="B15" s="49">
        <v>43702</v>
      </c>
      <c r="C15" s="45">
        <v>359</v>
      </c>
      <c r="D15" s="15"/>
    </row>
    <row r="16" spans="1:4">
      <c r="A16">
        <v>2004</v>
      </c>
      <c r="B16" s="43">
        <v>43702</v>
      </c>
      <c r="C16" s="38">
        <v>5313</v>
      </c>
      <c r="D16" s="38"/>
    </row>
    <row r="17" spans="1:4">
      <c r="A17" s="13">
        <v>2004</v>
      </c>
      <c r="B17" s="44">
        <v>43715</v>
      </c>
      <c r="C17" s="39">
        <v>6350</v>
      </c>
      <c r="D17" s="39">
        <v>12022</v>
      </c>
    </row>
    <row r="18" spans="1:4">
      <c r="A18" s="40">
        <v>2005</v>
      </c>
      <c r="B18" s="41">
        <v>43713</v>
      </c>
      <c r="C18" s="42">
        <v>10701</v>
      </c>
      <c r="D18" s="42">
        <v>10701</v>
      </c>
    </row>
    <row r="19" spans="1:4">
      <c r="A19" s="15">
        <v>2006</v>
      </c>
      <c r="B19" s="49">
        <v>43716</v>
      </c>
      <c r="C19" s="45">
        <v>2882</v>
      </c>
      <c r="D19" s="15"/>
    </row>
    <row r="20" spans="1:4">
      <c r="A20">
        <v>2006</v>
      </c>
      <c r="B20" s="43">
        <v>43715</v>
      </c>
      <c r="C20" s="38">
        <v>4224</v>
      </c>
      <c r="D20" s="38"/>
    </row>
    <row r="21" spans="1:4">
      <c r="A21">
        <v>2006</v>
      </c>
      <c r="B21" s="43">
        <v>43716</v>
      </c>
      <c r="C21" s="38">
        <v>2241</v>
      </c>
      <c r="D21" s="38"/>
    </row>
    <row r="22" spans="1:4">
      <c r="A22">
        <v>2006</v>
      </c>
      <c r="B22" s="43">
        <v>43723</v>
      </c>
      <c r="C22" s="38">
        <v>1683</v>
      </c>
      <c r="D22" s="38"/>
    </row>
    <row r="23" spans="1:4">
      <c r="A23">
        <v>2006</v>
      </c>
      <c r="B23" s="43">
        <v>43728</v>
      </c>
      <c r="C23" s="38">
        <v>22</v>
      </c>
      <c r="D23" s="38"/>
    </row>
    <row r="24" spans="1:4">
      <c r="A24" s="13">
        <v>2006</v>
      </c>
      <c r="B24" s="44">
        <v>43728</v>
      </c>
      <c r="C24" s="39">
        <v>5024</v>
      </c>
      <c r="D24" s="39">
        <v>16076</v>
      </c>
    </row>
    <row r="25" spans="1:4">
      <c r="A25" s="15">
        <v>2007</v>
      </c>
      <c r="B25" s="48">
        <v>43340</v>
      </c>
      <c r="C25" s="45">
        <v>920</v>
      </c>
      <c r="D25" s="15"/>
    </row>
    <row r="26" spans="1:4">
      <c r="A26" s="13">
        <v>2007</v>
      </c>
      <c r="B26" s="47">
        <v>43361</v>
      </c>
      <c r="C26" s="39">
        <v>2193</v>
      </c>
      <c r="D26" s="39">
        <v>3113</v>
      </c>
    </row>
    <row r="27" spans="1:4">
      <c r="A27" s="15">
        <v>2008</v>
      </c>
      <c r="B27" s="48">
        <v>39688</v>
      </c>
      <c r="C27" s="50">
        <v>447</v>
      </c>
      <c r="D27" s="15"/>
    </row>
    <row r="28" spans="1:4">
      <c r="A28" s="13">
        <v>2008</v>
      </c>
      <c r="B28" s="47">
        <v>40064</v>
      </c>
      <c r="C28" s="51">
        <v>68</v>
      </c>
      <c r="D28" s="39">
        <v>515</v>
      </c>
    </row>
    <row r="29" spans="1:4">
      <c r="A29" s="15">
        <v>2009</v>
      </c>
      <c r="B29" s="48">
        <v>40050</v>
      </c>
      <c r="C29" s="50">
        <v>731</v>
      </c>
      <c r="D29" s="15"/>
    </row>
    <row r="30" spans="1:4">
      <c r="A30" s="13">
        <v>2009</v>
      </c>
      <c r="B30" s="47">
        <v>40064</v>
      </c>
      <c r="C30" s="51">
        <v>844</v>
      </c>
      <c r="D30" s="39">
        <v>1575</v>
      </c>
    </row>
    <row r="31" spans="1:4">
      <c r="A31" s="15">
        <v>2010</v>
      </c>
      <c r="B31" s="48">
        <v>40409</v>
      </c>
      <c r="C31" s="50">
        <v>1271.2</v>
      </c>
      <c r="D31" s="15"/>
    </row>
    <row r="32" spans="1:4">
      <c r="A32" s="13">
        <v>2010</v>
      </c>
      <c r="B32" s="47">
        <v>40419</v>
      </c>
      <c r="C32" s="51">
        <v>1134</v>
      </c>
      <c r="D32" s="39">
        <v>2405.1999999999998</v>
      </c>
    </row>
    <row r="33" spans="1:4">
      <c r="A33" s="15">
        <v>2011</v>
      </c>
      <c r="B33" s="48">
        <v>41129</v>
      </c>
      <c r="C33" s="50">
        <v>981.6</v>
      </c>
      <c r="D33" s="15"/>
    </row>
    <row r="34" spans="1:4">
      <c r="A34">
        <v>2011</v>
      </c>
      <c r="B34" s="46">
        <v>42978</v>
      </c>
      <c r="C34" s="52">
        <v>3193.5</v>
      </c>
      <c r="D34" s="38"/>
    </row>
    <row r="35" spans="1:4">
      <c r="A35" s="13">
        <v>2011</v>
      </c>
      <c r="B35" s="47">
        <v>42990</v>
      </c>
      <c r="C35" s="51">
        <v>3139.7</v>
      </c>
      <c r="D35" s="39">
        <v>7314.8</v>
      </c>
    </row>
    <row r="36" spans="1:4">
      <c r="A36" s="15">
        <v>2012</v>
      </c>
      <c r="B36" s="48">
        <v>41144</v>
      </c>
      <c r="C36" s="45">
        <v>894.30000000000007</v>
      </c>
      <c r="D36" s="15"/>
    </row>
    <row r="37" spans="1:4">
      <c r="A37">
        <v>2012</v>
      </c>
      <c r="B37" s="46">
        <v>42954</v>
      </c>
      <c r="C37" s="38">
        <v>53</v>
      </c>
      <c r="D37" s="38"/>
    </row>
    <row r="38" spans="1:4">
      <c r="A38" s="13">
        <v>2012</v>
      </c>
      <c r="B38" s="47">
        <v>42981</v>
      </c>
      <c r="C38" s="39">
        <v>1807.2</v>
      </c>
      <c r="D38" s="39">
        <v>2754.5</v>
      </c>
    </row>
    <row r="39" spans="1:4">
      <c r="A39" s="15">
        <v>2013</v>
      </c>
      <c r="B39" s="48">
        <v>42228</v>
      </c>
      <c r="C39" s="45">
        <v>921</v>
      </c>
      <c r="D39" s="15"/>
    </row>
    <row r="40" spans="1:4">
      <c r="A40" s="13">
        <v>2013</v>
      </c>
      <c r="B40" s="44">
        <v>42263</v>
      </c>
      <c r="C40" s="39">
        <v>28.6</v>
      </c>
      <c r="D40" s="39">
        <v>949.6</v>
      </c>
    </row>
    <row r="41" spans="1:4">
      <c r="A41" s="15">
        <v>2014</v>
      </c>
      <c r="B41" s="48">
        <v>42242</v>
      </c>
      <c r="C41" s="45">
        <v>1251.5</v>
      </c>
      <c r="D41" s="15"/>
    </row>
    <row r="42" spans="1:4">
      <c r="A42" s="13">
        <v>2014</v>
      </c>
      <c r="B42" s="44">
        <v>42257</v>
      </c>
      <c r="C42" s="39">
        <v>3520.0010067303501</v>
      </c>
      <c r="D42" s="39">
        <v>4771.5010067303501</v>
      </c>
    </row>
    <row r="43" spans="1:4">
      <c r="A43" s="40">
        <v>2015</v>
      </c>
      <c r="B43" s="41">
        <v>43719</v>
      </c>
      <c r="C43" s="42">
        <v>657</v>
      </c>
      <c r="D43" s="42">
        <v>657.24497168000778</v>
      </c>
    </row>
    <row r="44" spans="1:4">
      <c r="A44" s="15">
        <v>2016</v>
      </c>
      <c r="B44" s="48">
        <v>42228</v>
      </c>
      <c r="C44" s="45">
        <v>5.5712435123065633</v>
      </c>
      <c r="D44" s="15"/>
    </row>
    <row r="45" spans="1:4">
      <c r="A45">
        <v>2016</v>
      </c>
      <c r="B45" s="46">
        <v>42245</v>
      </c>
      <c r="C45" s="38">
        <v>395.30736696862482</v>
      </c>
      <c r="D45" s="38"/>
    </row>
    <row r="46" spans="1:4">
      <c r="A46" s="13">
        <v>2016</v>
      </c>
      <c r="B46" s="47">
        <v>42260</v>
      </c>
      <c r="C46" s="39">
        <v>104.68259784230648</v>
      </c>
      <c r="D46" s="39">
        <v>505.56120832323791</v>
      </c>
    </row>
    <row r="47" spans="1:4">
      <c r="A47" s="15">
        <v>2017</v>
      </c>
      <c r="B47" s="48">
        <v>42228</v>
      </c>
      <c r="C47" s="45">
        <v>546.56285750666984</v>
      </c>
      <c r="D47" s="15"/>
    </row>
    <row r="48" spans="1:4">
      <c r="A48">
        <v>2017</v>
      </c>
      <c r="B48" s="46">
        <v>43334</v>
      </c>
      <c r="C48" s="38">
        <v>400.65705241931653</v>
      </c>
      <c r="D48" s="38"/>
    </row>
    <row r="49" spans="1:4">
      <c r="A49">
        <v>2017</v>
      </c>
      <c r="B49" s="46">
        <v>42245</v>
      </c>
      <c r="C49" s="38">
        <v>8513.1229931099606</v>
      </c>
      <c r="D49" s="38"/>
    </row>
    <row r="50" spans="1:4">
      <c r="A50" s="13">
        <v>2017</v>
      </c>
      <c r="B50" s="47">
        <v>42255</v>
      </c>
      <c r="C50" s="39">
        <v>4404.8650167042661</v>
      </c>
      <c r="D50" s="39">
        <v>13865.207919740213</v>
      </c>
    </row>
    <row r="51" spans="1:4">
      <c r="A51" s="15">
        <v>2018</v>
      </c>
      <c r="B51" s="48">
        <v>43679</v>
      </c>
      <c r="C51" s="45">
        <v>66.66555113945077</v>
      </c>
      <c r="D51" s="15"/>
    </row>
    <row r="52" spans="1:4">
      <c r="A52">
        <v>2018</v>
      </c>
      <c r="B52" s="46">
        <v>43693</v>
      </c>
      <c r="C52" s="38">
        <v>1253.0449083775065</v>
      </c>
    </row>
    <row r="53" spans="1:4">
      <c r="A53">
        <v>2018</v>
      </c>
      <c r="B53" s="46">
        <v>43703</v>
      </c>
      <c r="C53" s="38">
        <v>2244.3528360705518</v>
      </c>
    </row>
    <row r="54" spans="1:4">
      <c r="A54">
        <v>2018</v>
      </c>
      <c r="B54" s="46">
        <v>43714</v>
      </c>
      <c r="C54" s="38">
        <v>2839.7874731281108</v>
      </c>
    </row>
    <row r="55" spans="1:4">
      <c r="A55" s="13">
        <v>2018</v>
      </c>
      <c r="B55" s="47">
        <v>43725</v>
      </c>
      <c r="C55" s="39">
        <v>178.60357269869627</v>
      </c>
      <c r="D55" s="39">
        <v>6582.4543414143163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4" ma:contentTypeDescription="Create a new document." ma:contentTypeScope="" ma:versionID="72b257d8314ef7a2ab31531faa9b90b7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ff276488af601f7e2fa1b21c9dc482d0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fa22ba5-fa17-4ee1-9400-080c36c8b2c1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CBFE18-771E-40DB-9D1C-C51E0F0FAF2F}"/>
</file>

<file path=customXml/itemProps2.xml><?xml version="1.0" encoding="utf-8"?>
<ds:datastoreItem xmlns:ds="http://schemas.openxmlformats.org/officeDocument/2006/customXml" ds:itemID="{5C607BD2-42AB-42FA-9076-8501AEAB5EBA}"/>
</file>

<file path=customXml/itemProps3.xml><?xml version="1.0" encoding="utf-8"?>
<ds:datastoreItem xmlns:ds="http://schemas.openxmlformats.org/officeDocument/2006/customXml" ds:itemID="{7E212B8A-E828-40BC-9704-73A7EBA8E1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Fisheries and Oceans Canada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J Power</dc:creator>
  <cp:keywords/>
  <dc:description/>
  <cp:lastModifiedBy/>
  <cp:revision/>
  <dcterms:created xsi:type="dcterms:W3CDTF">2010-05-31T12:10:50Z</dcterms:created>
  <dcterms:modified xsi:type="dcterms:W3CDTF">2024-05-08T16:30:11Z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