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2024\GB4\"/>
    </mc:Choice>
  </mc:AlternateContent>
  <xr:revisionPtr revIDLastSave="0" documentId="13_ncr:1_{6508B738-FBAC-45E8-A7B6-CE405ACC8F7F}" xr6:coauthVersionLast="47" xr6:coauthVersionMax="47" xr10:uidLastSave="{00000000-0000-0000-0000-000000000000}"/>
  <bookViews>
    <workbookView xWindow="-38510" yWindow="-13890" windowWidth="38620" windowHeight="21100" activeTab="1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R30" i="4" l="1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8" i="4"/>
  <c r="F8" i="4"/>
  <c r="AM20" i="4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/>
  <c r="AJ17" i="4"/>
  <c r="AL17" i="4"/>
  <c r="AM17" i="4"/>
  <c r="P9" i="1"/>
  <c r="Y7" i="4"/>
  <c r="AC7" i="4" s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C25" i="4"/>
  <c r="AB25" i="4"/>
  <c r="Z25" i="4"/>
  <c r="X7" i="4"/>
  <c r="AB7" i="4" s="1"/>
  <c r="V7" i="4"/>
  <c r="Z7" i="4" s="1"/>
  <c r="AH7" i="4"/>
  <c r="AL7" i="4" s="1"/>
  <c r="AF7" i="4"/>
  <c r="AJ7" i="4" s="1"/>
  <c r="G32" i="4"/>
  <c r="F31" i="4"/>
  <c r="P30" i="4"/>
  <c r="F30" i="4"/>
  <c r="P29" i="4"/>
  <c r="F29" i="4"/>
  <c r="P28" i="4"/>
  <c r="F28" i="4"/>
  <c r="P27" i="4"/>
  <c r="F27" i="4"/>
  <c r="P26" i="4"/>
  <c r="F26" i="4"/>
  <c r="P25" i="4"/>
  <c r="F25" i="4"/>
  <c r="AA24" i="4"/>
  <c r="P24" i="4"/>
  <c r="F24" i="4"/>
  <c r="AA23" i="4"/>
  <c r="P23" i="4"/>
  <c r="F23" i="4"/>
  <c r="AA22" i="4"/>
  <c r="P22" i="4"/>
  <c r="F22" i="4"/>
  <c r="AA21" i="4"/>
  <c r="P21" i="4"/>
  <c r="F21" i="4"/>
  <c r="AA20" i="4"/>
  <c r="P20" i="4"/>
  <c r="F20" i="4"/>
  <c r="AA19" i="4"/>
  <c r="P19" i="4"/>
  <c r="F19" i="4"/>
  <c r="AA18" i="4"/>
  <c r="P18" i="4"/>
  <c r="F18" i="4"/>
  <c r="AA17" i="4"/>
  <c r="P17" i="4"/>
  <c r="F17" i="4"/>
  <c r="AA16" i="4"/>
  <c r="P16" i="4"/>
  <c r="F16" i="4"/>
  <c r="AA15" i="4"/>
  <c r="P15" i="4"/>
  <c r="F15" i="4"/>
  <c r="AA14" i="4"/>
  <c r="P14" i="4"/>
  <c r="F14" i="4"/>
  <c r="AA13" i="4"/>
  <c r="P13" i="4"/>
  <c r="F13" i="4"/>
  <c r="AA12" i="4"/>
  <c r="P12" i="4"/>
  <c r="F12" i="4"/>
  <c r="AA11" i="4"/>
  <c r="P11" i="4"/>
  <c r="F11" i="4"/>
  <c r="AM10" i="4"/>
  <c r="AA10" i="4"/>
  <c r="P10" i="4"/>
  <c r="F10" i="4"/>
  <c r="AM9" i="4"/>
  <c r="AA9" i="4"/>
  <c r="P9" i="4"/>
  <c r="F9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C8" i="4"/>
  <c r="G8" i="4" s="1"/>
  <c r="I8" i="4" s="1"/>
  <c r="AM7" i="4"/>
  <c r="AA7" i="4"/>
  <c r="P7" i="4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H8" i="4" s="1"/>
  <c r="AG3" i="4"/>
  <c r="AG4" i="4" s="1"/>
  <c r="AG5" i="4" s="1"/>
  <c r="L9" i="1"/>
  <c r="B9" i="1"/>
  <c r="C9" i="4" l="1"/>
  <c r="E9" i="4" s="1"/>
  <c r="O7" i="4"/>
  <c r="E8" i="4"/>
  <c r="AG8" i="4"/>
  <c r="AK8" i="4" s="1"/>
  <c r="AF8" i="4"/>
  <c r="V3" i="4"/>
  <c r="X3" i="4" s="1"/>
  <c r="AL8" i="4"/>
  <c r="AH9" i="4"/>
  <c r="L4" i="4"/>
  <c r="L5" i="4" s="1"/>
  <c r="M8" i="4" s="1"/>
  <c r="G9" i="4" l="1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K9" i="4"/>
  <c r="AL9" i="4"/>
  <c r="AH10" i="4"/>
  <c r="AL10" i="4" s="1"/>
  <c r="Q8" i="4"/>
  <c r="S8" i="4" s="1"/>
  <c r="O8" i="4"/>
  <c r="M9" i="4"/>
  <c r="E10" i="4" l="1"/>
  <c r="G10" i="4"/>
  <c r="I10" i="4" s="1"/>
  <c r="X4" i="4"/>
  <c r="Y4" i="4" s="1"/>
  <c r="Y5" i="4" s="1"/>
  <c r="Y8" i="4" s="1"/>
  <c r="G11" i="4"/>
  <c r="I11" i="4" s="1"/>
  <c r="E11" i="4"/>
  <c r="C12" i="4"/>
  <c r="Q9" i="4"/>
  <c r="S9" i="4" s="1"/>
  <c r="O9" i="4"/>
  <c r="M10" i="4"/>
  <c r="Z8" i="4"/>
  <c r="V9" i="4"/>
  <c r="X5" i="4" l="1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X9" i="4" l="1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M22" i="4" s="1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Q11" i="1" l="1"/>
  <c r="O18" i="1"/>
  <c r="N16" i="1"/>
  <c r="P27" i="1"/>
  <c r="N24" i="1"/>
  <c r="M25" i="1"/>
  <c r="R19" i="1"/>
  <c r="O16" i="1"/>
  <c r="M32" i="1"/>
  <c r="N12" i="1"/>
  <c r="M33" i="1"/>
  <c r="N11" i="1"/>
  <c r="Q19" i="1"/>
  <c r="O32" i="1"/>
  <c r="S14" i="1"/>
  <c r="P20" i="1"/>
  <c r="M14" i="1"/>
  <c r="P18" i="1"/>
  <c r="L13" i="1"/>
  <c r="Q28" i="1"/>
  <c r="S19" i="1"/>
  <c r="T30" i="1"/>
  <c r="T13" i="1"/>
  <c r="Q32" i="1"/>
  <c r="N17" i="1"/>
  <c r="Q10" i="1"/>
  <c r="M15" i="1"/>
  <c r="O29" i="1"/>
  <c r="M12" i="1"/>
  <c r="L34" i="1"/>
  <c r="P11" i="1"/>
  <c r="N21" i="1"/>
  <c r="P10" i="1"/>
  <c r="O30" i="1"/>
  <c r="O21" i="1"/>
  <c r="S11" i="1"/>
  <c r="N15" i="1"/>
  <c r="P16" i="1"/>
  <c r="P30" i="1"/>
  <c r="M21" i="1"/>
  <c r="M13" i="1"/>
  <c r="R11" i="1"/>
  <c r="P13" i="1"/>
  <c r="O10" i="1"/>
  <c r="P12" i="1"/>
  <c r="O15" i="1"/>
  <c r="T26" i="1"/>
  <c r="O14" i="1"/>
  <c r="Q29" i="1"/>
  <c r="Q16" i="1"/>
  <c r="S32" i="1"/>
  <c r="P31" i="1"/>
  <c r="O24" i="1"/>
  <c r="Q13" i="1"/>
  <c r="Q14" i="1"/>
  <c r="N22" i="1"/>
  <c r="N31" i="1"/>
  <c r="O33" i="1"/>
  <c r="M24" i="1"/>
  <c r="N20" i="1"/>
  <c r="R17" i="1"/>
  <c r="T21" i="1"/>
  <c r="S25" i="1"/>
  <c r="S10" i="1"/>
  <c r="Q33" i="1"/>
  <c r="T25" i="1"/>
  <c r="R14" i="1"/>
  <c r="L14" i="1"/>
  <c r="T34" i="1"/>
  <c r="Q25" i="1"/>
  <c r="O25" i="1"/>
  <c r="R13" i="1"/>
  <c r="R32" i="1"/>
  <c r="R20" i="1"/>
  <c r="S23" i="1"/>
  <c r="T27" i="1"/>
  <c r="N32" i="1"/>
  <c r="S34" i="1"/>
  <c r="N30" i="1"/>
  <c r="R33" i="1"/>
  <c r="P21" i="1"/>
  <c r="P26" i="1"/>
  <c r="T16" i="1"/>
  <c r="N23" i="1"/>
  <c r="L24" i="1"/>
  <c r="L22" i="1"/>
  <c r="Q27" i="1"/>
  <c r="L30" i="1"/>
  <c r="R26" i="1"/>
  <c r="O12" i="1"/>
  <c r="S15" i="1"/>
  <c r="Q20" i="1"/>
  <c r="N10" i="1"/>
  <c r="L25" i="1"/>
  <c r="L32" i="1"/>
  <c r="Q21" i="1"/>
  <c r="P17" i="1"/>
  <c r="L18" i="1"/>
  <c r="P34" i="1"/>
  <c r="S20" i="1"/>
  <c r="Q23" i="1"/>
  <c r="P14" i="1"/>
  <c r="N34" i="1"/>
  <c r="L33" i="1"/>
  <c r="R16" i="1"/>
  <c r="Q18" i="1"/>
  <c r="M34" i="1"/>
  <c r="L29" i="1"/>
  <c r="T14" i="1"/>
  <c r="M26" i="1"/>
  <c r="T32" i="1"/>
  <c r="O31" i="1"/>
  <c r="T31" i="1"/>
  <c r="Q15" i="1"/>
  <c r="O23" i="1"/>
  <c r="L23" i="1"/>
  <c r="P15" i="1"/>
  <c r="R18" i="1"/>
  <c r="N33" i="1"/>
  <c r="R30" i="1"/>
  <c r="S16" i="1"/>
  <c r="T17" i="1"/>
  <c r="N19" i="1"/>
  <c r="Q22" i="1"/>
  <c r="R34" i="1"/>
  <c r="L16" i="1"/>
  <c r="R23" i="1"/>
  <c r="S18" i="1"/>
  <c r="M23" i="1"/>
  <c r="O22" i="1"/>
  <c r="P24" i="1"/>
  <c r="M18" i="1"/>
  <c r="M11" i="1"/>
  <c r="Q34" i="1"/>
  <c r="P32" i="1"/>
  <c r="S12" i="1"/>
  <c r="R15" i="1"/>
  <c r="S30" i="1"/>
  <c r="R28" i="1"/>
  <c r="T12" i="1"/>
  <c r="L11" i="1"/>
  <c r="M31" i="1"/>
  <c r="N18" i="1"/>
  <c r="R21" i="1"/>
  <c r="R29" i="1"/>
  <c r="M27" i="1"/>
  <c r="L27" i="1"/>
  <c r="M28" i="1"/>
  <c r="N14" i="1"/>
  <c r="N25" i="1"/>
  <c r="M22" i="1"/>
  <c r="L19" i="1"/>
  <c r="N26" i="1"/>
  <c r="L17" i="1"/>
  <c r="O13" i="1"/>
  <c r="L26" i="1"/>
  <c r="Q12" i="1"/>
  <c r="R10" i="1"/>
  <c r="P33" i="1"/>
  <c r="M10" i="1"/>
  <c r="T19" i="1"/>
  <c r="R12" i="1"/>
  <c r="O19" i="1"/>
  <c r="M16" i="1"/>
  <c r="T29" i="1"/>
  <c r="S22" i="1"/>
  <c r="O34" i="1"/>
  <c r="T10" i="1"/>
  <c r="L10" i="1"/>
  <c r="T20" i="1"/>
  <c r="O20" i="1"/>
  <c r="N27" i="1"/>
  <c r="T22" i="1"/>
  <c r="L12" i="1"/>
  <c r="L15" i="1"/>
  <c r="P23" i="1"/>
  <c r="L31" i="1"/>
  <c r="R31" i="1"/>
  <c r="O27" i="1"/>
  <c r="T24" i="1"/>
  <c r="Q24" i="1"/>
  <c r="M17" i="1"/>
  <c r="S33" i="1"/>
  <c r="S28" i="1"/>
  <c r="Q30" i="1"/>
  <c r="M20" i="1"/>
  <c r="P25" i="1"/>
  <c r="N13" i="1"/>
  <c r="P29" i="1"/>
  <c r="S17" i="1"/>
  <c r="T33" i="1"/>
  <c r="S29" i="1"/>
  <c r="T23" i="1"/>
  <c r="M29" i="1"/>
  <c r="R24" i="1"/>
  <c r="M19" i="1"/>
  <c r="R22" i="1"/>
  <c r="N28" i="1"/>
  <c r="L28" i="1"/>
  <c r="R27" i="1"/>
  <c r="M30" i="1"/>
  <c r="S21" i="1"/>
  <c r="L20" i="1"/>
  <c r="P22" i="1"/>
  <c r="Q31" i="1"/>
  <c r="T15" i="1"/>
  <c r="O26" i="1"/>
  <c r="L21" i="1"/>
  <c r="S27" i="1"/>
  <c r="T18" i="1"/>
  <c r="P28" i="1"/>
  <c r="S24" i="1"/>
  <c r="T28" i="1"/>
  <c r="Q17" i="1"/>
  <c r="S13" i="1"/>
  <c r="S31" i="1"/>
  <c r="S26" i="1"/>
  <c r="R25" i="1"/>
  <c r="N29" i="1"/>
  <c r="T11" i="1"/>
  <c r="O17" i="1"/>
  <c r="O11" i="1"/>
  <c r="P19" i="1"/>
  <c r="O28" i="1"/>
  <c r="Q26" i="1"/>
</calcChain>
</file>

<file path=xl/sharedStrings.xml><?xml version="1.0" encoding="utf-8"?>
<sst xmlns="http://schemas.openxmlformats.org/spreadsheetml/2006/main" count="135" uniqueCount="46">
  <si>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</si>
  <si>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</si>
  <si>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</si>
  <si>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</si>
  <si>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</si>
  <si>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</si>
  <si>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</si>
  <si>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</si>
  <si>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</si>
  <si>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</si>
  <si>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</si>
  <si>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</si>
  <si>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</si>
  <si>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</si>
  <si>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</si>
  <si>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</si>
  <si>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</si>
  <si>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</si>
  <si>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</si>
  <si>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</si>
  <si>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</si>
  <si>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</si>
  <si>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</si>
  <si>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</si>
  <si>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</si>
  <si>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</si>
  <si>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</si>
  <si>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</si>
  <si>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</si>
  <si>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</si>
  <si>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</si>
  <si>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</si>
  <si>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</si>
  <si>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</si>
  <si>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</si>
  <si>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</si>
  <si>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</si>
  <si>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</si>
  <si>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Both</t>
  </si>
  <si>
    <t>German Bank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</si>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</sst>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7" fillId="2" borderId="1" xfId="0" applyFont="1" applyFill="1" applyBorder="1"/>
    <xf numFmtId="0" fontId="6" fillId="2" borderId="1" xfId="0" applyFont="1" applyFill="1" applyBorder="1"/>
    <xf numFmtId="0" fontId="6" fillId="0" borderId="0" xfId="0" applyFont="1"/>
    <xf numFmtId="0" fontId="8" fillId="0" borderId="0" xfId="0" applyFont="1"/>
    <xf numFmtId="0" fontId="9" fillId="2" borderId="1" xfId="0" applyFont="1" applyFill="1" applyBorder="1"/>
    <xf numFmtId="0" fontId="6" fillId="3" borderId="1" xfId="0" applyFont="1" applyFill="1" applyBorder="1"/>
    <xf numFmtId="0" fontId="4" fillId="0" borderId="0" xfId="0" applyFont="1"/>
    <xf numFmtId="0" fontId="5" fillId="4" borderId="0" xfId="0" applyFont="1" applyFill="1"/>
    <xf numFmtId="0" fontId="0" fillId="4" borderId="0" xfId="0" applyFill="1"/>
    <xf numFmtId="0" fontId="8" fillId="4" borderId="0" xfId="0" applyFont="1" applyFill="1"/>
    <xf numFmtId="0" fontId="5" fillId="5" borderId="0" xfId="0" applyFont="1" applyFill="1"/>
    <xf numFmtId="0" fontId="10" fillId="5" borderId="0" xfId="0" applyFont="1" applyFill="1"/>
    <xf numFmtId="0" fontId="0" fillId="5" borderId="0" xfId="0" applyFill="1"/>
    <xf numFmtId="0" fontId="8" fillId="5" borderId="0" xfId="0" applyFont="1" applyFill="1"/>
    <xf numFmtId="0" fontId="11" fillId="6" borderId="1" xfId="0" applyFont="1" applyFill="1" applyBorder="1"/>
    <xf numFmtId="0" fontId="11" fillId="7" borderId="1" xfId="0" applyFont="1" applyFill="1" applyBorder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P11" sqref="P11:S22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12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39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38</v>
      </c>
      <c r="D3" s="17" t="s">
        <v>37</v>
      </c>
      <c r="E3" s="17"/>
      <c r="F3" s="17"/>
      <c r="G3" s="17"/>
      <c r="H3" s="17"/>
      <c r="I3" s="18"/>
      <c r="J3" s="18"/>
      <c r="K3" s="18"/>
      <c r="L3" s="18"/>
      <c r="M3" s="18"/>
      <c r="N3" s="18"/>
      <c r="O3" s="18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German Bank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>Seal Island Box</v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>Converted Format for 'survey plan' Sheet</v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>START POINT</v>
      </c>
      <c r="M10" s="6">
        <v>0</v>
      </c>
      <c r="N10" s="6" t="str">
        <v>TURN POINT</v>
      </c>
      <c r="O10" s="6">
        <v>0</v>
      </c>
      <c r="P10" s="6" t="str">
        <v>START POINT</v>
      </c>
      <c r="Q10" s="6">
        <v>0</v>
      </c>
      <c r="R10" s="6" t="str">
        <v>TURN POINT</v>
      </c>
      <c r="S10" s="6">
        <v>0</v>
      </c>
      <c r="T10" t="e">
        <v>#N/A</v>
      </c>
    </row>
    <row r="11" spans="1:21" x14ac:dyDescent="0.25">
      <c r="A11" s="6">
        <v>1</v>
      </c>
      <c r="B11" s="16">
        <v>4334</v>
      </c>
      <c r="C11" s="16">
        <v>6614.4</v>
      </c>
      <c r="D11" s="16">
        <v>4314</v>
      </c>
      <c r="E11" s="16">
        <v>6614.4</v>
      </c>
      <c r="F11" s="12">
        <v>43.56666666666667</v>
      </c>
      <c r="G11" s="12">
        <v>-66.239999999999995</v>
      </c>
      <c r="H11" s="12">
        <v>43.233333333333334</v>
      </c>
      <c r="I11" s="12">
        <v>-66.239999999999995</v>
      </c>
      <c r="L11" s="6">
        <v>4330.12</v>
      </c>
      <c r="M11" s="6">
        <v>6607.5</v>
      </c>
      <c r="N11" s="6">
        <v>4314.8500000000004</v>
      </c>
      <c r="O11" s="6">
        <v>6607.5</v>
      </c>
      <c r="P11" s="6">
        <v>43.502000000000002</v>
      </c>
      <c r="Q11" s="6">
        <v>-66.125</v>
      </c>
      <c r="R11" s="6">
        <v>43.247500000000002</v>
      </c>
      <c r="S11" s="6">
        <v>-66.125</v>
      </c>
      <c r="T11" t="e">
        <v>#N/A</v>
      </c>
    </row>
    <row r="12" spans="1:21" x14ac:dyDescent="0.25">
      <c r="A12" s="6">
        <v>2</v>
      </c>
      <c r="B12" s="16">
        <v>4334</v>
      </c>
      <c r="C12" s="16">
        <v>6614.9408695652173</v>
      </c>
      <c r="D12" s="16">
        <v>4314</v>
      </c>
      <c r="E12" s="16">
        <v>6614.9408695652173</v>
      </c>
      <c r="F12" s="12">
        <v>43.56666666666667</v>
      </c>
      <c r="G12" s="12">
        <v>-66.249014492753673</v>
      </c>
      <c r="H12" s="12">
        <v>43.233333333333334</v>
      </c>
      <c r="I12" s="12">
        <v>-66.249014492753673</v>
      </c>
      <c r="L12" s="6">
        <v>4330.12</v>
      </c>
      <c r="M12" s="6">
        <v>6608.0727272727272</v>
      </c>
      <c r="N12" s="6">
        <v>4314.8500000000004</v>
      </c>
      <c r="O12" s="6">
        <v>6608.0727272727272</v>
      </c>
      <c r="P12" s="6">
        <v>43.502000000000002</v>
      </c>
      <c r="Q12" s="6">
        <v>-66.134545454545503</v>
      </c>
      <c r="R12" s="6">
        <v>43.247500000000002</v>
      </c>
      <c r="S12" s="6">
        <v>-66.134545454545503</v>
      </c>
      <c r="T12" t="e">
        <v>#N/A</v>
      </c>
    </row>
    <row r="13" spans="1:21" x14ac:dyDescent="0.25">
      <c r="A13" s="6">
        <v>3</v>
      </c>
      <c r="B13" s="16">
        <v>4334</v>
      </c>
      <c r="C13" s="16">
        <v>6615.481739130435</v>
      </c>
      <c r="D13" s="16">
        <v>4314</v>
      </c>
      <c r="E13" s="16">
        <v>6615.481739130435</v>
      </c>
      <c r="F13" s="12">
        <v>43.56666666666667</v>
      </c>
      <c r="G13" s="12">
        <v>-66.258028985507337</v>
      </c>
      <c r="H13" s="12">
        <v>43.233333333333334</v>
      </c>
      <c r="I13" s="12">
        <v>-66.258028985507337</v>
      </c>
      <c r="L13" s="6">
        <v>4330.12</v>
      </c>
      <c r="M13" s="6">
        <v>6608.6454545454544</v>
      </c>
      <c r="N13" s="6">
        <v>4314.8500000000004</v>
      </c>
      <c r="O13" s="6">
        <v>6608.6454545454544</v>
      </c>
      <c r="P13" s="6">
        <v>43.502000000000002</v>
      </c>
      <c r="Q13" s="6">
        <v>-66.144090909090835</v>
      </c>
      <c r="R13" s="6">
        <v>43.247500000000002</v>
      </c>
      <c r="S13" s="6">
        <v>-66.144090909090835</v>
      </c>
      <c r="T13" t="e">
        <v>#N/A</v>
      </c>
    </row>
    <row r="14" spans="1:21" x14ac:dyDescent="0.25">
      <c r="A14" s="6">
        <v>4</v>
      </c>
      <c r="B14" s="16">
        <v>4334</v>
      </c>
      <c r="C14" s="16">
        <v>6616.0226086956527</v>
      </c>
      <c r="D14" s="16">
        <v>4314</v>
      </c>
      <c r="E14" s="16">
        <v>6616.0226086956527</v>
      </c>
      <c r="F14" s="12">
        <v>43.56666666666667</v>
      </c>
      <c r="G14" s="12">
        <v>-66.267043478260831</v>
      </c>
      <c r="H14" s="12">
        <v>43.233333333333334</v>
      </c>
      <c r="I14" s="12">
        <v>-66.267043478260831</v>
      </c>
      <c r="L14" s="6">
        <v>4330.12</v>
      </c>
      <c r="M14" s="6">
        <v>6609.2181818181816</v>
      </c>
      <c r="N14" s="6">
        <v>4314.8500000000004</v>
      </c>
      <c r="O14" s="6">
        <v>6609.2181818181816</v>
      </c>
      <c r="P14" s="6">
        <v>43.502000000000002</v>
      </c>
      <c r="Q14" s="6">
        <v>-66.153636363636338</v>
      </c>
      <c r="R14" s="6">
        <v>43.247500000000002</v>
      </c>
      <c r="S14" s="6">
        <v>-66.153636363636338</v>
      </c>
      <c r="T14" t="e">
        <v>#N/A</v>
      </c>
    </row>
    <row r="15" spans="1:21" x14ac:dyDescent="0.25">
      <c r="A15" s="6">
        <v>5</v>
      </c>
      <c r="B15" s="16">
        <v>4334</v>
      </c>
      <c r="C15" s="16">
        <v>6616.5634782608704</v>
      </c>
      <c r="D15" s="16">
        <v>4314</v>
      </c>
      <c r="E15" s="16">
        <v>6616.5634782608704</v>
      </c>
      <c r="F15" s="12">
        <v>43.56666666666667</v>
      </c>
      <c r="G15" s="12">
        <v>-66.276057971014495</v>
      </c>
      <c r="H15" s="12">
        <v>43.233333333333334</v>
      </c>
      <c r="I15" s="12">
        <v>-66.276057971014495</v>
      </c>
      <c r="L15" s="6">
        <v>4330.12</v>
      </c>
      <c r="M15" s="6">
        <v>6609.7909090909088</v>
      </c>
      <c r="N15" s="6">
        <v>4314.8500000000004</v>
      </c>
      <c r="O15" s="6">
        <v>6609.7909090909088</v>
      </c>
      <c r="P15" s="6">
        <v>43.502000000000002</v>
      </c>
      <c r="Q15" s="6">
        <v>-66.16318181818184</v>
      </c>
      <c r="R15" s="6">
        <v>43.247500000000002</v>
      </c>
      <c r="S15" s="6">
        <v>-66.16318181818184</v>
      </c>
      <c r="T15" t="e">
        <v>#N/A</v>
      </c>
    </row>
    <row r="16" spans="1:21" x14ac:dyDescent="0.25">
      <c r="A16" s="6">
        <v>6</v>
      </c>
      <c r="B16" s="16">
        <v>4334</v>
      </c>
      <c r="C16" s="16">
        <v>6617.1043478260881</v>
      </c>
      <c r="D16" s="16">
        <v>4314</v>
      </c>
      <c r="E16" s="16">
        <v>6617.1043478260881</v>
      </c>
      <c r="F16" s="12">
        <v>43.56666666666667</v>
      </c>
      <c r="G16" s="12">
        <v>-66.285072463768174</v>
      </c>
      <c r="H16" s="12">
        <v>43.233333333333334</v>
      </c>
      <c r="I16" s="12">
        <v>-66.285072463768174</v>
      </c>
      <c r="L16" s="6">
        <v>4330.12</v>
      </c>
      <c r="M16" s="6">
        <v>6610.363636363636</v>
      </c>
      <c r="N16" s="6">
        <v>4314.8500000000004</v>
      </c>
      <c r="O16" s="6">
        <v>6610.363636363636</v>
      </c>
      <c r="P16" s="6">
        <v>43.502000000000002</v>
      </c>
      <c r="Q16" s="6">
        <v>-66.172727272727329</v>
      </c>
      <c r="R16" s="6">
        <v>43.247500000000002</v>
      </c>
      <c r="S16" s="6">
        <v>-66.172727272727329</v>
      </c>
      <c r="T16" t="e">
        <v>#N/A</v>
      </c>
    </row>
    <row r="17" spans="1:20" x14ac:dyDescent="0.25">
      <c r="A17" s="6">
        <v>7</v>
      </c>
      <c r="B17" s="16">
        <v>4334</v>
      </c>
      <c r="C17" s="16">
        <v>6617.6452173913058</v>
      </c>
      <c r="D17" s="16">
        <v>4314</v>
      </c>
      <c r="E17" s="16">
        <v>6617.6452173913058</v>
      </c>
      <c r="F17" s="12">
        <v>43.56666666666667</v>
      </c>
      <c r="G17" s="12">
        <v>-66.294086956521838</v>
      </c>
      <c r="H17" s="12">
        <v>43.233333333333334</v>
      </c>
      <c r="I17" s="12">
        <v>-66.294086956521838</v>
      </c>
      <c r="K17" s="1"/>
      <c r="L17" s="6">
        <v>4330.12</v>
      </c>
      <c r="M17" s="6">
        <v>6610.9363636363632</v>
      </c>
      <c r="N17" s="6">
        <v>4314.8500000000004</v>
      </c>
      <c r="O17" s="6">
        <v>6610.9363636363632</v>
      </c>
      <c r="P17" s="6">
        <v>43.502000000000002</v>
      </c>
      <c r="Q17" s="6">
        <v>-66.182272727272661</v>
      </c>
      <c r="R17" s="6">
        <v>43.247500000000002</v>
      </c>
      <c r="S17" s="6">
        <v>-66.182272727272661</v>
      </c>
      <c r="T17" t="e">
        <v>#N/A</v>
      </c>
    </row>
    <row r="18" spans="1:20" x14ac:dyDescent="0.25">
      <c r="A18" s="6">
        <v>8</v>
      </c>
      <c r="B18" s="16">
        <v>4334</v>
      </c>
      <c r="C18" s="16">
        <v>6618.1860869565235</v>
      </c>
      <c r="D18" s="16">
        <v>4314</v>
      </c>
      <c r="E18" s="16">
        <v>6618.1860869565235</v>
      </c>
      <c r="F18" s="12">
        <v>43.56666666666667</v>
      </c>
      <c r="G18" s="12">
        <v>-66.303101449275331</v>
      </c>
      <c r="H18" s="12">
        <v>43.233333333333334</v>
      </c>
      <c r="I18" s="12">
        <v>-66.303101449275331</v>
      </c>
      <c r="K18" s="6"/>
      <c r="L18" s="6">
        <v>4330.12</v>
      </c>
      <c r="M18" s="6">
        <v>6611.5090909090904</v>
      </c>
      <c r="N18" s="6">
        <v>4314.8500000000004</v>
      </c>
      <c r="O18" s="6">
        <v>6611.5090909090904</v>
      </c>
      <c r="P18" s="6">
        <v>43.502000000000002</v>
      </c>
      <c r="Q18" s="6">
        <v>-66.191818181818164</v>
      </c>
      <c r="R18" s="6">
        <v>43.247500000000002</v>
      </c>
      <c r="S18" s="6">
        <v>-66.191818181818164</v>
      </c>
      <c r="T18" t="e">
        <v>#N/A</v>
      </c>
    </row>
    <row r="19" spans="1:20" x14ac:dyDescent="0.25">
      <c r="A19" s="6">
        <v>9</v>
      </c>
      <c r="B19" s="16">
        <v>4334</v>
      </c>
      <c r="C19" s="16">
        <v>6618.7269565217412</v>
      </c>
      <c r="D19" s="16">
        <v>4314</v>
      </c>
      <c r="E19" s="16">
        <v>6618.7269565217412</v>
      </c>
      <c r="F19" s="12">
        <v>43.56666666666667</v>
      </c>
      <c r="G19" s="12">
        <v>-66.312115942028996</v>
      </c>
      <c r="H19" s="12">
        <v>43.233333333333334</v>
      </c>
      <c r="I19" s="12">
        <v>-66.312115942028996</v>
      </c>
      <c r="L19" s="6">
        <v>4330.12</v>
      </c>
      <c r="M19" s="6">
        <v>6612.0818181818177</v>
      </c>
      <c r="N19" s="6">
        <v>4314.8500000000004</v>
      </c>
      <c r="O19" s="6">
        <v>6612.0818181818177</v>
      </c>
      <c r="P19" s="6">
        <v>43.502000000000002</v>
      </c>
      <c r="Q19" s="6">
        <v>-66.201363636363666</v>
      </c>
      <c r="R19" s="6">
        <v>43.247500000000002</v>
      </c>
      <c r="S19" s="6">
        <v>-66.201363636363666</v>
      </c>
      <c r="T19" t="e">
        <v>#N/A</v>
      </c>
    </row>
    <row r="20" spans="1:20" x14ac:dyDescent="0.25">
      <c r="A20" s="6">
        <v>10</v>
      </c>
      <c r="B20" s="16">
        <v>4334</v>
      </c>
      <c r="C20" s="16">
        <v>6619.2678260869588</v>
      </c>
      <c r="D20" s="16">
        <v>4314</v>
      </c>
      <c r="E20" s="16">
        <v>6619.2678260869588</v>
      </c>
      <c r="F20" s="12">
        <v>43.56666666666667</v>
      </c>
      <c r="G20" s="12">
        <v>-66.32113043478266</v>
      </c>
      <c r="H20" s="12">
        <v>43.233333333333334</v>
      </c>
      <c r="I20" s="12">
        <v>-66.32113043478266</v>
      </c>
      <c r="L20" s="6">
        <v>4330.12</v>
      </c>
      <c r="M20" s="6">
        <v>6612.6545454545449</v>
      </c>
      <c r="N20" s="6">
        <v>4314.8500000000004</v>
      </c>
      <c r="O20" s="6">
        <v>6612.6545454545449</v>
      </c>
      <c r="P20" s="6">
        <v>43.502000000000002</v>
      </c>
      <c r="Q20" s="6">
        <v>-66.210909090908999</v>
      </c>
      <c r="R20" s="6">
        <v>43.247500000000002</v>
      </c>
      <c r="S20" s="6">
        <v>-66.210909090908999</v>
      </c>
      <c r="T20" t="e">
        <v>#N/A</v>
      </c>
    </row>
    <row r="21" spans="1:20" ht="15.75" customHeight="1" x14ac:dyDescent="0.25">
      <c r="A21" s="6">
        <v>11</v>
      </c>
      <c r="B21" s="16">
        <v>4334</v>
      </c>
      <c r="C21" s="16">
        <v>6619.8086956521765</v>
      </c>
      <c r="D21" s="16">
        <v>4314</v>
      </c>
      <c r="E21" s="16">
        <v>6619.8086956521765</v>
      </c>
      <c r="F21" s="12">
        <v>43.56666666666667</v>
      </c>
      <c r="G21" s="12">
        <v>-66.330144927536338</v>
      </c>
      <c r="H21" s="12">
        <v>43.233333333333334</v>
      </c>
      <c r="I21" s="12">
        <v>-66.330144927536338</v>
      </c>
      <c r="L21" s="6">
        <v>4330.12</v>
      </c>
      <c r="M21" s="6">
        <v>6613.2272727272721</v>
      </c>
      <c r="N21" s="6">
        <v>4314.8500000000004</v>
      </c>
      <c r="O21" s="6">
        <v>6613.2272727272721</v>
      </c>
      <c r="P21" s="6">
        <v>43.502000000000002</v>
      </c>
      <c r="Q21" s="6">
        <v>-66.220454545454501</v>
      </c>
      <c r="R21" s="6">
        <v>43.247500000000002</v>
      </c>
      <c r="S21" s="6">
        <v>-66.220454545454501</v>
      </c>
      <c r="T21" t="e">
        <v>#N/A</v>
      </c>
    </row>
    <row r="22" spans="1:20" ht="15.75" customHeight="1" x14ac:dyDescent="0.25">
      <c r="A22" s="6">
        <v>12</v>
      </c>
      <c r="B22" s="16">
        <v>4334</v>
      </c>
      <c r="C22" s="16">
        <v>6620.3495652173942</v>
      </c>
      <c r="D22" s="16">
        <v>4314</v>
      </c>
      <c r="E22" s="16">
        <v>6620.3495652173942</v>
      </c>
      <c r="F22" s="12">
        <v>43.56666666666667</v>
      </c>
      <c r="G22" s="12">
        <v>-66.339159420289832</v>
      </c>
      <c r="H22" s="12">
        <v>43.233333333333334</v>
      </c>
      <c r="I22" s="12">
        <v>-66.339159420289832</v>
      </c>
      <c r="L22" s="6">
        <v>4330.12</v>
      </c>
      <c r="M22" s="6">
        <v>6613.7999999999993</v>
      </c>
      <c r="N22" s="6">
        <v>4314.8500000000004</v>
      </c>
      <c r="O22" s="6">
        <v>6613.7999999999993</v>
      </c>
      <c r="P22" s="6">
        <v>43.502000000000002</v>
      </c>
      <c r="Q22" s="6">
        <v>-66.23</v>
      </c>
      <c r="R22" s="6">
        <v>43.247500000000002</v>
      </c>
      <c r="S22" s="6">
        <v>-66.23</v>
      </c>
      <c r="T22" t="e">
        <v>#N/A</v>
      </c>
    </row>
    <row r="23" spans="1:20" ht="15.75" customHeight="1" x14ac:dyDescent="0.25">
      <c r="A23" s="6">
        <v>13</v>
      </c>
      <c r="B23" s="16">
        <v>4334</v>
      </c>
      <c r="C23" s="16">
        <v>6620.8904347826119</v>
      </c>
      <c r="D23" s="16">
        <v>4314</v>
      </c>
      <c r="E23" s="16">
        <v>6620.8904347826119</v>
      </c>
      <c r="F23" s="12">
        <v>43.56666666666667</v>
      </c>
      <c r="G23" s="12">
        <v>-66.348173913043496</v>
      </c>
      <c r="H23" s="12">
        <v>43.233333333333334</v>
      </c>
      <c r="I23" s="12">
        <v>-66.348173913043496</v>
      </c>
      <c r="L23" s="6">
        <v>4330.12</v>
      </c>
      <c r="M23" s="6">
        <v>6614.3727272727265</v>
      </c>
      <c r="N23" s="6">
        <v>4314.8500000000004</v>
      </c>
      <c r="O23" s="6">
        <v>6614.3727272727265</v>
      </c>
      <c r="P23" s="6">
        <v>43.502000000000002</v>
      </c>
      <c r="Q23" s="6">
        <v>-66.239545454545507</v>
      </c>
      <c r="R23" s="6">
        <v>43.247500000000002</v>
      </c>
      <c r="S23" s="6">
        <v>-66.239545454545507</v>
      </c>
      <c r="T23" t="e">
        <v>#N/A</v>
      </c>
    </row>
    <row r="24" spans="1:20" ht="15.75" customHeight="1" x14ac:dyDescent="0.25">
      <c r="A24" s="6">
        <v>14</v>
      </c>
      <c r="B24" s="16">
        <v>4334</v>
      </c>
      <c r="C24" s="16">
        <v>6621.4313043478296</v>
      </c>
      <c r="D24" s="16">
        <v>4314</v>
      </c>
      <c r="E24" s="16">
        <v>6621.4313043478296</v>
      </c>
      <c r="F24" s="12">
        <v>43.56666666666667</v>
      </c>
      <c r="G24" s="12">
        <v>-66.35718840579716</v>
      </c>
      <c r="H24" s="12">
        <v>43.233333333333334</v>
      </c>
      <c r="I24" s="12">
        <v>-66.35718840579716</v>
      </c>
      <c r="L24" s="6">
        <v>4330.12</v>
      </c>
      <c r="M24" s="6">
        <v>6614.9454545454537</v>
      </c>
      <c r="N24" s="6">
        <v>4314.8500000000004</v>
      </c>
      <c r="O24" s="6">
        <v>6614.9454545454537</v>
      </c>
      <c r="P24" s="6">
        <v>43.502000000000002</v>
      </c>
      <c r="Q24" s="6">
        <v>-66.249090909090839</v>
      </c>
      <c r="R24" s="6">
        <v>43.247500000000002</v>
      </c>
      <c r="S24" s="6">
        <v>-66.249090909090839</v>
      </c>
      <c r="T24" t="e">
        <v>#N/A</v>
      </c>
    </row>
    <row r="25" spans="1:20" ht="15.75" customHeight="1" x14ac:dyDescent="0.25">
      <c r="A25" s="6">
        <v>15</v>
      </c>
      <c r="B25" s="16">
        <v>4334</v>
      </c>
      <c r="C25" s="16">
        <v>6621.9721739130473</v>
      </c>
      <c r="D25" s="16">
        <v>4314</v>
      </c>
      <c r="E25" s="16">
        <v>6621.9721739130473</v>
      </c>
      <c r="F25" s="12">
        <v>43.56666666666667</v>
      </c>
      <c r="G25" s="12">
        <v>-66.366202898550839</v>
      </c>
      <c r="H25" s="12">
        <v>43.233333333333334</v>
      </c>
      <c r="I25" s="12">
        <v>-66.366202898550839</v>
      </c>
      <c r="L25" s="6">
        <v>4330.12</v>
      </c>
      <c r="M25" s="6">
        <v>6615.5181818181809</v>
      </c>
      <c r="N25" s="6">
        <v>4314.8500000000004</v>
      </c>
      <c r="O25" s="6">
        <v>6615.5181818181809</v>
      </c>
      <c r="P25" s="6">
        <v>43.502000000000002</v>
      </c>
      <c r="Q25" s="6">
        <v>-66.258636363636327</v>
      </c>
      <c r="R25" s="6">
        <v>43.247500000000002</v>
      </c>
      <c r="S25" s="6">
        <v>-66.258636363636327</v>
      </c>
      <c r="T25" t="e">
        <v>#N/A</v>
      </c>
    </row>
    <row r="26" spans="1:20" ht="15.75" customHeight="1" x14ac:dyDescent="0.25">
      <c r="A26" s="6">
        <v>16</v>
      </c>
      <c r="B26" s="16">
        <v>4334</v>
      </c>
      <c r="C26" s="16">
        <v>6622.513043478265</v>
      </c>
      <c r="D26" s="16">
        <v>4314</v>
      </c>
      <c r="E26" s="16">
        <v>6622.513043478265</v>
      </c>
      <c r="F26" s="12">
        <v>43.56666666666667</v>
      </c>
      <c r="G26" s="12">
        <v>-66.375217391304332</v>
      </c>
      <c r="H26" s="12">
        <v>43.233333333333334</v>
      </c>
      <c r="I26" s="12">
        <v>-66.375217391304332</v>
      </c>
      <c r="L26" s="6">
        <v>4330.12</v>
      </c>
      <c r="M26" s="6">
        <v>6616.0909090909081</v>
      </c>
      <c r="N26" s="6">
        <v>4314.8500000000004</v>
      </c>
      <c r="O26" s="6">
        <v>6616.0909090909081</v>
      </c>
      <c r="P26" s="6">
        <v>43.502000000000002</v>
      </c>
      <c r="Q26" s="6">
        <v>-66.26818181818183</v>
      </c>
      <c r="R26" s="6">
        <v>43.247500000000002</v>
      </c>
      <c r="S26" s="6">
        <v>-66.26818181818183</v>
      </c>
      <c r="T26" t="e">
        <v>#N/A</v>
      </c>
    </row>
    <row r="27" spans="1:20" ht="15.75" customHeight="1" x14ac:dyDescent="0.25">
      <c r="A27" s="6">
        <v>17</v>
      </c>
      <c r="B27" s="16">
        <v>4334</v>
      </c>
      <c r="C27" s="16">
        <v>6623.0539130434827</v>
      </c>
      <c r="D27" s="16">
        <v>4314</v>
      </c>
      <c r="E27" s="16">
        <v>6623.0539130434827</v>
      </c>
      <c r="F27" s="12">
        <v>43.56666666666667</v>
      </c>
      <c r="G27" s="12">
        <v>-66.384231884057996</v>
      </c>
      <c r="H27" s="12">
        <v>43.233333333333334</v>
      </c>
      <c r="I27" s="12">
        <v>-66.384231884057996</v>
      </c>
      <c r="L27" s="6">
        <v>4330.12</v>
      </c>
      <c r="M27" s="6">
        <v>6616.6636363636353</v>
      </c>
      <c r="N27" s="6">
        <v>4314.8500000000004</v>
      </c>
      <c r="O27" s="6">
        <v>6616.6636363636353</v>
      </c>
      <c r="P27" s="6">
        <v>43.502000000000002</v>
      </c>
      <c r="Q27" s="6">
        <v>-66.277727272727333</v>
      </c>
      <c r="R27" s="6">
        <v>43.247500000000002</v>
      </c>
      <c r="S27" s="6">
        <v>-66.277727272727333</v>
      </c>
      <c r="T27" t="e">
        <v>#N/A</v>
      </c>
    </row>
    <row r="28" spans="1:20" ht="15.75" customHeight="1" x14ac:dyDescent="0.25">
      <c r="A28" s="6">
        <v>18</v>
      </c>
      <c r="B28" s="16">
        <v>4334</v>
      </c>
      <c r="C28" s="16">
        <v>6623.5947826087004</v>
      </c>
      <c r="D28" s="16">
        <v>4314</v>
      </c>
      <c r="E28" s="16">
        <v>6623.5947826087004</v>
      </c>
      <c r="F28" s="12">
        <v>43.56666666666667</v>
      </c>
      <c r="G28" s="12">
        <v>-66.393246376811661</v>
      </c>
      <c r="H28" s="12">
        <v>43.233333333333334</v>
      </c>
      <c r="I28" s="12">
        <v>-66.393246376811661</v>
      </c>
      <c r="L28" s="6">
        <v>4330.12</v>
      </c>
      <c r="M28" s="6">
        <v>6617.2363636363625</v>
      </c>
      <c r="N28" s="6">
        <v>4314.8500000000004</v>
      </c>
      <c r="O28" s="6">
        <v>6617.2363636363625</v>
      </c>
      <c r="P28" s="6">
        <v>43.502000000000002</v>
      </c>
      <c r="Q28" s="6">
        <v>-66.287272727272665</v>
      </c>
      <c r="R28" s="6">
        <v>43.247500000000002</v>
      </c>
      <c r="S28" s="6">
        <v>-66.287272727272665</v>
      </c>
      <c r="T28" t="e">
        <v>#N/A</v>
      </c>
    </row>
    <row r="29" spans="1:20" ht="15.75" customHeight="1" x14ac:dyDescent="0.25">
      <c r="A29" s="6">
        <v>19</v>
      </c>
      <c r="B29" s="16">
        <v>4334</v>
      </c>
      <c r="C29" s="16">
        <v>6624.1356521739181</v>
      </c>
      <c r="D29" s="16">
        <v>4314</v>
      </c>
      <c r="E29" s="16">
        <v>6624.1356521739181</v>
      </c>
      <c r="F29" s="12">
        <v>43.56666666666667</v>
      </c>
      <c r="G29" s="12">
        <v>-66.402260869565339</v>
      </c>
      <c r="H29" s="12">
        <v>43.233333333333334</v>
      </c>
      <c r="I29" s="12">
        <v>-66.402260869565339</v>
      </c>
      <c r="L29" s="6">
        <v>4330.12</v>
      </c>
      <c r="M29" s="6">
        <v>6617.8090909090897</v>
      </c>
      <c r="N29" s="6">
        <v>4314.8500000000004</v>
      </c>
      <c r="O29" s="6">
        <v>6617.8090909090897</v>
      </c>
      <c r="P29" s="6">
        <v>43.502000000000002</v>
      </c>
      <c r="Q29" s="6">
        <v>-66.296818181818168</v>
      </c>
      <c r="R29" s="6">
        <v>43.247500000000002</v>
      </c>
      <c r="S29" s="6">
        <v>-66.296818181818168</v>
      </c>
      <c r="T29" t="e">
        <v>#N/A</v>
      </c>
    </row>
    <row r="30" spans="1:20" ht="15.75" customHeight="1" x14ac:dyDescent="0.25">
      <c r="A30" s="6">
        <v>20</v>
      </c>
      <c r="B30" s="16">
        <v>4334</v>
      </c>
      <c r="C30" s="16">
        <v>6624.6765217391358</v>
      </c>
      <c r="D30" s="16">
        <v>4314</v>
      </c>
      <c r="E30" s="16">
        <v>6624.6765217391358</v>
      </c>
      <c r="F30" s="12">
        <v>43.56666666666667</v>
      </c>
      <c r="G30" s="12">
        <v>-66.411275362319003</v>
      </c>
      <c r="H30" s="12">
        <v>43.233333333333334</v>
      </c>
      <c r="I30" s="12">
        <v>-66.411275362319003</v>
      </c>
      <c r="L30" s="6">
        <v>4330.12</v>
      </c>
      <c r="M30" s="6">
        <v>6618.3818181818169</v>
      </c>
      <c r="N30" s="6">
        <v>4314.8500000000004</v>
      </c>
      <c r="O30" s="6">
        <v>6618.3818181818169</v>
      </c>
      <c r="P30" s="6">
        <v>43.502000000000002</v>
      </c>
      <c r="Q30" s="6">
        <v>-66.30636363636367</v>
      </c>
      <c r="R30" s="6">
        <v>43.247500000000002</v>
      </c>
      <c r="S30" s="6">
        <v>-66.30636363636367</v>
      </c>
      <c r="T30" t="e">
        <v>#N/A</v>
      </c>
    </row>
    <row r="31" spans="1:20" ht="15.75" customHeight="1" x14ac:dyDescent="0.25">
      <c r="A31" s="6">
        <v>21</v>
      </c>
      <c r="B31" s="16">
        <v>4334</v>
      </c>
      <c r="C31" s="16">
        <v>6625.2173913043534</v>
      </c>
      <c r="D31" s="16">
        <v>4314</v>
      </c>
      <c r="E31" s="16">
        <v>6625.2173913043534</v>
      </c>
      <c r="F31" s="12">
        <v>43.56666666666667</v>
      </c>
      <c r="G31" s="12">
        <v>-66.420289855072497</v>
      </c>
      <c r="H31" s="12">
        <v>43.233333333333334</v>
      </c>
      <c r="I31" s="12">
        <v>-66.420289855072497</v>
      </c>
      <c r="L31" s="6">
        <v>4330.12</v>
      </c>
      <c r="M31" s="6">
        <v>6618.9545454545441</v>
      </c>
      <c r="N31" s="6">
        <v>4314.8500000000004</v>
      </c>
      <c r="O31" s="6">
        <v>6618.9545454545441</v>
      </c>
      <c r="P31" s="6">
        <v>43.502000000000002</v>
      </c>
      <c r="Q31" s="6">
        <v>-66.315909090909003</v>
      </c>
      <c r="R31" s="6">
        <v>43.247500000000002</v>
      </c>
      <c r="S31" s="6">
        <v>-66.315909090909003</v>
      </c>
      <c r="T31" t="e">
        <v>#N/A</v>
      </c>
    </row>
    <row r="32" spans="1:20" ht="15.75" customHeight="1" x14ac:dyDescent="0.25">
      <c r="A32" s="6">
        <v>22</v>
      </c>
      <c r="B32" s="16">
        <v>4334</v>
      </c>
      <c r="C32" s="16">
        <v>6625.7582608695711</v>
      </c>
      <c r="D32" s="16">
        <v>4314</v>
      </c>
      <c r="E32" s="16">
        <v>6625.7582608695711</v>
      </c>
      <c r="F32" s="12">
        <v>43.56666666666667</v>
      </c>
      <c r="G32" s="12">
        <v>-66.429304347826161</v>
      </c>
      <c r="H32" s="12">
        <v>43.233333333333334</v>
      </c>
      <c r="I32" s="12">
        <v>-66.429304347826161</v>
      </c>
      <c r="L32" s="6">
        <v>4330.12</v>
      </c>
      <c r="M32" s="6">
        <v>6619.5272727272713</v>
      </c>
      <c r="N32" s="6">
        <v>4314.8500000000004</v>
      </c>
      <c r="O32" s="6">
        <v>6619.5272727272713</v>
      </c>
      <c r="P32" s="6">
        <v>43.502000000000002</v>
      </c>
      <c r="Q32" s="6">
        <v>-66.325454545454505</v>
      </c>
      <c r="R32" s="6">
        <v>43.247500000000002</v>
      </c>
      <c r="S32" s="6">
        <v>-66.325454545454505</v>
      </c>
      <c r="T32" t="e">
        <v>#N/A</v>
      </c>
    </row>
    <row r="33" spans="1:20" ht="15.75" customHeight="1" x14ac:dyDescent="0.25">
      <c r="A33" s="6">
        <v>23</v>
      </c>
      <c r="B33" s="16">
        <v>4334</v>
      </c>
      <c r="C33" s="16">
        <v>6626.2991304347888</v>
      </c>
      <c r="D33" s="16">
        <v>4314</v>
      </c>
      <c r="E33" s="16">
        <v>6626.2991304347888</v>
      </c>
      <c r="F33" s="12">
        <v>43.56666666666667</v>
      </c>
      <c r="G33" s="12">
        <v>-66.438318840579839</v>
      </c>
      <c r="H33" s="12">
        <v>43.233333333333334</v>
      </c>
      <c r="I33" s="12">
        <v>-66.438318840579839</v>
      </c>
      <c r="L33" s="6">
        <v>4330.12</v>
      </c>
      <c r="M33" s="6">
        <v>6620.0999999999985</v>
      </c>
      <c r="N33" s="6">
        <v>4314.8500000000004</v>
      </c>
      <c r="O33" s="6">
        <v>6620.0999999999985</v>
      </c>
      <c r="P33" s="6">
        <v>43.502000000000002</v>
      </c>
      <c r="Q33" s="6">
        <v>-66.334999999999994</v>
      </c>
      <c r="R33" s="6">
        <v>43.247500000000002</v>
      </c>
      <c r="S33" s="6">
        <v>-66.334999999999994</v>
      </c>
      <c r="T33" t="e">
        <v>#N/A</v>
      </c>
    </row>
    <row r="34" spans="1:20" ht="15.75" customHeight="1" x14ac:dyDescent="0.25">
      <c r="A34" s="6">
        <v>24</v>
      </c>
      <c r="B34" s="16">
        <v>4334</v>
      </c>
      <c r="C34" s="16">
        <v>6626.8400000000065</v>
      </c>
      <c r="D34" s="16">
        <v>4314</v>
      </c>
      <c r="E34" s="16">
        <v>6626.8400000000065</v>
      </c>
      <c r="F34" s="12">
        <v>43.56666666666667</v>
      </c>
      <c r="G34" s="12">
        <v>-66.447333333333503</v>
      </c>
      <c r="H34" s="12">
        <v>43.233333333333334</v>
      </c>
      <c r="I34" s="12">
        <v>-66.447333333333503</v>
      </c>
      <c r="L34" s="6">
        <v>4330.12</v>
      </c>
      <c r="M34" s="6">
        <v>6620.6727272727258</v>
      </c>
      <c r="N34" s="6">
        <v>4314.8500000000004</v>
      </c>
      <c r="O34" s="6">
        <v>6620.6727272727258</v>
      </c>
      <c r="P34" s="6">
        <v>43.502000000000002</v>
      </c>
      <c r="Q34" s="6">
        <v>-66.344545454545496</v>
      </c>
      <c r="R34" s="6">
        <v>43.247500000000002</v>
      </c>
      <c r="S34" s="6">
        <v>-66.344545454545496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"1,2,3,4,5,6,7,8,9,10, 11, 12"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tabSelected="1" workbookViewId="0">
      <selection activeCell="L10" sqref="L10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9" t="s">
        <v>40</v>
      </c>
      <c r="B2" s="12">
        <v>43.56666666666667</v>
      </c>
      <c r="C2" s="12">
        <v>-66.239999999999995</v>
      </c>
      <c r="D2" s="12">
        <v>43.233333333333334</v>
      </c>
      <c r="E2" s="12">
        <v>-66.239999999999995</v>
      </c>
    </row>
    <row r="3" spans="1:5" x14ac:dyDescent="0.25">
      <c r="A3" s="19" t="s">
        <v>41</v>
      </c>
      <c r="B3" s="12">
        <v>43.56666666666667</v>
      </c>
      <c r="C3" s="12">
        <v>-66.2588484848485</v>
      </c>
      <c r="D3" s="12">
        <v>43.233333333333334</v>
      </c>
      <c r="E3" s="12">
        <v>-66.2588484848485</v>
      </c>
    </row>
    <row r="4" spans="1:5" x14ac:dyDescent="0.25">
      <c r="A4" s="19" t="s">
        <v>42</v>
      </c>
      <c r="B4" s="12">
        <v>43.56666666666667</v>
      </c>
      <c r="C4" s="12">
        <v>-66.277696969697004</v>
      </c>
      <c r="D4" s="12">
        <v>43.233333333333334</v>
      </c>
      <c r="E4" s="12">
        <v>-66.277696969697004</v>
      </c>
    </row>
    <row r="5" spans="1:5" x14ac:dyDescent="0.25">
      <c r="A5" s="19" t="s">
        <v>43</v>
      </c>
      <c r="B5" s="12">
        <v>43.56666666666667</v>
      </c>
      <c r="C5" s="12">
        <v>-66.296545454545495</v>
      </c>
      <c r="D5" s="12">
        <v>43.233333333333334</v>
      </c>
      <c r="E5" s="12">
        <v>-66.296545454545495</v>
      </c>
    </row>
    <row r="6" spans="1:5" x14ac:dyDescent="0.25">
      <c r="A6" s="19" t="s">
        <v>44</v>
      </c>
      <c r="B6" s="12">
        <v>43.56666666666667</v>
      </c>
      <c r="C6" s="12">
        <v>-66.315393939393999</v>
      </c>
      <c r="D6" s="12">
        <v>43.233333333333334</v>
      </c>
      <c r="E6" s="12">
        <v>-66.315393939393999</v>
      </c>
    </row>
    <row r="7" spans="1:5" x14ac:dyDescent="0.25">
      <c r="A7" s="21" t="s">
        <v>45</v>
      </c>
      <c r="B7" s="12">
        <v>43.56666666666667</v>
      </c>
      <c r="C7" s="12">
        <v>-66.334242424242333</v>
      </c>
      <c r="D7" s="12">
        <v>43.233333333333334</v>
      </c>
      <c r="E7" s="12">
        <v>-66.334242424242333</v>
      </c>
    </row>
    <row r="8" spans="1:5" x14ac:dyDescent="0.25">
      <c r="A8" s="19" t="s">
        <v>40</v>
      </c>
      <c r="B8" s="12">
        <v>43.56666666666667</v>
      </c>
      <c r="C8" s="12">
        <v>-66.353090909090838</v>
      </c>
      <c r="D8" s="12">
        <v>43.233333333333334</v>
      </c>
      <c r="E8" s="12">
        <v>-66.353090909090838</v>
      </c>
    </row>
    <row r="9" spans="1:5" x14ac:dyDescent="0.25">
      <c r="A9" s="19" t="s">
        <v>41</v>
      </c>
      <c r="B9" s="12">
        <v>43.56666666666667</v>
      </c>
      <c r="C9" s="12">
        <v>-66.371939393939329</v>
      </c>
      <c r="D9" s="12">
        <v>43.233333333333334</v>
      </c>
      <c r="E9" s="12">
        <v>-66.371939393939329</v>
      </c>
    </row>
    <row r="10" spans="1:5" x14ac:dyDescent="0.25">
      <c r="A10" s="19" t="s">
        <v>42</v>
      </c>
      <c r="B10" s="12">
        <v>43.56666666666667</v>
      </c>
      <c r="C10" s="12">
        <v>-66.390787878787833</v>
      </c>
      <c r="D10" s="12">
        <v>43.233333333333334</v>
      </c>
      <c r="E10" s="12">
        <v>-66.390787878787833</v>
      </c>
    </row>
    <row r="11" spans="1:5" x14ac:dyDescent="0.25">
      <c r="A11" s="19" t="s">
        <v>43</v>
      </c>
      <c r="B11" s="12">
        <v>43.56666666666667</v>
      </c>
      <c r="C11" s="12">
        <v>-66.409636363636338</v>
      </c>
      <c r="D11" s="12">
        <v>43.233333333333334</v>
      </c>
      <c r="E11" s="12">
        <v>-66.409636363636338</v>
      </c>
    </row>
    <row r="12" spans="1:5" x14ac:dyDescent="0.25">
      <c r="A12" s="19" t="s">
        <v>44</v>
      </c>
      <c r="B12" s="6">
        <v>43.56666666666667</v>
      </c>
      <c r="C12" s="6">
        <v>-66.428484848484828</v>
      </c>
      <c r="D12" s="6">
        <v>43.233333333333334</v>
      </c>
      <c r="E12" s="6">
        <v>-66.428484848484828</v>
      </c>
    </row>
    <row r="13" spans="1:5" x14ac:dyDescent="0.25">
      <c r="A13" s="21" t="s">
        <v>45</v>
      </c>
      <c r="B13" s="6">
        <v>43.56666666666667</v>
      </c>
      <c r="C13" s="6">
        <v>-66.447333333333333</v>
      </c>
      <c r="D13" s="6">
        <v>43.233333333333334</v>
      </c>
      <c r="E13" s="6">
        <v>-66.447333333333333</v>
      </c>
    </row>
    <row r="14" spans="1:5" x14ac:dyDescent="0.25">
      <c r="A14" s="19" t="s">
        <v>40</v>
      </c>
      <c r="B14" s="6">
        <v>43.502000000000002</v>
      </c>
      <c r="C14" s="6">
        <v>-66.125</v>
      </c>
      <c r="D14" s="6">
        <v>43.247500000000002</v>
      </c>
      <c r="E14" s="6">
        <v>-66.125</v>
      </c>
    </row>
    <row r="15" spans="1:5" x14ac:dyDescent="0.25">
      <c r="A15" s="19" t="s">
        <v>41</v>
      </c>
      <c r="B15" s="6">
        <v>43.502000000000002</v>
      </c>
      <c r="C15" s="6">
        <v>-66.134545454545503</v>
      </c>
      <c r="D15" s="6">
        <v>43.247500000000002</v>
      </c>
      <c r="E15" s="6">
        <v>-66.134545454545503</v>
      </c>
    </row>
    <row r="16" spans="1:5" x14ac:dyDescent="0.25">
      <c r="A16" s="19" t="s">
        <v>42</v>
      </c>
      <c r="B16" s="6">
        <v>43.502000000000002</v>
      </c>
      <c r="C16" s="6">
        <v>-66.144090909090835</v>
      </c>
      <c r="D16" s="6">
        <v>43.247500000000002</v>
      </c>
      <c r="E16" s="6">
        <v>-66.144090909090835</v>
      </c>
    </row>
    <row r="17" spans="1:5" x14ac:dyDescent="0.25">
      <c r="A17" s="19" t="s">
        <v>43</v>
      </c>
      <c r="B17" s="6">
        <v>43.502000000000002</v>
      </c>
      <c r="C17" s="6">
        <v>-66.153636363636338</v>
      </c>
      <c r="D17" s="6">
        <v>43.247500000000002</v>
      </c>
      <c r="E17" s="6">
        <v>-66.153636363636338</v>
      </c>
    </row>
    <row r="18" spans="1:5" x14ac:dyDescent="0.25">
      <c r="A18" s="19" t="s">
        <v>44</v>
      </c>
      <c r="B18" s="6">
        <v>43.502000000000002</v>
      </c>
      <c r="C18" s="6">
        <v>-66.16318181818184</v>
      </c>
      <c r="D18" s="6">
        <v>43.247500000000002</v>
      </c>
      <c r="E18" s="6">
        <v>-66.16318181818184</v>
      </c>
    </row>
    <row r="19" spans="1:5" x14ac:dyDescent="0.25">
      <c r="A19" s="21" t="s">
        <v>45</v>
      </c>
      <c r="B19" s="6">
        <v>43.502000000000002</v>
      </c>
      <c r="C19" s="6">
        <v>-66.172727272727329</v>
      </c>
      <c r="D19" s="6">
        <v>43.247500000000002</v>
      </c>
      <c r="E19" s="6">
        <v>-66.172727272727329</v>
      </c>
    </row>
    <row r="20" spans="1:5" x14ac:dyDescent="0.25">
      <c r="A20" s="19" t="s">
        <v>40</v>
      </c>
      <c r="B20" s="6">
        <v>43.502000000000002</v>
      </c>
      <c r="C20" s="6">
        <v>-66.182272727272661</v>
      </c>
      <c r="D20" s="6">
        <v>43.247500000000002</v>
      </c>
      <c r="E20" s="6">
        <v>-66.182272727272661</v>
      </c>
    </row>
    <row r="21" spans="1:5" ht="15.75" customHeight="1" x14ac:dyDescent="0.25">
      <c r="A21" s="19" t="s">
        <v>41</v>
      </c>
      <c r="B21" s="6">
        <v>43.502000000000002</v>
      </c>
      <c r="C21" s="6">
        <v>-66.191818181818164</v>
      </c>
      <c r="D21" s="6">
        <v>43.247500000000002</v>
      </c>
      <c r="E21" s="6">
        <v>-66.191818181818164</v>
      </c>
    </row>
    <row r="22" spans="1:5" ht="15.75" customHeight="1" x14ac:dyDescent="0.25">
      <c r="A22" s="19" t="s">
        <v>42</v>
      </c>
      <c r="B22">
        <v>43.502000000000002</v>
      </c>
      <c r="C22">
        <v>-66.201363636363666</v>
      </c>
      <c r="D22">
        <v>43.247500000000002</v>
      </c>
      <c r="E22">
        <v>-66.201363636363666</v>
      </c>
    </row>
    <row r="23" spans="1:5" ht="15.75" customHeight="1" x14ac:dyDescent="0.25">
      <c r="A23" s="19" t="s">
        <v>43</v>
      </c>
      <c r="B23">
        <v>43.502000000000002</v>
      </c>
      <c r="C23">
        <v>-66.210909090908999</v>
      </c>
      <c r="D23">
        <v>43.247500000000002</v>
      </c>
      <c r="E23">
        <v>-66.210909090908999</v>
      </c>
    </row>
    <row r="24" spans="1:5" ht="15.75" customHeight="1" x14ac:dyDescent="0.25">
      <c r="A24" s="19" t="s">
        <v>44</v>
      </c>
      <c r="B24">
        <v>43.502000000000002</v>
      </c>
      <c r="C24">
        <v>-66.220454545454501</v>
      </c>
      <c r="D24">
        <v>43.247500000000002</v>
      </c>
      <c r="E24">
        <v>-66.220454545454501</v>
      </c>
    </row>
    <row r="25" spans="1:5" ht="15.75" customHeight="1" x14ac:dyDescent="0.25">
      <c r="A25" s="21" t="s">
        <v>45</v>
      </c>
      <c r="B25">
        <v>43.502000000000002</v>
      </c>
      <c r="C25">
        <v>-66.23</v>
      </c>
      <c r="D25">
        <v>43.247500000000002</v>
      </c>
      <c r="E25">
        <v>-66.23</v>
      </c>
    </row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xmlns:xlrd2="http://schemas.microsoft.com/office/spreadsheetml/2017/richdata2" ref="B2:E25">
    <sortCondition descending="1" ref="B2:B25"/>
    <sortCondition descending="1" ref="C2:C25"/>
  </sortState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991"/>
  <sheetViews>
    <sheetView workbookViewId="0">
      <selection activeCell="N25" sqref="N25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9" t="s">
        <v>40</v>
      </c>
      <c r="B2" s="16">
        <v>4334</v>
      </c>
      <c r="C2" s="16">
        <v>6614.4</v>
      </c>
      <c r="D2" s="16">
        <v>4314</v>
      </c>
      <c r="E2" s="16">
        <v>6614.4</v>
      </c>
    </row>
    <row r="3" spans="1:5" x14ac:dyDescent="0.25">
      <c r="A3" s="19" t="s">
        <v>41</v>
      </c>
      <c r="B3" s="16">
        <v>4334</v>
      </c>
      <c r="C3" s="16">
        <v>6615.5309090909086</v>
      </c>
      <c r="D3" s="16">
        <v>4314</v>
      </c>
      <c r="E3" s="16">
        <v>6615.5309090909086</v>
      </c>
    </row>
    <row r="4" spans="1:5" x14ac:dyDescent="0.25">
      <c r="A4" s="19" t="s">
        <v>42</v>
      </c>
      <c r="B4" s="16">
        <v>4334</v>
      </c>
      <c r="C4" s="16">
        <v>6616.6618181818176</v>
      </c>
      <c r="D4" s="16">
        <v>4314</v>
      </c>
      <c r="E4" s="16">
        <v>6616.6618181818176</v>
      </c>
    </row>
    <row r="5" spans="1:5" x14ac:dyDescent="0.25">
      <c r="A5" s="19" t="s">
        <v>43</v>
      </c>
      <c r="B5" s="16">
        <v>4334</v>
      </c>
      <c r="C5" s="16">
        <v>6617.7927272727266</v>
      </c>
      <c r="D5" s="16">
        <v>4314</v>
      </c>
      <c r="E5" s="16">
        <v>6617.7927272727266</v>
      </c>
    </row>
    <row r="6" spans="1:5" x14ac:dyDescent="0.25">
      <c r="A6" s="19" t="s">
        <v>44</v>
      </c>
      <c r="B6" s="16">
        <v>4334</v>
      </c>
      <c r="C6" s="16">
        <v>6618.9236363636355</v>
      </c>
      <c r="D6" s="16">
        <v>4314</v>
      </c>
      <c r="E6" s="16">
        <v>6618.9236363636355</v>
      </c>
    </row>
    <row r="7" spans="1:5" x14ac:dyDescent="0.25">
      <c r="A7" s="20" t="s">
        <v>45</v>
      </c>
      <c r="B7" s="16">
        <v>4334</v>
      </c>
      <c r="C7" s="16">
        <v>6620.0545454545445</v>
      </c>
      <c r="D7" s="16">
        <v>4314</v>
      </c>
      <c r="E7" s="16">
        <v>6620.0545454545445</v>
      </c>
    </row>
    <row r="8" spans="1:5" x14ac:dyDescent="0.25">
      <c r="A8" s="19" t="s">
        <v>40</v>
      </c>
      <c r="B8" s="16">
        <v>4334</v>
      </c>
      <c r="C8" s="16">
        <v>6621.1854545454535</v>
      </c>
      <c r="D8" s="16">
        <v>4314</v>
      </c>
      <c r="E8" s="16">
        <v>6621.1854545454535</v>
      </c>
    </row>
    <row r="9" spans="1:5" x14ac:dyDescent="0.25">
      <c r="A9" s="19" t="s">
        <v>41</v>
      </c>
      <c r="B9" s="16">
        <v>4334</v>
      </c>
      <c r="C9" s="16">
        <v>6622.3163636363624</v>
      </c>
      <c r="D9" s="16">
        <v>4314</v>
      </c>
      <c r="E9" s="16">
        <v>6622.3163636363624</v>
      </c>
    </row>
    <row r="10" spans="1:5" x14ac:dyDescent="0.25">
      <c r="A10" s="19" t="s">
        <v>42</v>
      </c>
      <c r="B10" s="16">
        <v>4334</v>
      </c>
      <c r="C10" s="16">
        <v>6623.4472727272714</v>
      </c>
      <c r="D10" s="16">
        <v>4314</v>
      </c>
      <c r="E10" s="16">
        <v>6623.4472727272714</v>
      </c>
    </row>
    <row r="11" spans="1:5" x14ac:dyDescent="0.25">
      <c r="A11" s="19" t="s">
        <v>43</v>
      </c>
      <c r="B11" s="16">
        <v>4334</v>
      </c>
      <c r="C11" s="16">
        <v>6624.5781818181804</v>
      </c>
      <c r="D11" s="16">
        <v>4314</v>
      </c>
      <c r="E11" s="16">
        <v>6624.5781818181804</v>
      </c>
    </row>
    <row r="12" spans="1:5" x14ac:dyDescent="0.25">
      <c r="A12" s="19" t="s">
        <v>44</v>
      </c>
      <c r="B12" s="16">
        <v>4334</v>
      </c>
      <c r="C12" s="16">
        <v>6625.7090909090894</v>
      </c>
      <c r="D12" s="16">
        <v>4314</v>
      </c>
      <c r="E12" s="16">
        <v>6625.7090909090894</v>
      </c>
    </row>
    <row r="13" spans="1:5" x14ac:dyDescent="0.25">
      <c r="A13" s="20" t="s">
        <v>45</v>
      </c>
      <c r="B13" s="16">
        <v>4334</v>
      </c>
      <c r="C13" s="16">
        <v>6626.8399999999983</v>
      </c>
      <c r="D13" s="16">
        <v>4314</v>
      </c>
      <c r="E13" s="16">
        <v>6626.8399999999983</v>
      </c>
    </row>
    <row r="14" spans="1:5" x14ac:dyDescent="0.25">
      <c r="A14" s="19" t="s">
        <v>40</v>
      </c>
      <c r="B14" s="6">
        <v>4330.12</v>
      </c>
      <c r="C14" s="6">
        <v>6607.5</v>
      </c>
      <c r="D14" s="6">
        <v>4314.8500000000004</v>
      </c>
      <c r="E14" s="6">
        <v>6607.5</v>
      </c>
    </row>
    <row r="15" spans="1:5" x14ac:dyDescent="0.25">
      <c r="A15" s="19" t="s">
        <v>41</v>
      </c>
      <c r="B15" s="6">
        <v>4330.12</v>
      </c>
      <c r="C15" s="6">
        <v>6608.0727272727272</v>
      </c>
      <c r="D15" s="6">
        <v>4314.8500000000004</v>
      </c>
      <c r="E15" s="6">
        <v>6608.0727272727272</v>
      </c>
    </row>
    <row r="16" spans="1:5" x14ac:dyDescent="0.25">
      <c r="A16" s="19" t="s">
        <v>42</v>
      </c>
      <c r="B16">
        <v>4330.12</v>
      </c>
      <c r="C16">
        <v>6608.6454545454544</v>
      </c>
      <c r="D16">
        <v>4314.8500000000004</v>
      </c>
      <c r="E16">
        <v>6608.6454545454544</v>
      </c>
    </row>
    <row r="17" spans="1:5" x14ac:dyDescent="0.25">
      <c r="A17" s="19" t="s">
        <v>43</v>
      </c>
      <c r="B17">
        <v>4330.12</v>
      </c>
      <c r="C17">
        <v>6609.2181818181816</v>
      </c>
      <c r="D17">
        <v>4314.8500000000004</v>
      </c>
      <c r="E17">
        <v>6609.2181818181816</v>
      </c>
    </row>
    <row r="18" spans="1:5" ht="15.75" customHeight="1" x14ac:dyDescent="0.25">
      <c r="A18" s="19" t="s">
        <v>44</v>
      </c>
      <c r="B18">
        <v>4330.12</v>
      </c>
      <c r="C18">
        <v>6609.7909090909088</v>
      </c>
      <c r="D18">
        <v>4314.8500000000004</v>
      </c>
      <c r="E18">
        <v>6609.7909090909088</v>
      </c>
    </row>
    <row r="19" spans="1:5" ht="15.75" customHeight="1" x14ac:dyDescent="0.25">
      <c r="A19" s="20" t="s">
        <v>45</v>
      </c>
      <c r="B19">
        <v>4330.12</v>
      </c>
      <c r="C19">
        <v>6610.363636363636</v>
      </c>
      <c r="D19">
        <v>4314.8500000000004</v>
      </c>
      <c r="E19">
        <v>6610.363636363636</v>
      </c>
    </row>
    <row r="20" spans="1:5" ht="15.75" customHeight="1" x14ac:dyDescent="0.25">
      <c r="A20" s="19" t="s">
        <v>40</v>
      </c>
      <c r="B20">
        <v>4330.12</v>
      </c>
      <c r="C20">
        <v>6610.9363636363632</v>
      </c>
      <c r="D20">
        <v>4314.8500000000004</v>
      </c>
      <c r="E20">
        <v>6610.9363636363632</v>
      </c>
    </row>
    <row r="21" spans="1:5" ht="15.75" customHeight="1" x14ac:dyDescent="0.25">
      <c r="A21" s="19" t="s">
        <v>41</v>
      </c>
      <c r="B21">
        <v>4330.12</v>
      </c>
      <c r="C21">
        <v>6611.5090909090904</v>
      </c>
      <c r="D21">
        <v>4314.8500000000004</v>
      </c>
      <c r="E21">
        <v>6611.5090909090904</v>
      </c>
    </row>
    <row r="22" spans="1:5" ht="15.75" customHeight="1" x14ac:dyDescent="0.25">
      <c r="A22" s="19" t="s">
        <v>42</v>
      </c>
      <c r="B22">
        <v>4330.12</v>
      </c>
      <c r="C22">
        <v>6612.0818181818177</v>
      </c>
      <c r="D22">
        <v>4314.8500000000004</v>
      </c>
      <c r="E22">
        <v>6612.0818181818177</v>
      </c>
    </row>
    <row r="23" spans="1:5" ht="15.75" customHeight="1" x14ac:dyDescent="0.25">
      <c r="A23" s="19" t="s">
        <v>43</v>
      </c>
      <c r="B23">
        <v>4330.12</v>
      </c>
      <c r="C23">
        <v>6612.6545454545449</v>
      </c>
      <c r="D23">
        <v>4314.8500000000004</v>
      </c>
      <c r="E23">
        <v>6612.6545454545449</v>
      </c>
    </row>
    <row r="24" spans="1:5" ht="15.75" customHeight="1" x14ac:dyDescent="0.25">
      <c r="A24" s="19" t="s">
        <v>44</v>
      </c>
      <c r="B24">
        <v>4330.12</v>
      </c>
      <c r="C24">
        <v>6613.2272727272721</v>
      </c>
      <c r="D24">
        <v>4314.8500000000004</v>
      </c>
      <c r="E24">
        <v>6613.2272727272721</v>
      </c>
    </row>
    <row r="25" spans="1:5" ht="15.75" customHeight="1" x14ac:dyDescent="0.25">
      <c r="A25" s="20" t="s">
        <v>45</v>
      </c>
      <c r="B25">
        <v>4330.12</v>
      </c>
      <c r="C25">
        <v>6613.7999999999993</v>
      </c>
      <c r="D25">
        <v>4314.8500000000004</v>
      </c>
      <c r="E25">
        <v>6613.7999999999993</v>
      </c>
    </row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sortState xmlns:xlrd2="http://schemas.microsoft.com/office/spreadsheetml/2017/richdata2" ref="B2:E19">
    <sortCondition descending="1" ref="C2:C19"/>
    <sortCondition descending="1" ref="B2:B19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workbookViewId="0">
      <selection activeCell="N43" sqref="N43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12</v>
      </c>
      <c r="X3" s="6">
        <f t="shared" ref="X3:X4" si="8">V3</f>
        <v>12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12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12</v>
      </c>
      <c r="M4" s="5"/>
      <c r="N4" s="5"/>
      <c r="O4" s="5"/>
      <c r="P4" s="5"/>
      <c r="Q4" s="5"/>
      <c r="U4" s="6" t="s">
        <v>24</v>
      </c>
      <c r="V4" s="6">
        <f>V3*2</f>
        <v>24</v>
      </c>
      <c r="X4" s="6">
        <f t="shared" si="8"/>
        <v>24</v>
      </c>
      <c r="Y4" s="6">
        <f>X4</f>
        <v>24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24</v>
      </c>
      <c r="F5" s="5"/>
      <c r="G5" s="5"/>
      <c r="H5" s="5"/>
      <c r="I5" s="5"/>
      <c r="J5" s="5"/>
      <c r="K5" s="6" t="s">
        <v>25</v>
      </c>
      <c r="L5" s="6">
        <f>(L31-L3)/(L4-1)</f>
        <v>0.57272727272728929</v>
      </c>
      <c r="P5" s="8" t="s">
        <v>26</v>
      </c>
      <c r="U5" s="6" t="s">
        <v>25</v>
      </c>
      <c r="V5" s="6">
        <f>(V2-V25)/(V4-1)</f>
        <v>0.33991304347827006</v>
      </c>
      <c r="X5" s="6">
        <f t="shared" ref="X5:Y5" si="10">(X2-X25)/(X4-1)</f>
        <v>0.24899999999999398</v>
      </c>
      <c r="Y5" s="6">
        <f t="shared" si="10"/>
        <v>0.37547826086958358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0.54086956521741347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>(LEFT(N7,2)+((RIGHT(N7,LEN(N7)-2))/60))</f>
        <v>43.247500000000002</v>
      </c>
      <c r="S7" s="6">
        <f t="shared" ref="S7" si="15">Q7</f>
        <v>-66.125</v>
      </c>
      <c r="U7" s="6">
        <v>1</v>
      </c>
      <c r="V7" s="6">
        <f>V25</f>
        <v>4502.1819999999998</v>
      </c>
      <c r="W7" s="6">
        <v>6514</v>
      </c>
      <c r="X7" s="6">
        <f>X25</f>
        <v>4512.973</v>
      </c>
      <c r="Y7" s="6">
        <f>Y25</f>
        <v>6440.8639999999996</v>
      </c>
      <c r="Z7" s="6">
        <f t="shared" ref="Z7:Z25" si="16">(LEFT(V7,2)+((RIGHT(V7,LEN(V7)-2))/60))</f>
        <v>45.036366666666666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45.216216666666668</v>
      </c>
      <c r="AC7" s="6">
        <f t="shared" ref="AC7:AC25" si="19">-(LEFT(Y7,2)+((RIGHT(Y7,LEN(Y7)-2))/60))</f>
        <v>-64.681066666666666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>(LEFT(D8,2)+((RIGHT(D8,LEN(D8)-2))/60))</f>
        <v>43.233333333333334</v>
      </c>
      <c r="I8" s="6">
        <f t="shared" ref="I8" si="27">G8</f>
        <v>-66.239999999999995</v>
      </c>
      <c r="K8" s="6">
        <f t="shared" ref="K8:K30" si="28">K7+1</f>
        <v>2</v>
      </c>
      <c r="L8" s="6">
        <v>4330.12</v>
      </c>
      <c r="M8" s="6">
        <f>M7+L5</f>
        <v>6608.0727272727272</v>
      </c>
      <c r="N8" s="6">
        <v>4314.8500000000004</v>
      </c>
      <c r="O8" s="6">
        <f t="shared" si="12"/>
        <v>6608.0727272727272</v>
      </c>
      <c r="P8" s="6">
        <f t="shared" si="13"/>
        <v>43.502000000000002</v>
      </c>
      <c r="Q8" s="6">
        <f t="shared" si="14"/>
        <v>-66.134545454545503</v>
      </c>
      <c r="R8" s="6">
        <f t="shared" ref="R8:R30" si="29">(LEFT(N8,2)+((RIGHT(N8,LEN(N8)-2))/60))</f>
        <v>43.247500000000002</v>
      </c>
      <c r="S8" s="6">
        <f t="shared" ref="S8" si="30">Q8</f>
        <v>-66.134545454545503</v>
      </c>
      <c r="U8" s="6">
        <f t="shared" ref="U8:U24" si="31">U7+1</f>
        <v>2</v>
      </c>
      <c r="V8" s="6">
        <f>V7+$V5</f>
        <v>4502.521913043478</v>
      </c>
      <c r="W8" s="6">
        <v>6514</v>
      </c>
      <c r="X8" s="6">
        <f t="shared" ref="X8:Y8" si="32">X7+X5</f>
        <v>4513.2219999999998</v>
      </c>
      <c r="Y8" s="6">
        <f t="shared" si="32"/>
        <v>6441.239478260869</v>
      </c>
      <c r="Z8" s="6">
        <f t="shared" si="16"/>
        <v>45.042031884057998</v>
      </c>
      <c r="AA8" s="6">
        <f t="shared" si="17"/>
        <v>-65.233333333333334</v>
      </c>
      <c r="AB8" s="6">
        <f t="shared" si="18"/>
        <v>45.220366666666663</v>
      </c>
      <c r="AC8" s="6">
        <f t="shared" si="19"/>
        <v>-64.687324637681172</v>
      </c>
      <c r="AE8" s="6">
        <v>2</v>
      </c>
      <c r="AF8" s="6">
        <f t="shared" ref="AF8:AH8" si="33">AF7+AF5</f>
        <v>4514.3566666666666</v>
      </c>
      <c r="AG8" s="6">
        <f t="shared" si="33"/>
        <v>6442.7966666666662</v>
      </c>
      <c r="AH8" s="6">
        <f t="shared" si="33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4">A8+1</f>
        <v>2</v>
      </c>
      <c r="B9" s="6">
        <v>4334</v>
      </c>
      <c r="C9" s="6">
        <f>C8+B6</f>
        <v>6614.9408695652173</v>
      </c>
      <c r="D9" s="6">
        <v>4314</v>
      </c>
      <c r="E9" s="6">
        <f t="shared" si="24"/>
        <v>6614.9408695652173</v>
      </c>
      <c r="F9" s="6">
        <f t="shared" si="25"/>
        <v>43.56666666666667</v>
      </c>
      <c r="G9" s="6">
        <f t="shared" si="26"/>
        <v>-66.249014492753673</v>
      </c>
      <c r="H9" s="6">
        <f t="shared" ref="H9:H31" si="35">(LEFT(D9,2)+((RIGHT(D9,LEN(D9)-2))/60))</f>
        <v>43.233333333333334</v>
      </c>
      <c r="I9" s="6">
        <f t="shared" ref="I9" si="36">G9</f>
        <v>-66.249014492753673</v>
      </c>
      <c r="K9" s="6">
        <f t="shared" si="28"/>
        <v>3</v>
      </c>
      <c r="L9" s="6">
        <v>4330.12</v>
      </c>
      <c r="M9" s="6">
        <f>M8+L5</f>
        <v>6608.6454545454544</v>
      </c>
      <c r="N9" s="6">
        <v>4314.8500000000004</v>
      </c>
      <c r="O9" s="6">
        <f t="shared" si="12"/>
        <v>6608.6454545454544</v>
      </c>
      <c r="P9" s="6">
        <f t="shared" si="13"/>
        <v>43.502000000000002</v>
      </c>
      <c r="Q9" s="6">
        <f t="shared" si="14"/>
        <v>-66.144090909090835</v>
      </c>
      <c r="R9" s="6">
        <f t="shared" si="29"/>
        <v>43.247500000000002</v>
      </c>
      <c r="S9" s="6">
        <f t="shared" ref="S9" si="37">Q9</f>
        <v>-66.144090909090835</v>
      </c>
      <c r="U9" s="6">
        <f t="shared" si="31"/>
        <v>3</v>
      </c>
      <c r="V9" s="6">
        <f>V8+$V5</f>
        <v>4502.8618260869562</v>
      </c>
      <c r="W9" s="6">
        <v>6514</v>
      </c>
      <c r="X9" s="6">
        <f t="shared" ref="X9:Y9" si="38">X8+X5</f>
        <v>4513.4709999999995</v>
      </c>
      <c r="Y9" s="6">
        <f t="shared" si="38"/>
        <v>6441.6149565217383</v>
      </c>
      <c r="Z9" s="6">
        <f t="shared" si="16"/>
        <v>45.04769710144933</v>
      </c>
      <c r="AA9" s="6">
        <f t="shared" si="17"/>
        <v>-65.233333333333334</v>
      </c>
      <c r="AB9" s="6">
        <f t="shared" si="18"/>
        <v>45.224516666666666</v>
      </c>
      <c r="AC9" s="6">
        <f t="shared" si="19"/>
        <v>-64.693582608695664</v>
      </c>
      <c r="AE9" s="6">
        <v>3</v>
      </c>
      <c r="AF9" s="6">
        <f t="shared" ref="AF9:AH9" si="39">AF8+AF5</f>
        <v>4515.2383333333328</v>
      </c>
      <c r="AG9" s="6">
        <f t="shared" si="39"/>
        <v>6444.1133333333328</v>
      </c>
      <c r="AH9" s="6">
        <f t="shared" si="39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4"/>
        <v>3</v>
      </c>
      <c r="B10" s="6">
        <v>4334</v>
      </c>
      <c r="C10" s="6">
        <f>C9+B6</f>
        <v>6615.481739130435</v>
      </c>
      <c r="D10" s="6">
        <v>4314</v>
      </c>
      <c r="E10" s="6">
        <f t="shared" si="24"/>
        <v>6615.481739130435</v>
      </c>
      <c r="F10" s="6">
        <f t="shared" si="25"/>
        <v>43.56666666666667</v>
      </c>
      <c r="G10" s="6">
        <f t="shared" si="26"/>
        <v>-66.258028985507337</v>
      </c>
      <c r="H10" s="6">
        <f t="shared" si="35"/>
        <v>43.233333333333334</v>
      </c>
      <c r="I10" s="6">
        <f t="shared" ref="I10" si="40">G10</f>
        <v>-66.258028985507337</v>
      </c>
      <c r="K10" s="6">
        <f t="shared" si="28"/>
        <v>4</v>
      </c>
      <c r="L10" s="6">
        <v>4330.12</v>
      </c>
      <c r="M10" s="6">
        <f>M9+L5</f>
        <v>6609.2181818181816</v>
      </c>
      <c r="N10" s="6">
        <v>4314.8500000000004</v>
      </c>
      <c r="O10" s="6">
        <f t="shared" si="12"/>
        <v>6609.2181818181816</v>
      </c>
      <c r="P10" s="6">
        <f t="shared" si="13"/>
        <v>43.502000000000002</v>
      </c>
      <c r="Q10" s="6">
        <f t="shared" si="14"/>
        <v>-66.153636363636338</v>
      </c>
      <c r="R10" s="6">
        <f t="shared" si="29"/>
        <v>43.247500000000002</v>
      </c>
      <c r="S10" s="6">
        <f t="shared" ref="S10" si="41">Q10</f>
        <v>-66.153636363636338</v>
      </c>
      <c r="U10" s="6">
        <f t="shared" si="31"/>
        <v>4</v>
      </c>
      <c r="V10" s="6">
        <f>V9+$V5</f>
        <v>4503.2017391304344</v>
      </c>
      <c r="W10" s="6">
        <v>6514</v>
      </c>
      <c r="X10" s="6">
        <f t="shared" ref="X10:Y10" si="42">X9+X5</f>
        <v>4513.7199999999993</v>
      </c>
      <c r="Y10" s="6">
        <f t="shared" si="42"/>
        <v>6441.9904347826077</v>
      </c>
      <c r="Z10" s="6">
        <f t="shared" si="16"/>
        <v>45.053362318840499</v>
      </c>
      <c r="AA10" s="6">
        <f t="shared" si="17"/>
        <v>-65.233333333333334</v>
      </c>
      <c r="AB10" s="6">
        <f t="shared" si="18"/>
        <v>45.228666666666669</v>
      </c>
      <c r="AC10" s="6">
        <f t="shared" si="19"/>
        <v>-64.69984057971017</v>
      </c>
      <c r="AE10" s="6">
        <v>4</v>
      </c>
      <c r="AF10" s="6">
        <f t="shared" ref="AF10:AH10" si="43">AF9+AF5</f>
        <v>4516.119999999999</v>
      </c>
      <c r="AG10" s="6">
        <f t="shared" si="43"/>
        <v>6445.4299999999994</v>
      </c>
      <c r="AH10" s="6">
        <f t="shared" si="43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4"/>
        <v>4</v>
      </c>
      <c r="B11" s="6">
        <v>4334</v>
      </c>
      <c r="C11" s="6">
        <f>C10+B6</f>
        <v>6616.0226086956527</v>
      </c>
      <c r="D11" s="6">
        <v>4314</v>
      </c>
      <c r="E11" s="6">
        <f t="shared" si="24"/>
        <v>6616.0226086956527</v>
      </c>
      <c r="F11" s="6">
        <f t="shared" si="25"/>
        <v>43.56666666666667</v>
      </c>
      <c r="G11" s="6">
        <f t="shared" si="26"/>
        <v>-66.267043478260831</v>
      </c>
      <c r="H11" s="6">
        <f t="shared" si="35"/>
        <v>43.233333333333334</v>
      </c>
      <c r="I11" s="6">
        <f t="shared" ref="I11" si="44">G11</f>
        <v>-66.267043478260831</v>
      </c>
      <c r="K11" s="6">
        <f t="shared" si="28"/>
        <v>5</v>
      </c>
      <c r="L11" s="6">
        <v>4330.12</v>
      </c>
      <c r="M11" s="6">
        <f>M10+L5</f>
        <v>6609.7909090909088</v>
      </c>
      <c r="N11" s="6">
        <v>4314.8500000000004</v>
      </c>
      <c r="O11" s="6">
        <f t="shared" si="12"/>
        <v>6609.7909090909088</v>
      </c>
      <c r="P11" s="6">
        <f t="shared" si="13"/>
        <v>43.502000000000002</v>
      </c>
      <c r="Q11" s="6">
        <f t="shared" si="14"/>
        <v>-66.16318181818184</v>
      </c>
      <c r="R11" s="6">
        <f t="shared" si="29"/>
        <v>43.247500000000002</v>
      </c>
      <c r="S11" s="6">
        <f t="shared" ref="S11" si="45">Q11</f>
        <v>-66.16318181818184</v>
      </c>
      <c r="U11" s="6">
        <f t="shared" si="31"/>
        <v>5</v>
      </c>
      <c r="V11" s="6">
        <f>V10+$V5</f>
        <v>4503.5416521739126</v>
      </c>
      <c r="W11" s="6">
        <v>6514</v>
      </c>
      <c r="X11" s="6">
        <f t="shared" ref="X11:Y11" si="46">X10+X5</f>
        <v>4513.9689999999991</v>
      </c>
      <c r="Y11" s="6">
        <f t="shared" si="46"/>
        <v>6442.3659130434771</v>
      </c>
      <c r="Z11" s="6">
        <f t="shared" si="16"/>
        <v>45.059027536231831</v>
      </c>
      <c r="AA11" s="6">
        <f t="shared" si="17"/>
        <v>-65.233333333333334</v>
      </c>
      <c r="AB11" s="6">
        <f t="shared" si="18"/>
        <v>45.232816666666665</v>
      </c>
      <c r="AC11" s="6">
        <f t="shared" si="19"/>
        <v>-64.706098550724661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7">(LEFT(AF11,2)+((RIGHT(AF11,LEN(AF11)-2))/60))</f>
        <v>45.224583333333335</v>
      </c>
      <c r="AK11" s="6">
        <f t="shared" ref="AK11" si="48">-(LEFT(AG11,2)+((RIGHT(AG11,LEN(AG11)-2))/60))</f>
        <v>-64.691333333333333</v>
      </c>
      <c r="AL11" s="6">
        <f t="shared" ref="AL11" si="49">(LEFT(AH11,2)+((RIGHT(AH11,LEN(AH11)-2))/60))</f>
        <v>45.263750000000002</v>
      </c>
      <c r="AM11" s="6">
        <f t="shared" ref="AM11" si="50">-(LEFT(AI11,2)+((RIGHT(AI11,LEN(AI11)-2))/60))</f>
        <v>-64.55</v>
      </c>
    </row>
    <row r="12" spans="1:39" x14ac:dyDescent="0.25">
      <c r="A12" s="6">
        <f t="shared" si="34"/>
        <v>5</v>
      </c>
      <c r="B12" s="6">
        <v>4334</v>
      </c>
      <c r="C12" s="6">
        <f>C11+B6</f>
        <v>6616.5634782608704</v>
      </c>
      <c r="D12" s="6">
        <v>4314</v>
      </c>
      <c r="E12" s="6">
        <f t="shared" si="24"/>
        <v>6616.5634782608704</v>
      </c>
      <c r="F12" s="6">
        <f t="shared" si="25"/>
        <v>43.56666666666667</v>
      </c>
      <c r="G12" s="6">
        <f t="shared" si="26"/>
        <v>-66.276057971014495</v>
      </c>
      <c r="H12" s="6">
        <f t="shared" si="35"/>
        <v>43.233333333333334</v>
      </c>
      <c r="I12" s="6">
        <f t="shared" ref="I12" si="51">G12</f>
        <v>-66.276057971014495</v>
      </c>
      <c r="K12" s="6">
        <f t="shared" si="28"/>
        <v>6</v>
      </c>
      <c r="L12" s="6">
        <v>4330.12</v>
      </c>
      <c r="M12" s="6">
        <f>M11+L5</f>
        <v>6610.363636363636</v>
      </c>
      <c r="N12" s="6">
        <v>4314.8500000000004</v>
      </c>
      <c r="O12" s="6">
        <f t="shared" si="12"/>
        <v>6610.363636363636</v>
      </c>
      <c r="P12" s="6">
        <f t="shared" si="13"/>
        <v>43.502000000000002</v>
      </c>
      <c r="Q12" s="6">
        <f t="shared" si="14"/>
        <v>-66.172727272727329</v>
      </c>
      <c r="R12" s="6">
        <f t="shared" si="29"/>
        <v>43.247500000000002</v>
      </c>
      <c r="S12" s="6">
        <f t="shared" ref="S12" si="52">Q12</f>
        <v>-66.172727272727329</v>
      </c>
      <c r="U12" s="6">
        <f t="shared" si="31"/>
        <v>6</v>
      </c>
      <c r="V12" s="6">
        <f>V11+$V5</f>
        <v>4503.8815652173907</v>
      </c>
      <c r="W12" s="6">
        <v>6514</v>
      </c>
      <c r="X12" s="6">
        <f t="shared" ref="X12:Y12" si="53">X11+X5</f>
        <v>4514.2179999999989</v>
      </c>
      <c r="Y12" s="6">
        <f t="shared" si="53"/>
        <v>6442.7413913043465</v>
      </c>
      <c r="Z12" s="6">
        <f t="shared" si="16"/>
        <v>45.06469275362317</v>
      </c>
      <c r="AA12" s="6">
        <f t="shared" si="17"/>
        <v>-65.233333333333334</v>
      </c>
      <c r="AB12" s="6">
        <f t="shared" si="18"/>
        <v>45.236966666666667</v>
      </c>
      <c r="AC12" s="6">
        <f t="shared" si="19"/>
        <v>-64.712356521739167</v>
      </c>
    </row>
    <row r="13" spans="1:39" x14ac:dyDescent="0.25">
      <c r="A13" s="6">
        <f t="shared" si="34"/>
        <v>6</v>
      </c>
      <c r="B13" s="6">
        <v>4334</v>
      </c>
      <c r="C13" s="6">
        <f>C12+B6</f>
        <v>6617.1043478260881</v>
      </c>
      <c r="D13" s="6">
        <v>4314</v>
      </c>
      <c r="E13" s="6">
        <f t="shared" si="24"/>
        <v>6617.1043478260881</v>
      </c>
      <c r="F13" s="6">
        <f t="shared" si="25"/>
        <v>43.56666666666667</v>
      </c>
      <c r="G13" s="6">
        <f t="shared" si="26"/>
        <v>-66.285072463768174</v>
      </c>
      <c r="H13" s="6">
        <f t="shared" si="35"/>
        <v>43.233333333333334</v>
      </c>
      <c r="I13" s="6">
        <f t="shared" ref="I13" si="54">G13</f>
        <v>-66.285072463768174</v>
      </c>
      <c r="K13" s="6">
        <f t="shared" si="28"/>
        <v>7</v>
      </c>
      <c r="L13" s="6">
        <v>4330.12</v>
      </c>
      <c r="M13" s="6">
        <f>M12+L5</f>
        <v>6610.9363636363632</v>
      </c>
      <c r="N13" s="6">
        <v>4314.8500000000004</v>
      </c>
      <c r="O13" s="6">
        <f t="shared" si="12"/>
        <v>6610.9363636363632</v>
      </c>
      <c r="P13" s="6">
        <f t="shared" si="13"/>
        <v>43.502000000000002</v>
      </c>
      <c r="Q13" s="6">
        <f t="shared" si="14"/>
        <v>-66.182272727272661</v>
      </c>
      <c r="R13" s="6">
        <f t="shared" si="29"/>
        <v>43.247500000000002</v>
      </c>
      <c r="S13" s="6">
        <f t="shared" ref="S13" si="55">Q13</f>
        <v>-66.182272727272661</v>
      </c>
      <c r="U13" s="6">
        <f t="shared" si="31"/>
        <v>7</v>
      </c>
      <c r="V13" s="6">
        <f>V12+$V5</f>
        <v>4504.2214782608689</v>
      </c>
      <c r="W13" s="6">
        <v>6514</v>
      </c>
      <c r="X13" s="6">
        <f t="shared" ref="X13:Y13" si="56">X12+X5</f>
        <v>4514.4669999999987</v>
      </c>
      <c r="Y13" s="6">
        <f t="shared" si="56"/>
        <v>6443.1168695652159</v>
      </c>
      <c r="Z13" s="6">
        <f t="shared" si="16"/>
        <v>45.070357971014502</v>
      </c>
      <c r="AA13" s="6">
        <f t="shared" si="17"/>
        <v>-65.233333333333334</v>
      </c>
      <c r="AB13" s="6">
        <f t="shared" si="18"/>
        <v>45.24111666666667</v>
      </c>
      <c r="AC13" s="6">
        <f t="shared" si="19"/>
        <v>-64.718614492753673</v>
      </c>
      <c r="AE13" s="8" t="s">
        <v>29</v>
      </c>
    </row>
    <row r="14" spans="1:39" x14ac:dyDescent="0.25">
      <c r="A14" s="6">
        <f t="shared" si="34"/>
        <v>7</v>
      </c>
      <c r="B14" s="6">
        <v>4334</v>
      </c>
      <c r="C14" s="6">
        <f>C13+B6</f>
        <v>6617.6452173913058</v>
      </c>
      <c r="D14" s="6">
        <v>4314</v>
      </c>
      <c r="E14" s="6">
        <f t="shared" si="24"/>
        <v>6617.6452173913058</v>
      </c>
      <c r="F14" s="6">
        <f t="shared" si="25"/>
        <v>43.56666666666667</v>
      </c>
      <c r="G14" s="6">
        <f t="shared" si="26"/>
        <v>-66.294086956521838</v>
      </c>
      <c r="H14" s="6">
        <f t="shared" si="35"/>
        <v>43.233333333333334</v>
      </c>
      <c r="I14" s="6">
        <f t="shared" ref="I14" si="57">G14</f>
        <v>-66.294086956521838</v>
      </c>
      <c r="K14" s="6">
        <f t="shared" si="28"/>
        <v>8</v>
      </c>
      <c r="L14" s="6">
        <v>4330.12</v>
      </c>
      <c r="M14" s="6">
        <f>M13+L5</f>
        <v>6611.5090909090904</v>
      </c>
      <c r="N14" s="6">
        <v>4314.8500000000004</v>
      </c>
      <c r="O14" s="6">
        <f t="shared" si="12"/>
        <v>6611.5090909090904</v>
      </c>
      <c r="P14" s="6">
        <f t="shared" si="13"/>
        <v>43.502000000000002</v>
      </c>
      <c r="Q14" s="6">
        <f t="shared" si="14"/>
        <v>-66.191818181818164</v>
      </c>
      <c r="R14" s="6">
        <f t="shared" si="29"/>
        <v>43.247500000000002</v>
      </c>
      <c r="S14" s="6">
        <f t="shared" ref="S14" si="58">Q14</f>
        <v>-66.191818181818164</v>
      </c>
      <c r="U14" s="6">
        <f t="shared" si="31"/>
        <v>8</v>
      </c>
      <c r="V14" s="6">
        <f>V13+$V5</f>
        <v>4504.5613913043471</v>
      </c>
      <c r="W14" s="6">
        <v>6514</v>
      </c>
      <c r="X14" s="6">
        <f t="shared" ref="X14:Y14" si="59">X13+X5</f>
        <v>4514.7159999999985</v>
      </c>
      <c r="Y14" s="6">
        <f t="shared" si="59"/>
        <v>6443.4923478260853</v>
      </c>
      <c r="Z14" s="6">
        <f t="shared" si="16"/>
        <v>45.076023188405834</v>
      </c>
      <c r="AA14" s="6">
        <f t="shared" si="17"/>
        <v>-65.233333333333334</v>
      </c>
      <c r="AB14" s="6">
        <f t="shared" si="18"/>
        <v>45.245266666666666</v>
      </c>
      <c r="AC14" s="6">
        <f t="shared" si="19"/>
        <v>-64.724872463768165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4"/>
        <v>8</v>
      </c>
      <c r="B15" s="6">
        <v>4334</v>
      </c>
      <c r="C15" s="6">
        <f>C14+B6</f>
        <v>6618.1860869565235</v>
      </c>
      <c r="D15" s="6">
        <v>4314</v>
      </c>
      <c r="E15" s="6">
        <f t="shared" si="24"/>
        <v>6618.1860869565235</v>
      </c>
      <c r="F15" s="6">
        <f t="shared" si="25"/>
        <v>43.56666666666667</v>
      </c>
      <c r="G15" s="6">
        <f t="shared" si="26"/>
        <v>-66.303101449275331</v>
      </c>
      <c r="H15" s="6">
        <f t="shared" si="35"/>
        <v>43.233333333333334</v>
      </c>
      <c r="I15" s="6">
        <f t="shared" ref="I15" si="60">G15</f>
        <v>-66.303101449275331</v>
      </c>
      <c r="K15" s="6">
        <f t="shared" si="28"/>
        <v>9</v>
      </c>
      <c r="L15" s="6">
        <v>4330.12</v>
      </c>
      <c r="M15" s="6">
        <f>M14+L5</f>
        <v>6612.0818181818177</v>
      </c>
      <c r="N15" s="6">
        <v>4314.8500000000004</v>
      </c>
      <c r="O15" s="6">
        <f t="shared" si="12"/>
        <v>6612.0818181818177</v>
      </c>
      <c r="P15" s="6">
        <f t="shared" si="13"/>
        <v>43.502000000000002</v>
      </c>
      <c r="Q15" s="6">
        <f t="shared" si="14"/>
        <v>-66.201363636363666</v>
      </c>
      <c r="R15" s="6">
        <f t="shared" si="29"/>
        <v>43.247500000000002</v>
      </c>
      <c r="S15" s="6">
        <f t="shared" ref="S15" si="61">Q15</f>
        <v>-66.201363636363666</v>
      </c>
      <c r="U15" s="6">
        <f t="shared" si="31"/>
        <v>9</v>
      </c>
      <c r="V15" s="6">
        <f>V14+$V5</f>
        <v>4504.9013043478253</v>
      </c>
      <c r="W15" s="6">
        <v>6514</v>
      </c>
      <c r="X15" s="6">
        <f t="shared" ref="X15:Y15" si="62">X14+X5</f>
        <v>4514.9649999999983</v>
      </c>
      <c r="Y15" s="6">
        <f t="shared" si="62"/>
        <v>6443.8678260869547</v>
      </c>
      <c r="Z15" s="6">
        <f t="shared" si="16"/>
        <v>45.081688405797166</v>
      </c>
      <c r="AA15" s="6">
        <f t="shared" si="17"/>
        <v>-65.233333333333334</v>
      </c>
      <c r="AB15" s="6">
        <f t="shared" si="18"/>
        <v>45.249416666666669</v>
      </c>
      <c r="AC15" s="6">
        <f t="shared" si="19"/>
        <v>-64.7311304347825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4"/>
        <v>9</v>
      </c>
      <c r="B16" s="6">
        <v>4334</v>
      </c>
      <c r="C16" s="6">
        <f>C15+B6</f>
        <v>6618.7269565217412</v>
      </c>
      <c r="D16" s="6">
        <v>4314</v>
      </c>
      <c r="E16" s="6">
        <f t="shared" si="24"/>
        <v>6618.7269565217412</v>
      </c>
      <c r="F16" s="6">
        <f t="shared" si="25"/>
        <v>43.56666666666667</v>
      </c>
      <c r="G16" s="6">
        <f t="shared" si="26"/>
        <v>-66.312115942028996</v>
      </c>
      <c r="H16" s="6">
        <f t="shared" si="35"/>
        <v>43.233333333333334</v>
      </c>
      <c r="I16" s="6">
        <f t="shared" ref="I16" si="63">G16</f>
        <v>-66.312115942028996</v>
      </c>
      <c r="K16" s="6">
        <f t="shared" si="28"/>
        <v>10</v>
      </c>
      <c r="L16" s="6">
        <v>4330.12</v>
      </c>
      <c r="M16" s="6">
        <f>M15+L5</f>
        <v>6612.6545454545449</v>
      </c>
      <c r="N16" s="6">
        <v>4314.8500000000004</v>
      </c>
      <c r="O16" s="6">
        <f t="shared" si="12"/>
        <v>6612.6545454545449</v>
      </c>
      <c r="P16" s="6">
        <f t="shared" si="13"/>
        <v>43.502000000000002</v>
      </c>
      <c r="Q16" s="6">
        <f t="shared" si="14"/>
        <v>-66.210909090908999</v>
      </c>
      <c r="R16" s="6">
        <f t="shared" si="29"/>
        <v>43.247500000000002</v>
      </c>
      <c r="S16" s="6">
        <f t="shared" ref="S16" si="64">Q16</f>
        <v>-66.210909090908999</v>
      </c>
      <c r="U16" s="6">
        <f t="shared" si="31"/>
        <v>10</v>
      </c>
      <c r="V16" s="6">
        <f>V15+$V5</f>
        <v>4505.2412173913035</v>
      </c>
      <c r="W16" s="6">
        <v>6514</v>
      </c>
      <c r="X16" s="6">
        <f t="shared" ref="X16:Y16" si="65">X15+X5</f>
        <v>4515.2139999999981</v>
      </c>
      <c r="Y16" s="6">
        <f t="shared" si="65"/>
        <v>6444.2433043478241</v>
      </c>
      <c r="Z16" s="6">
        <f t="shared" si="16"/>
        <v>45.087353623188335</v>
      </c>
      <c r="AA16" s="6">
        <f t="shared" si="17"/>
        <v>-65.233333333333334</v>
      </c>
      <c r="AB16" s="6">
        <f t="shared" si="18"/>
        <v>45.253566666666664</v>
      </c>
      <c r="AC16" s="6">
        <f t="shared" si="19"/>
        <v>-64.737388405797006</v>
      </c>
      <c r="AE16" s="6" t="s">
        <v>24</v>
      </c>
      <c r="AF16" s="6">
        <f>AF15*4</f>
        <v>4</v>
      </c>
      <c r="AH16" s="6">
        <f t="shared" ref="AH16:AI16" si="66">AH15*4</f>
        <v>4</v>
      </c>
      <c r="AI16" s="6">
        <f t="shared" si="66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4"/>
        <v>10</v>
      </c>
      <c r="B17" s="6">
        <v>4334</v>
      </c>
      <c r="C17" s="6">
        <f>C16+B6</f>
        <v>6619.2678260869588</v>
      </c>
      <c r="D17" s="6">
        <v>4314</v>
      </c>
      <c r="E17" s="6">
        <f t="shared" si="24"/>
        <v>6619.2678260869588</v>
      </c>
      <c r="F17" s="6">
        <f t="shared" si="25"/>
        <v>43.56666666666667</v>
      </c>
      <c r="G17" s="6">
        <f t="shared" si="26"/>
        <v>-66.32113043478266</v>
      </c>
      <c r="H17" s="6">
        <f t="shared" si="35"/>
        <v>43.233333333333334</v>
      </c>
      <c r="I17" s="6">
        <f t="shared" ref="I17" si="67">G17</f>
        <v>-66.32113043478266</v>
      </c>
      <c r="K17" s="6">
        <f t="shared" si="28"/>
        <v>11</v>
      </c>
      <c r="L17" s="6">
        <v>4330.12</v>
      </c>
      <c r="M17" s="6">
        <f>M16+L5</f>
        <v>6613.2272727272721</v>
      </c>
      <c r="N17" s="6">
        <v>4314.8500000000004</v>
      </c>
      <c r="O17" s="6">
        <f t="shared" si="12"/>
        <v>6613.2272727272721</v>
      </c>
      <c r="P17" s="6">
        <f t="shared" si="13"/>
        <v>43.502000000000002</v>
      </c>
      <c r="Q17" s="6">
        <f t="shared" si="14"/>
        <v>-66.220454545454501</v>
      </c>
      <c r="R17" s="6">
        <f t="shared" si="29"/>
        <v>43.247500000000002</v>
      </c>
      <c r="S17" s="6">
        <f t="shared" ref="S17" si="68">Q17</f>
        <v>-66.220454545454501</v>
      </c>
      <c r="U17" s="6">
        <f t="shared" si="31"/>
        <v>11</v>
      </c>
      <c r="V17" s="6">
        <f>V16+$V5</f>
        <v>4505.5811304347817</v>
      </c>
      <c r="W17" s="6">
        <v>6514</v>
      </c>
      <c r="X17" s="6">
        <f t="shared" ref="X17:Y17" si="69">X16+X5</f>
        <v>4515.4629999999979</v>
      </c>
      <c r="Y17" s="6">
        <f t="shared" si="69"/>
        <v>6444.6187826086934</v>
      </c>
      <c r="Z17" s="6">
        <f t="shared" si="16"/>
        <v>45.093018840579667</v>
      </c>
      <c r="AA17" s="6">
        <f t="shared" si="17"/>
        <v>-65.233333333333334</v>
      </c>
      <c r="AB17" s="6">
        <f t="shared" si="18"/>
        <v>45.257716666666667</v>
      </c>
      <c r="AC17" s="6">
        <f t="shared" si="19"/>
        <v>-64.743646376811498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4"/>
        <v>11</v>
      </c>
      <c r="B18" s="6">
        <v>4334</v>
      </c>
      <c r="C18" s="6">
        <f>C17+B6</f>
        <v>6619.8086956521765</v>
      </c>
      <c r="D18" s="6">
        <v>4314</v>
      </c>
      <c r="E18" s="6">
        <f t="shared" si="24"/>
        <v>6619.8086956521765</v>
      </c>
      <c r="F18" s="6">
        <f t="shared" si="25"/>
        <v>43.56666666666667</v>
      </c>
      <c r="G18" s="6">
        <f t="shared" si="26"/>
        <v>-66.330144927536338</v>
      </c>
      <c r="H18" s="6">
        <f t="shared" si="35"/>
        <v>43.233333333333334</v>
      </c>
      <c r="I18" s="6">
        <f t="shared" ref="I18" si="70">G18</f>
        <v>-66.330144927536338</v>
      </c>
      <c r="K18" s="6">
        <f t="shared" si="28"/>
        <v>12</v>
      </c>
      <c r="L18" s="6">
        <v>4330.12</v>
      </c>
      <c r="M18" s="6">
        <f>M17+L5</f>
        <v>6613.7999999999993</v>
      </c>
      <c r="N18" s="6">
        <v>4314.8500000000004</v>
      </c>
      <c r="O18" s="6">
        <f t="shared" si="12"/>
        <v>6613.7999999999993</v>
      </c>
      <c r="P18" s="6">
        <f t="shared" si="13"/>
        <v>43.502000000000002</v>
      </c>
      <c r="Q18" s="6">
        <f t="shared" si="14"/>
        <v>-66.23</v>
      </c>
      <c r="R18" s="6">
        <f t="shared" si="29"/>
        <v>43.247500000000002</v>
      </c>
      <c r="S18" s="6">
        <f t="shared" ref="S18" si="71">Q18</f>
        <v>-66.23</v>
      </c>
      <c r="U18" s="6">
        <f t="shared" si="31"/>
        <v>12</v>
      </c>
      <c r="V18" s="6">
        <f>V17+$V5</f>
        <v>4505.9210434782599</v>
      </c>
      <c r="W18" s="6">
        <v>6514</v>
      </c>
      <c r="X18" s="9">
        <f t="shared" ref="X18:Y18" si="72">X17+X5</f>
        <v>4515.7119999999977</v>
      </c>
      <c r="Y18" s="6">
        <f t="shared" si="72"/>
        <v>6444.9942608695628</v>
      </c>
      <c r="Z18" s="6">
        <f t="shared" si="16"/>
        <v>45.098684057970999</v>
      </c>
      <c r="AA18" s="6">
        <f t="shared" si="17"/>
        <v>-65.233333333333334</v>
      </c>
      <c r="AB18" s="6">
        <f t="shared" si="18"/>
        <v>45.26186666666667</v>
      </c>
      <c r="AC18" s="6">
        <f t="shared" si="19"/>
        <v>-64.749904347826003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4"/>
        <v>12</v>
      </c>
      <c r="B19" s="6">
        <v>4334</v>
      </c>
      <c r="C19" s="6">
        <f>C18+B6</f>
        <v>6620.3495652173942</v>
      </c>
      <c r="D19" s="6">
        <v>4314</v>
      </c>
      <c r="E19" s="6">
        <f t="shared" si="24"/>
        <v>6620.3495652173942</v>
      </c>
      <c r="F19" s="6">
        <f t="shared" si="25"/>
        <v>43.56666666666667</v>
      </c>
      <c r="G19" s="6">
        <f t="shared" si="26"/>
        <v>-66.339159420289832</v>
      </c>
      <c r="H19" s="6">
        <f t="shared" si="35"/>
        <v>43.233333333333334</v>
      </c>
      <c r="I19" s="6">
        <f t="shared" ref="I19" si="73">G19</f>
        <v>-66.339159420289832</v>
      </c>
      <c r="K19" s="6">
        <f t="shared" si="28"/>
        <v>13</v>
      </c>
      <c r="L19" s="6">
        <v>4330.12</v>
      </c>
      <c r="M19" s="6">
        <f>M18+L5</f>
        <v>6614.3727272727265</v>
      </c>
      <c r="N19" s="6">
        <v>4314.8500000000004</v>
      </c>
      <c r="O19" s="6">
        <f t="shared" si="12"/>
        <v>6614.3727272727265</v>
      </c>
      <c r="P19" s="6">
        <f t="shared" si="13"/>
        <v>43.502000000000002</v>
      </c>
      <c r="Q19" s="6">
        <f t="shared" si="14"/>
        <v>-66.239545454545507</v>
      </c>
      <c r="R19" s="6">
        <f t="shared" si="29"/>
        <v>43.247500000000002</v>
      </c>
      <c r="S19" s="6">
        <f t="shared" ref="S19" si="74">Q19</f>
        <v>-66.239545454545507</v>
      </c>
      <c r="U19" s="6">
        <f t="shared" si="31"/>
        <v>13</v>
      </c>
      <c r="V19" s="6">
        <f>V18+$V5</f>
        <v>4506.2609565217381</v>
      </c>
      <c r="W19" s="6">
        <v>6514</v>
      </c>
      <c r="X19" s="6">
        <f t="shared" ref="X19:Y19" si="75">X18+X5</f>
        <v>4515.9609999999975</v>
      </c>
      <c r="Y19" s="6">
        <f t="shared" si="75"/>
        <v>6445.3697391304322</v>
      </c>
      <c r="Z19" s="6">
        <f t="shared" si="16"/>
        <v>45.104349275362331</v>
      </c>
      <c r="AA19" s="6">
        <f t="shared" si="17"/>
        <v>-65.233333333333334</v>
      </c>
      <c r="AB19" s="6">
        <f t="shared" si="18"/>
        <v>45.266016666666665</v>
      </c>
      <c r="AC19" s="6">
        <f t="shared" si="19"/>
        <v>-64.756162318840495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76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4"/>
        <v>13</v>
      </c>
      <c r="B20" s="6">
        <v>4334</v>
      </c>
      <c r="C20" s="6">
        <f>C19+B6</f>
        <v>6620.8904347826119</v>
      </c>
      <c r="D20" s="6">
        <v>4314</v>
      </c>
      <c r="E20" s="6">
        <f t="shared" si="24"/>
        <v>6620.8904347826119</v>
      </c>
      <c r="F20" s="6">
        <f t="shared" si="25"/>
        <v>43.56666666666667</v>
      </c>
      <c r="G20" s="6">
        <f t="shared" si="26"/>
        <v>-66.348173913043496</v>
      </c>
      <c r="H20" s="6">
        <f t="shared" si="35"/>
        <v>43.233333333333334</v>
      </c>
      <c r="I20" s="6">
        <f t="shared" ref="I20" si="77">G20</f>
        <v>-66.348173913043496</v>
      </c>
      <c r="K20" s="6">
        <f t="shared" si="28"/>
        <v>14</v>
      </c>
      <c r="L20" s="6">
        <v>4330.12</v>
      </c>
      <c r="M20" s="6">
        <f>M19+L5</f>
        <v>6614.9454545454537</v>
      </c>
      <c r="N20" s="6">
        <v>4314.8500000000004</v>
      </c>
      <c r="O20" s="6">
        <f t="shared" si="12"/>
        <v>6614.9454545454537</v>
      </c>
      <c r="P20" s="6">
        <f t="shared" si="13"/>
        <v>43.502000000000002</v>
      </c>
      <c r="Q20" s="6">
        <f t="shared" si="14"/>
        <v>-66.249090909090839</v>
      </c>
      <c r="R20" s="6">
        <f t="shared" si="29"/>
        <v>43.247500000000002</v>
      </c>
      <c r="S20" s="6">
        <f t="shared" ref="S20" si="78">Q20</f>
        <v>-66.249090909090839</v>
      </c>
      <c r="U20" s="6">
        <f t="shared" si="31"/>
        <v>14</v>
      </c>
      <c r="V20" s="6">
        <f>V19+$V5</f>
        <v>4506.6008695652163</v>
      </c>
      <c r="W20" s="6">
        <v>6514</v>
      </c>
      <c r="X20" s="6">
        <f t="shared" ref="X20:Y20" si="79">X19+X5</f>
        <v>4516.2099999999973</v>
      </c>
      <c r="Y20" s="6">
        <f t="shared" si="79"/>
        <v>6445.7452173913016</v>
      </c>
      <c r="Z20" s="6">
        <f t="shared" si="16"/>
        <v>45.110014492753663</v>
      </c>
      <c r="AA20" s="6">
        <f t="shared" si="17"/>
        <v>-65.233333333333334</v>
      </c>
      <c r="AB20" s="6">
        <f t="shared" si="18"/>
        <v>45.270166666666668</v>
      </c>
      <c r="AC20" s="6">
        <f t="shared" si="19"/>
        <v>-64.762420289855001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80">(LEFT(AF20,2)+((RIGHT(AF20,LEN(AF20)-2))/60))</f>
        <v>45.26305</v>
      </c>
      <c r="AK20" s="6">
        <f t="shared" ref="AK20:AK22" si="81">-(LEFT(AG20,2)+((RIGHT(AG20,LEN(AG20)-2))/60))</f>
        <v>-65.05</v>
      </c>
      <c r="AL20" s="6">
        <f t="shared" si="76"/>
        <v>45.324449999999999</v>
      </c>
      <c r="AM20" s="6">
        <f t="shared" ref="AM20:AM22" si="82">-(LEFT(AI20,2)+((RIGHT(AI20,LEN(AI20)-2))/60))</f>
        <v>-64.849999999999994</v>
      </c>
    </row>
    <row r="21" spans="1:39" ht="15.75" customHeight="1" x14ac:dyDescent="0.25">
      <c r="A21" s="6">
        <f t="shared" si="34"/>
        <v>14</v>
      </c>
      <c r="B21" s="6">
        <v>4334</v>
      </c>
      <c r="C21" s="6">
        <f>C20+B6</f>
        <v>6621.4313043478296</v>
      </c>
      <c r="D21" s="6">
        <v>4314</v>
      </c>
      <c r="E21" s="6">
        <f t="shared" si="24"/>
        <v>6621.4313043478296</v>
      </c>
      <c r="F21" s="6">
        <f t="shared" si="25"/>
        <v>43.56666666666667</v>
      </c>
      <c r="G21" s="6">
        <f t="shared" si="26"/>
        <v>-66.35718840579716</v>
      </c>
      <c r="H21" s="6">
        <f t="shared" si="35"/>
        <v>43.233333333333334</v>
      </c>
      <c r="I21" s="6">
        <f t="shared" ref="I21" si="83">G21</f>
        <v>-66.35718840579716</v>
      </c>
      <c r="K21" s="6">
        <f t="shared" si="28"/>
        <v>15</v>
      </c>
      <c r="L21" s="6">
        <v>4330.12</v>
      </c>
      <c r="M21" s="6">
        <f>M20+L5</f>
        <v>6615.5181818181809</v>
      </c>
      <c r="N21" s="6">
        <v>4314.8500000000004</v>
      </c>
      <c r="O21" s="6">
        <f t="shared" si="12"/>
        <v>6615.5181818181809</v>
      </c>
      <c r="P21" s="6">
        <f t="shared" si="13"/>
        <v>43.502000000000002</v>
      </c>
      <c r="Q21" s="6">
        <f t="shared" si="14"/>
        <v>-66.258636363636327</v>
      </c>
      <c r="R21" s="6">
        <f t="shared" si="29"/>
        <v>43.247500000000002</v>
      </c>
      <c r="S21" s="6">
        <f t="shared" ref="S21" si="84">Q21</f>
        <v>-66.258636363636327</v>
      </c>
      <c r="U21" s="6">
        <f t="shared" si="31"/>
        <v>15</v>
      </c>
      <c r="V21" s="6">
        <f>V20+$V5</f>
        <v>4506.9407826086945</v>
      </c>
      <c r="W21" s="6">
        <v>6514</v>
      </c>
      <c r="X21" s="6">
        <f t="shared" ref="X21:Y21" si="85">X20+X5</f>
        <v>4516.4589999999971</v>
      </c>
      <c r="Y21" s="6">
        <f t="shared" si="85"/>
        <v>6446.120695652171</v>
      </c>
      <c r="Z21" s="6">
        <f t="shared" si="16"/>
        <v>45.115679710144832</v>
      </c>
      <c r="AA21" s="6">
        <f t="shared" si="17"/>
        <v>-65.233333333333334</v>
      </c>
      <c r="AB21" s="6">
        <f t="shared" si="18"/>
        <v>45.274316666666664</v>
      </c>
      <c r="AC21" s="6">
        <f t="shared" si="19"/>
        <v>-64.768678260869507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80"/>
        <v>45.276116666666667</v>
      </c>
      <c r="AK21" s="6">
        <f t="shared" si="81"/>
        <v>-65.05</v>
      </c>
      <c r="AL21" s="6">
        <f t="shared" si="76"/>
        <v>45.332216666666667</v>
      </c>
      <c r="AM21" s="6">
        <f t="shared" si="82"/>
        <v>-64.86666666666666</v>
      </c>
    </row>
    <row r="22" spans="1:39" ht="15.75" customHeight="1" x14ac:dyDescent="0.25">
      <c r="A22" s="6">
        <f t="shared" si="34"/>
        <v>15</v>
      </c>
      <c r="B22" s="6">
        <v>4334</v>
      </c>
      <c r="C22" s="6">
        <f>C21+B6</f>
        <v>6621.9721739130473</v>
      </c>
      <c r="D22" s="6">
        <v>4314</v>
      </c>
      <c r="E22" s="6">
        <f t="shared" si="24"/>
        <v>6621.9721739130473</v>
      </c>
      <c r="F22" s="6">
        <f t="shared" si="25"/>
        <v>43.56666666666667</v>
      </c>
      <c r="G22" s="6">
        <f t="shared" si="26"/>
        <v>-66.366202898550839</v>
      </c>
      <c r="H22" s="6">
        <f t="shared" si="35"/>
        <v>43.233333333333334</v>
      </c>
      <c r="I22" s="6">
        <f t="shared" ref="I22" si="86">G22</f>
        <v>-66.366202898550839</v>
      </c>
      <c r="K22" s="6">
        <f t="shared" si="28"/>
        <v>16</v>
      </c>
      <c r="L22" s="6">
        <v>4330.12</v>
      </c>
      <c r="M22" s="6">
        <f>M21+L5</f>
        <v>6616.0909090909081</v>
      </c>
      <c r="N22" s="6">
        <v>4314.8500000000004</v>
      </c>
      <c r="O22" s="6">
        <f t="shared" si="12"/>
        <v>6616.0909090909081</v>
      </c>
      <c r="P22" s="6">
        <f t="shared" si="13"/>
        <v>43.502000000000002</v>
      </c>
      <c r="Q22" s="6">
        <f t="shared" si="14"/>
        <v>-66.26818181818183</v>
      </c>
      <c r="R22" s="6">
        <f t="shared" si="29"/>
        <v>43.247500000000002</v>
      </c>
      <c r="S22" s="6">
        <f t="shared" ref="S22" si="87">Q22</f>
        <v>-66.26818181818183</v>
      </c>
      <c r="U22" s="6">
        <f t="shared" si="31"/>
        <v>16</v>
      </c>
      <c r="V22" s="6">
        <f>V21+$V5</f>
        <v>4507.2806956521727</v>
      </c>
      <c r="W22" s="6">
        <v>6514</v>
      </c>
      <c r="X22" s="6">
        <f t="shared" ref="X22:Y22" si="88">X21+X5</f>
        <v>4516.7079999999969</v>
      </c>
      <c r="Y22" s="6">
        <f t="shared" si="88"/>
        <v>6446.4961739130404</v>
      </c>
      <c r="Z22" s="6">
        <f t="shared" si="16"/>
        <v>45.121344927536164</v>
      </c>
      <c r="AA22" s="6">
        <f t="shared" si="17"/>
        <v>-65.233333333333334</v>
      </c>
      <c r="AB22" s="6">
        <f t="shared" si="18"/>
        <v>45.278466666666667</v>
      </c>
      <c r="AC22" s="6">
        <f t="shared" si="19"/>
        <v>-64.774936231883999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80"/>
        <v>45.289166666666667</v>
      </c>
      <c r="AK22" s="6">
        <f t="shared" si="81"/>
        <v>-65.05</v>
      </c>
      <c r="AL22" s="6">
        <f t="shared" si="76"/>
        <v>45.34</v>
      </c>
      <c r="AM22" s="6">
        <f t="shared" si="82"/>
        <v>-64.88333333333334</v>
      </c>
    </row>
    <row r="23" spans="1:39" ht="15.75" customHeight="1" x14ac:dyDescent="0.25">
      <c r="A23" s="6">
        <f t="shared" si="34"/>
        <v>16</v>
      </c>
      <c r="B23" s="6">
        <v>4334</v>
      </c>
      <c r="C23" s="6">
        <f>C22+B6</f>
        <v>6622.513043478265</v>
      </c>
      <c r="D23" s="6">
        <v>4314</v>
      </c>
      <c r="E23" s="6">
        <f t="shared" si="24"/>
        <v>6622.513043478265</v>
      </c>
      <c r="F23" s="6">
        <f t="shared" si="25"/>
        <v>43.56666666666667</v>
      </c>
      <c r="G23" s="6">
        <f t="shared" si="26"/>
        <v>-66.375217391304332</v>
      </c>
      <c r="H23" s="6">
        <f t="shared" si="35"/>
        <v>43.233333333333334</v>
      </c>
      <c r="I23" s="6">
        <f t="shared" ref="I23" si="89">G23</f>
        <v>-66.375217391304332</v>
      </c>
      <c r="K23" s="6">
        <f t="shared" si="28"/>
        <v>17</v>
      </c>
      <c r="L23" s="6">
        <v>4330.12</v>
      </c>
      <c r="M23" s="6">
        <f>M22+L5</f>
        <v>6616.6636363636353</v>
      </c>
      <c r="N23" s="6">
        <v>4314.8500000000004</v>
      </c>
      <c r="O23" s="6">
        <f t="shared" si="12"/>
        <v>6616.6636363636353</v>
      </c>
      <c r="P23" s="6">
        <f t="shared" si="13"/>
        <v>43.502000000000002</v>
      </c>
      <c r="Q23" s="6">
        <f t="shared" si="14"/>
        <v>-66.277727272727333</v>
      </c>
      <c r="R23" s="6">
        <f t="shared" si="29"/>
        <v>43.247500000000002</v>
      </c>
      <c r="S23" s="6">
        <f t="shared" ref="S23" si="90">Q23</f>
        <v>-66.277727272727333</v>
      </c>
      <c r="U23" s="6">
        <f t="shared" si="31"/>
        <v>17</v>
      </c>
      <c r="V23" s="6">
        <f>V22+$V5</f>
        <v>4507.6206086956508</v>
      </c>
      <c r="W23" s="6">
        <v>6514</v>
      </c>
      <c r="X23" s="6">
        <f t="shared" ref="X23:Y23" si="91">X22+X5</f>
        <v>4516.9569999999967</v>
      </c>
      <c r="Y23" s="6">
        <f t="shared" si="91"/>
        <v>6446.8716521739098</v>
      </c>
      <c r="Z23" s="6">
        <f t="shared" si="16"/>
        <v>45.127010144927503</v>
      </c>
      <c r="AA23" s="6">
        <f t="shared" si="17"/>
        <v>-65.233333333333334</v>
      </c>
      <c r="AB23" s="6">
        <f t="shared" si="18"/>
        <v>45.282616666666669</v>
      </c>
      <c r="AC23" s="6">
        <f t="shared" si="19"/>
        <v>-64.781194202898504</v>
      </c>
      <c r="AE23" s="6" t="s">
        <v>28</v>
      </c>
      <c r="AF23" s="6">
        <v>4514.4199939999999</v>
      </c>
      <c r="AG23" s="6">
        <v>6503.107994</v>
      </c>
      <c r="AH23" s="9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4"/>
        <v>17</v>
      </c>
      <c r="B24" s="6">
        <v>4334</v>
      </c>
      <c r="C24" s="6">
        <f>C23+B6</f>
        <v>6623.0539130434827</v>
      </c>
      <c r="D24" s="6">
        <v>4314</v>
      </c>
      <c r="E24" s="6">
        <f t="shared" si="24"/>
        <v>6623.0539130434827</v>
      </c>
      <c r="F24" s="6">
        <f t="shared" si="25"/>
        <v>43.56666666666667</v>
      </c>
      <c r="G24" s="6">
        <f t="shared" si="26"/>
        <v>-66.384231884057996</v>
      </c>
      <c r="H24" s="6">
        <f t="shared" si="35"/>
        <v>43.233333333333334</v>
      </c>
      <c r="I24" s="6">
        <f t="shared" ref="I24" si="92">G24</f>
        <v>-66.384231884057996</v>
      </c>
      <c r="K24" s="6">
        <f t="shared" si="28"/>
        <v>18</v>
      </c>
      <c r="L24" s="6">
        <v>4330.12</v>
      </c>
      <c r="M24" s="6">
        <f>M23+L5</f>
        <v>6617.2363636363625</v>
      </c>
      <c r="N24" s="6">
        <v>4314.8500000000004</v>
      </c>
      <c r="O24" s="6">
        <f t="shared" si="12"/>
        <v>6617.2363636363625</v>
      </c>
      <c r="P24" s="6">
        <f t="shared" si="13"/>
        <v>43.502000000000002</v>
      </c>
      <c r="Q24" s="6">
        <f t="shared" si="14"/>
        <v>-66.287272727272665</v>
      </c>
      <c r="R24" s="6">
        <f t="shared" si="29"/>
        <v>43.247500000000002</v>
      </c>
      <c r="S24" s="6">
        <f t="shared" ref="S24" si="93">Q24</f>
        <v>-66.287272727272665</v>
      </c>
      <c r="U24" s="6">
        <f t="shared" si="31"/>
        <v>18</v>
      </c>
      <c r="V24" s="6">
        <f>V23+$V5</f>
        <v>4507.960521739129</v>
      </c>
      <c r="W24" s="6">
        <v>6514</v>
      </c>
      <c r="X24" s="6">
        <f t="shared" ref="X24:Y24" si="94">X23+X5</f>
        <v>4517.2059999999965</v>
      </c>
      <c r="Y24" s="6">
        <f t="shared" si="94"/>
        <v>6447.2471304347791</v>
      </c>
      <c r="Z24" s="6">
        <f t="shared" si="16"/>
        <v>45.132675362318835</v>
      </c>
      <c r="AA24" s="6">
        <f t="shared" si="17"/>
        <v>-65.233333333333334</v>
      </c>
      <c r="AB24" s="6">
        <f t="shared" si="18"/>
        <v>45.286766666666665</v>
      </c>
      <c r="AC24" s="6">
        <f t="shared" si="19"/>
        <v>-64.787452173912996</v>
      </c>
    </row>
    <row r="25" spans="1:39" ht="15.75" customHeight="1" x14ac:dyDescent="0.25">
      <c r="A25" s="6">
        <f t="shared" si="34"/>
        <v>18</v>
      </c>
      <c r="B25" s="6">
        <v>4334</v>
      </c>
      <c r="C25" s="6">
        <f>C24+B6</f>
        <v>6623.5947826087004</v>
      </c>
      <c r="D25" s="6">
        <v>4314</v>
      </c>
      <c r="E25" s="6">
        <f t="shared" si="24"/>
        <v>6623.5947826087004</v>
      </c>
      <c r="F25" s="6">
        <f t="shared" si="25"/>
        <v>43.56666666666667</v>
      </c>
      <c r="G25" s="6">
        <f t="shared" si="26"/>
        <v>-66.393246376811661</v>
      </c>
      <c r="H25" s="6">
        <f t="shared" si="35"/>
        <v>43.233333333333334</v>
      </c>
      <c r="I25" s="6">
        <f t="shared" ref="I25" si="95">G25</f>
        <v>-66.393246376811661</v>
      </c>
      <c r="K25" s="6">
        <f t="shared" si="28"/>
        <v>19</v>
      </c>
      <c r="L25" s="6">
        <v>4330.12</v>
      </c>
      <c r="M25" s="6">
        <f>M24+L5</f>
        <v>6617.8090909090897</v>
      </c>
      <c r="N25" s="6">
        <v>4314.8500000000004</v>
      </c>
      <c r="O25" s="6">
        <f t="shared" si="12"/>
        <v>6617.8090909090897</v>
      </c>
      <c r="P25" s="6">
        <f t="shared" si="13"/>
        <v>43.502000000000002</v>
      </c>
      <c r="Q25" s="6">
        <f t="shared" si="14"/>
        <v>-66.296818181818168</v>
      </c>
      <c r="R25" s="6">
        <f t="shared" si="29"/>
        <v>43.247500000000002</v>
      </c>
      <c r="S25" s="6">
        <f t="shared" ref="S25" si="96">Q25</f>
        <v>-66.296818181818168</v>
      </c>
      <c r="U25" s="6" t="s">
        <v>28</v>
      </c>
      <c r="V25" s="6">
        <v>4502.1819999999998</v>
      </c>
      <c r="W25" s="6">
        <v>6514</v>
      </c>
      <c r="X25" s="6">
        <v>4512.973</v>
      </c>
      <c r="Y25" s="6">
        <v>6440.8639999999996</v>
      </c>
      <c r="Z25" s="6">
        <f t="shared" si="16"/>
        <v>45.036366666666666</v>
      </c>
      <c r="AA25" s="6">
        <f t="shared" si="17"/>
        <v>-65.233333333333334</v>
      </c>
      <c r="AB25" s="6">
        <f t="shared" si="18"/>
        <v>45.216216666666668</v>
      </c>
      <c r="AC25" s="6">
        <f t="shared" si="19"/>
        <v>-64.681066666666666</v>
      </c>
    </row>
    <row r="26" spans="1:39" ht="15.75" customHeight="1" x14ac:dyDescent="0.25">
      <c r="A26" s="6">
        <f t="shared" si="34"/>
        <v>19</v>
      </c>
      <c r="B26" s="6">
        <v>4334</v>
      </c>
      <c r="C26" s="6">
        <f>C25+B6</f>
        <v>6624.1356521739181</v>
      </c>
      <c r="D26" s="6">
        <v>4314</v>
      </c>
      <c r="E26" s="6">
        <f t="shared" si="24"/>
        <v>6624.1356521739181</v>
      </c>
      <c r="F26" s="6">
        <f t="shared" si="25"/>
        <v>43.56666666666667</v>
      </c>
      <c r="G26" s="6">
        <f t="shared" si="26"/>
        <v>-66.402260869565339</v>
      </c>
      <c r="H26" s="6">
        <f t="shared" si="35"/>
        <v>43.233333333333334</v>
      </c>
      <c r="I26" s="6">
        <f t="shared" ref="I26" si="97">G26</f>
        <v>-66.402260869565339</v>
      </c>
      <c r="K26" s="6">
        <f t="shared" si="28"/>
        <v>20</v>
      </c>
      <c r="L26" s="6">
        <v>4330.12</v>
      </c>
      <c r="M26" s="6">
        <f>M25+L5</f>
        <v>6618.3818181818169</v>
      </c>
      <c r="N26" s="6">
        <v>4314.8500000000004</v>
      </c>
      <c r="O26" s="6">
        <f t="shared" si="12"/>
        <v>6618.3818181818169</v>
      </c>
      <c r="P26" s="6">
        <f t="shared" si="13"/>
        <v>43.502000000000002</v>
      </c>
      <c r="Q26" s="6">
        <f t="shared" si="14"/>
        <v>-66.30636363636367</v>
      </c>
      <c r="R26" s="6">
        <f t="shared" si="29"/>
        <v>43.247500000000002</v>
      </c>
      <c r="S26" s="6">
        <f t="shared" ref="S26" si="98">Q26</f>
        <v>-66.30636363636367</v>
      </c>
    </row>
    <row r="27" spans="1:39" ht="15.75" customHeight="1" x14ac:dyDescent="0.25">
      <c r="A27" s="6">
        <f t="shared" si="34"/>
        <v>20</v>
      </c>
      <c r="B27" s="6">
        <v>4334</v>
      </c>
      <c r="C27" s="6">
        <f>C26+B6</f>
        <v>6624.6765217391358</v>
      </c>
      <c r="D27" s="6">
        <v>4314</v>
      </c>
      <c r="E27" s="6">
        <f t="shared" si="24"/>
        <v>6624.6765217391358</v>
      </c>
      <c r="F27" s="6">
        <f t="shared" si="25"/>
        <v>43.56666666666667</v>
      </c>
      <c r="G27" s="6">
        <f t="shared" si="26"/>
        <v>-66.411275362319003</v>
      </c>
      <c r="H27" s="6">
        <f t="shared" si="35"/>
        <v>43.233333333333334</v>
      </c>
      <c r="I27" s="6">
        <f t="shared" ref="I27" si="99">G27</f>
        <v>-66.411275362319003</v>
      </c>
      <c r="K27" s="6">
        <f t="shared" si="28"/>
        <v>21</v>
      </c>
      <c r="L27" s="6">
        <v>4330.12</v>
      </c>
      <c r="M27" s="6">
        <f>M26+L5</f>
        <v>6618.9545454545441</v>
      </c>
      <c r="N27" s="6">
        <v>4314.8500000000004</v>
      </c>
      <c r="O27" s="6">
        <f t="shared" si="12"/>
        <v>6618.9545454545441</v>
      </c>
      <c r="P27" s="6">
        <f t="shared" si="13"/>
        <v>43.502000000000002</v>
      </c>
      <c r="Q27" s="6">
        <f t="shared" si="14"/>
        <v>-66.315909090909003</v>
      </c>
      <c r="R27" s="6">
        <f t="shared" si="29"/>
        <v>43.247500000000002</v>
      </c>
      <c r="S27" s="6">
        <f t="shared" ref="S27" si="100">Q27</f>
        <v>-66.315909090909003</v>
      </c>
    </row>
    <row r="28" spans="1:39" ht="15.75" customHeight="1" x14ac:dyDescent="0.25">
      <c r="A28" s="6">
        <f t="shared" si="34"/>
        <v>21</v>
      </c>
      <c r="B28" s="6">
        <v>4334</v>
      </c>
      <c r="C28" s="6">
        <f>C27+B6</f>
        <v>6625.2173913043534</v>
      </c>
      <c r="D28" s="6">
        <v>4314</v>
      </c>
      <c r="E28" s="6">
        <f t="shared" si="24"/>
        <v>6625.2173913043534</v>
      </c>
      <c r="F28" s="6">
        <f t="shared" si="25"/>
        <v>43.56666666666667</v>
      </c>
      <c r="G28" s="6">
        <f t="shared" si="26"/>
        <v>-66.420289855072497</v>
      </c>
      <c r="H28" s="6">
        <f t="shared" si="35"/>
        <v>43.233333333333334</v>
      </c>
      <c r="I28" s="6">
        <f t="shared" ref="I28" si="101">G28</f>
        <v>-66.420289855072497</v>
      </c>
      <c r="K28" s="6">
        <f t="shared" si="28"/>
        <v>22</v>
      </c>
      <c r="L28" s="6">
        <v>4330.12</v>
      </c>
      <c r="M28" s="6">
        <f>M27+L5</f>
        <v>6619.5272727272713</v>
      </c>
      <c r="N28" s="6">
        <v>4314.8500000000004</v>
      </c>
      <c r="O28" s="6">
        <f t="shared" si="12"/>
        <v>6619.5272727272713</v>
      </c>
      <c r="P28" s="6">
        <f t="shared" si="13"/>
        <v>43.502000000000002</v>
      </c>
      <c r="Q28" s="6">
        <f t="shared" si="14"/>
        <v>-66.325454545454505</v>
      </c>
      <c r="R28" s="6">
        <f t="shared" si="29"/>
        <v>43.247500000000002</v>
      </c>
      <c r="S28" s="6">
        <f t="shared" ref="S28" si="102">Q28</f>
        <v>-66.325454545454505</v>
      </c>
    </row>
    <row r="29" spans="1:39" ht="15.75" customHeight="1" x14ac:dyDescent="0.25">
      <c r="A29" s="6">
        <f t="shared" si="34"/>
        <v>22</v>
      </c>
      <c r="B29" s="6">
        <v>4334</v>
      </c>
      <c r="C29" s="6">
        <f>C28+B6</f>
        <v>6625.7582608695711</v>
      </c>
      <c r="D29" s="6">
        <v>4314</v>
      </c>
      <c r="E29" s="6">
        <f t="shared" si="24"/>
        <v>6625.7582608695711</v>
      </c>
      <c r="F29" s="6">
        <f t="shared" si="25"/>
        <v>43.56666666666667</v>
      </c>
      <c r="G29" s="6">
        <f t="shared" si="26"/>
        <v>-66.429304347826161</v>
      </c>
      <c r="H29" s="6">
        <f t="shared" si="35"/>
        <v>43.233333333333334</v>
      </c>
      <c r="I29" s="6">
        <f t="shared" ref="I29" si="103">G29</f>
        <v>-66.429304347826161</v>
      </c>
      <c r="K29" s="6">
        <f t="shared" si="28"/>
        <v>23</v>
      </c>
      <c r="L29" s="6">
        <v>4330.12</v>
      </c>
      <c r="M29" s="6">
        <f>M28+L5</f>
        <v>6620.0999999999985</v>
      </c>
      <c r="N29" s="6">
        <v>4314.8500000000004</v>
      </c>
      <c r="O29" s="6">
        <f t="shared" si="12"/>
        <v>6620.0999999999985</v>
      </c>
      <c r="P29" s="6">
        <f t="shared" si="13"/>
        <v>43.502000000000002</v>
      </c>
      <c r="Q29" s="6">
        <f t="shared" si="14"/>
        <v>-66.334999999999994</v>
      </c>
      <c r="R29" s="6">
        <f t="shared" si="29"/>
        <v>43.247500000000002</v>
      </c>
      <c r="S29" s="6">
        <f t="shared" ref="S29" si="104">Q29</f>
        <v>-66.334999999999994</v>
      </c>
    </row>
    <row r="30" spans="1:39" ht="15.75" customHeight="1" x14ac:dyDescent="0.25">
      <c r="A30" s="6">
        <f t="shared" si="34"/>
        <v>23</v>
      </c>
      <c r="B30" s="6">
        <v>4334</v>
      </c>
      <c r="C30" s="6">
        <f>C29+B6</f>
        <v>6626.2991304347888</v>
      </c>
      <c r="D30" s="6">
        <v>4314</v>
      </c>
      <c r="E30" s="6">
        <f t="shared" si="24"/>
        <v>6626.2991304347888</v>
      </c>
      <c r="F30" s="6">
        <f t="shared" si="25"/>
        <v>43.56666666666667</v>
      </c>
      <c r="G30" s="6">
        <f t="shared" si="26"/>
        <v>-66.438318840579839</v>
      </c>
      <c r="H30" s="6">
        <f t="shared" si="35"/>
        <v>43.233333333333334</v>
      </c>
      <c r="I30" s="6">
        <f t="shared" ref="I30" si="105">G30</f>
        <v>-66.438318840579839</v>
      </c>
      <c r="K30" s="6">
        <f t="shared" si="28"/>
        <v>24</v>
      </c>
      <c r="L30" s="6">
        <v>4330.12</v>
      </c>
      <c r="M30" s="6">
        <f>M29+L5</f>
        <v>6620.6727272727258</v>
      </c>
      <c r="N30" s="6">
        <v>4314.8500000000004</v>
      </c>
      <c r="O30" s="6">
        <f t="shared" si="12"/>
        <v>6620.6727272727258</v>
      </c>
      <c r="P30" s="6">
        <f t="shared" si="13"/>
        <v>43.502000000000002</v>
      </c>
      <c r="Q30" s="6">
        <f t="shared" si="14"/>
        <v>-66.344545454545496</v>
      </c>
      <c r="R30" s="6">
        <f t="shared" si="29"/>
        <v>43.247500000000002</v>
      </c>
      <c r="S30" s="6">
        <f t="shared" ref="S30" si="106">Q30</f>
        <v>-66.344545454545496</v>
      </c>
    </row>
    <row r="31" spans="1:39" ht="15.75" customHeight="1" x14ac:dyDescent="0.25">
      <c r="A31" s="6">
        <f t="shared" si="34"/>
        <v>24</v>
      </c>
      <c r="B31" s="6">
        <v>4334</v>
      </c>
      <c r="C31" s="6">
        <f>C30+B6</f>
        <v>6626.8400000000065</v>
      </c>
      <c r="D31" s="6">
        <v>4314</v>
      </c>
      <c r="E31" s="6">
        <f t="shared" si="24"/>
        <v>6626.8400000000065</v>
      </c>
      <c r="F31" s="6">
        <f t="shared" si="25"/>
        <v>43.56666666666667</v>
      </c>
      <c r="G31" s="6">
        <f t="shared" si="26"/>
        <v>-66.447333333333503</v>
      </c>
      <c r="H31" s="6">
        <f t="shared" si="35"/>
        <v>43.233333333333334</v>
      </c>
      <c r="I31" s="6">
        <f t="shared" ref="I31" si="107">G31</f>
        <v>-66.447333333333503</v>
      </c>
      <c r="K31" s="6" t="s">
        <v>30</v>
      </c>
      <c r="L31" s="6">
        <v>6613.8</v>
      </c>
      <c r="Q31" s="6"/>
    </row>
    <row r="32" spans="1:39" ht="15.75" customHeight="1" x14ac:dyDescent="0.25">
      <c r="A32" s="6" t="s">
        <v>30</v>
      </c>
      <c r="B32" s="6">
        <v>6626.84</v>
      </c>
      <c r="G32" s="6">
        <f>-(LEFT(B32,2)+((RIGHT(B32,LEN(B32)-2))/60))</f>
        <v>-66.447333333333333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D1E4DB34050D42BEDF392A74267AB5" ma:contentTypeVersion="14" ma:contentTypeDescription="Create a new document." ma:contentTypeScope="" ma:versionID="bfdb7967e1b5cac8d5be3a83c85fe6b1">
  <xsd:schema xmlns:xsd="http://www.w3.org/2001/XMLSchema" xmlns:xs="http://www.w3.org/2001/XMLSchema" xmlns:p="http://schemas.microsoft.com/office/2006/metadata/properties" xmlns:ns3="327e3683-8ee9-4186-9301-87ea00bfb2df" xmlns:ns4="7a120b4a-6bff-4a9f-b11e-629a728f6b8a" targetNamespace="http://schemas.microsoft.com/office/2006/metadata/properties" ma:root="true" ma:fieldsID="ea417856dae95a0c631e905a58b3702c" ns3:_="" ns4:_="">
    <xsd:import namespace="327e3683-8ee9-4186-9301-87ea00bfb2df"/>
    <xsd:import namespace="7a120b4a-6bff-4a9f-b11e-629a728f6b8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e3683-8ee9-4186-9301-87ea00bfb2d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20b4a-6bff-4a9f-b11e-629a728f6b8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7e3683-8ee9-4186-9301-87ea00bfb2df" xsi:nil="true"/>
  </documentManagement>
</p:properties>
</file>

<file path=customXml/itemProps1.xml><?xml version="1.0" encoding="utf-8"?>
<ds:datastoreItem xmlns:ds="http://schemas.openxmlformats.org/officeDocument/2006/customXml" ds:itemID="{600B0BAE-6942-4408-9A8F-82085EB9C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7e3683-8ee9-4186-9301-87ea00bfb2df"/>
    <ds:schemaRef ds:uri="7a120b4a-6bff-4a9f-b11e-629a728f6b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19D4CA-9171-4E91-A078-453D025DA1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5CE0D2-A6CB-4826-A6A7-3A9ED2174850}">
  <ds:schemaRefs>
    <ds:schemaRef ds:uri="http://purl.org/dc/dcmitype/"/>
    <ds:schemaRef ds:uri="7a120b4a-6bff-4a9f-b11e-629a728f6b8a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327e3683-8ee9-4186-9301-87ea00bfb2df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Tracey Leask</cp:lastModifiedBy>
  <dcterms:created xsi:type="dcterms:W3CDTF">2023-01-24T18:13:42Z</dcterms:created>
  <dcterms:modified xsi:type="dcterms:W3CDTF">2024-09-13T17:51:38Z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0x01010014D1E4DB34050D42BEDF392A74267AB5</vt:lpwstr>
  </property>
</Properties>
</file>