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herri\Documents\GitHub\HerringScience.github.io\Tracey's Folder\"/>
    </mc:Choice>
  </mc:AlternateContent>
  <xr:revisionPtr revIDLastSave="0" documentId="13_ncr:1_{9009C9AB-54F7-4340-8E31-6496315E6504}" xr6:coauthVersionLast="47" xr6:coauthVersionMax="47" xr10:uidLastSave="{00000000-0000-0000-0000-000000000000}"/>
  <bookViews>
    <workbookView xWindow="-105" yWindow="0" windowWidth="14610" windowHeight="15585" xr2:uid="{00000000-000D-0000-FFFF-FFFF00000000}"/>
  </bookViews>
  <sheets>
    <sheet name="in" sheetId="1" r:id="rId1"/>
  </sheets>
  <definedNames>
    <definedName name="_xlnm._FilterDatabase" localSheetId="0" hidden="1">in!$A$1:$AO$296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44" i="1" l="1"/>
  <c r="Q42" i="1"/>
  <c r="Q41" i="1"/>
  <c r="Q40" i="1"/>
  <c r="N44" i="1"/>
  <c r="N42" i="1"/>
  <c r="N41" i="1"/>
  <c r="N40" i="1"/>
  <c r="M187" i="1"/>
  <c r="Q187" i="1"/>
  <c r="N187" i="1"/>
  <c r="O92" i="1"/>
  <c r="O95" i="1"/>
  <c r="O96" i="1"/>
  <c r="O97" i="1"/>
  <c r="O98" i="1"/>
  <c r="O99" i="1"/>
  <c r="N92" i="1"/>
  <c r="N95" i="1"/>
  <c r="N96" i="1"/>
  <c r="N97" i="1"/>
  <c r="N98" i="1"/>
  <c r="N99" i="1"/>
  <c r="N104" i="1"/>
  <c r="O83" i="1"/>
  <c r="O84" i="1"/>
  <c r="O85" i="1"/>
  <c r="O86" i="1"/>
  <c r="N83" i="1"/>
  <c r="N84" i="1"/>
  <c r="N85" i="1"/>
  <c r="N86" i="1"/>
  <c r="N82" i="1"/>
  <c r="O82" i="1"/>
  <c r="N261" i="1"/>
  <c r="P273" i="1"/>
  <c r="S8" i="1"/>
  <c r="S14" i="1"/>
  <c r="S18" i="1"/>
  <c r="S19" i="1"/>
  <c r="S24" i="1"/>
  <c r="S25" i="1"/>
  <c r="S27" i="1"/>
  <c r="S29" i="1"/>
  <c r="S31" i="1"/>
  <c r="S34" i="1"/>
  <c r="S36" i="1"/>
  <c r="S43" i="1"/>
  <c r="S45" i="1"/>
  <c r="S46" i="1"/>
  <c r="S47" i="1"/>
  <c r="S48" i="1"/>
  <c r="S53" i="1"/>
  <c r="S55" i="1"/>
  <c r="S56" i="1"/>
  <c r="S59" i="1"/>
  <c r="S61" i="1"/>
  <c r="S62" i="1"/>
  <c r="S66" i="1"/>
  <c r="S67" i="1"/>
  <c r="S68" i="1"/>
  <c r="S69" i="1"/>
  <c r="S73" i="1"/>
  <c r="S75" i="1"/>
  <c r="S76" i="1"/>
  <c r="S77" i="1"/>
  <c r="S78" i="1"/>
  <c r="S82" i="1"/>
  <c r="S83" i="1"/>
  <c r="S84" i="1"/>
  <c r="S85" i="1"/>
  <c r="S86" i="1"/>
  <c r="S91" i="1"/>
  <c r="S92" i="1"/>
  <c r="S95" i="1"/>
  <c r="S96" i="1"/>
  <c r="S97" i="1"/>
  <c r="S98" i="1"/>
  <c r="S99" i="1"/>
  <c r="S104" i="1"/>
  <c r="S106" i="1"/>
  <c r="S108" i="1"/>
  <c r="S109" i="1"/>
  <c r="S110" i="1"/>
  <c r="S112" i="1"/>
  <c r="S113" i="1"/>
  <c r="S114" i="1"/>
  <c r="S119" i="1"/>
  <c r="S121" i="1"/>
  <c r="S122" i="1"/>
  <c r="S123" i="1"/>
  <c r="S130" i="1"/>
  <c r="S132" i="1"/>
  <c r="S133" i="1"/>
  <c r="S134" i="1"/>
  <c r="S135" i="1"/>
  <c r="S143" i="1"/>
  <c r="S145" i="1"/>
  <c r="S147" i="1"/>
  <c r="S148" i="1"/>
  <c r="S150" i="1"/>
  <c r="S156" i="1"/>
  <c r="S158" i="1"/>
  <c r="S160" i="1"/>
  <c r="S161" i="1"/>
  <c r="S162" i="1"/>
  <c r="S167" i="1"/>
  <c r="S169" i="1"/>
  <c r="S171" i="1"/>
  <c r="S173" i="1"/>
  <c r="S174" i="1"/>
  <c r="S175" i="1"/>
  <c r="S181" i="1"/>
  <c r="S183" i="1"/>
  <c r="S184" i="1"/>
  <c r="S185" i="1"/>
  <c r="S186" i="1"/>
  <c r="S187" i="1"/>
  <c r="S193" i="1"/>
  <c r="S195" i="1"/>
  <c r="S197" i="1"/>
  <c r="S199" i="1"/>
  <c r="S200" i="1"/>
  <c r="S201" i="1"/>
  <c r="S207" i="1"/>
  <c r="S209" i="1"/>
  <c r="S211" i="1"/>
  <c r="S213" i="1"/>
  <c r="S214" i="1"/>
  <c r="S215" i="1"/>
  <c r="S216" i="1"/>
  <c r="S222" i="1"/>
  <c r="S224" i="1"/>
  <c r="S226" i="1"/>
  <c r="S228" i="1"/>
  <c r="S229" i="1"/>
  <c r="S230" i="1"/>
  <c r="S231" i="1"/>
  <c r="S238" i="1"/>
  <c r="S240" i="1"/>
  <c r="S242" i="1"/>
  <c r="S244" i="1"/>
  <c r="S245" i="1"/>
  <c r="S246" i="1"/>
  <c r="S254" i="1"/>
  <c r="S256" i="1"/>
  <c r="S258" i="1"/>
  <c r="S260" i="1"/>
  <c r="S261" i="1"/>
  <c r="S262" i="1"/>
  <c r="S269" i="1"/>
  <c r="S271" i="1"/>
  <c r="S273" i="1"/>
  <c r="S275" i="1"/>
  <c r="S277" i="1"/>
  <c r="S278" i="1"/>
  <c r="S279" i="1"/>
  <c r="S2" i="1"/>
  <c r="S7" i="1"/>
  <c r="S12" i="1"/>
  <c r="S13" i="1"/>
  <c r="S15" i="1"/>
  <c r="S22" i="1"/>
  <c r="S23" i="1"/>
  <c r="S32" i="1"/>
  <c r="S33" i="1"/>
  <c r="S49" i="1"/>
  <c r="S50" i="1"/>
  <c r="S51" i="1"/>
  <c r="S52" i="1"/>
  <c r="S57" i="1"/>
  <c r="S58" i="1"/>
  <c r="S60" i="1"/>
  <c r="S63" i="1"/>
  <c r="S64" i="1"/>
  <c r="S65" i="1"/>
  <c r="S70" i="1"/>
  <c r="S71" i="1"/>
  <c r="S72" i="1"/>
  <c r="S74" i="1"/>
  <c r="S79" i="1"/>
  <c r="S80" i="1"/>
  <c r="S81" i="1"/>
  <c r="S87" i="1"/>
  <c r="S88" i="1"/>
  <c r="S89" i="1"/>
  <c r="S90" i="1"/>
  <c r="S94" i="1"/>
  <c r="S100" i="1"/>
  <c r="S101" i="1"/>
  <c r="S102" i="1"/>
  <c r="S103" i="1"/>
  <c r="S105" i="1"/>
  <c r="S107" i="1"/>
  <c r="S115" i="1"/>
  <c r="S116" i="1"/>
  <c r="S117" i="1"/>
  <c r="S118" i="1"/>
  <c r="S120" i="1"/>
  <c r="S126" i="1"/>
  <c r="S127" i="1"/>
  <c r="S128" i="1"/>
  <c r="S129" i="1"/>
  <c r="S131" i="1"/>
  <c r="S138" i="1"/>
  <c r="S139" i="1"/>
  <c r="S140" i="1"/>
  <c r="S141" i="1"/>
  <c r="S142" i="1"/>
  <c r="S144" i="1"/>
  <c r="S146" i="1"/>
  <c r="S151" i="1"/>
  <c r="S152" i="1"/>
  <c r="S153" i="1"/>
  <c r="S154" i="1"/>
  <c r="S157" i="1"/>
  <c r="S159" i="1"/>
  <c r="S163" i="1"/>
  <c r="S164" i="1"/>
  <c r="S165" i="1"/>
  <c r="S166" i="1"/>
  <c r="S168" i="1"/>
  <c r="S170" i="1"/>
  <c r="S176" i="1"/>
  <c r="S177" i="1"/>
  <c r="S178" i="1"/>
  <c r="S179" i="1"/>
  <c r="S180" i="1"/>
  <c r="S182" i="1"/>
  <c r="S188" i="1"/>
  <c r="S189" i="1"/>
  <c r="S190" i="1"/>
  <c r="S191" i="1"/>
  <c r="S192" i="1"/>
  <c r="S194" i="1"/>
  <c r="S196" i="1"/>
  <c r="S198" i="1"/>
  <c r="S202" i="1"/>
  <c r="S203" i="1"/>
  <c r="S204" i="1"/>
  <c r="S205" i="1"/>
  <c r="S206" i="1"/>
  <c r="S208" i="1"/>
  <c r="S210" i="1"/>
  <c r="S212" i="1"/>
  <c r="S217" i="1"/>
  <c r="S218" i="1"/>
  <c r="S219" i="1"/>
  <c r="S220" i="1"/>
  <c r="S221" i="1"/>
  <c r="S223" i="1"/>
  <c r="S225" i="1"/>
  <c r="S227" i="1"/>
  <c r="S232" i="1"/>
  <c r="S233" i="1"/>
  <c r="S234" i="1"/>
  <c r="S235" i="1"/>
  <c r="S236" i="1"/>
  <c r="S237" i="1"/>
  <c r="S239" i="1"/>
  <c r="S241" i="1"/>
  <c r="S243" i="1"/>
  <c r="S247" i="1"/>
  <c r="S248" i="1"/>
  <c r="S249" i="1"/>
  <c r="S250" i="1"/>
  <c r="S251" i="1"/>
  <c r="S252" i="1"/>
  <c r="S253" i="1"/>
  <c r="S255" i="1"/>
  <c r="S257" i="1"/>
  <c r="S259" i="1"/>
  <c r="S263" i="1"/>
  <c r="S264" i="1"/>
  <c r="S265" i="1"/>
  <c r="S266" i="1"/>
  <c r="S267" i="1"/>
  <c r="S268" i="1"/>
  <c r="S270" i="1"/>
  <c r="S272" i="1"/>
  <c r="S274" i="1"/>
  <c r="S276" i="1"/>
  <c r="S280" i="1"/>
  <c r="S281" i="1"/>
  <c r="S282" i="1"/>
  <c r="S283" i="1"/>
  <c r="S284" i="1"/>
  <c r="S285" i="1"/>
  <c r="S286" i="1"/>
  <c r="S287" i="1"/>
  <c r="S288" i="1"/>
  <c r="S289" i="1"/>
  <c r="S290" i="1"/>
  <c r="S291" i="1"/>
  <c r="S293" i="1"/>
  <c r="S295" i="1"/>
  <c r="S296" i="1"/>
  <c r="S292" i="1"/>
  <c r="S294" i="1"/>
  <c r="P294" i="1"/>
  <c r="R294" i="1"/>
  <c r="O294" i="1"/>
  <c r="P296" i="1"/>
  <c r="P292" i="1"/>
  <c r="O291" i="1"/>
  <c r="O292" i="1"/>
  <c r="O296" i="1"/>
  <c r="P295" i="1"/>
  <c r="O295" i="1"/>
  <c r="P293" i="1"/>
  <c r="O293" i="1"/>
  <c r="P291" i="1"/>
  <c r="R292" i="1"/>
  <c r="R296" i="1"/>
  <c r="R295" i="1"/>
  <c r="R293" i="1"/>
  <c r="R291" i="1"/>
  <c r="Q293" i="1"/>
  <c r="Q295" i="1"/>
  <c r="Q296" i="1"/>
  <c r="Q292" i="1"/>
  <c r="Q294" i="1"/>
  <c r="Q291" i="1"/>
  <c r="N293" i="1"/>
  <c r="N295" i="1"/>
  <c r="N296" i="1"/>
  <c r="N292" i="1"/>
  <c r="N294" i="1"/>
  <c r="M293" i="1"/>
  <c r="M295" i="1"/>
  <c r="M296" i="1"/>
  <c r="M292" i="1"/>
  <c r="M294" i="1"/>
  <c r="M291" i="1"/>
  <c r="B293" i="1"/>
  <c r="B295" i="1"/>
  <c r="B296" i="1"/>
  <c r="B292" i="1"/>
  <c r="B294" i="1"/>
  <c r="B291" i="1"/>
  <c r="O8" i="1"/>
  <c r="R290" i="1"/>
  <c r="R289" i="1"/>
  <c r="R288" i="1"/>
  <c r="R287" i="1"/>
  <c r="R286" i="1"/>
  <c r="R8" i="1"/>
  <c r="R81" i="1"/>
  <c r="P8" i="1"/>
  <c r="P14" i="1"/>
  <c r="P18" i="1"/>
  <c r="P19" i="1"/>
  <c r="P24" i="1"/>
  <c r="P25" i="1"/>
  <c r="P27" i="1"/>
  <c r="P29" i="1"/>
  <c r="P31" i="1"/>
  <c r="P34" i="1"/>
  <c r="P36" i="1"/>
  <c r="P43" i="1"/>
  <c r="P45" i="1"/>
  <c r="P46" i="1"/>
  <c r="P47" i="1"/>
  <c r="P48" i="1"/>
  <c r="P53" i="1"/>
  <c r="P55" i="1"/>
  <c r="P56" i="1"/>
  <c r="P59" i="1"/>
  <c r="P61" i="1"/>
  <c r="P62" i="1"/>
  <c r="P66" i="1"/>
  <c r="P67" i="1"/>
  <c r="P68" i="1"/>
  <c r="P69" i="1"/>
  <c r="P73" i="1"/>
  <c r="P75" i="1"/>
  <c r="P76" i="1"/>
  <c r="P77" i="1"/>
  <c r="P78" i="1"/>
  <c r="P82" i="1"/>
  <c r="P83" i="1"/>
  <c r="P84" i="1"/>
  <c r="P85" i="1"/>
  <c r="P86" i="1"/>
  <c r="P91" i="1"/>
  <c r="P92" i="1"/>
  <c r="P95" i="1"/>
  <c r="P96" i="1"/>
  <c r="P97" i="1"/>
  <c r="P98" i="1"/>
  <c r="P99" i="1"/>
  <c r="P104" i="1"/>
  <c r="P106" i="1"/>
  <c r="P108" i="1"/>
  <c r="P109" i="1"/>
  <c r="P110" i="1"/>
  <c r="P112" i="1"/>
  <c r="P113" i="1"/>
  <c r="P114" i="1"/>
  <c r="P119" i="1"/>
  <c r="P121" i="1"/>
  <c r="P122" i="1"/>
  <c r="P123" i="1"/>
  <c r="P130" i="1"/>
  <c r="P132" i="1"/>
  <c r="P133" i="1"/>
  <c r="P134" i="1"/>
  <c r="P135" i="1"/>
  <c r="P143" i="1"/>
  <c r="P145" i="1"/>
  <c r="P147" i="1"/>
  <c r="P148" i="1"/>
  <c r="P150" i="1"/>
  <c r="P156" i="1"/>
  <c r="P158" i="1"/>
  <c r="P160" i="1"/>
  <c r="P161" i="1"/>
  <c r="P162" i="1"/>
  <c r="P167" i="1"/>
  <c r="P169" i="1"/>
  <c r="P171" i="1"/>
  <c r="P173" i="1"/>
  <c r="P174" i="1"/>
  <c r="P175" i="1"/>
  <c r="P181" i="1"/>
  <c r="P183" i="1"/>
  <c r="P184" i="1"/>
  <c r="P185" i="1"/>
  <c r="P186" i="1"/>
  <c r="P187" i="1"/>
  <c r="P193" i="1"/>
  <c r="P195" i="1"/>
  <c r="P197" i="1"/>
  <c r="P199" i="1"/>
  <c r="P200" i="1"/>
  <c r="P201" i="1"/>
  <c r="P207" i="1"/>
  <c r="P209" i="1"/>
  <c r="P211" i="1"/>
  <c r="P213" i="1"/>
  <c r="P214" i="1"/>
  <c r="P215" i="1"/>
  <c r="P216" i="1"/>
  <c r="P222" i="1"/>
  <c r="P224" i="1"/>
  <c r="P226" i="1"/>
  <c r="P228" i="1"/>
  <c r="P229" i="1"/>
  <c r="P230" i="1"/>
  <c r="P231" i="1"/>
  <c r="P238" i="1"/>
  <c r="P240" i="1"/>
  <c r="P242" i="1"/>
  <c r="P244" i="1"/>
  <c r="P245" i="1"/>
  <c r="P246" i="1"/>
  <c r="P254" i="1"/>
  <c r="P256" i="1"/>
  <c r="P258" i="1"/>
  <c r="P260" i="1"/>
  <c r="P261" i="1"/>
  <c r="P262" i="1"/>
  <c r="P269" i="1"/>
  <c r="P271" i="1"/>
  <c r="P275" i="1"/>
  <c r="P277" i="1"/>
  <c r="P278" i="1"/>
  <c r="P285" i="1"/>
  <c r="P2" i="1"/>
  <c r="P7" i="1"/>
  <c r="P12" i="1"/>
  <c r="P13" i="1"/>
  <c r="P15" i="1"/>
  <c r="P22" i="1"/>
  <c r="P23" i="1"/>
  <c r="P32" i="1"/>
  <c r="P33" i="1"/>
  <c r="P49" i="1"/>
  <c r="P50" i="1"/>
  <c r="P51" i="1"/>
  <c r="P52" i="1"/>
  <c r="P57" i="1"/>
  <c r="P58" i="1"/>
  <c r="P60" i="1"/>
  <c r="P63" i="1"/>
  <c r="P64" i="1"/>
  <c r="P65" i="1"/>
  <c r="P70" i="1"/>
  <c r="P71" i="1"/>
  <c r="P72" i="1"/>
  <c r="P74" i="1"/>
  <c r="P79" i="1"/>
  <c r="P80" i="1"/>
  <c r="P81" i="1"/>
  <c r="P87" i="1"/>
  <c r="P88" i="1"/>
  <c r="P89" i="1"/>
  <c r="P90" i="1"/>
  <c r="P94" i="1"/>
  <c r="P100" i="1"/>
  <c r="P101" i="1"/>
  <c r="P102" i="1"/>
  <c r="P103" i="1"/>
  <c r="P105" i="1"/>
  <c r="P107" i="1"/>
  <c r="P115" i="1"/>
  <c r="P116" i="1"/>
  <c r="P117" i="1"/>
  <c r="P118" i="1"/>
  <c r="P120" i="1"/>
  <c r="P126" i="1"/>
  <c r="P127" i="1"/>
  <c r="P128" i="1"/>
  <c r="P129" i="1"/>
  <c r="P131" i="1"/>
  <c r="P138" i="1"/>
  <c r="P139" i="1"/>
  <c r="P140" i="1"/>
  <c r="P141" i="1"/>
  <c r="P142" i="1"/>
  <c r="P144" i="1"/>
  <c r="P146" i="1"/>
  <c r="P151" i="1"/>
  <c r="P152" i="1"/>
  <c r="P153" i="1"/>
  <c r="P154" i="1"/>
  <c r="P157" i="1"/>
  <c r="P159" i="1"/>
  <c r="P163" i="1"/>
  <c r="P164" i="1"/>
  <c r="P165" i="1"/>
  <c r="P166" i="1"/>
  <c r="P168" i="1"/>
  <c r="P170" i="1"/>
  <c r="P176" i="1"/>
  <c r="P177" i="1"/>
  <c r="P178" i="1"/>
  <c r="P179" i="1"/>
  <c r="P180" i="1"/>
  <c r="P182" i="1"/>
  <c r="P188" i="1"/>
  <c r="P189" i="1"/>
  <c r="P190" i="1"/>
  <c r="P191" i="1"/>
  <c r="P192" i="1"/>
  <c r="P194" i="1"/>
  <c r="P196" i="1"/>
  <c r="P198" i="1"/>
  <c r="P202" i="1"/>
  <c r="P203" i="1"/>
  <c r="P204" i="1"/>
  <c r="P205" i="1"/>
  <c r="P206" i="1"/>
  <c r="P208" i="1"/>
  <c r="P210" i="1"/>
  <c r="P212" i="1"/>
  <c r="P217" i="1"/>
  <c r="P218" i="1"/>
  <c r="P219" i="1"/>
  <c r="P220" i="1"/>
  <c r="P221" i="1"/>
  <c r="P223" i="1"/>
  <c r="P225" i="1"/>
  <c r="P227" i="1"/>
  <c r="P232" i="1"/>
  <c r="P233" i="1"/>
  <c r="P234" i="1"/>
  <c r="P235" i="1"/>
  <c r="P236" i="1"/>
  <c r="P237" i="1"/>
  <c r="P239" i="1"/>
  <c r="P241" i="1"/>
  <c r="P243" i="1"/>
  <c r="P247" i="1"/>
  <c r="P248" i="1"/>
  <c r="P249" i="1"/>
  <c r="P250" i="1"/>
  <c r="P251" i="1"/>
  <c r="P252" i="1"/>
  <c r="P253" i="1"/>
  <c r="P255" i="1"/>
  <c r="P257" i="1"/>
  <c r="P259" i="1"/>
  <c r="P263" i="1"/>
  <c r="P264" i="1"/>
  <c r="P265" i="1"/>
  <c r="P266" i="1"/>
  <c r="P267" i="1"/>
  <c r="P268" i="1"/>
  <c r="P270" i="1"/>
  <c r="P272" i="1"/>
  <c r="P274" i="1"/>
  <c r="P276" i="1"/>
  <c r="P279" i="1"/>
  <c r="P280" i="1"/>
  <c r="P281" i="1"/>
  <c r="P282" i="1"/>
  <c r="P283" i="1"/>
  <c r="P284" i="1"/>
  <c r="P286" i="1"/>
  <c r="P287" i="1"/>
  <c r="P288" i="1"/>
  <c r="P289" i="1"/>
  <c r="P290" i="1"/>
  <c r="O286" i="1"/>
  <c r="O287" i="1"/>
  <c r="O288" i="1"/>
  <c r="O289" i="1"/>
  <c r="O290" i="1"/>
  <c r="R278" i="1"/>
  <c r="R277" i="1"/>
  <c r="R275" i="1"/>
  <c r="R273" i="1"/>
  <c r="R271" i="1"/>
  <c r="R269" i="1"/>
  <c r="R262" i="1"/>
  <c r="O278" i="1"/>
  <c r="N278" i="1"/>
  <c r="M278" i="1"/>
  <c r="O277" i="1"/>
  <c r="N277" i="1"/>
  <c r="M277" i="1"/>
  <c r="O275" i="1"/>
  <c r="N275" i="1"/>
  <c r="M275" i="1"/>
  <c r="O273" i="1"/>
  <c r="N273" i="1"/>
  <c r="M273" i="1"/>
  <c r="O271" i="1"/>
  <c r="N271" i="1"/>
  <c r="M271" i="1"/>
  <c r="O269" i="1"/>
  <c r="N269" i="1"/>
  <c r="M269" i="1"/>
  <c r="O262" i="1"/>
  <c r="N262" i="1"/>
  <c r="M262" i="1"/>
  <c r="O261" i="1"/>
  <c r="M261" i="1"/>
  <c r="R261" i="1"/>
  <c r="N284" i="1"/>
  <c r="M284" i="1"/>
  <c r="N283" i="1"/>
  <c r="M283" i="1"/>
  <c r="N282" i="1"/>
  <c r="M282" i="1"/>
  <c r="N281" i="1"/>
  <c r="M281" i="1"/>
  <c r="N280" i="1"/>
  <c r="M280" i="1"/>
  <c r="N279" i="1"/>
  <c r="M279" i="1"/>
  <c r="N276" i="1"/>
  <c r="M276" i="1"/>
  <c r="N274" i="1"/>
  <c r="M274" i="1"/>
  <c r="N272" i="1"/>
  <c r="M272" i="1"/>
  <c r="N270" i="1"/>
  <c r="M270" i="1"/>
  <c r="N268" i="1"/>
  <c r="M268" i="1"/>
  <c r="N267" i="1"/>
  <c r="M267" i="1"/>
  <c r="N266" i="1"/>
  <c r="M266" i="1"/>
  <c r="N265" i="1"/>
  <c r="M265" i="1"/>
  <c r="N264" i="1"/>
  <c r="M264" i="1"/>
  <c r="N263" i="1"/>
  <c r="M263" i="1"/>
  <c r="N259" i="1"/>
  <c r="M259" i="1"/>
  <c r="N257" i="1"/>
  <c r="M257" i="1"/>
  <c r="N255" i="1"/>
  <c r="M255" i="1"/>
  <c r="N253" i="1"/>
  <c r="M253" i="1"/>
  <c r="N252" i="1"/>
  <c r="M252" i="1"/>
  <c r="N251" i="1"/>
  <c r="M251" i="1"/>
  <c r="N250" i="1"/>
  <c r="M250" i="1"/>
  <c r="N249" i="1"/>
  <c r="M249" i="1"/>
  <c r="N248" i="1"/>
  <c r="M248" i="1"/>
  <c r="N247" i="1"/>
  <c r="M247" i="1"/>
  <c r="N243" i="1"/>
  <c r="M243" i="1"/>
  <c r="N241" i="1"/>
  <c r="M241" i="1"/>
  <c r="N239" i="1"/>
  <c r="M239" i="1"/>
  <c r="N237" i="1"/>
  <c r="M237" i="1"/>
  <c r="N236" i="1"/>
  <c r="M236" i="1"/>
  <c r="N235" i="1"/>
  <c r="M235" i="1"/>
  <c r="N234" i="1"/>
  <c r="M234" i="1"/>
  <c r="N233" i="1"/>
  <c r="M233" i="1"/>
  <c r="N232" i="1"/>
  <c r="M232" i="1"/>
  <c r="N227" i="1"/>
  <c r="M227" i="1"/>
  <c r="N225" i="1"/>
  <c r="M225" i="1"/>
  <c r="N223" i="1"/>
  <c r="M223" i="1"/>
  <c r="N221" i="1"/>
  <c r="M221" i="1"/>
  <c r="N220" i="1"/>
  <c r="M220" i="1"/>
  <c r="N219" i="1"/>
  <c r="M219" i="1"/>
  <c r="N218" i="1"/>
  <c r="M218" i="1"/>
  <c r="N217" i="1"/>
  <c r="M217" i="1"/>
  <c r="N212" i="1"/>
  <c r="M212" i="1"/>
  <c r="N210" i="1"/>
  <c r="M210" i="1"/>
  <c r="N208" i="1"/>
  <c r="M208" i="1"/>
  <c r="N206" i="1"/>
  <c r="M206" i="1"/>
  <c r="N205" i="1"/>
  <c r="M205" i="1"/>
  <c r="N204" i="1"/>
  <c r="M204" i="1"/>
  <c r="N203" i="1"/>
  <c r="M203" i="1"/>
  <c r="N202" i="1"/>
  <c r="M202" i="1"/>
  <c r="N198" i="1"/>
  <c r="M198" i="1"/>
  <c r="N196" i="1"/>
  <c r="M196" i="1"/>
  <c r="N194" i="1"/>
  <c r="M194" i="1"/>
  <c r="N192" i="1"/>
  <c r="M192" i="1"/>
  <c r="N191" i="1"/>
  <c r="M191" i="1"/>
  <c r="N190" i="1"/>
  <c r="M190" i="1"/>
  <c r="N189" i="1"/>
  <c r="M189" i="1"/>
  <c r="N188" i="1"/>
  <c r="M188" i="1"/>
  <c r="N182" i="1"/>
  <c r="M182" i="1"/>
  <c r="N180" i="1"/>
  <c r="M180" i="1"/>
  <c r="N179" i="1"/>
  <c r="M179" i="1"/>
  <c r="N178" i="1"/>
  <c r="M178" i="1"/>
  <c r="N177" i="1"/>
  <c r="M177" i="1"/>
  <c r="N176" i="1"/>
  <c r="M176" i="1"/>
  <c r="N170" i="1"/>
  <c r="M170" i="1"/>
  <c r="N168" i="1"/>
  <c r="M168" i="1"/>
  <c r="N166" i="1"/>
  <c r="M166" i="1"/>
  <c r="N165" i="1"/>
  <c r="M165" i="1"/>
  <c r="N164" i="1"/>
  <c r="M164" i="1"/>
  <c r="N163" i="1"/>
  <c r="M163" i="1"/>
  <c r="N159" i="1"/>
  <c r="M159" i="1"/>
  <c r="N157" i="1"/>
  <c r="M157" i="1"/>
  <c r="N154" i="1"/>
  <c r="M154" i="1"/>
  <c r="N153" i="1"/>
  <c r="M153" i="1"/>
  <c r="N152" i="1"/>
  <c r="M152" i="1"/>
  <c r="N151" i="1"/>
  <c r="M151" i="1"/>
  <c r="N146" i="1"/>
  <c r="M146" i="1"/>
  <c r="N144" i="1"/>
  <c r="M144" i="1"/>
  <c r="N142" i="1"/>
  <c r="M142" i="1"/>
  <c r="N141" i="1"/>
  <c r="M141" i="1"/>
  <c r="N140" i="1"/>
  <c r="M140" i="1"/>
  <c r="N139" i="1"/>
  <c r="M139" i="1"/>
  <c r="N138" i="1"/>
  <c r="M138" i="1"/>
  <c r="N131" i="1"/>
  <c r="M131" i="1"/>
  <c r="N129" i="1"/>
  <c r="M129" i="1"/>
  <c r="N128" i="1"/>
  <c r="M128" i="1"/>
  <c r="N127" i="1"/>
  <c r="M127" i="1"/>
  <c r="N126" i="1"/>
  <c r="M126" i="1"/>
  <c r="N120" i="1"/>
  <c r="M120" i="1"/>
  <c r="N118" i="1"/>
  <c r="M118" i="1"/>
  <c r="N117" i="1"/>
  <c r="M117" i="1"/>
  <c r="N116" i="1"/>
  <c r="M116" i="1"/>
  <c r="N115" i="1"/>
  <c r="M115" i="1"/>
  <c r="N107" i="1"/>
  <c r="M107" i="1"/>
  <c r="N105" i="1"/>
  <c r="M105" i="1"/>
  <c r="N103" i="1"/>
  <c r="M103" i="1"/>
  <c r="N102" i="1"/>
  <c r="M102" i="1"/>
  <c r="N101" i="1"/>
  <c r="M101" i="1"/>
  <c r="N100" i="1"/>
  <c r="M100" i="1"/>
  <c r="N94" i="1"/>
  <c r="M94" i="1"/>
  <c r="N90" i="1"/>
  <c r="M90" i="1"/>
  <c r="N89" i="1"/>
  <c r="M89" i="1"/>
  <c r="N88" i="1"/>
  <c r="M88" i="1"/>
  <c r="N87" i="1"/>
  <c r="M87" i="1"/>
  <c r="N81" i="1"/>
  <c r="M81" i="1"/>
  <c r="N80" i="1"/>
  <c r="M80" i="1"/>
  <c r="N79" i="1"/>
  <c r="M79" i="1"/>
  <c r="N74" i="1"/>
  <c r="M74" i="1"/>
  <c r="N72" i="1"/>
  <c r="M72" i="1"/>
  <c r="N71" i="1"/>
  <c r="M71" i="1"/>
  <c r="N70" i="1"/>
  <c r="M70" i="1"/>
  <c r="N65" i="1"/>
  <c r="M65" i="1"/>
  <c r="N64" i="1"/>
  <c r="M64" i="1"/>
  <c r="N63" i="1"/>
  <c r="M63" i="1"/>
  <c r="N60" i="1"/>
  <c r="M60" i="1"/>
  <c r="N58" i="1"/>
  <c r="M58" i="1"/>
  <c r="N57" i="1"/>
  <c r="M57" i="1"/>
  <c r="N52" i="1"/>
  <c r="M52" i="1"/>
  <c r="N51" i="1"/>
  <c r="M51" i="1"/>
  <c r="N50" i="1"/>
  <c r="M50" i="1"/>
  <c r="N49" i="1"/>
  <c r="M49" i="1"/>
  <c r="N33" i="1"/>
  <c r="M33" i="1"/>
  <c r="N32" i="1"/>
  <c r="M32" i="1"/>
  <c r="N23" i="1"/>
  <c r="M23" i="1"/>
  <c r="N22" i="1"/>
  <c r="M22" i="1"/>
  <c r="N15" i="1"/>
  <c r="M15" i="1"/>
  <c r="N13" i="1"/>
  <c r="M13" i="1"/>
  <c r="N12" i="1"/>
  <c r="M12" i="1"/>
  <c r="N7" i="1"/>
  <c r="M7" i="1"/>
  <c r="N2" i="1"/>
  <c r="M2" i="1"/>
  <c r="N285" i="1"/>
  <c r="M285" i="1"/>
  <c r="N260" i="1"/>
  <c r="M260" i="1"/>
  <c r="N258" i="1"/>
  <c r="M258" i="1"/>
  <c r="N256" i="1"/>
  <c r="M256" i="1"/>
  <c r="N254" i="1"/>
  <c r="M254" i="1"/>
  <c r="N246" i="1"/>
  <c r="M246" i="1"/>
  <c r="N245" i="1"/>
  <c r="M245" i="1"/>
  <c r="N244" i="1"/>
  <c r="M244" i="1"/>
  <c r="N242" i="1"/>
  <c r="M242" i="1"/>
  <c r="N240" i="1"/>
  <c r="M240" i="1"/>
  <c r="N238" i="1"/>
  <c r="M238" i="1"/>
  <c r="N231" i="1"/>
  <c r="M231" i="1"/>
  <c r="N230" i="1"/>
  <c r="M230" i="1"/>
  <c r="N229" i="1"/>
  <c r="M229" i="1"/>
  <c r="N228" i="1"/>
  <c r="M228" i="1"/>
  <c r="N226" i="1"/>
  <c r="M226" i="1"/>
  <c r="N224" i="1"/>
  <c r="M224" i="1"/>
  <c r="N222" i="1"/>
  <c r="M222" i="1"/>
  <c r="N216" i="1"/>
  <c r="M216" i="1"/>
  <c r="N215" i="1"/>
  <c r="M215" i="1"/>
  <c r="N214" i="1"/>
  <c r="M214" i="1"/>
  <c r="N213" i="1"/>
  <c r="M213" i="1"/>
  <c r="N211" i="1"/>
  <c r="M211" i="1"/>
  <c r="N209" i="1"/>
  <c r="M209" i="1"/>
  <c r="N207" i="1"/>
  <c r="M207" i="1"/>
  <c r="N201" i="1"/>
  <c r="M201" i="1"/>
  <c r="N200" i="1"/>
  <c r="M200" i="1"/>
  <c r="N199" i="1"/>
  <c r="M199" i="1"/>
  <c r="N197" i="1"/>
  <c r="M197" i="1"/>
  <c r="N195" i="1"/>
  <c r="M195" i="1"/>
  <c r="N193" i="1"/>
  <c r="M193" i="1"/>
  <c r="N186" i="1"/>
  <c r="M186" i="1"/>
  <c r="N185" i="1"/>
  <c r="M185" i="1"/>
  <c r="N184" i="1"/>
  <c r="M184" i="1"/>
  <c r="N183" i="1"/>
  <c r="M183" i="1"/>
  <c r="N181" i="1"/>
  <c r="M181" i="1"/>
  <c r="N175" i="1"/>
  <c r="M175" i="1"/>
  <c r="N174" i="1"/>
  <c r="M174" i="1"/>
  <c r="N173" i="1"/>
  <c r="M173" i="1"/>
  <c r="N171" i="1"/>
  <c r="M171" i="1"/>
  <c r="N169" i="1"/>
  <c r="M169" i="1"/>
  <c r="N167" i="1"/>
  <c r="M167" i="1"/>
  <c r="N162" i="1"/>
  <c r="M162" i="1"/>
  <c r="N161" i="1"/>
  <c r="M161" i="1"/>
  <c r="N160" i="1"/>
  <c r="M160" i="1"/>
  <c r="N158" i="1"/>
  <c r="M158" i="1"/>
  <c r="N156" i="1"/>
  <c r="M156" i="1"/>
  <c r="N150" i="1"/>
  <c r="M150" i="1"/>
  <c r="N148" i="1"/>
  <c r="M148" i="1"/>
  <c r="N147" i="1"/>
  <c r="M147" i="1"/>
  <c r="N145" i="1"/>
  <c r="M145" i="1"/>
  <c r="N143" i="1"/>
  <c r="M143" i="1"/>
  <c r="N135" i="1"/>
  <c r="M135" i="1"/>
  <c r="N134" i="1"/>
  <c r="M134" i="1"/>
  <c r="N133" i="1"/>
  <c r="M133" i="1"/>
  <c r="N132" i="1"/>
  <c r="M132" i="1"/>
  <c r="N130" i="1"/>
  <c r="M130" i="1"/>
  <c r="N123" i="1"/>
  <c r="M123" i="1"/>
  <c r="N122" i="1"/>
  <c r="M122" i="1"/>
  <c r="N121" i="1"/>
  <c r="M121" i="1"/>
  <c r="N119" i="1"/>
  <c r="M119" i="1"/>
  <c r="N114" i="1"/>
  <c r="M114" i="1"/>
  <c r="N113" i="1"/>
  <c r="M113" i="1"/>
  <c r="N112" i="1"/>
  <c r="M112" i="1"/>
  <c r="N110" i="1"/>
  <c r="M110" i="1"/>
  <c r="N109" i="1"/>
  <c r="M109" i="1"/>
  <c r="N108" i="1"/>
  <c r="M108" i="1"/>
  <c r="N106" i="1"/>
  <c r="M106" i="1"/>
  <c r="M104" i="1"/>
  <c r="M99" i="1"/>
  <c r="M98" i="1"/>
  <c r="M97" i="1"/>
  <c r="M96" i="1"/>
  <c r="M95" i="1"/>
  <c r="M92" i="1"/>
  <c r="N91" i="1"/>
  <c r="M91" i="1"/>
  <c r="M86" i="1"/>
  <c r="M85" i="1"/>
  <c r="M84" i="1"/>
  <c r="M83" i="1"/>
  <c r="M82" i="1"/>
  <c r="N78" i="1"/>
  <c r="M78" i="1"/>
  <c r="N77" i="1"/>
  <c r="M77" i="1"/>
  <c r="N76" i="1"/>
  <c r="M76" i="1"/>
  <c r="N75" i="1"/>
  <c r="M75" i="1"/>
  <c r="N73" i="1"/>
  <c r="M73" i="1"/>
  <c r="N69" i="1"/>
  <c r="M69" i="1"/>
  <c r="N68" i="1"/>
  <c r="M68" i="1"/>
  <c r="N67" i="1"/>
  <c r="M67" i="1"/>
  <c r="N66" i="1"/>
  <c r="M66" i="1"/>
  <c r="N62" i="1"/>
  <c r="M62" i="1"/>
  <c r="N61" i="1"/>
  <c r="M61" i="1"/>
  <c r="N59" i="1"/>
  <c r="M59" i="1"/>
  <c r="N56" i="1"/>
  <c r="M56" i="1"/>
  <c r="N55" i="1"/>
  <c r="M55" i="1"/>
  <c r="N53" i="1"/>
  <c r="M53" i="1"/>
  <c r="N48" i="1"/>
  <c r="M48" i="1"/>
  <c r="N47" i="1"/>
  <c r="M47" i="1"/>
  <c r="N46" i="1"/>
  <c r="M46" i="1"/>
  <c r="N45" i="1"/>
  <c r="M45" i="1"/>
  <c r="N43" i="1"/>
  <c r="M43" i="1"/>
  <c r="N36" i="1"/>
  <c r="M36" i="1"/>
  <c r="N34" i="1"/>
  <c r="M34" i="1"/>
  <c r="N31" i="1"/>
  <c r="M31" i="1"/>
  <c r="N29" i="1"/>
  <c r="M29" i="1"/>
  <c r="N27" i="1"/>
  <c r="M27" i="1"/>
  <c r="N25" i="1"/>
  <c r="M25" i="1"/>
  <c r="N24" i="1"/>
  <c r="M24" i="1"/>
  <c r="N19" i="1"/>
  <c r="M19" i="1"/>
  <c r="N18" i="1"/>
  <c r="M18" i="1"/>
  <c r="N14" i="1"/>
  <c r="M14" i="1"/>
  <c r="N8" i="1"/>
  <c r="M8" i="1"/>
  <c r="Q284" i="1"/>
  <c r="Q283" i="1"/>
  <c r="Q282" i="1"/>
  <c r="Q281" i="1"/>
  <c r="Q280" i="1"/>
  <c r="Q279" i="1"/>
  <c r="Q276" i="1"/>
  <c r="Q274" i="1"/>
  <c r="Q272" i="1"/>
  <c r="Q270" i="1"/>
  <c r="Q268" i="1"/>
  <c r="Q267" i="1"/>
  <c r="Q266" i="1"/>
  <c r="Q265" i="1"/>
  <c r="Q264" i="1"/>
  <c r="Q263" i="1"/>
  <c r="Q259" i="1"/>
  <c r="Q257" i="1"/>
  <c r="Q255" i="1"/>
  <c r="Q253" i="1"/>
  <c r="Q252" i="1"/>
  <c r="Q251" i="1"/>
  <c r="Q250" i="1"/>
  <c r="Q249" i="1"/>
  <c r="Q248" i="1"/>
  <c r="Q247" i="1"/>
  <c r="Q243" i="1"/>
  <c r="Q241" i="1"/>
  <c r="Q239" i="1"/>
  <c r="Q237" i="1"/>
  <c r="Q236" i="1"/>
  <c r="Q235" i="1"/>
  <c r="Q234" i="1"/>
  <c r="Q233" i="1"/>
  <c r="Q232" i="1"/>
  <c r="Q227" i="1"/>
  <c r="Q225" i="1"/>
  <c r="Q223" i="1"/>
  <c r="Q221" i="1"/>
  <c r="Q220" i="1"/>
  <c r="Q219" i="1"/>
  <c r="Q218" i="1"/>
  <c r="Q217" i="1"/>
  <c r="Q212" i="1"/>
  <c r="Q210" i="1"/>
  <c r="Q208" i="1"/>
  <c r="Q206" i="1"/>
  <c r="Q205" i="1"/>
  <c r="Q204" i="1"/>
  <c r="Q203" i="1"/>
  <c r="Q202" i="1"/>
  <c r="Q198" i="1"/>
  <c r="Q196" i="1"/>
  <c r="Q194" i="1"/>
  <c r="Q192" i="1"/>
  <c r="Q191" i="1"/>
  <c r="Q190" i="1"/>
  <c r="Q189" i="1"/>
  <c r="Q188" i="1"/>
  <c r="Q182" i="1"/>
  <c r="Q180" i="1"/>
  <c r="Q179" i="1"/>
  <c r="Q178" i="1"/>
  <c r="Q177" i="1"/>
  <c r="Q176" i="1"/>
  <c r="Q170" i="1"/>
  <c r="Q168" i="1"/>
  <c r="Q166" i="1"/>
  <c r="Q165" i="1"/>
  <c r="Q164" i="1"/>
  <c r="Q163" i="1"/>
  <c r="Q159" i="1"/>
  <c r="Q157" i="1"/>
  <c r="Q154" i="1"/>
  <c r="Q153" i="1"/>
  <c r="Q152" i="1"/>
  <c r="Q151" i="1"/>
  <c r="Q146" i="1"/>
  <c r="Q144" i="1"/>
  <c r="Q142" i="1"/>
  <c r="Q141" i="1"/>
  <c r="Q140" i="1"/>
  <c r="Q139" i="1"/>
  <c r="Q138" i="1"/>
  <c r="Q131" i="1"/>
  <c r="Q129" i="1"/>
  <c r="Q128" i="1"/>
  <c r="Q127" i="1"/>
  <c r="Q126" i="1"/>
  <c r="Q120" i="1"/>
  <c r="Q118" i="1"/>
  <c r="Q117" i="1"/>
  <c r="Q116" i="1"/>
  <c r="Q115" i="1"/>
  <c r="Q107" i="1"/>
  <c r="Q105" i="1"/>
  <c r="Q103" i="1"/>
  <c r="Q102" i="1"/>
  <c r="Q101" i="1"/>
  <c r="Q100" i="1"/>
  <c r="Q94" i="1"/>
  <c r="Q90" i="1"/>
  <c r="Q89" i="1"/>
  <c r="Q88" i="1"/>
  <c r="Q87" i="1"/>
  <c r="Q81" i="1"/>
  <c r="Q80" i="1"/>
  <c r="Q79" i="1"/>
  <c r="Q74" i="1"/>
  <c r="Q72" i="1"/>
  <c r="Q71" i="1"/>
  <c r="Q70" i="1"/>
  <c r="Q65" i="1"/>
  <c r="Q64" i="1"/>
  <c r="Q63" i="1"/>
  <c r="Q60" i="1"/>
  <c r="Q58" i="1"/>
  <c r="Q57" i="1"/>
  <c r="Q52" i="1"/>
  <c r="Q51" i="1"/>
  <c r="Q50" i="1"/>
  <c r="Q49" i="1"/>
  <c r="Q33" i="1"/>
  <c r="Q32" i="1"/>
  <c r="Q23" i="1"/>
  <c r="Q22" i="1"/>
  <c r="Q15" i="1"/>
  <c r="Q13" i="1"/>
  <c r="Q12" i="1"/>
  <c r="Q7" i="1"/>
  <c r="Q2" i="1"/>
  <c r="Q285" i="1"/>
  <c r="Q278" i="1"/>
  <c r="Q277" i="1"/>
  <c r="Q275" i="1"/>
  <c r="Q273" i="1"/>
  <c r="Q271" i="1"/>
  <c r="Q269" i="1"/>
  <c r="Q262" i="1"/>
  <c r="Q261" i="1"/>
  <c r="Q260" i="1"/>
  <c r="Q258" i="1"/>
  <c r="Q256" i="1"/>
  <c r="Q254" i="1"/>
  <c r="Q246" i="1"/>
  <c r="Q245" i="1"/>
  <c r="Q244" i="1"/>
  <c r="Q242" i="1"/>
  <c r="Q240" i="1"/>
  <c r="Q238" i="1"/>
  <c r="Q231" i="1"/>
  <c r="Q230" i="1"/>
  <c r="Q229" i="1"/>
  <c r="Q228" i="1"/>
  <c r="Q226" i="1"/>
  <c r="Q224" i="1"/>
  <c r="Q222" i="1"/>
  <c r="Q216" i="1"/>
  <c r="Q215" i="1"/>
  <c r="Q214" i="1"/>
  <c r="Q213" i="1"/>
  <c r="Q211" i="1"/>
  <c r="Q209" i="1"/>
  <c r="Q207" i="1"/>
  <c r="Q201" i="1"/>
  <c r="Q200" i="1"/>
  <c r="Q199" i="1"/>
  <c r="Q197" i="1"/>
  <c r="Q195" i="1"/>
  <c r="Q193" i="1"/>
  <c r="Q186" i="1"/>
  <c r="Q185" i="1"/>
  <c r="Q184" i="1"/>
  <c r="Q183" i="1"/>
  <c r="Q181" i="1"/>
  <c r="Q175" i="1"/>
  <c r="Q174" i="1"/>
  <c r="Q173" i="1"/>
  <c r="Q171" i="1"/>
  <c r="Q169" i="1"/>
  <c r="Q167" i="1"/>
  <c r="Q162" i="1"/>
  <c r="Q161" i="1"/>
  <c r="Q160" i="1"/>
  <c r="Q158" i="1"/>
  <c r="Q156" i="1"/>
  <c r="Q150" i="1"/>
  <c r="Q148" i="1"/>
  <c r="Q147" i="1"/>
  <c r="Q145" i="1"/>
  <c r="Q143" i="1"/>
  <c r="Q135" i="1"/>
  <c r="Q134" i="1"/>
  <c r="Q133" i="1"/>
  <c r="Q132" i="1"/>
  <c r="Q130" i="1"/>
  <c r="Q123" i="1"/>
  <c r="Q122" i="1"/>
  <c r="Q121" i="1"/>
  <c r="Q119" i="1"/>
  <c r="Q114" i="1"/>
  <c r="Q113" i="1"/>
  <c r="Q112" i="1"/>
  <c r="Q110" i="1"/>
  <c r="Q109" i="1"/>
  <c r="Q108" i="1"/>
  <c r="Q106" i="1"/>
  <c r="Q104" i="1"/>
  <c r="Q99" i="1"/>
  <c r="Q98" i="1"/>
  <c r="Q97" i="1"/>
  <c r="Q96" i="1"/>
  <c r="Q95" i="1"/>
  <c r="Q92" i="1"/>
  <c r="Q91" i="1"/>
  <c r="Q86" i="1"/>
  <c r="Q85" i="1"/>
  <c r="Q84" i="1"/>
  <c r="Q83" i="1"/>
  <c r="Q82" i="1"/>
  <c r="Q78" i="1"/>
  <c r="Q77" i="1"/>
  <c r="Q76" i="1"/>
  <c r="Q75" i="1"/>
  <c r="Q73" i="1"/>
  <c r="Q69" i="1"/>
  <c r="Q68" i="1"/>
  <c r="Q67" i="1"/>
  <c r="Q66" i="1"/>
  <c r="Q62" i="1"/>
  <c r="Q61" i="1"/>
  <c r="Q59" i="1"/>
  <c r="Q56" i="1"/>
  <c r="Q55" i="1"/>
  <c r="Q53" i="1"/>
  <c r="Q48" i="1"/>
  <c r="Q47" i="1"/>
  <c r="Q46" i="1"/>
  <c r="Q45" i="1"/>
  <c r="Q43" i="1"/>
  <c r="Q36" i="1"/>
  <c r="Q34" i="1"/>
  <c r="Q31" i="1"/>
  <c r="Q29" i="1"/>
  <c r="Q27" i="1"/>
  <c r="Q25" i="1"/>
  <c r="Q24" i="1"/>
  <c r="Q19" i="1"/>
  <c r="Q18" i="1"/>
  <c r="Q14" i="1"/>
  <c r="Q8" i="1"/>
  <c r="Q286" i="1"/>
  <c r="N286" i="1"/>
  <c r="R263" i="1"/>
  <c r="O283" i="1"/>
  <c r="O284" i="1"/>
  <c r="O24" i="1"/>
  <c r="O14" i="1"/>
  <c r="O18" i="1"/>
  <c r="O19" i="1"/>
  <c r="O25" i="1"/>
  <c r="O27" i="1"/>
  <c r="O29" i="1"/>
  <c r="O31" i="1"/>
  <c r="O34" i="1"/>
  <c r="O36" i="1"/>
  <c r="O43" i="1"/>
  <c r="O45" i="1"/>
  <c r="O46" i="1"/>
  <c r="O47" i="1"/>
  <c r="O48" i="1"/>
  <c r="O53" i="1"/>
  <c r="O55" i="1"/>
  <c r="O56" i="1"/>
  <c r="O59" i="1"/>
  <c r="O61" i="1"/>
  <c r="O62" i="1"/>
  <c r="O66" i="1"/>
  <c r="O67" i="1"/>
  <c r="O68" i="1"/>
  <c r="O69" i="1"/>
  <c r="O73" i="1"/>
  <c r="O75" i="1"/>
  <c r="O76" i="1"/>
  <c r="O77" i="1"/>
  <c r="O78" i="1"/>
  <c r="O91" i="1"/>
  <c r="O104" i="1"/>
  <c r="O106" i="1"/>
  <c r="O108" i="1"/>
  <c r="O109" i="1"/>
  <c r="O110" i="1"/>
  <c r="O112" i="1"/>
  <c r="O113" i="1"/>
  <c r="O114" i="1"/>
  <c r="O119" i="1"/>
  <c r="O121" i="1"/>
  <c r="O122" i="1"/>
  <c r="O123" i="1"/>
  <c r="O130" i="1"/>
  <c r="O132" i="1"/>
  <c r="O133" i="1"/>
  <c r="O134" i="1"/>
  <c r="O135" i="1"/>
  <c r="O143" i="1"/>
  <c r="O145" i="1"/>
  <c r="O147" i="1"/>
  <c r="O148" i="1"/>
  <c r="O150" i="1"/>
  <c r="O156" i="1"/>
  <c r="O158" i="1"/>
  <c r="O160" i="1"/>
  <c r="O161" i="1"/>
  <c r="O162" i="1"/>
  <c r="O167" i="1"/>
  <c r="O169" i="1"/>
  <c r="O171" i="1"/>
  <c r="O173" i="1"/>
  <c r="O174" i="1"/>
  <c r="O175" i="1"/>
  <c r="O181" i="1"/>
  <c r="O183" i="1"/>
  <c r="O184" i="1"/>
  <c r="O185" i="1"/>
  <c r="O186" i="1"/>
  <c r="O187" i="1"/>
  <c r="O193" i="1"/>
  <c r="O195" i="1"/>
  <c r="O197" i="1"/>
  <c r="O199" i="1"/>
  <c r="O200" i="1"/>
  <c r="O201" i="1"/>
  <c r="O207" i="1"/>
  <c r="O209" i="1"/>
  <c r="O211" i="1"/>
  <c r="O213" i="1"/>
  <c r="O214" i="1"/>
  <c r="O215" i="1"/>
  <c r="O216" i="1"/>
  <c r="O222" i="1"/>
  <c r="O224" i="1"/>
  <c r="O226" i="1"/>
  <c r="O228" i="1"/>
  <c r="O229" i="1"/>
  <c r="O230" i="1"/>
  <c r="O231" i="1"/>
  <c r="O238" i="1"/>
  <c r="O240" i="1"/>
  <c r="O242" i="1"/>
  <c r="O244" i="1"/>
  <c r="O245" i="1"/>
  <c r="O246" i="1"/>
  <c r="O254" i="1"/>
  <c r="O256" i="1"/>
  <c r="O258" i="1"/>
  <c r="O260" i="1"/>
  <c r="O285" i="1"/>
  <c r="O2" i="1"/>
  <c r="O7" i="1"/>
  <c r="O12" i="1"/>
  <c r="O13" i="1"/>
  <c r="O15" i="1"/>
  <c r="O22" i="1"/>
  <c r="O23" i="1"/>
  <c r="O32" i="1"/>
  <c r="O33" i="1"/>
  <c r="O49" i="1"/>
  <c r="O50" i="1"/>
  <c r="O51" i="1"/>
  <c r="O52" i="1"/>
  <c r="O57" i="1"/>
  <c r="O58" i="1"/>
  <c r="O60" i="1"/>
  <c r="O63" i="1"/>
  <c r="O64" i="1"/>
  <c r="O65" i="1"/>
  <c r="O70" i="1"/>
  <c r="O71" i="1"/>
  <c r="O72" i="1"/>
  <c r="O74" i="1"/>
  <c r="O79" i="1"/>
  <c r="O80" i="1"/>
  <c r="O81" i="1"/>
  <c r="O87" i="1"/>
  <c r="O88" i="1"/>
  <c r="O89" i="1"/>
  <c r="O90" i="1"/>
  <c r="O94" i="1"/>
  <c r="O100" i="1"/>
  <c r="O101" i="1"/>
  <c r="O102" i="1"/>
  <c r="O103" i="1"/>
  <c r="O105" i="1"/>
  <c r="O107" i="1"/>
  <c r="O115" i="1"/>
  <c r="O116" i="1"/>
  <c r="O117" i="1"/>
  <c r="O118" i="1"/>
  <c r="O120" i="1"/>
  <c r="O126" i="1"/>
  <c r="O127" i="1"/>
  <c r="O128" i="1"/>
  <c r="O129" i="1"/>
  <c r="O131" i="1"/>
  <c r="O138" i="1"/>
  <c r="O139" i="1"/>
  <c r="O140" i="1"/>
  <c r="O141" i="1"/>
  <c r="O142" i="1"/>
  <c r="O144" i="1"/>
  <c r="O146" i="1"/>
  <c r="O151" i="1"/>
  <c r="O152" i="1"/>
  <c r="O153" i="1"/>
  <c r="O154" i="1"/>
  <c r="O157" i="1"/>
  <c r="O159" i="1"/>
  <c r="O163" i="1"/>
  <c r="O164" i="1"/>
  <c r="O165" i="1"/>
  <c r="O166" i="1"/>
  <c r="O168" i="1"/>
  <c r="O170" i="1"/>
  <c r="O176" i="1"/>
  <c r="O177" i="1"/>
  <c r="O178" i="1"/>
  <c r="O179" i="1"/>
  <c r="O180" i="1"/>
  <c r="O182" i="1"/>
  <c r="O188" i="1"/>
  <c r="O189" i="1"/>
  <c r="O190" i="1"/>
  <c r="O191" i="1"/>
  <c r="O192" i="1"/>
  <c r="O194" i="1"/>
  <c r="O196" i="1"/>
  <c r="O198" i="1"/>
  <c r="O202" i="1"/>
  <c r="O203" i="1"/>
  <c r="O204" i="1"/>
  <c r="O205" i="1"/>
  <c r="O206" i="1"/>
  <c r="O208" i="1"/>
  <c r="O210" i="1"/>
  <c r="O212" i="1"/>
  <c r="O217" i="1"/>
  <c r="O218" i="1"/>
  <c r="O219" i="1"/>
  <c r="O220" i="1"/>
  <c r="O221" i="1"/>
  <c r="O223" i="1"/>
  <c r="O225" i="1"/>
  <c r="O227" i="1"/>
  <c r="O232" i="1"/>
  <c r="O233" i="1"/>
  <c r="O234" i="1"/>
  <c r="O235" i="1"/>
  <c r="O236" i="1"/>
  <c r="O237" i="1"/>
  <c r="O239" i="1"/>
  <c r="O241" i="1"/>
  <c r="O243" i="1"/>
  <c r="O247" i="1"/>
  <c r="O248" i="1"/>
  <c r="O249" i="1"/>
  <c r="O250" i="1"/>
  <c r="O251" i="1"/>
  <c r="O252" i="1"/>
  <c r="O253" i="1"/>
  <c r="O255" i="1"/>
  <c r="O257" i="1"/>
  <c r="O259" i="1"/>
  <c r="O263" i="1"/>
  <c r="O264" i="1"/>
  <c r="O265" i="1"/>
  <c r="O266" i="1"/>
  <c r="O267" i="1"/>
  <c r="O268" i="1"/>
  <c r="O270" i="1"/>
  <c r="O272" i="1"/>
  <c r="O274" i="1"/>
  <c r="O276" i="1"/>
  <c r="O279" i="1"/>
  <c r="O280" i="1"/>
  <c r="O281" i="1"/>
  <c r="O282" i="1"/>
  <c r="R14" i="1"/>
  <c r="R18" i="1"/>
  <c r="R19" i="1"/>
  <c r="R24" i="1"/>
  <c r="R25" i="1"/>
  <c r="R27" i="1"/>
  <c r="R29" i="1"/>
  <c r="R31" i="1"/>
  <c r="R34" i="1"/>
  <c r="R36" i="1"/>
  <c r="R43" i="1"/>
  <c r="R45" i="1"/>
  <c r="R46" i="1"/>
  <c r="R47" i="1"/>
  <c r="R48" i="1"/>
  <c r="R53" i="1"/>
  <c r="R55" i="1"/>
  <c r="R56" i="1"/>
  <c r="R59" i="1"/>
  <c r="R61" i="1"/>
  <c r="R62" i="1"/>
  <c r="R66" i="1"/>
  <c r="R67" i="1"/>
  <c r="R68" i="1"/>
  <c r="R69" i="1"/>
  <c r="R73" i="1"/>
  <c r="R75" i="1"/>
  <c r="R76" i="1"/>
  <c r="R77" i="1"/>
  <c r="R78" i="1"/>
  <c r="R82" i="1"/>
  <c r="R83" i="1"/>
  <c r="R84" i="1"/>
  <c r="R85" i="1"/>
  <c r="R86" i="1"/>
  <c r="R91" i="1"/>
  <c r="R92" i="1"/>
  <c r="R95" i="1"/>
  <c r="R96" i="1"/>
  <c r="R97" i="1"/>
  <c r="R98" i="1"/>
  <c r="R99" i="1"/>
  <c r="R104" i="1"/>
  <c r="R106" i="1"/>
  <c r="R108" i="1"/>
  <c r="R109" i="1"/>
  <c r="R110" i="1"/>
  <c r="R112" i="1"/>
  <c r="R113" i="1"/>
  <c r="R114" i="1"/>
  <c r="R119" i="1"/>
  <c r="R121" i="1"/>
  <c r="R122" i="1"/>
  <c r="R123" i="1"/>
  <c r="R130" i="1"/>
  <c r="R132" i="1"/>
  <c r="R133" i="1"/>
  <c r="R134" i="1"/>
  <c r="R135" i="1"/>
  <c r="R143" i="1"/>
  <c r="R145" i="1"/>
  <c r="R147" i="1"/>
  <c r="R148" i="1"/>
  <c r="R150" i="1"/>
  <c r="R156" i="1"/>
  <c r="R158" i="1"/>
  <c r="R160" i="1"/>
  <c r="R161" i="1"/>
  <c r="R162" i="1"/>
  <c r="R167" i="1"/>
  <c r="R169" i="1"/>
  <c r="R171" i="1"/>
  <c r="R173" i="1"/>
  <c r="R174" i="1"/>
  <c r="R175" i="1"/>
  <c r="R181" i="1"/>
  <c r="R183" i="1"/>
  <c r="R184" i="1"/>
  <c r="R185" i="1"/>
  <c r="R186" i="1"/>
  <c r="R187" i="1"/>
  <c r="R193" i="1"/>
  <c r="R195" i="1"/>
  <c r="R197" i="1"/>
  <c r="R199" i="1"/>
  <c r="R200" i="1"/>
  <c r="R201" i="1"/>
  <c r="R207" i="1"/>
  <c r="R209" i="1"/>
  <c r="R211" i="1"/>
  <c r="R213" i="1"/>
  <c r="R214" i="1"/>
  <c r="R215" i="1"/>
  <c r="R216" i="1"/>
  <c r="R222" i="1"/>
  <c r="R224" i="1"/>
  <c r="R226" i="1"/>
  <c r="R228" i="1"/>
  <c r="R229" i="1"/>
  <c r="R230" i="1"/>
  <c r="R231" i="1"/>
  <c r="R238" i="1"/>
  <c r="R240" i="1"/>
  <c r="R242" i="1"/>
  <c r="R244" i="1"/>
  <c r="R245" i="1"/>
  <c r="R246" i="1"/>
  <c r="R254" i="1"/>
  <c r="R256" i="1"/>
  <c r="R258" i="1"/>
  <c r="R260" i="1"/>
  <c r="R285" i="1"/>
  <c r="R2" i="1"/>
  <c r="R7" i="1"/>
  <c r="R12" i="1"/>
  <c r="R13" i="1"/>
  <c r="R15" i="1"/>
  <c r="R22" i="1"/>
  <c r="R23" i="1"/>
  <c r="R32" i="1"/>
  <c r="R33" i="1"/>
  <c r="R49" i="1"/>
  <c r="R50" i="1"/>
  <c r="R51" i="1"/>
  <c r="R52" i="1"/>
  <c r="R57" i="1"/>
  <c r="R58" i="1"/>
  <c r="R60" i="1"/>
  <c r="R63" i="1"/>
  <c r="R64" i="1"/>
  <c r="R65" i="1"/>
  <c r="R70" i="1"/>
  <c r="R71" i="1"/>
  <c r="R72" i="1"/>
  <c r="R74" i="1"/>
  <c r="R79" i="1"/>
  <c r="R80" i="1"/>
  <c r="R87" i="1"/>
  <c r="R88" i="1"/>
  <c r="R89" i="1"/>
  <c r="R90" i="1"/>
  <c r="R94" i="1"/>
  <c r="R100" i="1"/>
  <c r="R101" i="1"/>
  <c r="R102" i="1"/>
  <c r="R103" i="1"/>
  <c r="R105" i="1"/>
  <c r="R107" i="1"/>
  <c r="R115" i="1"/>
  <c r="R116" i="1"/>
  <c r="R117" i="1"/>
  <c r="R118" i="1"/>
  <c r="R120" i="1"/>
  <c r="R126" i="1"/>
  <c r="R127" i="1"/>
  <c r="R128" i="1"/>
  <c r="R129" i="1"/>
  <c r="R131" i="1"/>
  <c r="R138" i="1"/>
  <c r="R139" i="1"/>
  <c r="R140" i="1"/>
  <c r="R141" i="1"/>
  <c r="R142" i="1"/>
  <c r="R144" i="1"/>
  <c r="R146" i="1"/>
  <c r="R151" i="1"/>
  <c r="R152" i="1"/>
  <c r="R153" i="1"/>
  <c r="R154" i="1"/>
  <c r="R157" i="1"/>
  <c r="R159" i="1"/>
  <c r="R163" i="1"/>
  <c r="R164" i="1"/>
  <c r="R165" i="1"/>
  <c r="R166" i="1"/>
  <c r="R168" i="1"/>
  <c r="R170" i="1"/>
  <c r="R176" i="1"/>
  <c r="R177" i="1"/>
  <c r="R178" i="1"/>
  <c r="R179" i="1"/>
  <c r="R180" i="1"/>
  <c r="R182" i="1"/>
  <c r="R188" i="1"/>
  <c r="R189" i="1"/>
  <c r="R190" i="1"/>
  <c r="R191" i="1"/>
  <c r="R192" i="1"/>
  <c r="R194" i="1"/>
  <c r="R196" i="1"/>
  <c r="R198" i="1"/>
  <c r="R202" i="1"/>
  <c r="R203" i="1"/>
  <c r="R204" i="1"/>
  <c r="R205" i="1"/>
  <c r="R206" i="1"/>
  <c r="R208" i="1"/>
  <c r="R210" i="1"/>
  <c r="R212" i="1"/>
  <c r="R217" i="1"/>
  <c r="R218" i="1"/>
  <c r="R219" i="1"/>
  <c r="R220" i="1"/>
  <c r="R221" i="1"/>
  <c r="R223" i="1"/>
  <c r="R225" i="1"/>
  <c r="R227" i="1"/>
  <c r="R232" i="1"/>
  <c r="R233" i="1"/>
  <c r="R234" i="1"/>
  <c r="R235" i="1"/>
  <c r="R236" i="1"/>
  <c r="R237" i="1"/>
  <c r="R239" i="1"/>
  <c r="R241" i="1"/>
  <c r="R243" i="1"/>
  <c r="R247" i="1"/>
  <c r="R248" i="1"/>
  <c r="R249" i="1"/>
  <c r="R250" i="1"/>
  <c r="R251" i="1"/>
  <c r="R252" i="1"/>
  <c r="R253" i="1"/>
  <c r="R255" i="1"/>
  <c r="R257" i="1"/>
  <c r="R259" i="1"/>
  <c r="R264" i="1"/>
  <c r="R265" i="1"/>
  <c r="R266" i="1"/>
  <c r="R267" i="1"/>
  <c r="R268" i="1"/>
  <c r="R270" i="1"/>
  <c r="R272" i="1"/>
  <c r="R274" i="1"/>
  <c r="R276" i="1"/>
  <c r="R279" i="1"/>
  <c r="R280" i="1"/>
  <c r="R281" i="1"/>
  <c r="R282" i="1"/>
  <c r="R284" i="1"/>
  <c r="R283" i="1"/>
  <c r="B286" i="1"/>
  <c r="M286" i="1"/>
</calcChain>
</file>

<file path=xl/sharedStrings.xml><?xml version="1.0" encoding="utf-8"?>
<sst xmlns="http://schemas.openxmlformats.org/spreadsheetml/2006/main" count="1244" uniqueCount="65">
  <si>
    <t>Survey_Number</t>
  </si>
  <si>
    <t>Year</t>
  </si>
  <si>
    <t>HSC_Estimate</t>
  </si>
  <si>
    <t>HSC_Turnover</t>
  </si>
  <si>
    <t>High Tide</t>
  </si>
  <si>
    <t>Sunset Time</t>
  </si>
  <si>
    <t>DFO Area (km^2)</t>
  </si>
  <si>
    <t>Survey Started</t>
  </si>
  <si>
    <t>Comments</t>
  </si>
  <si>
    <t>GB</t>
  </si>
  <si>
    <t>NA</t>
  </si>
  <si>
    <t>DFO Estimates and Report in SSB as NA. Left these numbers to try to find them later.</t>
  </si>
  <si>
    <t>SB</t>
  </si>
  <si>
    <t>Original Report Biomass numbers. Changed 25/08/2023 - 51468</t>
  </si>
  <si>
    <t>3227 - Last survey with outbox data.</t>
  </si>
  <si>
    <t>km^2 could also be 13</t>
  </si>
  <si>
    <t>No_of_Vessels</t>
  </si>
  <si>
    <t>DFO_Turnover_Adjusted</t>
  </si>
  <si>
    <t>Survey_Start</t>
  </si>
  <si>
    <t>High_Tide</t>
  </si>
  <si>
    <t>Tide_Difference</t>
  </si>
  <si>
    <t>Tide_Relative</t>
  </si>
  <si>
    <t>Sunset_Time</t>
  </si>
  <si>
    <t>Sunset_Difference</t>
  </si>
  <si>
    <t>Sunset_Relative</t>
  </si>
  <si>
    <t>DFO_Estimate</t>
  </si>
  <si>
    <t>DFO_Density</t>
  </si>
  <si>
    <t>Survey_Date</t>
  </si>
  <si>
    <t>-' is before survey, '+' is after survey</t>
  </si>
  <si>
    <t>Biomass density broken up into density per transect in DFO report.</t>
  </si>
  <si>
    <t>9 vessels started the survey, one (Sealife II) ran into issues with its transducer, so was unable to record any data. Biomass density broken up into density per transect in DFO report.</t>
  </si>
  <si>
    <t>Missing HSC biomass details. Biomass density broken up into density per transect in DFO report.</t>
  </si>
  <si>
    <t>id</t>
  </si>
  <si>
    <t>Ground</t>
  </si>
  <si>
    <t>Survey_Type</t>
  </si>
  <si>
    <t>Structured</t>
  </si>
  <si>
    <t>Not in Melvin Paper</t>
  </si>
  <si>
    <t>Adhoc</t>
  </si>
  <si>
    <t>Not in Melvin papers</t>
  </si>
  <si>
    <t>Separate paper</t>
  </si>
  <si>
    <t>Fishing survey according to separate paper</t>
  </si>
  <si>
    <t>Separate paper says there was also a fishing survey done this day, which had the majority of biomass.</t>
  </si>
  <si>
    <t>Separate paper says it was on 03-Aug-2004.</t>
  </si>
  <si>
    <t>Separate paper says 24-Aug-2007</t>
  </si>
  <si>
    <t>Marked as excluded in Separate paper</t>
  </si>
  <si>
    <t>In separate paper</t>
  </si>
  <si>
    <t>In separate paper, numbers wrong, marked as excluded.</t>
  </si>
  <si>
    <t>In separate paper, marked as excluded</t>
  </si>
  <si>
    <t>in separate paper, marked as excluded.</t>
  </si>
  <si>
    <t>Dates not correct in Melvin paper</t>
  </si>
  <si>
    <t>Counted</t>
  </si>
  <si>
    <t>Yes</t>
  </si>
  <si>
    <t>No</t>
  </si>
  <si>
    <t>Counted, yes or no, referencing in the 'Biomass Per Acousic Survey 1999-2018' spreadsheet (DFO)</t>
  </si>
  <si>
    <t>DFO_turnover_Adjsuted numbers are from the 'Biomass Per Acousic Survey 1999-2018' spreadsheet (DFO)</t>
  </si>
  <si>
    <t>NOT IN DFO Spreadsheet</t>
  </si>
  <si>
    <t xml:space="preserve">There is an extra survey in 2011 from Melvin Survey, but unsure as to which one because of formating issue. </t>
  </si>
  <si>
    <t>4a</t>
  </si>
  <si>
    <t>5a</t>
  </si>
  <si>
    <t>3a</t>
  </si>
  <si>
    <t>2a</t>
  </si>
  <si>
    <t>Marked as 'mapping' in separate paper</t>
  </si>
  <si>
    <t>This is two surveys in one date according to separate paper. Separate paper states first was 74808, second 72813 (standard error 22338 and 11604 respectively)</t>
  </si>
  <si>
    <t>Area 1 + Area 2</t>
  </si>
  <si>
    <t>In Melvin 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</si>
</sst>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
    <numFmt numFmtId="165" formatCode="hh:mm:ss;@"/>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2"/>
      <color rgb="FF000000"/>
      <name val="Calibri"/>
      <family val="2"/>
      <scheme val="minor"/>
    </font>
    <font>
      <sz val="11"/>
      <color rgb="FF000000"/>
      <name val="Calibri"/>
      <family val="2"/>
    </font>
    <font>
      <sz val="1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59999389629810485"/>
        <bgColor indexed="64"/>
      </patternFill>
    </fill>
    <fill>
      <patternFill patternType="solid">
        <fgColor rgb="FFFF0000"/>
        <bgColor indexed="64"/>
      </patternFill>
    </fill>
    <fill>
      <patternFill patternType="solid">
        <fgColor theme="4" tint="0.39997558519241921"/>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9">
    <xf numFmtId="0" fontId="0" fillId="0" borderId="0" xfId="0"/>
    <xf numFmtId="14" fontId="0" fillId="0" borderId="0" xfId="0" applyNumberFormat="1"/>
    <xf numFmtId="0" fontId="0" fillId="0" borderId="0" xfId="0" applyAlignment="1">
      <alignment wrapText="1"/>
    </xf>
    <xf numFmtId="14" fontId="0" fillId="0" borderId="0" xfId="0" applyNumberFormat="1" applyAlignment="1">
      <alignment wrapText="1"/>
    </xf>
    <xf numFmtId="21" fontId="0" fillId="0" borderId="0" xfId="0" applyNumberFormat="1" applyAlignment="1">
      <alignment wrapText="1"/>
    </xf>
    <xf numFmtId="3" fontId="0" fillId="0" borderId="0" xfId="0" applyNumberFormat="1" applyAlignment="1">
      <alignment wrapText="1"/>
    </xf>
    <xf numFmtId="1" fontId="0" fillId="0" borderId="0" xfId="0" applyNumberFormat="1"/>
    <xf numFmtId="2" fontId="0" fillId="0" borderId="0" xfId="0" applyNumberFormat="1" applyAlignment="1">
      <alignment wrapText="1"/>
    </xf>
    <xf numFmtId="1" fontId="0" fillId="0" borderId="0" xfId="0" applyNumberFormat="1" applyAlignment="1">
      <alignment wrapText="1"/>
    </xf>
    <xf numFmtId="0" fontId="18" fillId="0" borderId="0" xfId="0" applyFont="1" applyAlignment="1">
      <alignment wrapText="1"/>
    </xf>
    <xf numFmtId="0" fontId="19" fillId="0" borderId="0" xfId="0" applyFont="1"/>
    <xf numFmtId="22" fontId="0" fillId="0" borderId="0" xfId="0" applyNumberFormat="1"/>
    <xf numFmtId="21" fontId="0" fillId="0" borderId="0" xfId="0" applyNumberFormat="1"/>
    <xf numFmtId="164" fontId="0" fillId="0" borderId="0" xfId="0" applyNumberFormat="1"/>
    <xf numFmtId="0" fontId="20" fillId="0" borderId="0" xfId="0" applyFont="1"/>
    <xf numFmtId="3" fontId="0" fillId="33" borderId="0" xfId="0" applyNumberFormat="1" applyFill="1" applyAlignment="1">
      <alignment wrapText="1"/>
    </xf>
    <xf numFmtId="0" fontId="20" fillId="0" borderId="0" xfId="0" applyFont="1" applyAlignment="1">
      <alignment wrapText="1"/>
    </xf>
    <xf numFmtId="14" fontId="20" fillId="0" borderId="0" xfId="0" applyNumberFormat="1" applyFont="1" applyAlignment="1">
      <alignment wrapText="1"/>
    </xf>
    <xf numFmtId="21" fontId="20" fillId="0" borderId="0" xfId="0" applyNumberFormat="1" applyFont="1" applyAlignment="1">
      <alignment wrapText="1"/>
    </xf>
    <xf numFmtId="22" fontId="20" fillId="0" borderId="0" xfId="0" applyNumberFormat="1" applyFont="1"/>
    <xf numFmtId="165" fontId="0" fillId="0" borderId="0" xfId="0" applyNumberFormat="1" applyAlignment="1">
      <alignment wrapText="1"/>
    </xf>
    <xf numFmtId="0" fontId="0" fillId="34" borderId="0" xfId="0" applyFill="1"/>
    <xf numFmtId="2" fontId="0" fillId="34" borderId="0" xfId="0" applyNumberFormat="1" applyFill="1" applyAlignment="1">
      <alignment wrapText="1"/>
    </xf>
    <xf numFmtId="2" fontId="0" fillId="34" borderId="0" xfId="0" applyNumberFormat="1" applyFill="1" applyAlignment="1">
      <alignment horizontal="left" wrapText="1"/>
    </xf>
    <xf numFmtId="0" fontId="0" fillId="35" borderId="0" xfId="0" applyFill="1"/>
    <xf numFmtId="0" fontId="0" fillId="36" borderId="0" xfId="0" applyFill="1"/>
    <xf numFmtId="0" fontId="0" fillId="37" borderId="0" xfId="0" applyFill="1"/>
    <xf numFmtId="0" fontId="0" fillId="33" borderId="0" xfId="0" applyFill="1"/>
    <xf numFmtId="2" fontId="0" fillId="0" borderId="0" xfId="0" quotePrefix="1" applyNumberFormat="1" applyAlignment="1">
      <alignment wrapText="1"/>
    </xf>
    <xf numFmtId="2" fontId="0" fillId="0" borderId="0" xfId="0" quotePrefix="1" applyNumberFormat="1" applyAlignment="1">
      <alignment horizontal="left" wrapText="1"/>
    </xf>
    <xf numFmtId="0" fontId="21" fillId="0" borderId="0" xfId="0" applyFont="1" applyAlignment="1">
      <alignment wrapText="1"/>
    </xf>
    <xf numFmtId="1" fontId="21" fillId="0" borderId="0" xfId="0" applyNumberFormat="1" applyFont="1" applyAlignment="1">
      <alignment wrapText="1"/>
    </xf>
    <xf numFmtId="0" fontId="21" fillId="0" borderId="0" xfId="0" applyFont="1"/>
    <xf numFmtId="14" fontId="21" fillId="0" borderId="0" xfId="0" applyNumberFormat="1" applyFont="1" applyAlignment="1">
      <alignment wrapText="1"/>
    </xf>
    <xf numFmtId="21" fontId="21" fillId="0" borderId="0" xfId="0" applyNumberFormat="1" applyFont="1" applyAlignment="1">
      <alignment wrapText="1"/>
    </xf>
    <xf numFmtId="21" fontId="21" fillId="0" borderId="0" xfId="0" applyNumberFormat="1" applyFont="1"/>
    <xf numFmtId="2" fontId="21" fillId="0" borderId="0" xfId="0" applyNumberFormat="1" applyFont="1" applyAlignment="1">
      <alignment wrapText="1"/>
    </xf>
    <xf numFmtId="22" fontId="21" fillId="0" borderId="0" xfId="0" applyNumberFormat="1" applyFont="1"/>
    <xf numFmtId="1" fontId="14" fillId="0" borderId="0" xfId="0" applyNumberFormat="1"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296"/>
  <sheetViews>
    <sheetView tabSelected="1" topLeftCell="B1" zoomScale="115" zoomScaleNormal="115" workbookViewId="0">
      <pane ySplit="1" topLeftCell="A2" activePane="bottomLeft" state="frozen"/>
      <selection pane="bottomLeft" activeCell="W2" sqref="W2:X9"/>
    </sheetView>
  </sheetViews>
  <sheetFormatPr defaultColWidth="8.85546875" defaultRowHeight="15" x14ac:dyDescent="0.25"/>
  <cols>
    <col min="1" max="1" width="6.7109375" hidden="1" customWidth="1"/>
    <col min="2" max="2" width="11.5703125" style="2" customWidth="1"/>
    <col min="3" max="3" width="0.42578125" style="8" customWidth="1"/>
    <col min="4" max="4" width="0.85546875" style="8" customWidth="1"/>
    <col min="5" max="5" width="1.140625" style="8" customWidth="1"/>
    <col min="6" max="6" width="7.5703125" style="2" customWidth="1"/>
    <col min="7" max="7" width="0.85546875" style="2" customWidth="1"/>
    <col min="8" max="8" width="15" style="2" customWidth="1"/>
    <col min="9" max="9" width="1.140625" customWidth="1"/>
    <col min="10" max="10" width="0.85546875" customWidth="1"/>
    <col min="11" max="11" width="0.7109375" style="2" customWidth="1"/>
    <col min="12" max="12" width="0.5703125" style="8" customWidth="1"/>
    <col min="13" max="13" width="11.7109375" style="2" customWidth="1"/>
    <col min="14" max="14" width="9.28515625" style="2" customWidth="1"/>
    <col min="15" max="15" width="17" style="4" customWidth="1"/>
    <col min="16" max="16" width="12" style="2" bestFit="1" customWidth="1"/>
    <col min="17" max="17" width="9.140625" style="2" bestFit="1" customWidth="1"/>
    <col min="18" max="18" width="17" style="2" bestFit="1" customWidth="1"/>
    <col min="19" max="19" width="12.140625" style="7" customWidth="1"/>
    <col min="20" max="20" width="0.5703125" style="2" customWidth="1"/>
    <col min="21" max="21" width="1" style="2" customWidth="1"/>
    <col min="22" max="22" width="1.28515625" customWidth="1"/>
    <col min="23" max="24" width="17" customWidth="1"/>
    <col min="25" max="25" width="22" customWidth="1"/>
  </cols>
  <sheetData>
    <row r="1" spans="1:41" ht="33.75" customHeight="1" x14ac:dyDescent="0.25">
      <c r="A1" t="s">
        <v>32</v>
      </c>
      <c r="B1" t="s">
        <v>27</v>
      </c>
      <c r="C1" t="s">
        <v>0</v>
      </c>
      <c r="D1" t="s">
        <v>34</v>
      </c>
      <c r="E1" t="s">
        <v>50</v>
      </c>
      <c r="F1" t="s">
        <v>1</v>
      </c>
      <c r="G1" t="s">
        <v>16</v>
      </c>
      <c r="H1" t="s">
        <v>33</v>
      </c>
      <c r="I1" t="s">
        <v>2</v>
      </c>
      <c r="J1" t="s">
        <v>3</v>
      </c>
      <c r="K1" t="s">
        <v>25</v>
      </c>
      <c r="L1" s="6" t="s">
        <v>17</v>
      </c>
      <c r="M1" t="s">
        <v>18</v>
      </c>
      <c r="N1" t="s">
        <v>19</v>
      </c>
      <c r="O1" t="s">
        <v>20</v>
      </c>
      <c r="P1" t="s">
        <v>21</v>
      </c>
      <c r="Q1" t="s">
        <v>22</v>
      </c>
      <c r="R1" t="s">
        <v>23</v>
      </c>
      <c r="S1" t="s">
        <v>24</v>
      </c>
      <c r="T1" t="s">
        <v>6</v>
      </c>
      <c r="U1" t="s">
        <v>26</v>
      </c>
      <c r="V1" t="s">
        <v>7</v>
      </c>
      <c r="W1" t="s">
        <v>4</v>
      </c>
      <c r="X1" t="s">
        <v>5</v>
      </c>
      <c r="Y1" s="27" t="s">
        <v>8</v>
      </c>
      <c r="Z1" s="27"/>
      <c r="AA1" s="27"/>
      <c r="AB1" s="27"/>
      <c r="AC1" s="27"/>
      <c r="AD1" s="27"/>
      <c r="AE1" s="27"/>
      <c r="AF1" s="27"/>
      <c r="AG1" s="27"/>
      <c r="AH1" s="27"/>
      <c r="AI1" s="27"/>
      <c r="AJ1" s="27"/>
      <c r="AK1" s="27"/>
      <c r="AL1" s="27"/>
      <c r="AM1" s="27"/>
      <c r="AN1" s="27"/>
      <c r="AO1" s="27"/>
    </row>
    <row r="2" spans="1:41" ht="15" customHeight="1" x14ac:dyDescent="0.25">
      <c r="A2">
        <v>1</v>
      </c>
      <c r="B2" s="3">
        <v>36366</v>
      </c>
      <c r="C2" s="8">
        <v>1</v>
      </c>
      <c r="D2" s="8" t="s">
        <v>35</v>
      </c>
      <c r="E2" s="8" t="s">
        <v>51</v>
      </c>
      <c r="F2" s="2">
        <v>1999</v>
      </c>
      <c r="G2" s="2">
        <v>1</v>
      </c>
      <c r="H2" s="2" t="s">
        <v>12</v>
      </c>
      <c r="I2" t="s">
        <v>10</v>
      </c>
      <c r="J2" t="s">
        <v>10</v>
      </c>
      <c r="K2" s="2">
        <v>24335</v>
      </c>
      <c r="L2" s="8">
        <v>24335</v>
      </c>
      <c r="M2" s="4">
        <f>V2-INT(V2)</f>
        <v>0.9375</v>
      </c>
      <c r="N2" s="4">
        <f>W2-INT(W2)</f>
        <v>0.80625000000145519</v>
      </c>
      <c r="O2" s="12">
        <f>IF(W2&gt;V2, W2-V2, 1+V2-W2)</f>
        <v>1.1312499999985448</v>
      </c>
      <c r="P2" s="7">
        <f>(W2-V2)*24</f>
        <v>-3.1499999999650754</v>
      </c>
      <c r="Q2" s="4">
        <f>X2-INT(X2)</f>
        <v>0.87152777778101154</v>
      </c>
      <c r="R2" s="12">
        <f>IF(X2&gt;V2, X2-V2, 1+V2-X2)</f>
        <v>1.0659722222189885</v>
      </c>
      <c r="S2" s="7">
        <f>(X2-V2)*24</f>
        <v>-1.5833333332557231</v>
      </c>
      <c r="T2" s="2">
        <v>312.31</v>
      </c>
      <c r="U2" s="2">
        <v>7.1425826999999997E-2</v>
      </c>
      <c r="V2" s="11">
        <v>36366.9375</v>
      </c>
      <c r="W2" s="11">
        <v>36366.806250000001</v>
      </c>
      <c r="X2" s="11">
        <v>36366.871527777781</v>
      </c>
      <c r="Y2" s="28" t="s">
        <v>28</v>
      </c>
      <c r="Z2" t="s">
        <v>53</v>
      </c>
    </row>
    <row r="3" spans="1:41" ht="15" customHeight="1" x14ac:dyDescent="0.25">
      <c r="A3">
        <v>2</v>
      </c>
      <c r="B3" s="3">
        <v>36380</v>
      </c>
      <c r="C3" s="8">
        <v>2</v>
      </c>
      <c r="D3" s="8" t="s">
        <v>37</v>
      </c>
      <c r="E3" s="8" t="s">
        <v>51</v>
      </c>
      <c r="F3" s="2">
        <v>1999</v>
      </c>
      <c r="H3" s="2" t="s">
        <v>12</v>
      </c>
      <c r="K3" s="2">
        <v>9380</v>
      </c>
      <c r="L3" s="8">
        <v>6093</v>
      </c>
      <c r="M3" s="4"/>
      <c r="N3" s="4"/>
      <c r="O3" s="12"/>
      <c r="P3" s="7"/>
      <c r="Q3" s="4"/>
      <c r="R3" s="12"/>
      <c r="T3" s="2">
        <v>5.22</v>
      </c>
      <c r="U3" s="2">
        <v>1.587</v>
      </c>
      <c r="V3" s="11"/>
      <c r="W3" s="11"/>
      <c r="X3" s="11"/>
      <c r="Y3" s="29"/>
      <c r="Z3" t="s">
        <v>54</v>
      </c>
    </row>
    <row r="4" spans="1:41" ht="15" customHeight="1" x14ac:dyDescent="0.25">
      <c r="A4">
        <v>3</v>
      </c>
      <c r="B4" s="3">
        <v>36382</v>
      </c>
      <c r="D4" s="8" t="s">
        <v>35</v>
      </c>
      <c r="E4" s="8" t="s">
        <v>52</v>
      </c>
      <c r="F4" s="2">
        <v>1999</v>
      </c>
      <c r="H4" s="2" t="s">
        <v>12</v>
      </c>
      <c r="I4" t="s">
        <v>10</v>
      </c>
      <c r="J4" t="s">
        <v>10</v>
      </c>
      <c r="K4" s="2">
        <v>4800</v>
      </c>
      <c r="L4" s="8">
        <v>859</v>
      </c>
      <c r="M4" s="4"/>
      <c r="N4" s="4"/>
      <c r="O4" s="12"/>
      <c r="P4" s="7"/>
      <c r="Q4" s="4"/>
      <c r="R4" s="12"/>
      <c r="T4" s="2">
        <v>11.96</v>
      </c>
      <c r="U4" s="2">
        <v>0.40100000000000002</v>
      </c>
      <c r="V4" s="11"/>
      <c r="W4" s="11"/>
      <c r="X4" s="11"/>
      <c r="Y4" s="29"/>
      <c r="Z4" t="s">
        <v>39</v>
      </c>
    </row>
    <row r="5" spans="1:41" ht="15" customHeight="1" x14ac:dyDescent="0.25">
      <c r="A5">
        <v>4</v>
      </c>
      <c r="B5" s="3">
        <v>36392</v>
      </c>
      <c r="C5" s="8">
        <v>3</v>
      </c>
      <c r="D5" s="8" t="s">
        <v>35</v>
      </c>
      <c r="E5" s="8" t="s">
        <v>51</v>
      </c>
      <c r="F5" s="2">
        <v>1999</v>
      </c>
      <c r="H5" s="2" t="s">
        <v>12</v>
      </c>
      <c r="K5" s="2">
        <v>12194</v>
      </c>
      <c r="L5" s="8">
        <v>10224</v>
      </c>
      <c r="M5" s="4"/>
      <c r="N5" s="4"/>
      <c r="O5" s="12"/>
      <c r="P5" s="7"/>
      <c r="Q5" s="4"/>
      <c r="R5" s="12"/>
      <c r="T5" s="2">
        <v>1.35</v>
      </c>
      <c r="U5" s="2">
        <v>2.1509999999999998</v>
      </c>
      <c r="V5" s="11"/>
      <c r="W5" s="11"/>
      <c r="X5" s="11"/>
      <c r="Y5" s="29"/>
    </row>
    <row r="6" spans="1:41" ht="15" customHeight="1" x14ac:dyDescent="0.25">
      <c r="A6">
        <v>5</v>
      </c>
      <c r="B6" s="3">
        <v>36399</v>
      </c>
      <c r="C6" s="8">
        <v>1</v>
      </c>
      <c r="D6" s="8" t="s">
        <v>35</v>
      </c>
      <c r="E6" s="8" t="s">
        <v>51</v>
      </c>
      <c r="F6" s="2">
        <v>1999</v>
      </c>
      <c r="H6" s="2" t="s">
        <v>9</v>
      </c>
      <c r="I6" t="s">
        <v>10</v>
      </c>
      <c r="J6" t="s">
        <v>10</v>
      </c>
      <c r="K6" s="2">
        <v>165085</v>
      </c>
      <c r="L6" s="8">
        <v>165085</v>
      </c>
      <c r="M6" s="4"/>
      <c r="N6" s="4"/>
      <c r="O6" s="12"/>
      <c r="P6" s="7"/>
      <c r="Q6" s="4"/>
      <c r="R6" s="12"/>
      <c r="V6" s="2"/>
      <c r="W6" s="11"/>
      <c r="X6" s="11"/>
    </row>
    <row r="7" spans="1:41" ht="14.25" customHeight="1" x14ac:dyDescent="0.25">
      <c r="A7">
        <v>6</v>
      </c>
      <c r="B7" s="3">
        <v>36406</v>
      </c>
      <c r="C7" s="8">
        <v>4</v>
      </c>
      <c r="D7" s="8" t="s">
        <v>35</v>
      </c>
      <c r="E7" s="8" t="s">
        <v>51</v>
      </c>
      <c r="F7" s="2">
        <v>1999</v>
      </c>
      <c r="G7" s="2">
        <v>1</v>
      </c>
      <c r="H7" s="2" t="s">
        <v>12</v>
      </c>
      <c r="I7" t="s">
        <v>10</v>
      </c>
      <c r="J7" t="s">
        <v>10</v>
      </c>
      <c r="K7" s="2">
        <v>0</v>
      </c>
      <c r="L7" s="8">
        <v>0</v>
      </c>
      <c r="M7" s="4">
        <f>V7-INT(V7)</f>
        <v>0.97916666666424135</v>
      </c>
      <c r="N7" s="4">
        <f>W7-INT(W7)</f>
        <v>0.61041666667006211</v>
      </c>
      <c r="O7" s="12">
        <f>IF(W7&gt;V7, W7-V7, 1+V7-W7)</f>
        <v>1.3687499999941792</v>
      </c>
      <c r="P7" s="7">
        <f>(W7-V7)*24</f>
        <v>-8.8499999998603016</v>
      </c>
      <c r="Q7" s="4">
        <f>X7-INT(X7)</f>
        <v>0.82569444444379769</v>
      </c>
      <c r="R7" s="12">
        <f>IF(X7&gt;V7, X7-V7, 1+V7-X7)</f>
        <v>1.1534722222204437</v>
      </c>
      <c r="S7" s="7">
        <f>(X7-V7)*24</f>
        <v>-3.6833333332906477</v>
      </c>
      <c r="T7" s="2">
        <v>712</v>
      </c>
      <c r="U7" s="2">
        <v>0</v>
      </c>
      <c r="V7" s="11">
        <v>36406.979166666664</v>
      </c>
      <c r="W7" s="11">
        <v>36406.61041666667</v>
      </c>
      <c r="X7" s="11">
        <v>36406.825694444444</v>
      </c>
    </row>
    <row r="8" spans="1:41" ht="15.75" customHeight="1" x14ac:dyDescent="0.25">
      <c r="A8">
        <v>7</v>
      </c>
      <c r="B8" s="3">
        <v>36413</v>
      </c>
      <c r="C8" s="8">
        <v>2</v>
      </c>
      <c r="D8" s="8" t="s">
        <v>35</v>
      </c>
      <c r="E8" s="8" t="s">
        <v>51</v>
      </c>
      <c r="F8" s="2">
        <v>1999</v>
      </c>
      <c r="H8" s="2" t="s">
        <v>9</v>
      </c>
      <c r="I8" t="s">
        <v>10</v>
      </c>
      <c r="J8" t="s">
        <v>10</v>
      </c>
      <c r="K8" s="2">
        <v>240453</v>
      </c>
      <c r="L8" s="6">
        <v>208259</v>
      </c>
      <c r="M8" s="4">
        <f>V8-INT(V8)</f>
        <v>0.85416666666424135</v>
      </c>
      <c r="N8" s="4">
        <f>W8-INT(W8)</f>
        <v>0.99930555555329192</v>
      </c>
      <c r="O8" s="12">
        <f>IF(W8&gt;V8, W8-V8, 1+V8-W8)</f>
        <v>0.14513888888905058</v>
      </c>
      <c r="P8" s="7">
        <f>(W8-V8)*24</f>
        <v>3.4833333333372138</v>
      </c>
      <c r="Q8" s="4">
        <f>X8-INT(X8)</f>
        <v>0.82152777777810115</v>
      </c>
      <c r="R8" s="12">
        <f>IF(X8&gt;V8, X8-V8, 1+V8-X8)</f>
        <v>1.0326388888861402</v>
      </c>
      <c r="S8" s="7">
        <f>(X8-V8)*24</f>
        <v>-0.78333333326736465</v>
      </c>
      <c r="T8" s="2">
        <v>198</v>
      </c>
      <c r="U8" s="2">
        <v>0.92240909100000001</v>
      </c>
      <c r="V8" s="11">
        <v>36413.854166666664</v>
      </c>
      <c r="W8" s="11">
        <v>36413.999305555553</v>
      </c>
      <c r="X8" s="11">
        <v>36413.821527777778</v>
      </c>
    </row>
    <row r="9" spans="1:41" ht="14.25" customHeight="1" x14ac:dyDescent="0.25">
      <c r="A9">
        <v>8</v>
      </c>
      <c r="B9" s="3">
        <v>36428</v>
      </c>
      <c r="C9" s="8">
        <v>3</v>
      </c>
      <c r="D9" s="8" t="s">
        <v>35</v>
      </c>
      <c r="E9" s="8" t="s">
        <v>51</v>
      </c>
      <c r="F9" s="2">
        <v>1999</v>
      </c>
      <c r="H9" s="2" t="s">
        <v>9</v>
      </c>
      <c r="I9" t="s">
        <v>10</v>
      </c>
      <c r="J9" t="s">
        <v>10</v>
      </c>
      <c r="K9" s="2">
        <v>85892</v>
      </c>
      <c r="L9" s="8">
        <v>38201</v>
      </c>
      <c r="M9" s="4"/>
      <c r="N9" s="4"/>
      <c r="O9" s="12"/>
      <c r="P9" s="7"/>
      <c r="Q9" s="4"/>
      <c r="R9" s="12"/>
      <c r="V9" s="11"/>
      <c r="W9" s="11"/>
      <c r="X9" s="11"/>
    </row>
    <row r="10" spans="1:41" x14ac:dyDescent="0.25">
      <c r="A10">
        <v>9</v>
      </c>
      <c r="B10" s="3">
        <v>36435</v>
      </c>
      <c r="D10" s="8" t="s">
        <v>35</v>
      </c>
      <c r="E10" s="8" t="s">
        <v>52</v>
      </c>
      <c r="F10" s="2">
        <v>1999</v>
      </c>
      <c r="H10" s="2" t="s">
        <v>9</v>
      </c>
      <c r="I10" t="s">
        <v>10</v>
      </c>
      <c r="J10" t="s">
        <v>10</v>
      </c>
      <c r="K10" s="2">
        <v>0</v>
      </c>
      <c r="L10" s="8">
        <v>0</v>
      </c>
      <c r="M10" s="4"/>
      <c r="N10" s="4"/>
      <c r="O10" s="12"/>
      <c r="P10" s="7"/>
      <c r="Q10" s="4"/>
      <c r="R10" s="12"/>
      <c r="T10" s="2">
        <v>302</v>
      </c>
      <c r="V10" s="11"/>
      <c r="W10" s="11"/>
      <c r="X10" s="11"/>
    </row>
    <row r="11" spans="1:41" x14ac:dyDescent="0.25">
      <c r="A11">
        <v>10</v>
      </c>
      <c r="B11" s="3">
        <v>36441</v>
      </c>
      <c r="C11" s="8">
        <v>4</v>
      </c>
      <c r="D11" s="8" t="s">
        <v>37</v>
      </c>
      <c r="E11" s="8" t="s">
        <v>51</v>
      </c>
      <c r="F11" s="2">
        <v>1999</v>
      </c>
      <c r="H11" s="2" t="s">
        <v>9</v>
      </c>
      <c r="K11" s="2">
        <v>3900</v>
      </c>
      <c r="L11" s="8">
        <v>0</v>
      </c>
      <c r="M11" s="4"/>
      <c r="N11" s="4"/>
      <c r="O11" s="12"/>
      <c r="P11" s="7"/>
      <c r="Q11" s="4"/>
      <c r="R11" s="12"/>
      <c r="V11" s="11"/>
      <c r="W11" s="11"/>
      <c r="X11" s="11"/>
      <c r="Y11" t="s">
        <v>61</v>
      </c>
    </row>
    <row r="12" spans="1:41" x14ac:dyDescent="0.25">
      <c r="A12">
        <v>11</v>
      </c>
      <c r="B12" s="3">
        <v>36739</v>
      </c>
      <c r="C12" s="8">
        <v>1</v>
      </c>
      <c r="D12" s="8" t="s">
        <v>35</v>
      </c>
      <c r="E12" s="8" t="s">
        <v>51</v>
      </c>
      <c r="F12" s="2">
        <v>2000</v>
      </c>
      <c r="G12" s="2">
        <v>8</v>
      </c>
      <c r="H12" s="2" t="s">
        <v>12</v>
      </c>
      <c r="I12" t="s">
        <v>10</v>
      </c>
      <c r="J12" t="s">
        <v>10</v>
      </c>
      <c r="K12" s="2">
        <v>91816</v>
      </c>
      <c r="L12" s="8">
        <v>91816</v>
      </c>
      <c r="M12" s="4">
        <f t="shared" ref="M12:N19" si="0">V12-INT(V12)</f>
        <v>0.875</v>
      </c>
      <c r="N12" s="4">
        <f t="shared" si="0"/>
        <v>0.92430555555620231</v>
      </c>
      <c r="O12" s="12">
        <f t="shared" ref="O12:O19" si="1">IF(W12&gt;V12, W12-V12, 1+V12-W12)</f>
        <v>4.9305555556202307E-2</v>
      </c>
      <c r="P12" s="7">
        <f t="shared" ref="P12:P19" si="2">(W12-V12)*24</f>
        <v>1.1833333333488554</v>
      </c>
      <c r="Q12" s="4">
        <f t="shared" ref="Q12:Q19" si="3">X12-INT(X12)</f>
        <v>0.86180555555620231</v>
      </c>
      <c r="R12" s="12">
        <f t="shared" ref="R12:R19" si="4">IF(X12&gt;V12, X12-V12, 1+V12-X12)</f>
        <v>1.0131944444437977</v>
      </c>
      <c r="S12" s="7">
        <f t="shared" ref="S12:S19" si="5">(X12-V12)*24</f>
        <v>-0.31666666665114462</v>
      </c>
      <c r="T12" s="2">
        <v>377.8</v>
      </c>
      <c r="U12" s="2">
        <v>0.119862361</v>
      </c>
      <c r="V12" s="11">
        <v>36739.875</v>
      </c>
      <c r="W12" s="11">
        <v>36739.924305555556</v>
      </c>
      <c r="X12" s="11">
        <v>36739.861805555556</v>
      </c>
    </row>
    <row r="13" spans="1:41" x14ac:dyDescent="0.25">
      <c r="A13">
        <v>12</v>
      </c>
      <c r="B13" s="3">
        <v>36752</v>
      </c>
      <c r="C13" s="8">
        <v>2</v>
      </c>
      <c r="D13" s="8" t="s">
        <v>35</v>
      </c>
      <c r="E13" s="8" t="s">
        <v>51</v>
      </c>
      <c r="F13" s="2">
        <v>2000</v>
      </c>
      <c r="G13" s="2">
        <v>1</v>
      </c>
      <c r="H13" s="2" t="s">
        <v>12</v>
      </c>
      <c r="I13" t="s">
        <v>10</v>
      </c>
      <c r="J13" t="s">
        <v>10</v>
      </c>
      <c r="K13" s="2">
        <v>28999</v>
      </c>
      <c r="L13" s="31">
        <v>15306</v>
      </c>
      <c r="M13" s="4">
        <f t="shared" si="0"/>
        <v>0.89583333333575865</v>
      </c>
      <c r="N13" s="4">
        <f t="shared" si="0"/>
        <v>0.86944444444088731</v>
      </c>
      <c r="O13" s="12">
        <f t="shared" si="1"/>
        <v>1.0263888888948713</v>
      </c>
      <c r="P13" s="7">
        <f t="shared" si="2"/>
        <v>-0.63333333347691223</v>
      </c>
      <c r="Q13" s="4">
        <f t="shared" si="3"/>
        <v>0.84861111111240461</v>
      </c>
      <c r="R13" s="12">
        <f t="shared" si="4"/>
        <v>1.047222222223354</v>
      </c>
      <c r="S13" s="7">
        <f t="shared" si="5"/>
        <v>-1.1333333333604969</v>
      </c>
      <c r="T13" s="2">
        <v>369</v>
      </c>
      <c r="U13" s="2">
        <v>8.2173441999999999E-2</v>
      </c>
      <c r="V13" s="11">
        <v>36752.895833333336</v>
      </c>
      <c r="W13" s="11">
        <v>36752.869444444441</v>
      </c>
      <c r="X13" s="11">
        <v>36752.848611111112</v>
      </c>
    </row>
    <row r="14" spans="1:41" x14ac:dyDescent="0.25">
      <c r="A14">
        <v>13</v>
      </c>
      <c r="B14" s="3">
        <v>36767</v>
      </c>
      <c r="C14" s="8">
        <v>1</v>
      </c>
      <c r="D14" s="8" t="s">
        <v>35</v>
      </c>
      <c r="E14" s="8" t="s">
        <v>51</v>
      </c>
      <c r="F14" s="2">
        <v>2000</v>
      </c>
      <c r="H14" s="2" t="s">
        <v>9</v>
      </c>
      <c r="I14" t="s">
        <v>10</v>
      </c>
      <c r="J14" t="s">
        <v>10</v>
      </c>
      <c r="K14" s="2">
        <v>100250</v>
      </c>
      <c r="L14" s="8">
        <v>100250</v>
      </c>
      <c r="M14" s="4">
        <f t="shared" si="0"/>
        <v>0.9375</v>
      </c>
      <c r="N14" s="4">
        <f t="shared" si="0"/>
        <v>0.98472222222335404</v>
      </c>
      <c r="O14" s="12">
        <f t="shared" si="1"/>
        <v>4.7222222223354038E-2</v>
      </c>
      <c r="P14" s="7">
        <f t="shared" si="2"/>
        <v>1.1333333333604969</v>
      </c>
      <c r="Q14" s="4">
        <f t="shared" si="3"/>
        <v>0.83541666666860692</v>
      </c>
      <c r="R14" s="12">
        <f t="shared" si="4"/>
        <v>1.1020833333313931</v>
      </c>
      <c r="S14" s="7">
        <f t="shared" si="5"/>
        <v>-2.4499999999534339</v>
      </c>
      <c r="T14" s="2">
        <v>532</v>
      </c>
      <c r="U14" s="2">
        <v>0.27748308300000002</v>
      </c>
      <c r="V14" s="11">
        <v>36767.9375</v>
      </c>
      <c r="W14" s="11">
        <v>36767.984722222223</v>
      </c>
      <c r="X14" s="11">
        <v>36767.835416666669</v>
      </c>
      <c r="Y14" t="s">
        <v>62</v>
      </c>
    </row>
    <row r="15" spans="1:41" x14ac:dyDescent="0.25">
      <c r="A15">
        <v>14</v>
      </c>
      <c r="B15" s="3">
        <v>36767</v>
      </c>
      <c r="C15" s="8">
        <v>3</v>
      </c>
      <c r="D15" s="8" t="s">
        <v>35</v>
      </c>
      <c r="E15" s="8" t="s">
        <v>51</v>
      </c>
      <c r="F15" s="2">
        <v>2000</v>
      </c>
      <c r="G15" s="2">
        <v>1</v>
      </c>
      <c r="H15" s="2" t="s">
        <v>12</v>
      </c>
      <c r="I15" t="s">
        <v>10</v>
      </c>
      <c r="J15" t="s">
        <v>10</v>
      </c>
      <c r="K15" s="2">
        <v>64683</v>
      </c>
      <c r="L15" s="8">
        <v>60821</v>
      </c>
      <c r="M15" s="4">
        <f t="shared" si="0"/>
        <v>0.875</v>
      </c>
      <c r="N15" s="4">
        <f t="shared" si="0"/>
        <v>0.87708333333284827</v>
      </c>
      <c r="O15" s="12">
        <f t="shared" si="1"/>
        <v>2.0833333328482695E-3</v>
      </c>
      <c r="P15" s="7">
        <f t="shared" si="2"/>
        <v>4.9999999988358468E-2</v>
      </c>
      <c r="Q15" s="4">
        <f t="shared" si="3"/>
        <v>0.83125000000291038</v>
      </c>
      <c r="R15" s="12">
        <f t="shared" si="4"/>
        <v>1.0437499999970896</v>
      </c>
      <c r="S15" s="7">
        <f t="shared" si="5"/>
        <v>-1.0499999999301508</v>
      </c>
      <c r="T15" s="2">
        <v>24.5</v>
      </c>
      <c r="U15" s="2">
        <v>1.2534693880000001</v>
      </c>
      <c r="V15" s="11">
        <v>36767.875</v>
      </c>
      <c r="W15" s="11">
        <v>36767.877083333333</v>
      </c>
      <c r="X15" s="11">
        <v>36767.831250000003</v>
      </c>
    </row>
    <row r="16" spans="1:41" ht="15.75" customHeight="1" x14ac:dyDescent="0.25">
      <c r="A16">
        <v>15</v>
      </c>
      <c r="B16" s="3">
        <v>36774</v>
      </c>
      <c r="D16" s="8" t="s">
        <v>37</v>
      </c>
      <c r="E16" s="8" t="s">
        <v>55</v>
      </c>
      <c r="F16" s="2">
        <v>2000</v>
      </c>
      <c r="H16" s="2" t="s">
        <v>9</v>
      </c>
      <c r="I16" s="2" t="s">
        <v>10</v>
      </c>
      <c r="J16" s="2" t="s">
        <v>10</v>
      </c>
      <c r="K16" s="2">
        <v>2508</v>
      </c>
      <c r="L16" s="8">
        <v>2508</v>
      </c>
      <c r="M16" s="4"/>
      <c r="N16" s="4"/>
      <c r="O16" s="12"/>
      <c r="P16" s="7"/>
      <c r="Q16" s="4"/>
      <c r="R16" s="12"/>
      <c r="V16" s="11"/>
      <c r="W16" s="11"/>
      <c r="X16" s="11"/>
    </row>
    <row r="17" spans="1:25" ht="15.75" customHeight="1" x14ac:dyDescent="0.25">
      <c r="A17">
        <v>16</v>
      </c>
      <c r="B17" s="3">
        <v>36779</v>
      </c>
      <c r="D17" s="8" t="s">
        <v>37</v>
      </c>
      <c r="E17" s="8" t="s">
        <v>55</v>
      </c>
      <c r="F17" s="2">
        <v>2000</v>
      </c>
      <c r="H17" s="2" t="s">
        <v>9</v>
      </c>
      <c r="I17" s="2" t="s">
        <v>10</v>
      </c>
      <c r="J17" s="2" t="s">
        <v>10</v>
      </c>
      <c r="K17" s="2">
        <v>37013</v>
      </c>
      <c r="L17" s="8">
        <v>16608</v>
      </c>
      <c r="M17" s="4"/>
      <c r="N17" s="4"/>
      <c r="O17" s="12"/>
      <c r="P17" s="7"/>
      <c r="Q17" s="4"/>
      <c r="R17" s="12"/>
      <c r="V17" s="11"/>
      <c r="W17" s="11"/>
      <c r="X17" s="11"/>
    </row>
    <row r="18" spans="1:25" x14ac:dyDescent="0.25">
      <c r="A18">
        <v>17</v>
      </c>
      <c r="B18" s="3">
        <v>36781</v>
      </c>
      <c r="C18" s="8">
        <v>2</v>
      </c>
      <c r="D18" s="8" t="s">
        <v>35</v>
      </c>
      <c r="E18" s="8" t="s">
        <v>51</v>
      </c>
      <c r="F18" s="2">
        <v>2000</v>
      </c>
      <c r="H18" s="2" t="s">
        <v>9</v>
      </c>
      <c r="I18" t="s">
        <v>10</v>
      </c>
      <c r="J18" t="s">
        <v>10</v>
      </c>
      <c r="K18" s="2">
        <v>132399</v>
      </c>
      <c r="L18" s="8">
        <v>112849</v>
      </c>
      <c r="M18" s="4">
        <f t="shared" si="0"/>
        <v>0.85416666666424135</v>
      </c>
      <c r="N18" s="4">
        <f t="shared" si="0"/>
        <v>0.94652777777810115</v>
      </c>
      <c r="O18" s="12">
        <f t="shared" si="1"/>
        <v>9.2361111113859806E-2</v>
      </c>
      <c r="P18" s="7">
        <f t="shared" si="2"/>
        <v>2.2166666667326353</v>
      </c>
      <c r="Q18" s="4">
        <f t="shared" si="3"/>
        <v>0.81805555555911269</v>
      </c>
      <c r="R18" s="12">
        <f t="shared" si="4"/>
        <v>1.0361111111051287</v>
      </c>
      <c r="S18" s="7">
        <f t="shared" si="5"/>
        <v>-0.86666666652308777</v>
      </c>
      <c r="T18" s="2">
        <v>96</v>
      </c>
      <c r="U18" s="2">
        <v>1.268572917</v>
      </c>
      <c r="V18" s="11">
        <v>36781.854166666664</v>
      </c>
      <c r="W18" s="11">
        <v>36781.946527777778</v>
      </c>
      <c r="X18" s="11">
        <v>36781.818055555559</v>
      </c>
    </row>
    <row r="19" spans="1:25" x14ac:dyDescent="0.25">
      <c r="A19">
        <v>18</v>
      </c>
      <c r="B19" s="3">
        <v>36796</v>
      </c>
      <c r="C19" s="8">
        <v>3</v>
      </c>
      <c r="D19" s="8" t="s">
        <v>35</v>
      </c>
      <c r="E19" s="8" t="s">
        <v>51</v>
      </c>
      <c r="F19" s="2">
        <v>2000</v>
      </c>
      <c r="H19" s="2" t="s">
        <v>9</v>
      </c>
      <c r="I19" t="s">
        <v>10</v>
      </c>
      <c r="J19" t="s">
        <v>10</v>
      </c>
      <c r="K19" s="2">
        <v>80923</v>
      </c>
      <c r="L19" s="31">
        <v>54402</v>
      </c>
      <c r="M19" s="4">
        <f t="shared" si="0"/>
        <v>0.83333333333575865</v>
      </c>
      <c r="N19" s="4">
        <f t="shared" si="0"/>
        <v>0.97777777777810115</v>
      </c>
      <c r="O19" s="12">
        <f t="shared" si="1"/>
        <v>0.1444444444423425</v>
      </c>
      <c r="P19" s="7">
        <f t="shared" si="2"/>
        <v>3.46666666661622</v>
      </c>
      <c r="Q19" s="4">
        <f t="shared" si="3"/>
        <v>0.79861111110949423</v>
      </c>
      <c r="R19" s="12">
        <f t="shared" si="4"/>
        <v>1.0347222222262644</v>
      </c>
      <c r="S19" s="7">
        <f t="shared" si="5"/>
        <v>-0.8333333334303461</v>
      </c>
      <c r="T19" s="2">
        <v>338</v>
      </c>
      <c r="U19" s="2">
        <v>0.429801775</v>
      </c>
      <c r="V19" s="11">
        <v>36796.833333333336</v>
      </c>
      <c r="W19" s="11">
        <v>36796.977777777778</v>
      </c>
      <c r="X19" s="11">
        <v>36796.798611111109</v>
      </c>
    </row>
    <row r="20" spans="1:25" x14ac:dyDescent="0.25">
      <c r="A20">
        <v>19</v>
      </c>
      <c r="B20" s="3">
        <v>36813</v>
      </c>
      <c r="C20" s="8">
        <v>4</v>
      </c>
      <c r="D20" s="8" t="s">
        <v>37</v>
      </c>
      <c r="E20" s="8" t="s">
        <v>51</v>
      </c>
      <c r="F20" s="2">
        <v>2000</v>
      </c>
      <c r="H20" s="2" t="s">
        <v>9</v>
      </c>
      <c r="I20" t="s">
        <v>10</v>
      </c>
      <c r="J20" t="s">
        <v>10</v>
      </c>
      <c r="K20" s="2">
        <v>20369</v>
      </c>
      <c r="L20" s="31">
        <v>8193</v>
      </c>
      <c r="M20" s="4"/>
      <c r="N20" s="4"/>
      <c r="O20" s="12"/>
      <c r="P20" s="7"/>
      <c r="Q20" s="4"/>
      <c r="R20" s="12"/>
      <c r="V20" s="11"/>
      <c r="W20" s="11"/>
      <c r="X20" s="11"/>
    </row>
    <row r="21" spans="1:25" x14ac:dyDescent="0.25">
      <c r="A21" s="27">
        <v>20</v>
      </c>
      <c r="B21" s="3">
        <v>37088</v>
      </c>
      <c r="C21" s="8">
        <v>1</v>
      </c>
      <c r="D21" s="8" t="s">
        <v>35</v>
      </c>
      <c r="E21" s="8" t="s">
        <v>51</v>
      </c>
      <c r="F21" s="2">
        <v>2001</v>
      </c>
      <c r="H21" s="2" t="s">
        <v>12</v>
      </c>
      <c r="I21" t="s">
        <v>10</v>
      </c>
      <c r="J21" t="s">
        <v>10</v>
      </c>
      <c r="K21" s="2">
        <v>98923</v>
      </c>
      <c r="L21" s="8">
        <v>98923</v>
      </c>
      <c r="M21" s="4"/>
      <c r="N21" s="4"/>
      <c r="O21" s="12"/>
      <c r="P21" s="7"/>
      <c r="Q21" s="4"/>
      <c r="R21" s="12"/>
      <c r="V21" s="11"/>
      <c r="W21" s="11"/>
      <c r="X21" s="11"/>
      <c r="Y21" t="s">
        <v>63</v>
      </c>
    </row>
    <row r="22" spans="1:25" x14ac:dyDescent="0.25">
      <c r="A22" s="27">
        <v>21</v>
      </c>
      <c r="B22" s="3">
        <v>37103</v>
      </c>
      <c r="C22" s="8">
        <v>2</v>
      </c>
      <c r="D22" s="8" t="s">
        <v>35</v>
      </c>
      <c r="E22" s="8" t="s">
        <v>51</v>
      </c>
      <c r="F22" s="2">
        <v>2001</v>
      </c>
      <c r="G22" s="2">
        <v>1</v>
      </c>
      <c r="H22" s="2" t="s">
        <v>12</v>
      </c>
      <c r="I22" t="s">
        <v>10</v>
      </c>
      <c r="J22" t="s">
        <v>10</v>
      </c>
      <c r="K22" s="2">
        <v>79250</v>
      </c>
      <c r="L22" s="31">
        <v>67183</v>
      </c>
      <c r="M22" s="4">
        <f t="shared" ref="M22:N25" si="6">V22-INT(V22)</f>
        <v>0.875</v>
      </c>
      <c r="N22" s="4">
        <f t="shared" si="6"/>
        <v>0.77222222222189885</v>
      </c>
      <c r="O22" s="12">
        <f>IF(W22&gt;V22, W22-V22, 1+V22-W22)</f>
        <v>1.1027777777781012</v>
      </c>
      <c r="P22" s="7">
        <f>(W22-V22)*24</f>
        <v>-2.4666666666744277</v>
      </c>
      <c r="Q22" s="4">
        <f>X22-INT(X22)</f>
        <v>0.86250000000291038</v>
      </c>
      <c r="R22" s="12">
        <f>IF(X22&gt;V22, X22-V22, 1+V22-X22)</f>
        <v>1.0124999999970896</v>
      </c>
      <c r="S22" s="7">
        <f>(X22-V22)*24</f>
        <v>-0.29999999993015081</v>
      </c>
      <c r="T22" s="2">
        <v>270</v>
      </c>
      <c r="U22" s="2">
        <v>0.20117407400000001</v>
      </c>
      <c r="V22" s="11">
        <v>37103.875</v>
      </c>
      <c r="W22" s="11">
        <v>37103.772222222222</v>
      </c>
      <c r="X22" s="11">
        <v>37103.862500000003</v>
      </c>
      <c r="Y22" t="s">
        <v>63</v>
      </c>
    </row>
    <row r="23" spans="1:25" x14ac:dyDescent="0.25">
      <c r="A23">
        <v>22</v>
      </c>
      <c r="B23" s="3">
        <v>37119</v>
      </c>
      <c r="C23" s="8">
        <v>3</v>
      </c>
      <c r="D23" s="8" t="s">
        <v>35</v>
      </c>
      <c r="E23" s="8" t="s">
        <v>51</v>
      </c>
      <c r="F23" s="2">
        <v>2001</v>
      </c>
      <c r="G23" s="2">
        <v>1</v>
      </c>
      <c r="H23" s="2" t="s">
        <v>12</v>
      </c>
      <c r="I23" t="s">
        <v>10</v>
      </c>
      <c r="J23" t="s">
        <v>10</v>
      </c>
      <c r="K23" s="2">
        <v>37842</v>
      </c>
      <c r="L23" s="31">
        <v>29146</v>
      </c>
      <c r="M23" s="4">
        <f t="shared" si="6"/>
        <v>0.875</v>
      </c>
      <c r="N23" s="4">
        <f t="shared" si="6"/>
        <v>0.77500000000145519</v>
      </c>
      <c r="O23" s="12">
        <f>IF(W23&gt;V23, W23-V23, 1+V23-W23)</f>
        <v>1.0999999999985448</v>
      </c>
      <c r="P23" s="7">
        <f>(W23-V23)*24</f>
        <v>-2.3999999999650754</v>
      </c>
      <c r="Q23" s="4">
        <f>X23-INT(X23)</f>
        <v>0.84652777777955635</v>
      </c>
      <c r="R23" s="12">
        <f>IF(X23&gt;V23, X23-V23, 1+V23-X23)</f>
        <v>1.0284722222204437</v>
      </c>
      <c r="S23" s="7">
        <f>(X23-V23)*24</f>
        <v>-0.68333333329064772</v>
      </c>
      <c r="T23" s="2">
        <v>250</v>
      </c>
      <c r="U23" s="2">
        <v>8.9604000000000003E-2</v>
      </c>
      <c r="V23" s="11">
        <v>37119.875</v>
      </c>
      <c r="W23" s="11">
        <v>37119.775000000001</v>
      </c>
      <c r="X23" s="11">
        <v>37119.84652777778</v>
      </c>
    </row>
    <row r="24" spans="1:25" x14ac:dyDescent="0.25">
      <c r="A24">
        <v>23</v>
      </c>
      <c r="B24" s="3">
        <v>37130</v>
      </c>
      <c r="C24" s="8">
        <v>1</v>
      </c>
      <c r="D24" s="8" t="s">
        <v>35</v>
      </c>
      <c r="E24" s="8" t="s">
        <v>51</v>
      </c>
      <c r="F24" s="2">
        <v>2001</v>
      </c>
      <c r="H24" s="2" t="s">
        <v>9</v>
      </c>
      <c r="I24" t="s">
        <v>10</v>
      </c>
      <c r="J24" t="s">
        <v>10</v>
      </c>
      <c r="K24" s="2">
        <v>39160</v>
      </c>
      <c r="L24" s="8">
        <v>39160</v>
      </c>
      <c r="M24" s="4">
        <f t="shared" si="6"/>
        <v>0.875</v>
      </c>
      <c r="N24" s="4">
        <f t="shared" si="6"/>
        <v>0.78263888888614019</v>
      </c>
      <c r="O24" s="12">
        <f>IF(W24&gt;V24, W24-V24, 1+V24-W24)</f>
        <v>1.0923611111138598</v>
      </c>
      <c r="P24" s="7">
        <f>(W24-V24)*24</f>
        <v>-2.2166666667326353</v>
      </c>
      <c r="Q24" s="4">
        <f>X24-INT(X24)</f>
        <v>0.83958333333430346</v>
      </c>
      <c r="R24" s="12">
        <f>IF(X24&gt;V24, X24-V24, 1+V24-X24)</f>
        <v>1.0354166666656965</v>
      </c>
      <c r="S24" s="7">
        <f>(X24-V24)*24</f>
        <v>-0.84999999997671694</v>
      </c>
      <c r="T24" s="2">
        <v>200</v>
      </c>
      <c r="U24" s="2">
        <v>0.165105</v>
      </c>
      <c r="V24" s="11">
        <v>37130.875</v>
      </c>
      <c r="W24" s="11">
        <v>37130.782638888886</v>
      </c>
      <c r="X24" s="11">
        <v>37130.839583333334</v>
      </c>
    </row>
    <row r="25" spans="1:25" x14ac:dyDescent="0.25">
      <c r="A25">
        <v>24</v>
      </c>
      <c r="B25" s="3">
        <v>37143</v>
      </c>
      <c r="C25" s="8">
        <v>2</v>
      </c>
      <c r="D25" s="8" t="s">
        <v>35</v>
      </c>
      <c r="E25" s="8" t="s">
        <v>51</v>
      </c>
      <c r="F25" s="2">
        <v>2001</v>
      </c>
      <c r="H25" s="2" t="s">
        <v>9</v>
      </c>
      <c r="I25" t="s">
        <v>10</v>
      </c>
      <c r="J25" t="s">
        <v>10</v>
      </c>
      <c r="K25" s="2">
        <v>36481</v>
      </c>
      <c r="L25" s="8">
        <v>28178</v>
      </c>
      <c r="M25" s="4">
        <f t="shared" si="6"/>
        <v>0.875</v>
      </c>
      <c r="N25" s="4">
        <f t="shared" si="6"/>
        <v>0.17083333332993789</v>
      </c>
      <c r="O25" s="12">
        <f>IF(W25&gt;V25, W25-V25, 1+V25-W25)</f>
        <v>0.29583333332993789</v>
      </c>
      <c r="P25" s="7">
        <f>(W25-V25)*24</f>
        <v>7.0999999999185093</v>
      </c>
      <c r="Q25" s="4">
        <f>X25-INT(X25)</f>
        <v>0.82361111111094942</v>
      </c>
      <c r="R25" s="12">
        <f>IF(X25&gt;V25, X25-V25, 1+V25-X25)</f>
        <v>1.0513888888890506</v>
      </c>
      <c r="S25" s="7">
        <f>(X25-V25)*24</f>
        <v>-1.2333333333372138</v>
      </c>
      <c r="T25" s="2">
        <v>325</v>
      </c>
      <c r="U25" s="2">
        <v>9.5464615000000003E-2</v>
      </c>
      <c r="V25" s="11">
        <v>37143.875</v>
      </c>
      <c r="W25" s="11">
        <v>37144.17083333333</v>
      </c>
      <c r="X25" s="11">
        <v>37143.823611111111</v>
      </c>
    </row>
    <row r="26" spans="1:25" x14ac:dyDescent="0.25">
      <c r="A26">
        <v>25</v>
      </c>
      <c r="B26" s="3">
        <v>37147</v>
      </c>
      <c r="C26" s="8">
        <v>3</v>
      </c>
      <c r="D26" s="8" t="s">
        <v>35</v>
      </c>
      <c r="E26" s="8" t="s">
        <v>51</v>
      </c>
      <c r="F26" s="2">
        <v>2001</v>
      </c>
      <c r="H26" s="2" t="s">
        <v>9</v>
      </c>
      <c r="K26" s="2">
        <v>123426</v>
      </c>
      <c r="L26" s="8">
        <v>99932</v>
      </c>
      <c r="M26" s="4"/>
      <c r="N26" s="4"/>
      <c r="O26" s="12"/>
      <c r="P26" s="7"/>
      <c r="Q26" s="4"/>
      <c r="R26" s="12"/>
      <c r="V26" s="11"/>
      <c r="W26" s="11"/>
      <c r="X26" s="11"/>
    </row>
    <row r="27" spans="1:25" x14ac:dyDescent="0.25">
      <c r="A27">
        <v>26</v>
      </c>
      <c r="B27" s="3">
        <v>37159</v>
      </c>
      <c r="D27" s="8" t="s">
        <v>35</v>
      </c>
      <c r="E27" s="8" t="s">
        <v>52</v>
      </c>
      <c r="F27" s="2">
        <v>2001</v>
      </c>
      <c r="H27" s="2" t="s">
        <v>9</v>
      </c>
      <c r="I27" t="s">
        <v>10</v>
      </c>
      <c r="J27" t="s">
        <v>10</v>
      </c>
      <c r="K27" s="2">
        <v>12380</v>
      </c>
      <c r="L27" s="8">
        <v>12380</v>
      </c>
      <c r="M27" s="4">
        <f>V27-INT(V27)</f>
        <v>0.83333333333575865</v>
      </c>
      <c r="N27" s="4">
        <f>W27-INT(W27)</f>
        <v>0.76388888889050577</v>
      </c>
      <c r="O27" s="12">
        <f>IF(W27&gt;V27, W27-V27, 1+V27-W27)</f>
        <v>1.0694444444452529</v>
      </c>
      <c r="P27" s="7">
        <f>(W27-V27)*24</f>
        <v>-1.6666666666860692</v>
      </c>
      <c r="Q27" s="4">
        <f>X27-INT(X27)</f>
        <v>0.80347222222189885</v>
      </c>
      <c r="R27" s="12">
        <f>IF(X27&gt;V27, X27-V27, 1+V27-X27)</f>
        <v>1.0298611111138598</v>
      </c>
      <c r="S27" s="7">
        <f>(X27-V27)*24</f>
        <v>-0.71666666673263535</v>
      </c>
      <c r="T27" s="2">
        <v>430</v>
      </c>
      <c r="U27" s="2">
        <v>2.8790698E-2</v>
      </c>
      <c r="V27" s="11">
        <v>37159.833333333336</v>
      </c>
      <c r="W27" s="11">
        <v>37159.763888888891</v>
      </c>
      <c r="X27" s="11">
        <v>37159.803472222222</v>
      </c>
      <c r="Y27" t="s">
        <v>38</v>
      </c>
    </row>
    <row r="28" spans="1:25" x14ac:dyDescent="0.25">
      <c r="A28">
        <v>27</v>
      </c>
      <c r="B28" s="3">
        <v>37167</v>
      </c>
      <c r="C28" s="8">
        <v>4</v>
      </c>
      <c r="D28" s="8" t="s">
        <v>37</v>
      </c>
      <c r="E28" s="8" t="s">
        <v>51</v>
      </c>
      <c r="F28" s="2">
        <v>2001</v>
      </c>
      <c r="H28" s="2" t="s">
        <v>9</v>
      </c>
      <c r="K28" s="2">
        <v>58223</v>
      </c>
      <c r="L28" s="8">
        <v>41653</v>
      </c>
      <c r="M28" s="4"/>
      <c r="N28" s="4"/>
      <c r="O28" s="12"/>
      <c r="P28" s="7"/>
      <c r="Q28" s="4"/>
      <c r="R28" s="12"/>
      <c r="T28" s="2">
        <v>28</v>
      </c>
      <c r="U28" s="2">
        <v>1.623</v>
      </c>
      <c r="V28" s="11"/>
      <c r="W28" s="11"/>
      <c r="X28" s="11"/>
      <c r="Y28" t="s">
        <v>40</v>
      </c>
    </row>
    <row r="29" spans="1:25" x14ac:dyDescent="0.25">
      <c r="A29">
        <v>28</v>
      </c>
      <c r="B29" s="3">
        <v>37183</v>
      </c>
      <c r="D29" s="8" t="s">
        <v>35</v>
      </c>
      <c r="E29" s="8" t="s">
        <v>52</v>
      </c>
      <c r="F29" s="2">
        <v>2001</v>
      </c>
      <c r="H29" s="2" t="s">
        <v>9</v>
      </c>
      <c r="I29" t="s">
        <v>10</v>
      </c>
      <c r="J29" t="s">
        <v>10</v>
      </c>
      <c r="K29" s="2">
        <v>35613</v>
      </c>
      <c r="L29" s="8">
        <v>35613</v>
      </c>
      <c r="M29" s="4">
        <f>V29-INT(V29)</f>
        <v>0.83333333333575865</v>
      </c>
      <c r="N29" s="4">
        <f>W29-INT(W29)</f>
        <v>6.9050925929332152E-2</v>
      </c>
      <c r="O29" s="12">
        <f>IF(W29&gt;V29, W29-V29, 1+V29-W29)</f>
        <v>0.2357175925935735</v>
      </c>
      <c r="P29" s="7">
        <f>(W29-V29)*24</f>
        <v>5.657222222245764</v>
      </c>
      <c r="Q29" s="4">
        <f>X29-INT(X29)</f>
        <v>0.77500000000145519</v>
      </c>
      <c r="R29" s="12">
        <f>IF(X29&gt;V29, X29-V29, 1+V29-X29)</f>
        <v>1.0583333333343035</v>
      </c>
      <c r="S29" s="7">
        <f>(X29-V29)*24</f>
        <v>-1.4000000000232831</v>
      </c>
      <c r="T29" s="2">
        <v>330</v>
      </c>
      <c r="U29" s="2">
        <v>0.107918182</v>
      </c>
      <c r="V29" s="11">
        <v>37183.833333333336</v>
      </c>
      <c r="W29" s="11">
        <v>37184.069050925929</v>
      </c>
      <c r="X29" s="11">
        <v>37183.775000000001</v>
      </c>
      <c r="Y29" t="s">
        <v>38</v>
      </c>
    </row>
    <row r="30" spans="1:25" x14ac:dyDescent="0.25">
      <c r="A30">
        <v>29</v>
      </c>
      <c r="B30" s="3">
        <v>37465</v>
      </c>
      <c r="C30" s="8">
        <v>1</v>
      </c>
      <c r="D30" s="8" t="s">
        <v>35</v>
      </c>
      <c r="E30" s="8" t="s">
        <v>51</v>
      </c>
      <c r="F30" s="2">
        <v>2002</v>
      </c>
      <c r="H30" s="2" t="s">
        <v>12</v>
      </c>
      <c r="K30" s="2">
        <v>38856</v>
      </c>
      <c r="L30" s="8">
        <v>38856</v>
      </c>
      <c r="M30" s="4"/>
      <c r="N30" s="4"/>
      <c r="O30" s="12"/>
      <c r="P30" s="7"/>
      <c r="Q30" s="4"/>
      <c r="R30" s="12"/>
      <c r="V30" s="11"/>
      <c r="W30" s="11"/>
      <c r="X30" s="11"/>
    </row>
    <row r="31" spans="1:25" x14ac:dyDescent="0.25">
      <c r="A31">
        <v>30</v>
      </c>
      <c r="B31" s="3">
        <v>37479</v>
      </c>
      <c r="C31" s="8">
        <v>1</v>
      </c>
      <c r="D31" s="8" t="s">
        <v>37</v>
      </c>
      <c r="E31" s="8" t="s">
        <v>51</v>
      </c>
      <c r="F31" s="2">
        <v>2002</v>
      </c>
      <c r="H31" s="2" t="s">
        <v>9</v>
      </c>
      <c r="I31" t="s">
        <v>10</v>
      </c>
      <c r="J31" t="s">
        <v>10</v>
      </c>
      <c r="K31" s="2">
        <v>3843</v>
      </c>
      <c r="L31" s="8">
        <v>3843</v>
      </c>
      <c r="M31" s="4">
        <f t="shared" ref="M31:N34" si="7">V31-INT(V31)</f>
        <v>0.875</v>
      </c>
      <c r="N31" s="4">
        <f t="shared" si="7"/>
        <v>6.7361111112404615E-2</v>
      </c>
      <c r="O31" s="12">
        <f>IF(W31&gt;V31, W31-V31, 1+V31-W31)</f>
        <v>0.19236111111240461</v>
      </c>
      <c r="P31" s="7">
        <f>(W31-V31)*24</f>
        <v>4.6166666666977108</v>
      </c>
      <c r="Q31" s="4">
        <f>X31-INT(X31)</f>
        <v>0.85624999999708962</v>
      </c>
      <c r="R31" s="12">
        <f>IF(X31&gt;V31, X31-V31, 1+V31-X31)</f>
        <v>1.0187500000029104</v>
      </c>
      <c r="S31" s="7">
        <f>(X31-V31)*24</f>
        <v>-0.45000000006984919</v>
      </c>
      <c r="T31" s="2">
        <v>31</v>
      </c>
      <c r="U31" s="2">
        <v>9.2451613000000002E-2</v>
      </c>
      <c r="V31" s="11">
        <v>37479.875</v>
      </c>
      <c r="W31" s="11">
        <v>37480.067361111112</v>
      </c>
      <c r="X31" s="11">
        <v>37479.856249999997</v>
      </c>
    </row>
    <row r="32" spans="1:25" x14ac:dyDescent="0.25">
      <c r="A32">
        <v>31</v>
      </c>
      <c r="B32" s="3">
        <v>37479</v>
      </c>
      <c r="C32" s="8">
        <v>2</v>
      </c>
      <c r="D32" s="8" t="s">
        <v>35</v>
      </c>
      <c r="E32" s="8" t="s">
        <v>51</v>
      </c>
      <c r="F32" s="2">
        <v>2002</v>
      </c>
      <c r="G32" s="2">
        <v>3</v>
      </c>
      <c r="H32" s="2" t="s">
        <v>12</v>
      </c>
      <c r="I32" t="s">
        <v>10</v>
      </c>
      <c r="J32" t="s">
        <v>10</v>
      </c>
      <c r="K32" s="2">
        <v>15047</v>
      </c>
      <c r="L32" s="8">
        <v>9799</v>
      </c>
      <c r="M32" s="4">
        <f t="shared" si="7"/>
        <v>0.875</v>
      </c>
      <c r="N32" s="4">
        <f t="shared" si="7"/>
        <v>0.96597222222044365</v>
      </c>
      <c r="O32" s="12">
        <f>IF(W32&gt;V32, W32-V32, 1+V32-W32)</f>
        <v>9.0972222220443655E-2</v>
      </c>
      <c r="P32" s="7">
        <f>(W32-V32)*24</f>
        <v>2.1833333332906477</v>
      </c>
      <c r="Q32" s="4">
        <f>X32-INT(X32)</f>
        <v>0.85277777777810115</v>
      </c>
      <c r="R32" s="12">
        <f>IF(X32&gt;V32, X32-V32, 1+V32-X32)</f>
        <v>1.0222222222218988</v>
      </c>
      <c r="S32" s="7">
        <f>(X32-V32)*24</f>
        <v>-0.53333333332557231</v>
      </c>
      <c r="T32" s="2">
        <v>400</v>
      </c>
      <c r="U32" s="2">
        <v>3.9559999999999998E-2</v>
      </c>
      <c r="V32" s="11">
        <v>37479.875</v>
      </c>
      <c r="W32" s="11">
        <v>37479.96597222222</v>
      </c>
      <c r="X32" s="11">
        <v>37479.852777777778</v>
      </c>
    </row>
    <row r="33" spans="1:25" x14ac:dyDescent="0.25">
      <c r="A33">
        <v>32</v>
      </c>
      <c r="B33" s="3">
        <v>37489</v>
      </c>
      <c r="C33" s="8">
        <v>3</v>
      </c>
      <c r="D33" s="8" t="s">
        <v>35</v>
      </c>
      <c r="E33" s="8" t="s">
        <v>51</v>
      </c>
      <c r="F33" s="2">
        <v>2002</v>
      </c>
      <c r="G33" s="2">
        <v>2</v>
      </c>
      <c r="H33" s="2" t="s">
        <v>12</v>
      </c>
      <c r="I33" t="s">
        <v>10</v>
      </c>
      <c r="J33" t="s">
        <v>10</v>
      </c>
      <c r="K33" s="2">
        <v>72016</v>
      </c>
      <c r="L33" s="8">
        <v>67749</v>
      </c>
      <c r="M33" s="4">
        <f t="shared" si="7"/>
        <v>0.91666666666424135</v>
      </c>
      <c r="N33" s="4">
        <f t="shared" si="7"/>
        <v>0.84305555555329192</v>
      </c>
      <c r="O33" s="12">
        <f>IF(W33&gt;V33, W33-V33, 1+V33-W33)</f>
        <v>1.0736111111109494</v>
      </c>
      <c r="P33" s="7">
        <f>(W33-V33)*24</f>
        <v>-1.7666666666627862</v>
      </c>
      <c r="Q33" s="4">
        <f>X33-INT(X33)</f>
        <v>0.84166666666715173</v>
      </c>
      <c r="R33" s="12">
        <f>IF(X33&gt;V33, X33-V33, 1+V33-X33)</f>
        <v>1.0749999999970896</v>
      </c>
      <c r="S33" s="7">
        <f>(X33-V33)*24</f>
        <v>-1.7999999999301508</v>
      </c>
      <c r="T33" s="2">
        <v>275</v>
      </c>
      <c r="U33" s="2">
        <v>0.29068363600000002</v>
      </c>
      <c r="V33" s="11">
        <v>37489.916666666664</v>
      </c>
      <c r="W33" s="11">
        <v>37489.843055555553</v>
      </c>
      <c r="X33" s="11">
        <v>37489.841666666667</v>
      </c>
    </row>
    <row r="34" spans="1:25" x14ac:dyDescent="0.25">
      <c r="A34">
        <v>33</v>
      </c>
      <c r="B34" s="3">
        <v>37494</v>
      </c>
      <c r="C34" s="8">
        <v>2</v>
      </c>
      <c r="D34" s="8" t="s">
        <v>35</v>
      </c>
      <c r="E34" s="8" t="s">
        <v>51</v>
      </c>
      <c r="F34" s="2">
        <v>2002</v>
      </c>
      <c r="H34" s="2" t="s">
        <v>9</v>
      </c>
      <c r="I34" t="s">
        <v>10</v>
      </c>
      <c r="J34" t="s">
        <v>10</v>
      </c>
      <c r="K34" s="2">
        <v>114119</v>
      </c>
      <c r="L34" s="8">
        <v>113430</v>
      </c>
      <c r="M34" s="4">
        <f t="shared" si="7"/>
        <v>0.89583333333575865</v>
      </c>
      <c r="N34" s="4">
        <f t="shared" si="7"/>
        <v>0.10208333333139308</v>
      </c>
      <c r="O34" s="12">
        <f>IF(W34&gt;V34, W34-V34, 1+V34-W34)</f>
        <v>0.20624999999563443</v>
      </c>
      <c r="P34" s="7">
        <f>(W34-V34)*24</f>
        <v>4.9499999998952262</v>
      </c>
      <c r="Q34" s="4">
        <f>X34-INT(X34)</f>
        <v>0.84097222222044365</v>
      </c>
      <c r="R34" s="12">
        <f>IF(X34&gt;V34, X34-V34, 1+V34-X34)</f>
        <v>1.054861111115315</v>
      </c>
      <c r="S34" s="7">
        <f>(X34-V34)*24</f>
        <v>-1.3166666667675599</v>
      </c>
      <c r="T34" s="2">
        <v>450</v>
      </c>
      <c r="U34" s="2">
        <v>0.26149555600000002</v>
      </c>
      <c r="V34" s="11">
        <v>37494.895833333336</v>
      </c>
      <c r="W34" s="11">
        <v>37495.102083333331</v>
      </c>
      <c r="X34" s="11">
        <v>37494.84097222222</v>
      </c>
    </row>
    <row r="35" spans="1:25" x14ac:dyDescent="0.25">
      <c r="A35" s="27">
        <v>34</v>
      </c>
      <c r="B35" s="3">
        <v>37501</v>
      </c>
      <c r="C35" s="8">
        <v>4</v>
      </c>
      <c r="D35" s="8" t="s">
        <v>35</v>
      </c>
      <c r="E35" s="8" t="s">
        <v>51</v>
      </c>
      <c r="F35" s="2">
        <v>2002</v>
      </c>
      <c r="H35" s="2" t="s">
        <v>12</v>
      </c>
      <c r="K35" s="2">
        <v>3346</v>
      </c>
      <c r="L35" s="8">
        <v>0</v>
      </c>
      <c r="M35" s="4"/>
      <c r="N35" s="4"/>
      <c r="O35" s="12"/>
      <c r="P35" s="7"/>
      <c r="Q35" s="4"/>
      <c r="R35" s="12"/>
      <c r="V35" s="11"/>
      <c r="W35" s="11"/>
      <c r="X35" s="11"/>
      <c r="Y35" t="s">
        <v>41</v>
      </c>
    </row>
    <row r="36" spans="1:25" x14ac:dyDescent="0.25">
      <c r="A36">
        <v>35</v>
      </c>
      <c r="B36" s="3">
        <v>37509</v>
      </c>
      <c r="C36" s="8">
        <v>3</v>
      </c>
      <c r="D36" s="8" t="s">
        <v>35</v>
      </c>
      <c r="E36" s="8" t="s">
        <v>51</v>
      </c>
      <c r="F36" s="2">
        <v>2002</v>
      </c>
      <c r="H36" s="2" t="s">
        <v>9</v>
      </c>
      <c r="I36" t="s">
        <v>10</v>
      </c>
      <c r="J36" t="s">
        <v>10</v>
      </c>
      <c r="K36" s="2">
        <v>108837</v>
      </c>
      <c r="L36" s="31">
        <v>88312</v>
      </c>
      <c r="M36" s="4">
        <f>V36-INT(V36)</f>
        <v>0.91666666666424135</v>
      </c>
      <c r="N36" s="4">
        <f>W36-INT(W36)</f>
        <v>9.4444444446708076E-2</v>
      </c>
      <c r="O36" s="12">
        <f>IF(W36&gt;V36, W36-V36, 1+V36-W36)</f>
        <v>0.17777777778246673</v>
      </c>
      <c r="P36" s="7">
        <f>(W36-V36)*24</f>
        <v>4.2666666667792015</v>
      </c>
      <c r="Q36" s="4">
        <f>X36-INT(X36)</f>
        <v>0.82083333333139308</v>
      </c>
      <c r="R36" s="12">
        <f>IF(X36&gt;V36, X36-V36, 1+V36-X36)</f>
        <v>1.0958333333328483</v>
      </c>
      <c r="S36" s="7">
        <f>(X36-V36)*24</f>
        <v>-2.2999999999883585</v>
      </c>
      <c r="T36" s="2">
        <v>375</v>
      </c>
      <c r="U36" s="2">
        <v>0.21176</v>
      </c>
      <c r="V36" s="11">
        <v>37509.916666666664</v>
      </c>
      <c r="W36" s="11">
        <v>37510.094444444447</v>
      </c>
      <c r="X36" s="11">
        <v>37509.820833333331</v>
      </c>
    </row>
    <row r="37" spans="1:25" x14ac:dyDescent="0.25">
      <c r="A37">
        <v>36</v>
      </c>
      <c r="B37" s="3">
        <v>37518</v>
      </c>
      <c r="C37" s="8">
        <v>4</v>
      </c>
      <c r="D37" s="8" t="s">
        <v>37</v>
      </c>
      <c r="E37" s="8" t="s">
        <v>51</v>
      </c>
      <c r="F37" s="2">
        <v>2002</v>
      </c>
      <c r="H37" s="2" t="s">
        <v>9</v>
      </c>
      <c r="I37" t="s">
        <v>10</v>
      </c>
      <c r="J37" t="s">
        <v>10</v>
      </c>
      <c r="K37" s="2">
        <v>174042</v>
      </c>
      <c r="L37" s="8">
        <v>133642</v>
      </c>
      <c r="M37" s="4"/>
      <c r="N37" s="4"/>
      <c r="O37" s="12"/>
      <c r="P37" s="7"/>
      <c r="Q37" s="4"/>
      <c r="R37" s="12"/>
      <c r="V37" s="11"/>
      <c r="W37" s="11"/>
      <c r="X37" s="11"/>
    </row>
    <row r="38" spans="1:25" x14ac:dyDescent="0.25">
      <c r="A38">
        <v>37</v>
      </c>
      <c r="B38" s="3">
        <v>37528</v>
      </c>
      <c r="C38" s="8">
        <v>5</v>
      </c>
      <c r="D38" s="8" t="s">
        <v>37</v>
      </c>
      <c r="E38" s="8" t="s">
        <v>51</v>
      </c>
      <c r="F38" s="2">
        <v>2002</v>
      </c>
      <c r="H38" s="2" t="s">
        <v>9</v>
      </c>
      <c r="I38" t="s">
        <v>10</v>
      </c>
      <c r="J38" t="s">
        <v>10</v>
      </c>
      <c r="K38" s="2">
        <v>4857</v>
      </c>
      <c r="L38" s="8">
        <v>0</v>
      </c>
      <c r="M38" s="4"/>
      <c r="N38" s="4"/>
      <c r="O38" s="12"/>
      <c r="P38" s="7"/>
      <c r="Q38" s="4"/>
      <c r="R38" s="12"/>
      <c r="V38" s="11"/>
      <c r="W38" s="11"/>
      <c r="X38" s="11"/>
    </row>
    <row r="39" spans="1:25" x14ac:dyDescent="0.25">
      <c r="A39">
        <v>38</v>
      </c>
      <c r="B39" s="3">
        <v>37537</v>
      </c>
      <c r="C39" s="8">
        <v>6</v>
      </c>
      <c r="D39" s="8" t="s">
        <v>37</v>
      </c>
      <c r="E39" s="8" t="s">
        <v>51</v>
      </c>
      <c r="F39" s="2">
        <v>2002</v>
      </c>
      <c r="H39" s="2" t="s">
        <v>9</v>
      </c>
      <c r="I39" t="s">
        <v>10</v>
      </c>
      <c r="J39" t="s">
        <v>10</v>
      </c>
      <c r="K39" s="2">
        <v>10403</v>
      </c>
      <c r="L39" s="8">
        <v>0</v>
      </c>
      <c r="M39" s="4"/>
      <c r="N39" s="4"/>
      <c r="O39" s="12"/>
      <c r="P39" s="7"/>
      <c r="Q39" s="4"/>
      <c r="R39" s="12"/>
      <c r="V39" s="11"/>
      <c r="W39" s="11"/>
      <c r="X39" s="11"/>
    </row>
    <row r="40" spans="1:25" x14ac:dyDescent="0.25">
      <c r="A40">
        <v>39</v>
      </c>
      <c r="B40" s="3">
        <v>37833</v>
      </c>
      <c r="C40" s="8">
        <v>1</v>
      </c>
      <c r="D40" s="8" t="s">
        <v>35</v>
      </c>
      <c r="E40" s="8" t="s">
        <v>51</v>
      </c>
      <c r="F40" s="2">
        <v>2003</v>
      </c>
      <c r="H40" s="2" t="s">
        <v>12</v>
      </c>
      <c r="I40" t="s">
        <v>10</v>
      </c>
      <c r="J40" t="s">
        <v>10</v>
      </c>
      <c r="K40" s="2">
        <v>8759</v>
      </c>
      <c r="L40" s="8">
        <v>8759</v>
      </c>
      <c r="M40" s="4"/>
      <c r="N40" s="4">
        <f t="shared" ref="N40:N53" si="8">W40-INT(W40)</f>
        <v>9.1064814812853001E-2</v>
      </c>
      <c r="O40" s="12"/>
      <c r="P40" s="7"/>
      <c r="Q40" s="4">
        <f t="shared" ref="Q40:Q53" si="9">X40-INT(X40)</f>
        <v>0.86652777777635492</v>
      </c>
      <c r="R40" s="12"/>
      <c r="T40" s="2">
        <v>475</v>
      </c>
      <c r="U40" s="2">
        <v>1.9E-2</v>
      </c>
      <c r="V40" s="11"/>
      <c r="W40" s="11">
        <v>37834.091064814813</v>
      </c>
      <c r="X40" s="11">
        <v>37833.866527777776</v>
      </c>
    </row>
    <row r="41" spans="1:25" x14ac:dyDescent="0.25">
      <c r="A41">
        <v>40</v>
      </c>
      <c r="B41" s="3">
        <v>37843</v>
      </c>
      <c r="C41" s="8">
        <v>2</v>
      </c>
      <c r="D41" s="8" t="s">
        <v>35</v>
      </c>
      <c r="E41" s="8" t="s">
        <v>51</v>
      </c>
      <c r="F41" s="2">
        <v>2003</v>
      </c>
      <c r="H41" s="2" t="s">
        <v>12</v>
      </c>
      <c r="I41" t="s">
        <v>10</v>
      </c>
      <c r="J41" t="s">
        <v>10</v>
      </c>
      <c r="K41" s="2">
        <v>73331</v>
      </c>
      <c r="L41" s="31">
        <v>71589</v>
      </c>
      <c r="M41" s="4"/>
      <c r="N41" s="4">
        <f t="shared" si="8"/>
        <v>0.96303240740962792</v>
      </c>
      <c r="O41" s="12"/>
      <c r="P41" s="7"/>
      <c r="Q41" s="4">
        <f t="shared" si="9"/>
        <v>0.85138888889196096</v>
      </c>
      <c r="R41" s="12"/>
      <c r="T41" s="2">
        <v>400</v>
      </c>
      <c r="U41" s="2">
        <v>0.19900000000000001</v>
      </c>
      <c r="V41" s="11"/>
      <c r="W41" s="11">
        <v>37843.96303240741</v>
      </c>
      <c r="X41" s="11">
        <v>37843.851388888892</v>
      </c>
    </row>
    <row r="42" spans="1:25" x14ac:dyDescent="0.25">
      <c r="A42">
        <v>41</v>
      </c>
      <c r="B42" s="3">
        <v>37857</v>
      </c>
      <c r="C42" s="8">
        <v>3</v>
      </c>
      <c r="D42" s="8" t="s">
        <v>35</v>
      </c>
      <c r="E42" s="8" t="s">
        <v>51</v>
      </c>
      <c r="F42" s="2">
        <v>2003</v>
      </c>
      <c r="H42" s="2" t="s">
        <v>12</v>
      </c>
      <c r="I42" t="s">
        <v>10</v>
      </c>
      <c r="J42" t="s">
        <v>10</v>
      </c>
      <c r="K42" s="2">
        <v>30351</v>
      </c>
      <c r="L42" s="31">
        <v>20159</v>
      </c>
      <c r="M42" s="4"/>
      <c r="N42" s="4">
        <f t="shared" si="8"/>
        <v>0.92188657407677965</v>
      </c>
      <c r="O42" s="12"/>
      <c r="P42" s="7"/>
      <c r="Q42" s="4">
        <f t="shared" si="9"/>
        <v>0.83582175926130731</v>
      </c>
      <c r="R42" s="12"/>
      <c r="T42" s="2">
        <v>415</v>
      </c>
      <c r="U42" s="2">
        <v>8.1000000000000003E-2</v>
      </c>
      <c r="V42" s="11"/>
      <c r="W42" s="11">
        <v>37857.921886574077</v>
      </c>
      <c r="X42" s="11">
        <v>37857.835821759261</v>
      </c>
    </row>
    <row r="43" spans="1:25" x14ac:dyDescent="0.25">
      <c r="A43">
        <v>42</v>
      </c>
      <c r="B43" s="3">
        <v>37862</v>
      </c>
      <c r="C43" s="8">
        <v>1</v>
      </c>
      <c r="D43" s="8" t="s">
        <v>35</v>
      </c>
      <c r="E43" s="8" t="s">
        <v>51</v>
      </c>
      <c r="F43" s="2">
        <v>2003</v>
      </c>
      <c r="H43" s="2" t="s">
        <v>9</v>
      </c>
      <c r="I43" t="s">
        <v>10</v>
      </c>
      <c r="J43" t="s">
        <v>10</v>
      </c>
      <c r="K43" s="2">
        <v>107204</v>
      </c>
      <c r="L43" s="8">
        <v>107204</v>
      </c>
      <c r="M43" s="4">
        <f>V43-INT(V43)</f>
        <v>0.875</v>
      </c>
      <c r="N43" s="4">
        <f t="shared" si="8"/>
        <v>2.8472222220443655E-2</v>
      </c>
      <c r="O43" s="12">
        <f>IF(W43&gt;V43, W43-V43, 1+V43-W43)</f>
        <v>0.15347222222044365</v>
      </c>
      <c r="P43" s="7">
        <f>(W43-V43)*24</f>
        <v>3.6833333332906477</v>
      </c>
      <c r="Q43" s="4">
        <f t="shared" si="9"/>
        <v>0.83750000000145519</v>
      </c>
      <c r="R43" s="12">
        <f>IF(X43&gt;V43, X43-V43, 1+V43-X43)</f>
        <v>1.0374999999985448</v>
      </c>
      <c r="S43" s="7">
        <f>(X43-V43)*24</f>
        <v>-0.8999999999650754</v>
      </c>
      <c r="T43" s="2">
        <v>490</v>
      </c>
      <c r="U43" s="2">
        <v>0.20649387799999999</v>
      </c>
      <c r="V43" s="11">
        <v>37862.875</v>
      </c>
      <c r="W43" s="11">
        <v>37863.02847222222</v>
      </c>
      <c r="X43" s="11">
        <v>37862.837500000001</v>
      </c>
    </row>
    <row r="44" spans="1:25" x14ac:dyDescent="0.25">
      <c r="A44">
        <v>43</v>
      </c>
      <c r="B44" s="3">
        <v>37870</v>
      </c>
      <c r="C44" s="8">
        <v>4</v>
      </c>
      <c r="D44" s="8" t="s">
        <v>37</v>
      </c>
      <c r="E44" s="8" t="s">
        <v>51</v>
      </c>
      <c r="F44" s="2">
        <v>2003</v>
      </c>
      <c r="H44" s="2" t="s">
        <v>12</v>
      </c>
      <c r="I44" t="s">
        <v>10</v>
      </c>
      <c r="J44" t="s">
        <v>10</v>
      </c>
      <c r="K44" s="2">
        <v>10564</v>
      </c>
      <c r="L44" s="31">
        <v>5272</v>
      </c>
      <c r="M44" s="4"/>
      <c r="N44" s="4">
        <f t="shared" si="8"/>
        <v>0.85171296296175569</v>
      </c>
      <c r="O44" s="12"/>
      <c r="P44" s="7"/>
      <c r="Q44" s="4">
        <f t="shared" si="9"/>
        <v>0.81944444444525288</v>
      </c>
      <c r="R44" s="12"/>
      <c r="T44" s="2">
        <v>3.33</v>
      </c>
      <c r="U44" s="2">
        <v>1.238</v>
      </c>
      <c r="V44" s="11"/>
      <c r="W44" s="11">
        <v>37870.851712962962</v>
      </c>
      <c r="X44" s="11">
        <v>37870.819444444445</v>
      </c>
    </row>
    <row r="45" spans="1:25" x14ac:dyDescent="0.25">
      <c r="A45">
        <v>44</v>
      </c>
      <c r="B45" s="3">
        <v>37872</v>
      </c>
      <c r="C45" s="8">
        <v>2</v>
      </c>
      <c r="D45" s="8" t="s">
        <v>35</v>
      </c>
      <c r="E45" s="8" t="s">
        <v>51</v>
      </c>
      <c r="F45" s="2">
        <v>2003</v>
      </c>
      <c r="H45" s="2" t="s">
        <v>9</v>
      </c>
      <c r="I45" t="s">
        <v>10</v>
      </c>
      <c r="J45" t="s">
        <v>10</v>
      </c>
      <c r="K45" s="2">
        <v>101447</v>
      </c>
      <c r="L45" s="8">
        <v>72263</v>
      </c>
      <c r="M45" s="4">
        <f t="shared" ref="M45:M53" si="10">V45-INT(V45)</f>
        <v>0.875</v>
      </c>
      <c r="N45" s="4">
        <f t="shared" si="8"/>
        <v>0.91874999999708962</v>
      </c>
      <c r="O45" s="12">
        <f t="shared" ref="O45:O53" si="11">IF(W45&gt;V45, W45-V45, 1+V45-W45)</f>
        <v>4.3749999997089617E-2</v>
      </c>
      <c r="P45" s="7">
        <f t="shared" ref="P45:P53" si="12">(W45-V45)*24</f>
        <v>1.0499999999301508</v>
      </c>
      <c r="Q45" s="4">
        <f t="shared" si="9"/>
        <v>0.82569444444379769</v>
      </c>
      <c r="R45" s="12">
        <f t="shared" ref="R45:R53" si="13">IF(X45&gt;V45, X45-V45, 1+V45-X45)</f>
        <v>1.0493055555562023</v>
      </c>
      <c r="S45" s="7">
        <f t="shared" ref="S45:S53" si="14">(X45-V45)*24</f>
        <v>-1.1833333333488554</v>
      </c>
      <c r="T45" s="2">
        <v>365</v>
      </c>
      <c r="U45" s="2">
        <v>0.26829041100000001</v>
      </c>
      <c r="V45" s="11">
        <v>37872.875</v>
      </c>
      <c r="W45" s="11">
        <v>37872.918749999997</v>
      </c>
      <c r="X45" s="11">
        <v>37872.825694444444</v>
      </c>
    </row>
    <row r="46" spans="1:25" x14ac:dyDescent="0.25">
      <c r="A46">
        <v>45</v>
      </c>
      <c r="B46" s="3">
        <v>37882</v>
      </c>
      <c r="C46" s="8">
        <v>3</v>
      </c>
      <c r="D46" s="8" t="s">
        <v>35</v>
      </c>
      <c r="E46" s="8" t="s">
        <v>51</v>
      </c>
      <c r="F46" s="2">
        <v>2003</v>
      </c>
      <c r="H46" s="2" t="s">
        <v>9</v>
      </c>
      <c r="I46" t="s">
        <v>10</v>
      </c>
      <c r="J46" t="s">
        <v>10</v>
      </c>
      <c r="K46" s="2">
        <v>52765</v>
      </c>
      <c r="L46" s="8">
        <v>13017</v>
      </c>
      <c r="M46" s="4">
        <f t="shared" si="10"/>
        <v>0.85416666666424135</v>
      </c>
      <c r="N46" s="4">
        <f t="shared" si="8"/>
        <v>0.71388888888759539</v>
      </c>
      <c r="O46" s="12">
        <f t="shared" si="11"/>
        <v>1.140277777776646</v>
      </c>
      <c r="P46" s="7">
        <f t="shared" si="12"/>
        <v>-3.3666666666395031</v>
      </c>
      <c r="Q46" s="4">
        <f t="shared" si="9"/>
        <v>0.81319444444670808</v>
      </c>
      <c r="R46" s="12">
        <f t="shared" si="13"/>
        <v>1.0409722222175333</v>
      </c>
      <c r="S46" s="7">
        <f t="shared" si="14"/>
        <v>-0.98333333322079852</v>
      </c>
      <c r="T46" s="2">
        <v>300</v>
      </c>
      <c r="U46" s="2">
        <v>0.17533000000000001</v>
      </c>
      <c r="V46" s="11">
        <v>37882.854166666664</v>
      </c>
      <c r="W46" s="11">
        <v>37882.713888888888</v>
      </c>
      <c r="X46" s="11">
        <v>37882.813194444447</v>
      </c>
    </row>
    <row r="47" spans="1:25" x14ac:dyDescent="0.25">
      <c r="A47">
        <v>46</v>
      </c>
      <c r="B47" s="3">
        <v>37904</v>
      </c>
      <c r="C47" s="8">
        <v>4</v>
      </c>
      <c r="D47" s="8" t="s">
        <v>35</v>
      </c>
      <c r="E47" s="8" t="s">
        <v>51</v>
      </c>
      <c r="F47" s="2">
        <v>2003</v>
      </c>
      <c r="H47" s="2" t="s">
        <v>9</v>
      </c>
      <c r="I47" t="s">
        <v>10</v>
      </c>
      <c r="J47" t="s">
        <v>10</v>
      </c>
      <c r="K47" s="2">
        <v>66781</v>
      </c>
      <c r="L47" s="8">
        <v>61964</v>
      </c>
      <c r="M47" s="4">
        <f t="shared" si="10"/>
        <v>0.83333333333575865</v>
      </c>
      <c r="N47" s="4">
        <f t="shared" si="8"/>
        <v>1.2499999997089617E-2</v>
      </c>
      <c r="O47" s="12">
        <f t="shared" si="11"/>
        <v>0.17916666666133096</v>
      </c>
      <c r="P47" s="7">
        <f t="shared" si="12"/>
        <v>4.2999999998719431</v>
      </c>
      <c r="Q47" s="4">
        <f t="shared" si="9"/>
        <v>0.78541666666569654</v>
      </c>
      <c r="R47" s="12">
        <f t="shared" si="13"/>
        <v>1.0479166666700621</v>
      </c>
      <c r="S47" s="7">
        <f t="shared" si="14"/>
        <v>-1.1500000000814907</v>
      </c>
      <c r="T47" s="2">
        <v>710</v>
      </c>
      <c r="U47" s="2">
        <v>9.8607042000000006E-2</v>
      </c>
      <c r="V47" s="11">
        <v>37904.833333333336</v>
      </c>
      <c r="W47" s="11">
        <v>37905.012499999997</v>
      </c>
      <c r="X47" s="11">
        <v>37904.785416666666</v>
      </c>
    </row>
    <row r="48" spans="1:25" x14ac:dyDescent="0.25">
      <c r="A48">
        <v>47</v>
      </c>
      <c r="B48" s="3">
        <v>37914</v>
      </c>
      <c r="C48" s="8">
        <v>5</v>
      </c>
      <c r="D48" s="8" t="s">
        <v>35</v>
      </c>
      <c r="E48" s="8" t="s">
        <v>51</v>
      </c>
      <c r="F48" s="2">
        <v>2003</v>
      </c>
      <c r="H48" s="2" t="s">
        <v>9</v>
      </c>
      <c r="I48" t="s">
        <v>10</v>
      </c>
      <c r="J48" t="s">
        <v>10</v>
      </c>
      <c r="K48" s="2">
        <v>20579</v>
      </c>
      <c r="L48" s="8">
        <v>2400</v>
      </c>
      <c r="M48" s="4">
        <f t="shared" si="10"/>
        <v>0.875</v>
      </c>
      <c r="N48" s="4">
        <f t="shared" si="8"/>
        <v>0.78819444444525288</v>
      </c>
      <c r="O48" s="12">
        <f t="shared" si="11"/>
        <v>1.0868055555547471</v>
      </c>
      <c r="P48" s="7">
        <f t="shared" si="12"/>
        <v>-2.0833333333139308</v>
      </c>
      <c r="Q48" s="4">
        <f t="shared" si="9"/>
        <v>0.77430555555474712</v>
      </c>
      <c r="R48" s="12">
        <f t="shared" si="13"/>
        <v>1.1006944444452529</v>
      </c>
      <c r="S48" s="7">
        <f t="shared" si="14"/>
        <v>-2.4166666666860692</v>
      </c>
      <c r="T48" s="2">
        <v>260</v>
      </c>
      <c r="U48" s="2">
        <v>8.3723077000000007E-2</v>
      </c>
      <c r="V48" s="11">
        <v>37914.875</v>
      </c>
      <c r="W48" s="11">
        <v>37914.788194444445</v>
      </c>
      <c r="X48" s="11">
        <v>37914.774305555555</v>
      </c>
    </row>
    <row r="49" spans="1:41" x14ac:dyDescent="0.25">
      <c r="A49">
        <v>48</v>
      </c>
      <c r="B49" s="3">
        <v>38187</v>
      </c>
      <c r="C49" s="8">
        <v>1</v>
      </c>
      <c r="D49" s="8" t="s">
        <v>37</v>
      </c>
      <c r="E49" s="8" t="s">
        <v>51</v>
      </c>
      <c r="F49" s="2">
        <v>2004</v>
      </c>
      <c r="G49" s="2">
        <v>5</v>
      </c>
      <c r="H49" s="2" t="s">
        <v>12</v>
      </c>
      <c r="I49" t="s">
        <v>10</v>
      </c>
      <c r="J49" t="s">
        <v>10</v>
      </c>
      <c r="K49" s="2">
        <v>1042</v>
      </c>
      <c r="L49" s="8">
        <v>1042</v>
      </c>
      <c r="M49" s="4">
        <f t="shared" si="10"/>
        <v>0.95833333333575865</v>
      </c>
      <c r="N49" s="4">
        <f t="shared" si="8"/>
        <v>0.94097222221898846</v>
      </c>
      <c r="O49" s="12">
        <f t="shared" si="11"/>
        <v>1.0173611111167702</v>
      </c>
      <c r="P49" s="7">
        <f t="shared" si="12"/>
        <v>-0.41666666680248454</v>
      </c>
      <c r="Q49" s="4">
        <f t="shared" si="9"/>
        <v>0.87083333333430346</v>
      </c>
      <c r="R49" s="12">
        <f t="shared" si="13"/>
        <v>1.0875000000014552</v>
      </c>
      <c r="S49" s="7">
        <f t="shared" si="14"/>
        <v>-2.1000000000349246</v>
      </c>
      <c r="T49" s="2">
        <v>6</v>
      </c>
      <c r="U49" s="2">
        <v>0.173666667</v>
      </c>
      <c r="V49" s="11">
        <v>38187.958333333336</v>
      </c>
      <c r="W49" s="11">
        <v>38187.940972222219</v>
      </c>
      <c r="X49" s="11">
        <v>38187.870833333334</v>
      </c>
    </row>
    <row r="50" spans="1:41" x14ac:dyDescent="0.25">
      <c r="A50" s="27">
        <v>49</v>
      </c>
      <c r="B50" s="3">
        <v>38201</v>
      </c>
      <c r="C50" s="8">
        <v>2</v>
      </c>
      <c r="D50" s="8" t="s">
        <v>35</v>
      </c>
      <c r="E50" s="8" t="s">
        <v>51</v>
      </c>
      <c r="F50" s="2">
        <v>2004</v>
      </c>
      <c r="G50" s="2">
        <v>5</v>
      </c>
      <c r="H50" s="2" t="s">
        <v>12</v>
      </c>
      <c r="I50" t="s">
        <v>10</v>
      </c>
      <c r="J50" t="s">
        <v>10</v>
      </c>
      <c r="K50" s="2">
        <v>16886</v>
      </c>
      <c r="L50" s="8">
        <v>16745</v>
      </c>
      <c r="M50" s="4">
        <f t="shared" si="10"/>
        <v>0.83333333333575865</v>
      </c>
      <c r="N50" s="4">
        <f t="shared" si="8"/>
        <v>0.96805555555329192</v>
      </c>
      <c r="O50" s="12">
        <f t="shared" si="11"/>
        <v>0.13472222221753327</v>
      </c>
      <c r="P50" s="7">
        <f t="shared" si="12"/>
        <v>3.2333333332207985</v>
      </c>
      <c r="Q50" s="4">
        <f t="shared" si="9"/>
        <v>0.85972222222335404</v>
      </c>
      <c r="R50" s="12">
        <f t="shared" si="13"/>
        <v>2.6388888887595385E-2</v>
      </c>
      <c r="S50" s="7">
        <f t="shared" si="14"/>
        <v>0.63333333330228925</v>
      </c>
      <c r="T50" s="2">
        <v>468</v>
      </c>
      <c r="U50" s="2">
        <v>3.6038462E-2</v>
      </c>
      <c r="V50" s="11">
        <v>38202.833333333336</v>
      </c>
      <c r="W50" s="11">
        <v>38202.968055555553</v>
      </c>
      <c r="X50" s="11">
        <v>38202.859722222223</v>
      </c>
      <c r="Y50" t="s">
        <v>42</v>
      </c>
    </row>
    <row r="51" spans="1:41" x14ac:dyDescent="0.25">
      <c r="A51">
        <v>50</v>
      </c>
      <c r="B51" s="3">
        <v>38215</v>
      </c>
      <c r="C51" s="8">
        <v>3</v>
      </c>
      <c r="D51" s="8" t="s">
        <v>35</v>
      </c>
      <c r="E51" s="8" t="s">
        <v>51</v>
      </c>
      <c r="F51" s="2">
        <v>2004</v>
      </c>
      <c r="G51" s="2">
        <v>5</v>
      </c>
      <c r="H51" s="2" t="s">
        <v>12</v>
      </c>
      <c r="I51" t="s">
        <v>10</v>
      </c>
      <c r="J51" t="s">
        <v>10</v>
      </c>
      <c r="K51" s="2">
        <v>63327</v>
      </c>
      <c r="L51" s="8">
        <v>61042</v>
      </c>
      <c r="M51" s="4">
        <f t="shared" si="10"/>
        <v>0.875</v>
      </c>
      <c r="N51" s="4">
        <f t="shared" si="8"/>
        <v>0.89722222222189885</v>
      </c>
      <c r="O51" s="12">
        <f t="shared" si="11"/>
        <v>2.2222222221898846E-2</v>
      </c>
      <c r="P51" s="7">
        <f t="shared" si="12"/>
        <v>0.53333333332557231</v>
      </c>
      <c r="Q51" s="4">
        <f t="shared" si="9"/>
        <v>0.84652777777955635</v>
      </c>
      <c r="R51" s="12">
        <f t="shared" si="13"/>
        <v>1.0284722222204437</v>
      </c>
      <c r="S51" s="7">
        <f t="shared" si="14"/>
        <v>-0.68333333329064772</v>
      </c>
      <c r="T51" s="2">
        <v>475</v>
      </c>
      <c r="U51" s="2">
        <v>0.13331999999999999</v>
      </c>
      <c r="V51" s="11">
        <v>38215.875</v>
      </c>
      <c r="W51" s="11">
        <v>38215.897222222222</v>
      </c>
      <c r="X51" s="11">
        <v>38215.84652777778</v>
      </c>
    </row>
    <row r="52" spans="1:41" x14ac:dyDescent="0.25">
      <c r="A52">
        <v>51</v>
      </c>
      <c r="B52" s="3">
        <v>38228</v>
      </c>
      <c r="C52" s="8">
        <v>4</v>
      </c>
      <c r="D52" s="8" t="s">
        <v>35</v>
      </c>
      <c r="E52" s="8" t="s">
        <v>51</v>
      </c>
      <c r="F52" s="2">
        <v>2004</v>
      </c>
      <c r="G52" s="2">
        <v>5</v>
      </c>
      <c r="H52" s="2" t="s">
        <v>12</v>
      </c>
      <c r="I52" t="s">
        <v>10</v>
      </c>
      <c r="J52" t="s">
        <v>10</v>
      </c>
      <c r="K52" s="2">
        <v>27110</v>
      </c>
      <c r="L52" s="31">
        <v>17489</v>
      </c>
      <c r="M52" s="4">
        <f t="shared" si="10"/>
        <v>0.875</v>
      </c>
      <c r="N52" s="4">
        <f t="shared" si="8"/>
        <v>0.85624999999708962</v>
      </c>
      <c r="O52" s="12">
        <f t="shared" si="11"/>
        <v>1.0187500000029104</v>
      </c>
      <c r="P52" s="7">
        <f t="shared" si="12"/>
        <v>-0.45000000006984919</v>
      </c>
      <c r="Q52" s="4">
        <f t="shared" si="9"/>
        <v>0.83125000000291038</v>
      </c>
      <c r="R52" s="12">
        <f t="shared" si="13"/>
        <v>1.0437499999970896</v>
      </c>
      <c r="S52" s="7">
        <f t="shared" si="14"/>
        <v>-1.0499999999301508</v>
      </c>
      <c r="T52" s="2">
        <v>640</v>
      </c>
      <c r="U52" s="2">
        <v>4.2359374999999998E-2</v>
      </c>
      <c r="V52" s="11">
        <v>38228.875</v>
      </c>
      <c r="W52" s="11">
        <v>38228.856249999997</v>
      </c>
      <c r="X52" s="11">
        <v>38228.831250000003</v>
      </c>
      <c r="Z52" s="5"/>
      <c r="AA52" s="5"/>
      <c r="AB52" s="5"/>
      <c r="AC52" s="5"/>
      <c r="AD52" s="5"/>
      <c r="AE52" s="5"/>
      <c r="AF52" s="5"/>
      <c r="AG52" s="5"/>
      <c r="AH52" s="5"/>
      <c r="AI52" s="5"/>
      <c r="AJ52" s="5"/>
      <c r="AK52" s="5"/>
      <c r="AL52" s="5"/>
      <c r="AM52" s="5"/>
      <c r="AN52" s="5"/>
      <c r="AO52" s="5"/>
    </row>
    <row r="53" spans="1:41" x14ac:dyDescent="0.25">
      <c r="A53">
        <v>52</v>
      </c>
      <c r="B53" s="3">
        <v>38232</v>
      </c>
      <c r="C53" s="8">
        <v>1</v>
      </c>
      <c r="D53" s="8" t="s">
        <v>35</v>
      </c>
      <c r="E53" s="8" t="s">
        <v>51</v>
      </c>
      <c r="F53" s="2">
        <v>2004</v>
      </c>
      <c r="H53" s="2" t="s">
        <v>9</v>
      </c>
      <c r="I53" t="s">
        <v>10</v>
      </c>
      <c r="J53" t="s">
        <v>10</v>
      </c>
      <c r="K53" s="2">
        <v>113333</v>
      </c>
      <c r="L53" s="8">
        <v>113333</v>
      </c>
      <c r="M53" s="4">
        <f t="shared" si="10"/>
        <v>0.875</v>
      </c>
      <c r="N53" s="4">
        <f t="shared" si="8"/>
        <v>0.1131944444423425</v>
      </c>
      <c r="O53" s="12">
        <f t="shared" si="11"/>
        <v>0.2381944444423425</v>
      </c>
      <c r="P53" s="7">
        <f t="shared" si="12"/>
        <v>5.71666666661622</v>
      </c>
      <c r="Q53" s="4">
        <f t="shared" si="9"/>
        <v>0.87638888888614019</v>
      </c>
      <c r="R53" s="12">
        <f t="shared" si="13"/>
        <v>1.3888888861401938E-3</v>
      </c>
      <c r="S53" s="7">
        <f t="shared" si="14"/>
        <v>3.3333333267364651E-2</v>
      </c>
      <c r="T53" s="2">
        <v>650</v>
      </c>
      <c r="U53" s="2">
        <v>0.16888461499999999</v>
      </c>
      <c r="V53" s="11">
        <v>38232.875</v>
      </c>
      <c r="W53" s="11">
        <v>38233.113194444442</v>
      </c>
      <c r="X53" s="11">
        <v>38232.876388888886</v>
      </c>
      <c r="Z53" s="5"/>
      <c r="AA53" s="5"/>
      <c r="AB53" s="5"/>
      <c r="AC53" s="5"/>
      <c r="AD53" s="5"/>
      <c r="AE53" s="5"/>
      <c r="AF53" s="5"/>
      <c r="AG53" s="5"/>
      <c r="AH53" s="5"/>
      <c r="AI53" s="5"/>
      <c r="AJ53" s="5"/>
      <c r="AK53" s="5"/>
      <c r="AL53" s="5"/>
      <c r="AM53" s="5"/>
      <c r="AN53" s="5"/>
      <c r="AO53" s="5"/>
    </row>
    <row r="54" spans="1:41" x14ac:dyDescent="0.25">
      <c r="A54">
        <v>53</v>
      </c>
      <c r="B54" s="3">
        <v>38242</v>
      </c>
      <c r="C54" s="8">
        <v>5</v>
      </c>
      <c r="D54" s="8" t="s">
        <v>35</v>
      </c>
      <c r="E54" s="8" t="s">
        <v>51</v>
      </c>
      <c r="F54" s="2">
        <v>2004</v>
      </c>
      <c r="H54" s="2" t="s">
        <v>12</v>
      </c>
      <c r="I54" t="s">
        <v>10</v>
      </c>
      <c r="J54" t="s">
        <v>10</v>
      </c>
      <c r="K54" s="2">
        <v>6697</v>
      </c>
      <c r="L54" s="8">
        <v>2374</v>
      </c>
      <c r="M54" s="4"/>
      <c r="N54" s="4"/>
      <c r="O54" s="12"/>
      <c r="P54" s="7"/>
      <c r="Q54" s="4"/>
      <c r="R54" s="12"/>
      <c r="V54" s="11"/>
      <c r="W54" s="11"/>
      <c r="X54" s="11"/>
      <c r="Z54" s="5"/>
      <c r="AA54" s="5"/>
      <c r="AB54" s="5"/>
      <c r="AC54" s="5"/>
      <c r="AD54" s="5"/>
      <c r="AE54" s="5"/>
      <c r="AF54" s="5"/>
      <c r="AG54" s="5"/>
      <c r="AH54" s="5"/>
      <c r="AI54" s="5"/>
      <c r="AJ54" s="5"/>
      <c r="AK54" s="5"/>
      <c r="AL54" s="5"/>
      <c r="AM54" s="5"/>
      <c r="AN54" s="5"/>
      <c r="AO54" s="5"/>
    </row>
    <row r="55" spans="1:41" x14ac:dyDescent="0.25">
      <c r="A55">
        <v>54</v>
      </c>
      <c r="B55" s="3">
        <v>38246</v>
      </c>
      <c r="C55" s="8">
        <v>2</v>
      </c>
      <c r="D55" s="8" t="s">
        <v>35</v>
      </c>
      <c r="E55" s="8" t="s">
        <v>51</v>
      </c>
      <c r="F55" s="2">
        <v>2004</v>
      </c>
      <c r="H55" s="2" t="s">
        <v>9</v>
      </c>
      <c r="I55" t="s">
        <v>10</v>
      </c>
      <c r="J55" t="s">
        <v>10</v>
      </c>
      <c r="K55" s="2">
        <v>167502</v>
      </c>
      <c r="L55" s="8">
        <v>145400</v>
      </c>
      <c r="M55" s="4">
        <f t="shared" ref="M55:M66" si="15">V55-INT(V55)</f>
        <v>0.85416666666424135</v>
      </c>
      <c r="N55" s="4">
        <f t="shared" ref="N55:N66" si="16">W55-INT(W55)</f>
        <v>2.6388888887595385E-2</v>
      </c>
      <c r="O55" s="12">
        <f t="shared" ref="O55:O66" si="17">IF(W55&gt;V55, W55-V55, 1+V55-W55)</f>
        <v>0.17222222222335404</v>
      </c>
      <c r="P55" s="7">
        <f t="shared" ref="P55:P66" si="18">(W55-V55)*24</f>
        <v>4.1333333333604969</v>
      </c>
      <c r="Q55" s="4">
        <f t="shared" ref="Q55:Q66" si="19">X55-INT(X55)</f>
        <v>0.81458333333284827</v>
      </c>
      <c r="R55" s="12">
        <f t="shared" ref="R55:R66" si="20">IF(X55&gt;V55, X55-V55, 1+V55-X55)</f>
        <v>1.0395833333313931</v>
      </c>
      <c r="S55" s="7">
        <f t="shared" ref="S55:S66" si="21">(X55-V55)*24</f>
        <v>-0.94999999995343387</v>
      </c>
      <c r="T55" s="2">
        <v>400</v>
      </c>
      <c r="U55" s="2">
        <v>0.38836999999999999</v>
      </c>
      <c r="V55" s="11">
        <v>38246.854166666664</v>
      </c>
      <c r="W55" s="11">
        <v>38247.026388888888</v>
      </c>
      <c r="X55" s="11">
        <v>38246.814583333333</v>
      </c>
      <c r="Z55" s="5"/>
      <c r="AA55" s="5"/>
      <c r="AB55" s="5"/>
      <c r="AC55" s="5"/>
      <c r="AD55" s="5"/>
      <c r="AE55" s="5"/>
      <c r="AF55" s="5"/>
      <c r="AG55" s="5"/>
      <c r="AH55" s="5"/>
      <c r="AI55" s="5"/>
      <c r="AJ55" s="5"/>
      <c r="AK55" s="5"/>
      <c r="AL55" s="5"/>
      <c r="AM55" s="5"/>
      <c r="AN55" s="5"/>
      <c r="AO55" s="5"/>
    </row>
    <row r="56" spans="1:41" x14ac:dyDescent="0.25">
      <c r="A56">
        <v>55</v>
      </c>
      <c r="B56" s="3">
        <v>38260</v>
      </c>
      <c r="C56" s="8">
        <v>3</v>
      </c>
      <c r="D56" s="8" t="s">
        <v>35</v>
      </c>
      <c r="E56" s="8" t="s">
        <v>51</v>
      </c>
      <c r="F56" s="2">
        <v>2004</v>
      </c>
      <c r="H56" s="2" t="s">
        <v>9</v>
      </c>
      <c r="I56" t="s">
        <v>10</v>
      </c>
      <c r="J56" t="s">
        <v>10</v>
      </c>
      <c r="K56" s="2">
        <v>111120</v>
      </c>
      <c r="L56" s="8">
        <v>74380</v>
      </c>
      <c r="M56" s="4">
        <f t="shared" si="15"/>
        <v>0.83333333333575865</v>
      </c>
      <c r="N56" s="4">
        <f t="shared" si="16"/>
        <v>6.3888888886140194E-2</v>
      </c>
      <c r="O56" s="12">
        <f t="shared" si="17"/>
        <v>0.23055555555038154</v>
      </c>
      <c r="P56" s="7">
        <f t="shared" si="18"/>
        <v>5.533333333209157</v>
      </c>
      <c r="Q56" s="4">
        <f t="shared" si="19"/>
        <v>0.79722222222335404</v>
      </c>
      <c r="R56" s="12">
        <f t="shared" si="20"/>
        <v>1.0361111111124046</v>
      </c>
      <c r="S56" s="7">
        <f t="shared" si="21"/>
        <v>-0.86666666669771075</v>
      </c>
      <c r="T56" s="2">
        <v>660</v>
      </c>
      <c r="U56" s="2">
        <v>0.155312121</v>
      </c>
      <c r="V56" s="11">
        <v>38260.833333333336</v>
      </c>
      <c r="W56" s="11">
        <v>38261.063888888886</v>
      </c>
      <c r="X56" s="11">
        <v>38260.797222222223</v>
      </c>
      <c r="Z56" s="5"/>
      <c r="AA56" s="5"/>
      <c r="AB56" s="5"/>
      <c r="AC56" s="5"/>
      <c r="AD56" s="5"/>
      <c r="AE56" s="5"/>
      <c r="AF56" s="5"/>
      <c r="AG56" s="5"/>
      <c r="AH56" s="5"/>
      <c r="AI56" s="5"/>
      <c r="AJ56" s="5"/>
      <c r="AK56" s="5"/>
      <c r="AL56" s="5"/>
      <c r="AM56" s="5"/>
      <c r="AN56" s="5"/>
      <c r="AO56" s="5"/>
    </row>
    <row r="57" spans="1:41" x14ac:dyDescent="0.25">
      <c r="A57">
        <v>56</v>
      </c>
      <c r="B57" s="3">
        <v>38564</v>
      </c>
      <c r="C57" s="8">
        <v>1</v>
      </c>
      <c r="D57" s="8" t="s">
        <v>35</v>
      </c>
      <c r="E57" s="8" t="s">
        <v>51</v>
      </c>
      <c r="F57" s="2">
        <v>2005</v>
      </c>
      <c r="G57" s="2">
        <v>4</v>
      </c>
      <c r="H57" s="2" t="s">
        <v>12</v>
      </c>
      <c r="I57" t="s">
        <v>10</v>
      </c>
      <c r="J57" t="s">
        <v>10</v>
      </c>
      <c r="K57" s="2">
        <v>12404</v>
      </c>
      <c r="L57" s="8">
        <v>12404</v>
      </c>
      <c r="M57" s="4">
        <f t="shared" si="15"/>
        <v>0.875</v>
      </c>
      <c r="N57" s="4">
        <f t="shared" si="16"/>
        <v>0.73958333333575865</v>
      </c>
      <c r="O57" s="12">
        <f t="shared" si="17"/>
        <v>1.1354166666642413</v>
      </c>
      <c r="P57" s="7">
        <f t="shared" si="18"/>
        <v>-3.2499999999417923</v>
      </c>
      <c r="Q57" s="4">
        <f t="shared" si="19"/>
        <v>0.86250000000291038</v>
      </c>
      <c r="R57" s="12">
        <f t="shared" si="20"/>
        <v>1.0124999999970896</v>
      </c>
      <c r="S57" s="7">
        <f t="shared" si="21"/>
        <v>-0.29999999993015081</v>
      </c>
      <c r="T57" s="2">
        <v>614</v>
      </c>
      <c r="U57" s="2">
        <v>2.0201954000000001E-2</v>
      </c>
      <c r="V57" s="11">
        <v>38564.875</v>
      </c>
      <c r="W57" s="11">
        <v>38564.739583333336</v>
      </c>
      <c r="X57" s="11">
        <v>38564.862500000003</v>
      </c>
      <c r="Z57" s="5"/>
      <c r="AA57" s="5"/>
      <c r="AB57" s="5"/>
      <c r="AC57" s="5"/>
      <c r="AD57" s="5"/>
      <c r="AE57" s="5"/>
      <c r="AF57" s="5"/>
      <c r="AG57" s="5"/>
      <c r="AH57" s="5"/>
      <c r="AI57" s="5"/>
      <c r="AJ57" s="5"/>
      <c r="AK57" s="5"/>
      <c r="AL57" s="5"/>
      <c r="AM57" s="5"/>
      <c r="AN57" s="5"/>
      <c r="AO57" s="5"/>
    </row>
    <row r="58" spans="1:41" x14ac:dyDescent="0.25">
      <c r="A58">
        <v>57</v>
      </c>
      <c r="B58" s="3">
        <v>38585</v>
      </c>
      <c r="C58" s="8">
        <v>2</v>
      </c>
      <c r="D58" s="8" t="s">
        <v>35</v>
      </c>
      <c r="E58" s="8" t="s">
        <v>51</v>
      </c>
      <c r="F58" s="2">
        <v>2005</v>
      </c>
      <c r="G58" s="2">
        <v>5</v>
      </c>
      <c r="H58" s="2" t="s">
        <v>12</v>
      </c>
      <c r="I58" t="s">
        <v>10</v>
      </c>
      <c r="J58" t="s">
        <v>10</v>
      </c>
      <c r="K58" s="2">
        <v>7618</v>
      </c>
      <c r="L58" s="31">
        <v>6897</v>
      </c>
      <c r="M58" s="4">
        <f t="shared" si="15"/>
        <v>0.85416666666424135</v>
      </c>
      <c r="N58" s="4">
        <f t="shared" si="16"/>
        <v>0.93402777778101154</v>
      </c>
      <c r="O58" s="12">
        <f t="shared" si="17"/>
        <v>7.9861111116770189E-2</v>
      </c>
      <c r="P58" s="7">
        <f t="shared" si="18"/>
        <v>1.9166666668024845</v>
      </c>
      <c r="Q58" s="4">
        <f t="shared" si="19"/>
        <v>0.84097222222044365</v>
      </c>
      <c r="R58" s="12">
        <f t="shared" si="20"/>
        <v>1.0131944444437977</v>
      </c>
      <c r="S58" s="7">
        <f t="shared" si="21"/>
        <v>-0.31666666665114462</v>
      </c>
      <c r="T58" s="2">
        <v>743.6</v>
      </c>
      <c r="U58" s="2">
        <v>1.0244754999999999E-2</v>
      </c>
      <c r="V58" s="11">
        <v>38585.854166666664</v>
      </c>
      <c r="W58" s="11">
        <v>38585.934027777781</v>
      </c>
      <c r="X58" s="11">
        <v>38585.84097222222</v>
      </c>
      <c r="Z58" s="5"/>
      <c r="AA58" s="5"/>
      <c r="AB58" s="5"/>
      <c r="AC58" s="5"/>
      <c r="AD58" s="5"/>
      <c r="AE58" s="5"/>
      <c r="AF58" s="5"/>
      <c r="AG58" s="5"/>
      <c r="AH58" s="5"/>
      <c r="AI58" s="5"/>
      <c r="AJ58" s="5"/>
      <c r="AK58" s="5"/>
      <c r="AL58" s="5"/>
      <c r="AM58" s="5"/>
      <c r="AN58" s="5"/>
      <c r="AO58" s="5"/>
    </row>
    <row r="59" spans="1:41" x14ac:dyDescent="0.25">
      <c r="A59">
        <v>58</v>
      </c>
      <c r="B59" s="3">
        <v>38602</v>
      </c>
      <c r="C59" s="8">
        <v>1</v>
      </c>
      <c r="D59" s="8" t="s">
        <v>35</v>
      </c>
      <c r="E59" s="8" t="s">
        <v>51</v>
      </c>
      <c r="F59" s="2">
        <v>2005</v>
      </c>
      <c r="H59" s="2" t="s">
        <v>9</v>
      </c>
      <c r="I59" t="s">
        <v>10</v>
      </c>
      <c r="J59" t="s">
        <v>10</v>
      </c>
      <c r="K59" s="2">
        <v>91701</v>
      </c>
      <c r="L59" s="8">
        <v>91701</v>
      </c>
      <c r="M59" s="4">
        <f t="shared" si="15"/>
        <v>0.85416666666424135</v>
      </c>
      <c r="N59" s="4">
        <f t="shared" si="16"/>
        <v>7.9166666670062114E-2</v>
      </c>
      <c r="O59" s="12">
        <f t="shared" si="17"/>
        <v>0.22500000000582077</v>
      </c>
      <c r="P59" s="7">
        <f t="shared" si="18"/>
        <v>5.4000000001396984</v>
      </c>
      <c r="Q59" s="4">
        <f t="shared" si="19"/>
        <v>0.8243055555576575</v>
      </c>
      <c r="R59" s="12">
        <f t="shared" si="20"/>
        <v>1.0298611111065838</v>
      </c>
      <c r="S59" s="7">
        <f t="shared" si="21"/>
        <v>-0.71666666655801237</v>
      </c>
      <c r="T59" s="2">
        <v>710</v>
      </c>
      <c r="U59" s="2">
        <v>0.12915633800000001</v>
      </c>
      <c r="V59" s="11">
        <v>38602.854166666664</v>
      </c>
      <c r="W59" s="11">
        <v>38603.07916666667</v>
      </c>
      <c r="X59" s="11">
        <v>38602.824305555558</v>
      </c>
      <c r="Z59" s="5"/>
      <c r="AA59" s="5"/>
      <c r="AB59" s="5"/>
      <c r="AC59" s="5"/>
      <c r="AD59" s="5"/>
      <c r="AE59" s="5"/>
      <c r="AF59" s="5"/>
      <c r="AG59" s="5"/>
      <c r="AH59" s="5"/>
      <c r="AI59" s="5"/>
      <c r="AJ59" s="5"/>
      <c r="AK59" s="5"/>
      <c r="AL59" s="5"/>
      <c r="AM59" s="5"/>
      <c r="AN59" s="5"/>
      <c r="AO59" s="5"/>
    </row>
    <row r="60" spans="1:41" x14ac:dyDescent="0.25">
      <c r="A60">
        <v>59</v>
      </c>
      <c r="B60" s="3">
        <v>38606</v>
      </c>
      <c r="C60" s="8">
        <v>3</v>
      </c>
      <c r="D60" s="8" t="s">
        <v>35</v>
      </c>
      <c r="E60" s="8" t="s">
        <v>51</v>
      </c>
      <c r="F60" s="2">
        <v>2005</v>
      </c>
      <c r="G60" s="2">
        <v>5</v>
      </c>
      <c r="H60" s="2" t="s">
        <v>12</v>
      </c>
      <c r="I60" t="s">
        <v>10</v>
      </c>
      <c r="J60" t="s">
        <v>10</v>
      </c>
      <c r="K60" s="2">
        <v>1206</v>
      </c>
      <c r="L60" s="8">
        <v>763</v>
      </c>
      <c r="M60" s="4">
        <f t="shared" si="15"/>
        <v>0.85416666666424135</v>
      </c>
      <c r="N60" s="4">
        <f t="shared" si="16"/>
        <v>0.57569444444379769</v>
      </c>
      <c r="O60" s="12">
        <f t="shared" si="17"/>
        <v>1.2784722222204437</v>
      </c>
      <c r="P60" s="7">
        <f t="shared" si="18"/>
        <v>-6.6833333332906477</v>
      </c>
      <c r="Q60" s="4">
        <f t="shared" si="19"/>
        <v>0.81527777777955635</v>
      </c>
      <c r="R60" s="12">
        <f t="shared" si="20"/>
        <v>1.038888888884685</v>
      </c>
      <c r="S60" s="7">
        <f t="shared" si="21"/>
        <v>-0.93333333323244005</v>
      </c>
      <c r="T60" s="2">
        <v>450</v>
      </c>
      <c r="U60" s="2">
        <v>2.6800000000000001E-3</v>
      </c>
      <c r="V60" s="11">
        <v>38606.854166666664</v>
      </c>
      <c r="W60" s="11">
        <v>38606.575694444444</v>
      </c>
      <c r="X60" s="11">
        <v>38606.81527777778</v>
      </c>
    </row>
    <row r="61" spans="1:41" x14ac:dyDescent="0.25">
      <c r="A61">
        <v>60</v>
      </c>
      <c r="B61" s="3">
        <v>38616</v>
      </c>
      <c r="C61" s="8">
        <v>2</v>
      </c>
      <c r="D61" s="8" t="s">
        <v>35</v>
      </c>
      <c r="E61" s="8" t="s">
        <v>51</v>
      </c>
      <c r="F61" s="2">
        <v>2005</v>
      </c>
      <c r="H61" s="2" t="s">
        <v>9</v>
      </c>
      <c r="I61" t="s">
        <v>10</v>
      </c>
      <c r="J61" t="s">
        <v>10</v>
      </c>
      <c r="K61" s="2">
        <v>128825</v>
      </c>
      <c r="L61" s="8">
        <v>110942</v>
      </c>
      <c r="M61" s="4">
        <f t="shared" si="15"/>
        <v>0.85416666666424135</v>
      </c>
      <c r="N61" s="4">
        <f t="shared" si="16"/>
        <v>0.10833333332993789</v>
      </c>
      <c r="O61" s="12">
        <f t="shared" si="17"/>
        <v>0.25416666666569654</v>
      </c>
      <c r="P61" s="7">
        <f t="shared" si="18"/>
        <v>6.0999999999767169</v>
      </c>
      <c r="Q61" s="4">
        <f t="shared" si="19"/>
        <v>0.80833333333430346</v>
      </c>
      <c r="R61" s="12">
        <f t="shared" si="20"/>
        <v>1.0458333333299379</v>
      </c>
      <c r="S61" s="7">
        <f t="shared" si="21"/>
        <v>-1.0999999999185093</v>
      </c>
      <c r="T61" s="2">
        <v>600</v>
      </c>
      <c r="U61" s="2">
        <v>0.214708333</v>
      </c>
      <c r="V61" s="11">
        <v>38616.854166666664</v>
      </c>
      <c r="W61" s="11">
        <v>38617.10833333333</v>
      </c>
      <c r="X61" s="11">
        <v>38616.808333333334</v>
      </c>
    </row>
    <row r="62" spans="1:41" x14ac:dyDescent="0.25">
      <c r="A62">
        <v>61</v>
      </c>
      <c r="B62" s="3">
        <v>38629</v>
      </c>
      <c r="C62" s="8">
        <v>3</v>
      </c>
      <c r="D62" s="8" t="s">
        <v>35</v>
      </c>
      <c r="E62" s="8" t="s">
        <v>51</v>
      </c>
      <c r="F62" s="2">
        <v>2005</v>
      </c>
      <c r="H62" s="2" t="s">
        <v>9</v>
      </c>
      <c r="I62" t="s">
        <v>10</v>
      </c>
      <c r="J62" t="s">
        <v>10</v>
      </c>
      <c r="K62" s="2">
        <v>48054</v>
      </c>
      <c r="L62" s="8">
        <v>16678</v>
      </c>
      <c r="M62" s="4">
        <f t="shared" si="15"/>
        <v>0.83333333333575865</v>
      </c>
      <c r="N62" s="4">
        <f t="shared" si="16"/>
        <v>3.4722222189884633E-3</v>
      </c>
      <c r="O62" s="12">
        <f t="shared" si="17"/>
        <v>0.17013888888322981</v>
      </c>
      <c r="P62" s="7">
        <f t="shared" si="18"/>
        <v>4.0833333331975155</v>
      </c>
      <c r="Q62" s="4">
        <f t="shared" si="19"/>
        <v>0.79236111111094942</v>
      </c>
      <c r="R62" s="12">
        <f t="shared" si="20"/>
        <v>1.0409722222248092</v>
      </c>
      <c r="S62" s="7">
        <f t="shared" si="21"/>
        <v>-0.9833333333954215</v>
      </c>
      <c r="T62" s="2">
        <v>500</v>
      </c>
      <c r="U62" s="2">
        <v>9.6168000000000003E-2</v>
      </c>
      <c r="V62" s="11">
        <v>38629.833333333336</v>
      </c>
      <c r="W62" s="11">
        <v>38630.003472222219</v>
      </c>
      <c r="X62" s="11">
        <v>38629.792361111111</v>
      </c>
    </row>
    <row r="63" spans="1:41" x14ac:dyDescent="0.25">
      <c r="A63">
        <v>62</v>
      </c>
      <c r="B63" s="3">
        <v>38920</v>
      </c>
      <c r="C63" s="8">
        <v>1</v>
      </c>
      <c r="D63" s="8" t="s">
        <v>35</v>
      </c>
      <c r="E63" s="8" t="s">
        <v>51</v>
      </c>
      <c r="F63" s="2">
        <v>2006</v>
      </c>
      <c r="G63" s="2">
        <v>2</v>
      </c>
      <c r="H63" s="2" t="s">
        <v>12</v>
      </c>
      <c r="I63" t="s">
        <v>10</v>
      </c>
      <c r="J63" t="s">
        <v>10</v>
      </c>
      <c r="K63" s="2">
        <v>21886</v>
      </c>
      <c r="L63" s="8">
        <v>21886</v>
      </c>
      <c r="M63" s="4">
        <f t="shared" si="15"/>
        <v>0.875</v>
      </c>
      <c r="N63" s="4">
        <f t="shared" si="16"/>
        <v>0.79444444444379769</v>
      </c>
      <c r="O63" s="12">
        <f t="shared" si="17"/>
        <v>1.0805555555562023</v>
      </c>
      <c r="P63" s="7">
        <f t="shared" si="18"/>
        <v>-1.9333333333488554</v>
      </c>
      <c r="Q63" s="4">
        <f t="shared" si="19"/>
        <v>0.86944444444088731</v>
      </c>
      <c r="R63" s="12">
        <f t="shared" si="20"/>
        <v>1.0055555555591127</v>
      </c>
      <c r="S63" s="7">
        <f t="shared" si="21"/>
        <v>-0.13333333341870457</v>
      </c>
      <c r="T63" s="2">
        <v>530</v>
      </c>
      <c r="U63" s="2">
        <v>4.9056600000000001E-4</v>
      </c>
      <c r="V63" s="11">
        <v>38920.875</v>
      </c>
      <c r="W63" s="11">
        <v>38920.794444444444</v>
      </c>
      <c r="X63" s="11">
        <v>38920.869444444441</v>
      </c>
    </row>
    <row r="64" spans="1:41" x14ac:dyDescent="0.25">
      <c r="A64">
        <v>63</v>
      </c>
      <c r="B64" s="3">
        <v>38935</v>
      </c>
      <c r="C64" s="8">
        <v>2</v>
      </c>
      <c r="D64" s="8" t="s">
        <v>35</v>
      </c>
      <c r="E64" s="8" t="s">
        <v>51</v>
      </c>
      <c r="F64" s="2">
        <v>2006</v>
      </c>
      <c r="G64" s="2">
        <v>4</v>
      </c>
      <c r="H64" s="2" t="s">
        <v>12</v>
      </c>
      <c r="I64" t="s">
        <v>10</v>
      </c>
      <c r="J64" t="s">
        <v>10</v>
      </c>
      <c r="K64" s="2">
        <v>586</v>
      </c>
      <c r="L64" s="31">
        <v>0</v>
      </c>
      <c r="M64" s="4">
        <f t="shared" si="15"/>
        <v>0.875</v>
      </c>
      <c r="N64" s="4">
        <f t="shared" si="16"/>
        <v>0.76458333332993789</v>
      </c>
      <c r="O64" s="12">
        <f t="shared" si="17"/>
        <v>1.1104166666700621</v>
      </c>
      <c r="P64" s="7">
        <f t="shared" si="18"/>
        <v>-2.6500000000814907</v>
      </c>
      <c r="Q64" s="4">
        <f t="shared" si="19"/>
        <v>0.86041666667006211</v>
      </c>
      <c r="R64" s="12">
        <f t="shared" si="20"/>
        <v>1.0145833333299379</v>
      </c>
      <c r="S64" s="7">
        <f t="shared" si="21"/>
        <v>-0.34999999991850927</v>
      </c>
      <c r="T64" s="2">
        <v>600</v>
      </c>
      <c r="U64" s="2">
        <v>9.7666700000000007E-4</v>
      </c>
      <c r="V64" s="11">
        <v>38935.875</v>
      </c>
      <c r="W64" s="11">
        <v>38935.76458333333</v>
      </c>
      <c r="X64" s="11">
        <v>38935.86041666667</v>
      </c>
    </row>
    <row r="65" spans="1:25" x14ac:dyDescent="0.25">
      <c r="A65">
        <v>64</v>
      </c>
      <c r="B65" s="3">
        <v>38948</v>
      </c>
      <c r="C65" s="8">
        <v>3</v>
      </c>
      <c r="D65" s="8" t="s">
        <v>35</v>
      </c>
      <c r="E65" s="8" t="s">
        <v>51</v>
      </c>
      <c r="F65" s="2">
        <v>2006</v>
      </c>
      <c r="G65" s="2">
        <v>4</v>
      </c>
      <c r="H65" s="2" t="s">
        <v>12</v>
      </c>
      <c r="I65" t="s">
        <v>10</v>
      </c>
      <c r="J65" t="s">
        <v>10</v>
      </c>
      <c r="K65" s="2">
        <v>9144</v>
      </c>
      <c r="L65" s="31">
        <v>8979</v>
      </c>
      <c r="M65" s="4">
        <f t="shared" si="15"/>
        <v>0.875</v>
      </c>
      <c r="N65" s="4">
        <f t="shared" si="16"/>
        <v>0.74375000000145519</v>
      </c>
      <c r="O65" s="12">
        <f t="shared" si="17"/>
        <v>1.1312499999985448</v>
      </c>
      <c r="P65" s="7">
        <f t="shared" si="18"/>
        <v>-3.1499999999650754</v>
      </c>
      <c r="Q65" s="4">
        <f t="shared" si="19"/>
        <v>0.84652777777955635</v>
      </c>
      <c r="R65" s="12">
        <f t="shared" si="20"/>
        <v>1.0284722222204437</v>
      </c>
      <c r="S65" s="7">
        <f t="shared" si="21"/>
        <v>-0.68333333329064772</v>
      </c>
      <c r="T65" s="2">
        <v>650</v>
      </c>
      <c r="U65" s="2">
        <v>3.024615E-3</v>
      </c>
      <c r="V65" s="11">
        <v>38948.875</v>
      </c>
      <c r="W65" s="11">
        <v>38948.743750000001</v>
      </c>
      <c r="X65" s="11">
        <v>38948.84652777778</v>
      </c>
    </row>
    <row r="66" spans="1:25" x14ac:dyDescent="0.25">
      <c r="A66">
        <v>65</v>
      </c>
      <c r="B66" s="3">
        <v>38954</v>
      </c>
      <c r="C66" s="8">
        <v>1</v>
      </c>
      <c r="D66" s="8" t="s">
        <v>35</v>
      </c>
      <c r="E66" s="8" t="s">
        <v>51</v>
      </c>
      <c r="F66" s="2">
        <v>2006</v>
      </c>
      <c r="G66" s="2">
        <v>5</v>
      </c>
      <c r="H66" s="2" t="s">
        <v>9</v>
      </c>
      <c r="I66" t="s">
        <v>10</v>
      </c>
      <c r="J66" t="s">
        <v>10</v>
      </c>
      <c r="K66" s="2">
        <v>114069</v>
      </c>
      <c r="L66" s="8">
        <v>114069</v>
      </c>
      <c r="M66" s="4">
        <f t="shared" si="15"/>
        <v>0.875</v>
      </c>
      <c r="N66" s="4">
        <f t="shared" si="16"/>
        <v>4.7916666670062114E-2</v>
      </c>
      <c r="O66" s="12">
        <f t="shared" si="17"/>
        <v>0.17291666667006211</v>
      </c>
      <c r="P66" s="7">
        <f t="shared" si="18"/>
        <v>4.1500000000814907</v>
      </c>
      <c r="Q66" s="4">
        <f t="shared" si="19"/>
        <v>0.84236111111385981</v>
      </c>
      <c r="R66" s="12">
        <f t="shared" si="20"/>
        <v>1.0326388888861402</v>
      </c>
      <c r="S66" s="7">
        <f t="shared" si="21"/>
        <v>-0.78333333326736465</v>
      </c>
      <c r="T66" s="2">
        <v>706</v>
      </c>
      <c r="U66" s="2">
        <v>0.161570822</v>
      </c>
      <c r="V66" s="11">
        <v>38954.875</v>
      </c>
      <c r="W66" s="11">
        <v>38955.04791666667</v>
      </c>
      <c r="X66" s="11">
        <v>38954.842361111114</v>
      </c>
    </row>
    <row r="67" spans="1:25" x14ac:dyDescent="0.25">
      <c r="A67">
        <v>66</v>
      </c>
      <c r="B67" s="3">
        <v>38975</v>
      </c>
      <c r="C67" s="8">
        <v>2</v>
      </c>
      <c r="D67" s="8" t="s">
        <v>35</v>
      </c>
      <c r="E67" s="8" t="s">
        <v>51</v>
      </c>
      <c r="F67" s="2">
        <v>2006</v>
      </c>
      <c r="G67" s="2">
        <v>5</v>
      </c>
      <c r="H67" s="2" t="s">
        <v>9</v>
      </c>
      <c r="I67" t="s">
        <v>10</v>
      </c>
      <c r="J67" t="s">
        <v>10</v>
      </c>
      <c r="K67" s="2">
        <v>107641</v>
      </c>
      <c r="L67" s="8">
        <v>96009</v>
      </c>
      <c r="M67" s="4">
        <f t="shared" ref="M67:M110" si="22">V67-INT(V67)</f>
        <v>0.85416666666424135</v>
      </c>
      <c r="N67" s="4">
        <f t="shared" ref="N67:N110" si="23">W67-INT(W67)</f>
        <v>0.74513888888759539</v>
      </c>
      <c r="O67" s="12">
        <f t="shared" ref="O67:O110" si="24">IF(W67&gt;V67, W67-V67, 1+V67-W67)</f>
        <v>1.109027777776646</v>
      </c>
      <c r="P67" s="7">
        <f t="shared" ref="P67:P110" si="25">(W67-V67)*24</f>
        <v>-2.6166666666395031</v>
      </c>
      <c r="Q67" s="4">
        <f t="shared" ref="Q67:Q110" si="26">X67-INT(X67)</f>
        <v>0.81666666666569654</v>
      </c>
      <c r="R67" s="12">
        <f t="shared" ref="R67:R110" si="27">IF(X67&gt;V67, X67-V67, 1+V67-X67)</f>
        <v>1.0374999999985448</v>
      </c>
      <c r="S67" s="7">
        <f t="shared" ref="S67:S110" si="28">(X67-V67)*24</f>
        <v>-0.8999999999650754</v>
      </c>
      <c r="T67" s="2">
        <v>701</v>
      </c>
      <c r="U67" s="2">
        <v>0.15355349500000001</v>
      </c>
      <c r="V67" s="11">
        <v>38975.854166666664</v>
      </c>
      <c r="W67" s="11">
        <v>38975.745138888888</v>
      </c>
      <c r="X67" s="11">
        <v>38975.816666666666</v>
      </c>
    </row>
    <row r="68" spans="1:25" x14ac:dyDescent="0.25">
      <c r="A68">
        <v>67</v>
      </c>
      <c r="B68" s="3">
        <v>38991</v>
      </c>
      <c r="C68" s="8">
        <v>3</v>
      </c>
      <c r="D68" s="8" t="s">
        <v>35</v>
      </c>
      <c r="E68" s="8" t="s">
        <v>51</v>
      </c>
      <c r="F68" s="2">
        <v>2006</v>
      </c>
      <c r="G68" s="2">
        <v>4</v>
      </c>
      <c r="H68" s="2" t="s">
        <v>9</v>
      </c>
      <c r="I68" t="s">
        <v>10</v>
      </c>
      <c r="J68" t="s">
        <v>10</v>
      </c>
      <c r="K68" s="2">
        <v>50893</v>
      </c>
      <c r="L68" s="8">
        <v>33200</v>
      </c>
      <c r="M68" s="4">
        <f t="shared" si="22"/>
        <v>0.83333333333575865</v>
      </c>
      <c r="N68" s="4">
        <f t="shared" si="23"/>
        <v>0.74166666666860692</v>
      </c>
      <c r="O68" s="12">
        <f t="shared" si="24"/>
        <v>1.0916666666671517</v>
      </c>
      <c r="P68" s="7">
        <f t="shared" si="25"/>
        <v>-2.2000000000116415</v>
      </c>
      <c r="Q68" s="4">
        <f t="shared" si="26"/>
        <v>0.79652777777664596</v>
      </c>
      <c r="R68" s="12">
        <f t="shared" si="27"/>
        <v>1.0368055555591127</v>
      </c>
      <c r="S68" s="7">
        <f t="shared" si="28"/>
        <v>-0.88333333341870457</v>
      </c>
      <c r="T68" s="2">
        <v>646</v>
      </c>
      <c r="U68" s="2">
        <v>7.8781734000000006E-2</v>
      </c>
      <c r="V68" s="11">
        <v>38991.833333333336</v>
      </c>
      <c r="W68" s="11">
        <v>38991.741666666669</v>
      </c>
      <c r="X68" s="11">
        <v>38991.796527777777</v>
      </c>
    </row>
    <row r="69" spans="1:25" x14ac:dyDescent="0.25">
      <c r="A69">
        <v>68</v>
      </c>
      <c r="B69" s="3">
        <v>39005</v>
      </c>
      <c r="C69" s="8">
        <v>4</v>
      </c>
      <c r="D69" s="8" t="s">
        <v>35</v>
      </c>
      <c r="E69" s="8" t="s">
        <v>51</v>
      </c>
      <c r="F69" s="2">
        <v>2006</v>
      </c>
      <c r="G69" s="2">
        <v>4</v>
      </c>
      <c r="H69" s="2" t="s">
        <v>9</v>
      </c>
      <c r="I69" t="s">
        <v>10</v>
      </c>
      <c r="J69" t="s">
        <v>10</v>
      </c>
      <c r="K69" s="2">
        <v>22787</v>
      </c>
      <c r="L69" s="31">
        <v>10696</v>
      </c>
      <c r="M69" s="4">
        <f t="shared" si="22"/>
        <v>0.83333333333575865</v>
      </c>
      <c r="N69" s="4">
        <f t="shared" si="23"/>
        <v>0.77500000000145519</v>
      </c>
      <c r="O69" s="12">
        <f t="shared" si="24"/>
        <v>1.0583333333343035</v>
      </c>
      <c r="P69" s="7">
        <f t="shared" si="25"/>
        <v>-1.4000000000232831</v>
      </c>
      <c r="Q69" s="4">
        <f t="shared" si="26"/>
        <v>0.77916666666715173</v>
      </c>
      <c r="R69" s="12">
        <f t="shared" si="27"/>
        <v>1.0541666666686069</v>
      </c>
      <c r="S69" s="7">
        <f t="shared" si="28"/>
        <v>-1.3000000000465661</v>
      </c>
      <c r="T69" s="2">
        <v>646</v>
      </c>
      <c r="U69" s="2">
        <v>3.5273994000000003E-2</v>
      </c>
      <c r="V69" s="11">
        <v>39005.833333333336</v>
      </c>
      <c r="W69" s="11">
        <v>39005.775000000001</v>
      </c>
      <c r="X69" s="11">
        <v>39005.779166666667</v>
      </c>
    </row>
    <row r="70" spans="1:25" x14ac:dyDescent="0.25">
      <c r="A70">
        <v>69</v>
      </c>
      <c r="B70" s="3">
        <v>39277</v>
      </c>
      <c r="C70" s="8">
        <v>1</v>
      </c>
      <c r="D70" s="8" t="s">
        <v>35</v>
      </c>
      <c r="E70" s="8" t="s">
        <v>51</v>
      </c>
      <c r="F70" s="2">
        <v>2007</v>
      </c>
      <c r="G70" s="2">
        <v>3</v>
      </c>
      <c r="H70" s="2" t="s">
        <v>12</v>
      </c>
      <c r="I70" t="s">
        <v>10</v>
      </c>
      <c r="J70" t="s">
        <v>10</v>
      </c>
      <c r="K70" s="2">
        <v>8899</v>
      </c>
      <c r="L70" s="8">
        <v>8899</v>
      </c>
      <c r="M70" s="4">
        <f t="shared" si="22"/>
        <v>0.875</v>
      </c>
      <c r="N70" s="4">
        <f t="shared" si="23"/>
        <v>2.4965277778392192E-2</v>
      </c>
      <c r="O70" s="12">
        <f t="shared" si="24"/>
        <v>0.14996527777839219</v>
      </c>
      <c r="P70" s="7">
        <f t="shared" si="25"/>
        <v>3.5991666666814126</v>
      </c>
      <c r="Q70" s="4">
        <f t="shared" si="26"/>
        <v>0.87430555555329192</v>
      </c>
      <c r="R70" s="12">
        <f t="shared" si="27"/>
        <v>1.0006944444467081</v>
      </c>
      <c r="S70" s="7">
        <f t="shared" si="28"/>
        <v>-1.6666666720993817E-2</v>
      </c>
      <c r="T70" s="2">
        <v>746</v>
      </c>
      <c r="U70" s="2">
        <v>1.1928954E-2</v>
      </c>
      <c r="V70" s="11">
        <v>39277.875</v>
      </c>
      <c r="W70" s="11">
        <v>39278.024965277778</v>
      </c>
      <c r="X70" s="11">
        <v>39277.874305555553</v>
      </c>
    </row>
    <row r="71" spans="1:25" x14ac:dyDescent="0.25">
      <c r="A71">
        <v>70</v>
      </c>
      <c r="B71" s="3">
        <v>39291</v>
      </c>
      <c r="C71" s="8">
        <v>2</v>
      </c>
      <c r="D71" s="8" t="s">
        <v>35</v>
      </c>
      <c r="E71" s="8" t="s">
        <v>51</v>
      </c>
      <c r="F71" s="2">
        <v>2007</v>
      </c>
      <c r="G71" s="2">
        <v>4</v>
      </c>
      <c r="H71" s="2" t="s">
        <v>12</v>
      </c>
      <c r="I71" t="s">
        <v>10</v>
      </c>
      <c r="J71" t="s">
        <v>10</v>
      </c>
      <c r="K71" s="2">
        <v>31962</v>
      </c>
      <c r="L71" s="8">
        <v>30760</v>
      </c>
      <c r="M71" s="4">
        <f t="shared" si="22"/>
        <v>0.89583333333575865</v>
      </c>
      <c r="N71" s="4">
        <f t="shared" si="23"/>
        <v>0.8319444444423425</v>
      </c>
      <c r="O71" s="12">
        <f t="shared" si="24"/>
        <v>1.0638888888934162</v>
      </c>
      <c r="P71" s="7">
        <f t="shared" si="25"/>
        <v>-1.5333333334419876</v>
      </c>
      <c r="Q71" s="4">
        <f t="shared" si="26"/>
        <v>0.86527777777519077</v>
      </c>
      <c r="R71" s="12">
        <f t="shared" si="27"/>
        <v>1.0305555555605679</v>
      </c>
      <c r="S71" s="7">
        <f t="shared" si="28"/>
        <v>-0.73333333345362917</v>
      </c>
      <c r="T71" s="2">
        <v>636</v>
      </c>
      <c r="U71" s="2">
        <v>5.0254716999999997E-2</v>
      </c>
      <c r="V71" s="11">
        <v>39291.895833333336</v>
      </c>
      <c r="W71" s="11">
        <v>39291.831944444442</v>
      </c>
      <c r="X71" s="11">
        <v>39291.865277777775</v>
      </c>
    </row>
    <row r="72" spans="1:25" x14ac:dyDescent="0.25">
      <c r="A72">
        <v>71</v>
      </c>
      <c r="B72" s="3">
        <v>39305</v>
      </c>
      <c r="C72" s="8">
        <v>3</v>
      </c>
      <c r="D72" s="8" t="s">
        <v>35</v>
      </c>
      <c r="E72" s="8" t="s">
        <v>51</v>
      </c>
      <c r="F72" s="2">
        <v>2007</v>
      </c>
      <c r="G72" s="2">
        <v>4</v>
      </c>
      <c r="H72" s="2" t="s">
        <v>12</v>
      </c>
      <c r="I72" t="s">
        <v>10</v>
      </c>
      <c r="J72" t="s">
        <v>10</v>
      </c>
      <c r="K72" s="2">
        <v>8806</v>
      </c>
      <c r="L72" s="31">
        <v>4457</v>
      </c>
      <c r="M72" s="4">
        <f t="shared" si="22"/>
        <v>0.875</v>
      </c>
      <c r="N72" s="4">
        <f t="shared" si="23"/>
        <v>0.98129629629693227</v>
      </c>
      <c r="O72" s="12">
        <f t="shared" si="24"/>
        <v>0.10629629629693227</v>
      </c>
      <c r="P72" s="7">
        <f t="shared" si="25"/>
        <v>2.5511111111263745</v>
      </c>
      <c r="Q72" s="4">
        <f t="shared" si="26"/>
        <v>0.85277777777810115</v>
      </c>
      <c r="R72" s="12">
        <f t="shared" si="27"/>
        <v>1.0222222222218988</v>
      </c>
      <c r="S72" s="7">
        <f t="shared" si="28"/>
        <v>-0.53333333332557231</v>
      </c>
      <c r="T72" s="2">
        <v>656</v>
      </c>
      <c r="U72" s="2">
        <v>1.342378E-2</v>
      </c>
      <c r="V72" s="11">
        <v>39305.875</v>
      </c>
      <c r="W72" s="11">
        <v>39305.981296296297</v>
      </c>
      <c r="X72" s="11">
        <v>39305.852777777778</v>
      </c>
    </row>
    <row r="73" spans="1:25" x14ac:dyDescent="0.25">
      <c r="A73">
        <v>72</v>
      </c>
      <c r="B73" s="3">
        <v>39318</v>
      </c>
      <c r="C73" s="8">
        <v>1</v>
      </c>
      <c r="D73" s="8" t="s">
        <v>35</v>
      </c>
      <c r="E73" s="8" t="s">
        <v>51</v>
      </c>
      <c r="F73" s="2">
        <v>2007</v>
      </c>
      <c r="G73" s="2">
        <v>5</v>
      </c>
      <c r="H73" s="2" t="s">
        <v>9</v>
      </c>
      <c r="I73" t="s">
        <v>10</v>
      </c>
      <c r="J73" t="s">
        <v>10</v>
      </c>
      <c r="K73" s="2">
        <v>45920</v>
      </c>
      <c r="L73" s="8">
        <v>45920</v>
      </c>
      <c r="M73" s="4">
        <f t="shared" si="22"/>
        <v>0.875</v>
      </c>
      <c r="N73" s="4">
        <f t="shared" si="23"/>
        <v>0.83958333333430346</v>
      </c>
      <c r="O73" s="12">
        <f t="shared" si="24"/>
        <v>1.0354166666656965</v>
      </c>
      <c r="P73" s="7">
        <f t="shared" si="25"/>
        <v>-0.84999999997671694</v>
      </c>
      <c r="Q73" s="4">
        <f t="shared" si="26"/>
        <v>0.84236111111385981</v>
      </c>
      <c r="R73" s="12">
        <f t="shared" si="27"/>
        <v>1.0326388888861402</v>
      </c>
      <c r="S73" s="7">
        <f t="shared" si="28"/>
        <v>-0.78333333326736465</v>
      </c>
      <c r="T73" s="2">
        <v>696</v>
      </c>
      <c r="U73" s="2">
        <v>6.5977011000000002E-2</v>
      </c>
      <c r="V73" s="11">
        <v>39318.875</v>
      </c>
      <c r="W73" s="11">
        <v>39318.839583333334</v>
      </c>
      <c r="X73" s="11">
        <v>39318.842361111114</v>
      </c>
    </row>
    <row r="74" spans="1:25" x14ac:dyDescent="0.25">
      <c r="A74" s="27">
        <v>73</v>
      </c>
      <c r="B74" s="3">
        <v>39319</v>
      </c>
      <c r="C74" s="8">
        <v>4</v>
      </c>
      <c r="D74" s="8" t="s">
        <v>35</v>
      </c>
      <c r="E74" s="8" t="s">
        <v>51</v>
      </c>
      <c r="F74" s="2">
        <v>2007</v>
      </c>
      <c r="G74" s="2">
        <v>4</v>
      </c>
      <c r="H74" s="2" t="s">
        <v>12</v>
      </c>
      <c r="I74" t="s">
        <v>10</v>
      </c>
      <c r="J74" t="s">
        <v>10</v>
      </c>
      <c r="K74" s="2">
        <v>3032</v>
      </c>
      <c r="L74" s="31">
        <v>1730</v>
      </c>
      <c r="M74" s="4">
        <f t="shared" si="22"/>
        <v>0.875</v>
      </c>
      <c r="N74" s="4">
        <f t="shared" si="23"/>
        <v>0.77916666666715173</v>
      </c>
      <c r="O74" s="12">
        <f t="shared" si="24"/>
        <v>1.0958333333328483</v>
      </c>
      <c r="P74" s="7">
        <f t="shared" si="25"/>
        <v>-2.2999999999883585</v>
      </c>
      <c r="Q74" s="4">
        <f t="shared" si="26"/>
        <v>0.84027777778101154</v>
      </c>
      <c r="R74" s="12">
        <f t="shared" si="27"/>
        <v>1.0347222222189885</v>
      </c>
      <c r="S74" s="7">
        <f t="shared" si="28"/>
        <v>-0.83333333325572312</v>
      </c>
      <c r="T74" s="2">
        <v>639.53</v>
      </c>
      <c r="U74" s="2">
        <v>4.7409820000000004E-3</v>
      </c>
      <c r="V74" s="11">
        <v>39319.875</v>
      </c>
      <c r="W74" s="11">
        <v>39319.779166666667</v>
      </c>
      <c r="X74" s="11">
        <v>39319.840277777781</v>
      </c>
      <c r="Y74" t="s">
        <v>43</v>
      </c>
    </row>
    <row r="75" spans="1:25" x14ac:dyDescent="0.25">
      <c r="A75">
        <v>74</v>
      </c>
      <c r="B75" s="3">
        <v>39332</v>
      </c>
      <c r="C75" s="8">
        <v>2</v>
      </c>
      <c r="D75" s="8" t="s">
        <v>35</v>
      </c>
      <c r="E75" s="8" t="s">
        <v>51</v>
      </c>
      <c r="F75" s="2">
        <v>2007</v>
      </c>
      <c r="G75" s="2">
        <v>7</v>
      </c>
      <c r="H75" s="2" t="s">
        <v>9</v>
      </c>
      <c r="I75" t="s">
        <v>10</v>
      </c>
      <c r="J75" t="s">
        <v>10</v>
      </c>
      <c r="K75" s="2">
        <v>32769</v>
      </c>
      <c r="L75" s="8">
        <v>23814</v>
      </c>
      <c r="M75" s="4">
        <f t="shared" si="22"/>
        <v>0.85416666666424135</v>
      </c>
      <c r="N75" s="4">
        <f t="shared" si="23"/>
        <v>0.84722222221898846</v>
      </c>
      <c r="O75" s="12">
        <f t="shared" si="24"/>
        <v>1.0069444444452529</v>
      </c>
      <c r="P75" s="7">
        <f t="shared" si="25"/>
        <v>-0.16666666668606922</v>
      </c>
      <c r="Q75" s="4">
        <f t="shared" si="26"/>
        <v>0.82708333332993789</v>
      </c>
      <c r="R75" s="12">
        <f t="shared" si="27"/>
        <v>1.0270833333343035</v>
      </c>
      <c r="S75" s="7">
        <f t="shared" si="28"/>
        <v>-0.65000000002328306</v>
      </c>
      <c r="T75" s="2">
        <v>646</v>
      </c>
      <c r="U75" s="2">
        <v>5.0726005999999997E-2</v>
      </c>
      <c r="V75" s="11">
        <v>39332.854166666664</v>
      </c>
      <c r="W75" s="11">
        <v>39332.847222222219</v>
      </c>
      <c r="X75" s="11">
        <v>39332.82708333333</v>
      </c>
    </row>
    <row r="76" spans="1:25" x14ac:dyDescent="0.25">
      <c r="A76">
        <v>75</v>
      </c>
      <c r="B76" s="3">
        <v>39346</v>
      </c>
      <c r="C76" s="8">
        <v>3</v>
      </c>
      <c r="D76" s="8" t="s">
        <v>35</v>
      </c>
      <c r="E76" s="8" t="s">
        <v>51</v>
      </c>
      <c r="F76" s="2">
        <v>2007</v>
      </c>
      <c r="G76" s="2">
        <v>7</v>
      </c>
      <c r="H76" s="2" t="s">
        <v>9</v>
      </c>
      <c r="I76" t="s">
        <v>10</v>
      </c>
      <c r="J76" t="s">
        <v>10</v>
      </c>
      <c r="K76" s="2">
        <v>191802</v>
      </c>
      <c r="L76" s="31">
        <v>183761</v>
      </c>
      <c r="M76" s="4">
        <f t="shared" si="22"/>
        <v>0.875</v>
      </c>
      <c r="N76" s="4">
        <f t="shared" si="23"/>
        <v>0.77569444444088731</v>
      </c>
      <c r="O76" s="12">
        <f t="shared" si="24"/>
        <v>1.0993055555591127</v>
      </c>
      <c r="P76" s="7">
        <f t="shared" si="25"/>
        <v>-2.3833333334187046</v>
      </c>
      <c r="Q76" s="4">
        <f t="shared" si="26"/>
        <v>0.80763888888759539</v>
      </c>
      <c r="R76" s="12">
        <f t="shared" si="27"/>
        <v>1.0673611111124046</v>
      </c>
      <c r="S76" s="7">
        <f t="shared" si="28"/>
        <v>-1.6166666666977108</v>
      </c>
      <c r="T76" s="2">
        <v>646</v>
      </c>
      <c r="U76" s="2">
        <v>0.296907121</v>
      </c>
      <c r="V76" s="11">
        <v>39346.875</v>
      </c>
      <c r="W76" s="11">
        <v>39346.775694444441</v>
      </c>
      <c r="X76" s="11">
        <v>39346.807638888888</v>
      </c>
    </row>
    <row r="77" spans="1:25" x14ac:dyDescent="0.25">
      <c r="A77">
        <v>76</v>
      </c>
      <c r="B77" s="3">
        <v>39360</v>
      </c>
      <c r="C77" s="8">
        <v>4</v>
      </c>
      <c r="D77" s="8" t="s">
        <v>35</v>
      </c>
      <c r="E77" s="8" t="s">
        <v>51</v>
      </c>
      <c r="F77" s="2">
        <v>2007</v>
      </c>
      <c r="G77" s="2">
        <v>5</v>
      </c>
      <c r="H77" s="2" t="s">
        <v>9</v>
      </c>
      <c r="I77" t="s">
        <v>10</v>
      </c>
      <c r="J77" t="s">
        <v>10</v>
      </c>
      <c r="K77" s="2">
        <v>228870</v>
      </c>
      <c r="L77" s="31">
        <v>190288</v>
      </c>
      <c r="M77" s="4">
        <f t="shared" si="22"/>
        <v>0.83333333333575865</v>
      </c>
      <c r="N77" s="4">
        <f t="shared" si="23"/>
        <v>0.79027777777810115</v>
      </c>
      <c r="O77" s="12">
        <f t="shared" si="24"/>
        <v>1.0430555555576575</v>
      </c>
      <c r="P77" s="7">
        <f t="shared" si="25"/>
        <v>-1.03333333338378</v>
      </c>
      <c r="Q77" s="4">
        <f t="shared" si="26"/>
        <v>0.78958333333139308</v>
      </c>
      <c r="R77" s="12">
        <f t="shared" si="27"/>
        <v>1.0437500000043656</v>
      </c>
      <c r="S77" s="7">
        <f t="shared" si="28"/>
        <v>-1.0500000001047738</v>
      </c>
      <c r="T77" s="2">
        <v>646</v>
      </c>
      <c r="U77" s="2">
        <v>0.35428792599999998</v>
      </c>
      <c r="V77" s="11">
        <v>39360.833333333336</v>
      </c>
      <c r="W77" s="11">
        <v>39360.790277777778</v>
      </c>
      <c r="X77" s="11">
        <v>39360.789583333331</v>
      </c>
    </row>
    <row r="78" spans="1:25" x14ac:dyDescent="0.25">
      <c r="A78">
        <v>77</v>
      </c>
      <c r="B78" s="3">
        <v>39372</v>
      </c>
      <c r="C78" s="8">
        <v>5</v>
      </c>
      <c r="D78" s="8" t="s">
        <v>35</v>
      </c>
      <c r="E78" s="8" t="s">
        <v>51</v>
      </c>
      <c r="F78" s="2">
        <v>2007</v>
      </c>
      <c r="G78" s="2">
        <v>3</v>
      </c>
      <c r="H78" s="2" t="s">
        <v>9</v>
      </c>
      <c r="I78" t="s">
        <v>10</v>
      </c>
      <c r="J78" t="s">
        <v>10</v>
      </c>
      <c r="K78" s="2">
        <v>8064</v>
      </c>
      <c r="L78" s="8">
        <v>0</v>
      </c>
      <c r="M78" s="4">
        <f t="shared" si="22"/>
        <v>0.83333333333575865</v>
      </c>
      <c r="N78" s="4">
        <f t="shared" si="23"/>
        <v>0.64652777777519077</v>
      </c>
      <c r="O78" s="12">
        <f t="shared" si="24"/>
        <v>1.1868055555605679</v>
      </c>
      <c r="P78" s="7">
        <f t="shared" si="25"/>
        <v>-4.4833333334536292</v>
      </c>
      <c r="Q78" s="4">
        <f t="shared" si="26"/>
        <v>0.77500000000145519</v>
      </c>
      <c r="R78" s="12">
        <f t="shared" si="27"/>
        <v>1.0583333333343035</v>
      </c>
      <c r="S78" s="7">
        <f t="shared" si="28"/>
        <v>-1.4000000000232831</v>
      </c>
      <c r="T78" s="2">
        <v>320</v>
      </c>
      <c r="U78" s="2">
        <v>2.52E-2</v>
      </c>
      <c r="V78" s="11">
        <v>39372.833333333336</v>
      </c>
      <c r="W78" s="11">
        <v>39372.646527777775</v>
      </c>
      <c r="X78" s="11">
        <v>39372.775000000001</v>
      </c>
    </row>
    <row r="79" spans="1:25" x14ac:dyDescent="0.25">
      <c r="A79">
        <v>78</v>
      </c>
      <c r="B79" s="3">
        <v>39641</v>
      </c>
      <c r="C79" s="8">
        <v>1</v>
      </c>
      <c r="D79" s="8" t="s">
        <v>35</v>
      </c>
      <c r="E79" s="8" t="s">
        <v>51</v>
      </c>
      <c r="F79" s="2">
        <v>2008</v>
      </c>
      <c r="G79" s="2">
        <v>3</v>
      </c>
      <c r="H79" s="2" t="s">
        <v>12</v>
      </c>
      <c r="I79" t="s">
        <v>10</v>
      </c>
      <c r="J79" t="s">
        <v>10</v>
      </c>
      <c r="K79" s="2">
        <v>5992</v>
      </c>
      <c r="L79" s="8">
        <v>5992</v>
      </c>
      <c r="M79" s="4">
        <f t="shared" si="22"/>
        <v>0.89583333333575865</v>
      </c>
      <c r="N79" s="4">
        <f t="shared" si="23"/>
        <v>0.861851851848769</v>
      </c>
      <c r="O79" s="12">
        <f t="shared" si="24"/>
        <v>1.0339814814869897</v>
      </c>
      <c r="P79" s="7">
        <f t="shared" si="25"/>
        <v>-0.81555555568775162</v>
      </c>
      <c r="Q79" s="4">
        <f t="shared" si="26"/>
        <v>0.87847222221898846</v>
      </c>
      <c r="R79" s="12">
        <f t="shared" si="27"/>
        <v>1.0173611111167702</v>
      </c>
      <c r="S79" s="7">
        <f t="shared" si="28"/>
        <v>-0.41666666680248454</v>
      </c>
      <c r="T79" s="2">
        <v>636</v>
      </c>
      <c r="U79" s="2">
        <v>9.2955969999999992E-3</v>
      </c>
      <c r="V79" s="11">
        <v>39641.895833333336</v>
      </c>
      <c r="W79" s="11">
        <v>39641.861851851849</v>
      </c>
      <c r="X79" s="11">
        <v>39641.878472222219</v>
      </c>
    </row>
    <row r="80" spans="1:25" x14ac:dyDescent="0.25">
      <c r="A80">
        <v>79</v>
      </c>
      <c r="B80" s="3">
        <v>39655</v>
      </c>
      <c r="C80" s="8">
        <v>2</v>
      </c>
      <c r="D80" s="8" t="s">
        <v>35</v>
      </c>
      <c r="E80" s="8" t="s">
        <v>51</v>
      </c>
      <c r="F80" s="2">
        <v>2008</v>
      </c>
      <c r="G80" s="2">
        <v>5</v>
      </c>
      <c r="H80" s="2" t="s">
        <v>12</v>
      </c>
      <c r="I80" t="s">
        <v>10</v>
      </c>
      <c r="J80" t="s">
        <v>10</v>
      </c>
      <c r="K80" s="2">
        <v>14238</v>
      </c>
      <c r="L80" s="31">
        <v>13509</v>
      </c>
      <c r="M80" s="4">
        <f t="shared" si="22"/>
        <v>0.89583333333575865</v>
      </c>
      <c r="N80" s="4">
        <f t="shared" si="23"/>
        <v>0.75851851851621177</v>
      </c>
      <c r="O80" s="12">
        <f t="shared" si="24"/>
        <v>1.1373148148195469</v>
      </c>
      <c r="P80" s="7">
        <f t="shared" si="25"/>
        <v>-3.2955555556691252</v>
      </c>
      <c r="Q80" s="4">
        <f t="shared" si="26"/>
        <v>0.86666666666860692</v>
      </c>
      <c r="R80" s="12">
        <f t="shared" si="27"/>
        <v>1.0291666666671517</v>
      </c>
      <c r="S80" s="7">
        <f t="shared" si="28"/>
        <v>-0.70000000001164153</v>
      </c>
      <c r="T80" s="2">
        <v>696</v>
      </c>
      <c r="U80" s="2">
        <v>2.0456897000000002E-2</v>
      </c>
      <c r="V80" s="11">
        <v>39655.895833333336</v>
      </c>
      <c r="W80" s="11">
        <v>39655.758518518516</v>
      </c>
      <c r="X80" s="11">
        <v>39655.866666666669</v>
      </c>
    </row>
    <row r="81" spans="1:25" x14ac:dyDescent="0.25">
      <c r="A81">
        <v>80</v>
      </c>
      <c r="B81" s="3">
        <v>39669</v>
      </c>
      <c r="C81" s="8">
        <v>3</v>
      </c>
      <c r="D81" s="8" t="s">
        <v>35</v>
      </c>
      <c r="E81" s="8" t="s">
        <v>51</v>
      </c>
      <c r="F81" s="2">
        <v>2008</v>
      </c>
      <c r="G81" s="2">
        <v>6</v>
      </c>
      <c r="H81" s="2" t="s">
        <v>12</v>
      </c>
      <c r="I81" t="s">
        <v>10</v>
      </c>
      <c r="J81" t="s">
        <v>10</v>
      </c>
      <c r="K81" s="2">
        <v>3182</v>
      </c>
      <c r="L81" s="31">
        <v>1257</v>
      </c>
      <c r="M81" s="4">
        <f t="shared" si="22"/>
        <v>0.875</v>
      </c>
      <c r="N81" s="4">
        <f t="shared" si="23"/>
        <v>0.61111111110949423</v>
      </c>
      <c r="O81" s="12">
        <f t="shared" si="24"/>
        <v>1.2638888888905058</v>
      </c>
      <c r="P81" s="7">
        <f t="shared" si="25"/>
        <v>-6.3333333333721384</v>
      </c>
      <c r="Q81" s="4">
        <f t="shared" si="26"/>
        <v>0.85694444444379769</v>
      </c>
      <c r="R81" s="12">
        <f t="shared" si="27"/>
        <v>1.0180555555562023</v>
      </c>
      <c r="S81" s="7">
        <f t="shared" si="28"/>
        <v>-0.43333333334885538</v>
      </c>
      <c r="T81" s="2">
        <v>150</v>
      </c>
      <c r="U81" s="2">
        <v>2.0959999999999999E-2</v>
      </c>
      <c r="V81" s="11">
        <v>39669.875</v>
      </c>
      <c r="W81" s="11">
        <v>39669.611111111109</v>
      </c>
      <c r="X81" s="11">
        <v>39669.856944444444</v>
      </c>
    </row>
    <row r="82" spans="1:25" x14ac:dyDescent="0.25">
      <c r="A82">
        <v>81</v>
      </c>
      <c r="B82" s="3">
        <v>39682</v>
      </c>
      <c r="C82" s="8">
        <v>1</v>
      </c>
      <c r="D82" s="8" t="s">
        <v>35</v>
      </c>
      <c r="E82" s="8" t="s">
        <v>51</v>
      </c>
      <c r="F82" s="2">
        <v>2008</v>
      </c>
      <c r="G82" s="2">
        <v>7</v>
      </c>
      <c r="H82" s="2" t="s">
        <v>9</v>
      </c>
      <c r="I82" t="s">
        <v>10</v>
      </c>
      <c r="J82" t="s">
        <v>10</v>
      </c>
      <c r="K82" s="2">
        <v>25445</v>
      </c>
      <c r="L82" s="8">
        <v>25445</v>
      </c>
      <c r="M82" s="4">
        <f t="shared" si="22"/>
        <v>0.89583333333575865</v>
      </c>
      <c r="N82" s="4">
        <f t="shared" si="23"/>
        <v>0.15138888888759539</v>
      </c>
      <c r="O82" s="12">
        <f t="shared" si="24"/>
        <v>0.25555555555183673</v>
      </c>
      <c r="P82" s="7">
        <f t="shared" si="25"/>
        <v>6.1333333332440816</v>
      </c>
      <c r="Q82" s="4">
        <f t="shared" si="26"/>
        <v>0.84513888888614019</v>
      </c>
      <c r="R82" s="12">
        <f t="shared" si="27"/>
        <v>1.0506944444496185</v>
      </c>
      <c r="S82" s="7">
        <f t="shared" si="28"/>
        <v>-1.216666666790843</v>
      </c>
      <c r="T82" s="2">
        <v>726</v>
      </c>
      <c r="U82" s="2">
        <v>3.5048208999999997E-2</v>
      </c>
      <c r="V82" s="11">
        <v>39682.895833333336</v>
      </c>
      <c r="W82" s="11">
        <v>39683.151388888888</v>
      </c>
      <c r="X82" s="11">
        <v>39682.845138888886</v>
      </c>
    </row>
    <row r="83" spans="1:25" x14ac:dyDescent="0.25">
      <c r="A83">
        <v>82</v>
      </c>
      <c r="B83" s="3">
        <v>39696</v>
      </c>
      <c r="C83" s="8">
        <v>2</v>
      </c>
      <c r="D83" s="8" t="s">
        <v>35</v>
      </c>
      <c r="E83" s="8" t="s">
        <v>51</v>
      </c>
      <c r="F83" s="2">
        <v>2008</v>
      </c>
      <c r="G83" s="2">
        <v>7</v>
      </c>
      <c r="H83" s="2" t="s">
        <v>9</v>
      </c>
      <c r="I83" t="s">
        <v>10</v>
      </c>
      <c r="J83" t="s">
        <v>10</v>
      </c>
      <c r="K83" s="2">
        <v>72300</v>
      </c>
      <c r="L83" s="8">
        <v>67338</v>
      </c>
      <c r="M83" s="4">
        <f t="shared" si="22"/>
        <v>0.85416666666424135</v>
      </c>
      <c r="N83" s="4">
        <f t="shared" si="23"/>
        <v>0.63785879629722331</v>
      </c>
      <c r="O83" s="12">
        <f t="shared" si="24"/>
        <v>1.216307870367018</v>
      </c>
      <c r="P83" s="7">
        <f t="shared" si="25"/>
        <v>-5.191388888808433</v>
      </c>
      <c r="Q83" s="4">
        <f t="shared" si="26"/>
        <v>0.82847222222335404</v>
      </c>
      <c r="R83" s="12">
        <f t="shared" si="27"/>
        <v>1.0256944444408873</v>
      </c>
      <c r="S83" s="7">
        <f t="shared" si="28"/>
        <v>-0.61666666658129543</v>
      </c>
      <c r="T83" s="2">
        <v>646</v>
      </c>
      <c r="U83" s="2">
        <v>0.111919505</v>
      </c>
      <c r="V83" s="11">
        <v>39696.854166666664</v>
      </c>
      <c r="W83" s="11">
        <v>39696.637858796297</v>
      </c>
      <c r="X83" s="11">
        <v>39696.828472222223</v>
      </c>
    </row>
    <row r="84" spans="1:25" x14ac:dyDescent="0.25">
      <c r="A84">
        <v>83</v>
      </c>
      <c r="B84" s="3">
        <v>39710</v>
      </c>
      <c r="C84" s="8">
        <v>3</v>
      </c>
      <c r="D84" s="8" t="s">
        <v>35</v>
      </c>
      <c r="E84" s="8" t="s">
        <v>51</v>
      </c>
      <c r="F84" s="2">
        <v>2008</v>
      </c>
      <c r="G84" s="2">
        <v>8</v>
      </c>
      <c r="H84" s="2" t="s">
        <v>9</v>
      </c>
      <c r="I84" t="s">
        <v>10</v>
      </c>
      <c r="J84" t="s">
        <v>10</v>
      </c>
      <c r="K84" s="2">
        <v>32159</v>
      </c>
      <c r="L84" s="8">
        <v>17145</v>
      </c>
      <c r="M84" s="4">
        <f t="shared" si="22"/>
        <v>0.83333333333575865</v>
      </c>
      <c r="N84" s="4">
        <f t="shared" si="23"/>
        <v>0.580740740741021</v>
      </c>
      <c r="O84" s="12">
        <f t="shared" si="24"/>
        <v>1.2525925925947377</v>
      </c>
      <c r="P84" s="7">
        <f t="shared" si="25"/>
        <v>-6.0622222222737037</v>
      </c>
      <c r="Q84" s="4">
        <f t="shared" si="26"/>
        <v>0.81041666666715173</v>
      </c>
      <c r="R84" s="12">
        <f t="shared" si="27"/>
        <v>1.0229166666686069</v>
      </c>
      <c r="S84" s="7">
        <f t="shared" si="28"/>
        <v>-0.55000000004656613</v>
      </c>
      <c r="T84" s="2">
        <v>646</v>
      </c>
      <c r="U84" s="2">
        <v>4.9781734000000001E-2</v>
      </c>
      <c r="V84" s="11">
        <v>39710.833333333336</v>
      </c>
      <c r="W84" s="11">
        <v>39710.580740740741</v>
      </c>
      <c r="X84" s="11">
        <v>39710.810416666667</v>
      </c>
    </row>
    <row r="85" spans="1:25" x14ac:dyDescent="0.25">
      <c r="A85">
        <v>84</v>
      </c>
      <c r="B85" s="3">
        <v>39727</v>
      </c>
      <c r="C85" s="8">
        <v>4</v>
      </c>
      <c r="D85" s="8" t="s">
        <v>35</v>
      </c>
      <c r="E85" s="8" t="s">
        <v>51</v>
      </c>
      <c r="F85" s="2">
        <v>2008</v>
      </c>
      <c r="G85" s="2">
        <v>6</v>
      </c>
      <c r="H85" s="2" t="s">
        <v>9</v>
      </c>
      <c r="I85" t="s">
        <v>10</v>
      </c>
      <c r="J85" t="s">
        <v>10</v>
      </c>
      <c r="K85" s="2">
        <v>111046</v>
      </c>
      <c r="L85" s="8">
        <v>106207</v>
      </c>
      <c r="M85" s="4">
        <f t="shared" si="22"/>
        <v>0.8125</v>
      </c>
      <c r="N85" s="4">
        <f t="shared" si="23"/>
        <v>0.67908564814570127</v>
      </c>
      <c r="O85" s="12">
        <f t="shared" si="24"/>
        <v>1.1334143518542987</v>
      </c>
      <c r="P85" s="7">
        <f t="shared" si="25"/>
        <v>-3.2019444445031695</v>
      </c>
      <c r="Q85" s="4">
        <f t="shared" si="26"/>
        <v>0.78958333333139308</v>
      </c>
      <c r="R85" s="12">
        <f t="shared" si="27"/>
        <v>1.0229166666686069</v>
      </c>
      <c r="S85" s="7">
        <f t="shared" si="28"/>
        <v>-0.55000000004656613</v>
      </c>
      <c r="T85" s="2">
        <v>646</v>
      </c>
      <c r="U85" s="2">
        <v>0.171897833</v>
      </c>
      <c r="V85" s="11">
        <v>39727.8125</v>
      </c>
      <c r="W85" s="11">
        <v>39727.679085648146</v>
      </c>
      <c r="X85" s="11">
        <v>39727.789583333331</v>
      </c>
    </row>
    <row r="86" spans="1:25" x14ac:dyDescent="0.25">
      <c r="A86">
        <v>85</v>
      </c>
      <c r="B86" s="3">
        <v>39742</v>
      </c>
      <c r="C86" s="8">
        <v>5</v>
      </c>
      <c r="D86" s="8" t="s">
        <v>35</v>
      </c>
      <c r="E86" s="8" t="s">
        <v>51</v>
      </c>
      <c r="F86" s="2">
        <v>2008</v>
      </c>
      <c r="G86" s="2">
        <v>2</v>
      </c>
      <c r="H86" s="2" t="s">
        <v>9</v>
      </c>
      <c r="I86" t="s">
        <v>10</v>
      </c>
      <c r="J86" t="s">
        <v>10</v>
      </c>
      <c r="K86" s="2">
        <v>0</v>
      </c>
      <c r="L86" s="8">
        <v>0</v>
      </c>
      <c r="M86" s="4">
        <f t="shared" si="22"/>
        <v>0.91666666666424135</v>
      </c>
      <c r="N86" s="4">
        <f t="shared" si="23"/>
        <v>0.69188657407357823</v>
      </c>
      <c r="O86" s="12">
        <f t="shared" si="24"/>
        <v>1.2247800925906631</v>
      </c>
      <c r="P86" s="7">
        <f t="shared" si="25"/>
        <v>-5.3947222221759148</v>
      </c>
      <c r="Q86" s="4">
        <f t="shared" si="26"/>
        <v>0.77222222222189885</v>
      </c>
      <c r="R86" s="12">
        <f t="shared" si="27"/>
        <v>1.1444444444423425</v>
      </c>
      <c r="S86" s="7">
        <f t="shared" si="28"/>
        <v>-3.46666666661622</v>
      </c>
      <c r="T86" s="2">
        <v>200</v>
      </c>
      <c r="U86" s="2">
        <v>4.6699999999999997E-3</v>
      </c>
      <c r="V86" s="11">
        <v>39742.916666666664</v>
      </c>
      <c r="W86" s="11">
        <v>39742.691886574074</v>
      </c>
      <c r="X86" s="11">
        <v>39742.772222222222</v>
      </c>
    </row>
    <row r="87" spans="1:25" s="32" customFormat="1" x14ac:dyDescent="0.25">
      <c r="A87">
        <v>86</v>
      </c>
      <c r="B87" s="33">
        <v>39991</v>
      </c>
      <c r="C87" s="31">
        <v>1</v>
      </c>
      <c r="D87" s="31" t="s">
        <v>35</v>
      </c>
      <c r="E87" s="31" t="s">
        <v>51</v>
      </c>
      <c r="F87" s="30">
        <v>2009</v>
      </c>
      <c r="G87" s="30">
        <v>3</v>
      </c>
      <c r="H87" s="30" t="s">
        <v>12</v>
      </c>
      <c r="I87" s="32" t="s">
        <v>10</v>
      </c>
      <c r="J87" s="32" t="s">
        <v>10</v>
      </c>
      <c r="K87" s="30">
        <v>7542</v>
      </c>
      <c r="L87" s="31">
        <v>7542</v>
      </c>
      <c r="M87" s="34">
        <f t="shared" si="22"/>
        <v>0.875</v>
      </c>
      <c r="N87" s="34">
        <f t="shared" si="23"/>
        <v>0.20310185185371665</v>
      </c>
      <c r="O87" s="35">
        <f t="shared" si="24"/>
        <v>0.32810185185371665</v>
      </c>
      <c r="P87" s="36">
        <f t="shared" si="25"/>
        <v>7.8744444444891997</v>
      </c>
      <c r="Q87" s="34">
        <f t="shared" si="26"/>
        <v>0.88194444444525288</v>
      </c>
      <c r="R87" s="35">
        <f t="shared" si="27"/>
        <v>6.9444444452528842E-3</v>
      </c>
      <c r="S87" s="36">
        <f t="shared" si="28"/>
        <v>0.16666666668606922</v>
      </c>
      <c r="T87" s="30">
        <v>726</v>
      </c>
      <c r="U87" s="30">
        <v>1.0388430000000001E-2</v>
      </c>
      <c r="V87" s="37">
        <v>39991.875</v>
      </c>
      <c r="W87" s="37">
        <v>39992.203101851854</v>
      </c>
      <c r="X87" s="37">
        <v>39991.881944444445</v>
      </c>
    </row>
    <row r="88" spans="1:25" s="32" customFormat="1" x14ac:dyDescent="0.25">
      <c r="A88">
        <v>87</v>
      </c>
      <c r="B88" s="33">
        <v>40005</v>
      </c>
      <c r="C88" s="31">
        <v>2</v>
      </c>
      <c r="D88" s="31" t="s">
        <v>35</v>
      </c>
      <c r="E88" s="31" t="s">
        <v>51</v>
      </c>
      <c r="F88" s="30">
        <v>2009</v>
      </c>
      <c r="G88" s="30">
        <v>6</v>
      </c>
      <c r="H88" s="30" t="s">
        <v>12</v>
      </c>
      <c r="I88" s="32" t="s">
        <v>10</v>
      </c>
      <c r="J88" s="32" t="s">
        <v>10</v>
      </c>
      <c r="K88" s="30">
        <v>45744</v>
      </c>
      <c r="L88" s="31">
        <v>44725</v>
      </c>
      <c r="M88" s="34">
        <f t="shared" si="22"/>
        <v>0.875</v>
      </c>
      <c r="N88" s="34">
        <f t="shared" si="23"/>
        <v>0.14206018518598285</v>
      </c>
      <c r="O88" s="35">
        <f t="shared" si="24"/>
        <v>0.26706018518598285</v>
      </c>
      <c r="P88" s="36">
        <f t="shared" si="25"/>
        <v>6.4094444444635883</v>
      </c>
      <c r="Q88" s="34">
        <f t="shared" si="26"/>
        <v>0.87916666666569654</v>
      </c>
      <c r="R88" s="35">
        <f t="shared" si="27"/>
        <v>4.166666665696539E-3</v>
      </c>
      <c r="S88" s="36">
        <f t="shared" si="28"/>
        <v>9.9999999976716936E-2</v>
      </c>
      <c r="T88" s="30">
        <v>716</v>
      </c>
      <c r="U88" s="30">
        <v>6.3888267999999998E-2</v>
      </c>
      <c r="V88" s="37">
        <v>40005.875</v>
      </c>
      <c r="W88" s="37">
        <v>40006.142060185186</v>
      </c>
      <c r="X88" s="37">
        <v>40005.879166666666</v>
      </c>
    </row>
    <row r="89" spans="1:25" s="32" customFormat="1" x14ac:dyDescent="0.25">
      <c r="A89">
        <v>88</v>
      </c>
      <c r="B89" s="33">
        <v>40019</v>
      </c>
      <c r="C89" s="31">
        <v>3</v>
      </c>
      <c r="D89" s="31" t="s">
        <v>35</v>
      </c>
      <c r="E89" s="31" t="s">
        <v>51</v>
      </c>
      <c r="F89" s="30">
        <v>2009</v>
      </c>
      <c r="G89" s="30">
        <v>6</v>
      </c>
      <c r="H89" s="30" t="s">
        <v>12</v>
      </c>
      <c r="I89" s="32" t="s">
        <v>10</v>
      </c>
      <c r="J89" s="32" t="s">
        <v>10</v>
      </c>
      <c r="K89" s="30">
        <v>19338</v>
      </c>
      <c r="L89" s="31">
        <v>13133</v>
      </c>
      <c r="M89" s="34">
        <f t="shared" si="22"/>
        <v>0.89583333333575865</v>
      </c>
      <c r="N89" s="34">
        <f t="shared" si="23"/>
        <v>0.15043981481721858</v>
      </c>
      <c r="O89" s="35">
        <f t="shared" si="24"/>
        <v>0.25460648148145992</v>
      </c>
      <c r="P89" s="36">
        <f t="shared" si="25"/>
        <v>6.1105555555550382</v>
      </c>
      <c r="Q89" s="34">
        <f t="shared" si="26"/>
        <v>0.86736111110803904</v>
      </c>
      <c r="R89" s="35">
        <f t="shared" si="27"/>
        <v>1.0284722222277196</v>
      </c>
      <c r="S89" s="36">
        <f t="shared" si="28"/>
        <v>-0.6833333334652707</v>
      </c>
      <c r="T89" s="30">
        <v>816</v>
      </c>
      <c r="U89" s="30">
        <v>2.3698528999999999E-2</v>
      </c>
      <c r="V89" s="37">
        <v>40019.895833333336</v>
      </c>
      <c r="W89" s="37">
        <v>40020.150439814817</v>
      </c>
      <c r="X89" s="37">
        <v>40019.867361111108</v>
      </c>
    </row>
    <row r="90" spans="1:25" s="32" customFormat="1" x14ac:dyDescent="0.25">
      <c r="A90">
        <v>89</v>
      </c>
      <c r="B90" s="33">
        <v>40033</v>
      </c>
      <c r="C90" s="31">
        <v>4</v>
      </c>
      <c r="D90" s="31" t="s">
        <v>35</v>
      </c>
      <c r="E90" s="31" t="s">
        <v>51</v>
      </c>
      <c r="F90" s="30">
        <v>2009</v>
      </c>
      <c r="G90" s="30">
        <v>6</v>
      </c>
      <c r="H90" s="30" t="s">
        <v>12</v>
      </c>
      <c r="I90" s="32" t="s">
        <v>10</v>
      </c>
      <c r="J90" s="32" t="s">
        <v>10</v>
      </c>
      <c r="K90" s="30">
        <v>14875</v>
      </c>
      <c r="L90" s="31">
        <v>12103</v>
      </c>
      <c r="M90" s="34">
        <f t="shared" si="22"/>
        <v>0.89583333333575865</v>
      </c>
      <c r="N90" s="34">
        <f t="shared" si="23"/>
        <v>9.3622685184527654E-2</v>
      </c>
      <c r="O90" s="35">
        <f t="shared" si="24"/>
        <v>0.197789351848769</v>
      </c>
      <c r="P90" s="36">
        <f t="shared" si="25"/>
        <v>4.746944444370456</v>
      </c>
      <c r="Q90" s="34">
        <f t="shared" si="26"/>
        <v>0.8555555555576575</v>
      </c>
      <c r="R90" s="35">
        <f t="shared" si="27"/>
        <v>1.0402777777781012</v>
      </c>
      <c r="S90" s="36">
        <f t="shared" si="28"/>
        <v>-0.96666666667442769</v>
      </c>
      <c r="T90" s="30">
        <v>800</v>
      </c>
      <c r="U90" s="30">
        <v>1.8596250000000002E-2</v>
      </c>
      <c r="V90" s="37">
        <v>40033.895833333336</v>
      </c>
      <c r="W90" s="37">
        <v>40034.093622685185</v>
      </c>
      <c r="X90" s="37">
        <v>40033.855555555558</v>
      </c>
    </row>
    <row r="91" spans="1:25" x14ac:dyDescent="0.25">
      <c r="A91">
        <v>90</v>
      </c>
      <c r="B91" s="3">
        <v>40037</v>
      </c>
      <c r="C91" s="8">
        <v>1</v>
      </c>
      <c r="D91" s="8" t="s">
        <v>35</v>
      </c>
      <c r="E91" s="8" t="s">
        <v>51</v>
      </c>
      <c r="F91" s="2">
        <v>2009</v>
      </c>
      <c r="G91" s="2">
        <v>7</v>
      </c>
      <c r="H91" s="2" t="s">
        <v>9</v>
      </c>
      <c r="I91" t="s">
        <v>10</v>
      </c>
      <c r="J91" t="s">
        <v>10</v>
      </c>
      <c r="K91" s="2">
        <v>90118</v>
      </c>
      <c r="L91" s="8">
        <v>90118</v>
      </c>
      <c r="M91" s="4">
        <f t="shared" si="22"/>
        <v>0.875</v>
      </c>
      <c r="N91" s="4">
        <f t="shared" si="23"/>
        <v>0.64722222222189885</v>
      </c>
      <c r="O91" s="12">
        <f t="shared" si="24"/>
        <v>1.2277777777781012</v>
      </c>
      <c r="P91" s="7">
        <f t="shared" si="25"/>
        <v>-5.4666666666744277</v>
      </c>
      <c r="Q91" s="4">
        <f t="shared" si="26"/>
        <v>0.85624999999708962</v>
      </c>
      <c r="R91" s="12">
        <f t="shared" si="27"/>
        <v>1.0187500000029104</v>
      </c>
      <c r="S91" s="7">
        <f t="shared" si="28"/>
        <v>-0.45000000006984919</v>
      </c>
      <c r="T91" s="2">
        <v>646</v>
      </c>
      <c r="U91" s="2">
        <v>0.139501548</v>
      </c>
      <c r="V91" s="11">
        <v>40037.875</v>
      </c>
      <c r="W91" s="11">
        <v>40037.647222222222</v>
      </c>
      <c r="X91" s="11">
        <v>40037.856249999997</v>
      </c>
    </row>
    <row r="92" spans="1:25" x14ac:dyDescent="0.25">
      <c r="A92">
        <v>91</v>
      </c>
      <c r="B92" s="3">
        <v>40050</v>
      </c>
      <c r="C92" s="8">
        <v>2</v>
      </c>
      <c r="D92" s="8" t="s">
        <v>35</v>
      </c>
      <c r="E92" s="8" t="s">
        <v>51</v>
      </c>
      <c r="F92" s="2">
        <v>2009</v>
      </c>
      <c r="G92" s="2">
        <v>9</v>
      </c>
      <c r="H92" s="2" t="s">
        <v>9</v>
      </c>
      <c r="I92" t="s">
        <v>10</v>
      </c>
      <c r="J92" t="s">
        <v>10</v>
      </c>
      <c r="K92" s="2">
        <v>116084</v>
      </c>
      <c r="L92" s="31">
        <v>96977</v>
      </c>
      <c r="M92" s="4">
        <f t="shared" si="22"/>
        <v>0.89583333333575865</v>
      </c>
      <c r="N92" s="4">
        <f t="shared" si="23"/>
        <v>0.15400462962861639</v>
      </c>
      <c r="O92" s="12">
        <f t="shared" si="24"/>
        <v>0.25817129629285773</v>
      </c>
      <c r="P92" s="7">
        <f t="shared" si="25"/>
        <v>6.1961111110285856</v>
      </c>
      <c r="Q92" s="4">
        <f t="shared" si="26"/>
        <v>0.84166666666715173</v>
      </c>
      <c r="R92" s="12">
        <f t="shared" si="27"/>
        <v>1.0541666666686069</v>
      </c>
      <c r="S92" s="7">
        <f t="shared" si="28"/>
        <v>-1.3000000000465661</v>
      </c>
      <c r="T92" s="2">
        <v>646</v>
      </c>
      <c r="U92" s="2">
        <v>0.17741486100000001</v>
      </c>
      <c r="V92" s="11">
        <v>40050.895833333336</v>
      </c>
      <c r="W92" s="11">
        <v>40051.154004629629</v>
      </c>
      <c r="X92" s="11">
        <v>40050.841666666667</v>
      </c>
    </row>
    <row r="93" spans="1:25" s="32" customFormat="1" x14ac:dyDescent="0.25">
      <c r="A93">
        <v>92</v>
      </c>
      <c r="B93" s="33">
        <v>40046</v>
      </c>
      <c r="C93" s="31">
        <v>5</v>
      </c>
      <c r="D93" s="31" t="s">
        <v>35</v>
      </c>
      <c r="E93" s="31" t="s">
        <v>51</v>
      </c>
      <c r="F93" s="30">
        <v>2009</v>
      </c>
      <c r="G93" s="30"/>
      <c r="H93" s="30" t="s">
        <v>12</v>
      </c>
      <c r="K93" s="30"/>
      <c r="L93" s="31">
        <v>0</v>
      </c>
      <c r="M93" s="34"/>
      <c r="N93" s="34"/>
      <c r="O93" s="35"/>
      <c r="P93" s="36"/>
      <c r="Q93" s="34"/>
      <c r="R93" s="35"/>
      <c r="S93" s="36"/>
      <c r="T93" s="30"/>
      <c r="U93" s="30"/>
      <c r="V93" s="37"/>
      <c r="W93" s="37"/>
      <c r="X93" s="37"/>
    </row>
    <row r="94" spans="1:25" s="32" customFormat="1" x14ac:dyDescent="0.25">
      <c r="A94">
        <v>93</v>
      </c>
      <c r="B94" s="33">
        <v>40061</v>
      </c>
      <c r="C94" s="31">
        <v>5</v>
      </c>
      <c r="D94" s="31" t="s">
        <v>35</v>
      </c>
      <c r="E94" s="31" t="s">
        <v>52</v>
      </c>
      <c r="F94" s="30">
        <v>2009</v>
      </c>
      <c r="G94" s="30">
        <v>5</v>
      </c>
      <c r="H94" s="30" t="s">
        <v>12</v>
      </c>
      <c r="I94" s="32" t="s">
        <v>10</v>
      </c>
      <c r="J94" s="32" t="s">
        <v>10</v>
      </c>
      <c r="K94" s="30">
        <v>0</v>
      </c>
      <c r="L94" s="31">
        <v>0</v>
      </c>
      <c r="M94" s="34">
        <f t="shared" si="22"/>
        <v>0.875</v>
      </c>
      <c r="N94" s="34">
        <f t="shared" si="23"/>
        <v>5.7731481480004732E-2</v>
      </c>
      <c r="O94" s="35">
        <f t="shared" si="24"/>
        <v>0.18273148148000473</v>
      </c>
      <c r="P94" s="36">
        <f t="shared" si="25"/>
        <v>4.3855555555201136</v>
      </c>
      <c r="Q94" s="34">
        <f t="shared" si="26"/>
        <v>0.84166666666715173</v>
      </c>
      <c r="R94" s="35">
        <f t="shared" si="27"/>
        <v>1.0333333333328483</v>
      </c>
      <c r="S94" s="36">
        <f t="shared" si="28"/>
        <v>-0.79999999998835847</v>
      </c>
      <c r="T94" s="30">
        <v>101.9</v>
      </c>
      <c r="U94" s="30">
        <v>2.5122669999999999E-3</v>
      </c>
      <c r="V94" s="37">
        <v>40046.875</v>
      </c>
      <c r="W94" s="37">
        <v>40047.05773148148</v>
      </c>
      <c r="X94" s="37">
        <v>40046.841666666667</v>
      </c>
      <c r="Y94" s="32" t="s">
        <v>64</v>
      </c>
    </row>
    <row r="95" spans="1:25" x14ac:dyDescent="0.25">
      <c r="A95">
        <v>94</v>
      </c>
      <c r="B95" s="3">
        <v>40064</v>
      </c>
      <c r="D95" s="8" t="s">
        <v>35</v>
      </c>
      <c r="E95" s="8" t="s">
        <v>52</v>
      </c>
      <c r="F95" s="2">
        <v>2009</v>
      </c>
      <c r="G95" s="2">
        <v>8</v>
      </c>
      <c r="H95" s="2" t="s">
        <v>9</v>
      </c>
      <c r="I95" t="s">
        <v>10</v>
      </c>
      <c r="J95" t="s">
        <v>10</v>
      </c>
      <c r="K95" s="2">
        <v>37522</v>
      </c>
      <c r="L95" s="8">
        <v>37522</v>
      </c>
      <c r="M95" s="4">
        <f t="shared" si="22"/>
        <v>0.875</v>
      </c>
      <c r="N95" s="4">
        <f t="shared" si="23"/>
        <v>8.1956018519122154E-2</v>
      </c>
      <c r="O95" s="12">
        <f t="shared" si="24"/>
        <v>0.20695601851912215</v>
      </c>
      <c r="P95" s="7">
        <f t="shared" si="25"/>
        <v>4.9669444444589317</v>
      </c>
      <c r="Q95" s="4">
        <f t="shared" si="26"/>
        <v>0.82499999999708962</v>
      </c>
      <c r="R95" s="12">
        <f t="shared" si="27"/>
        <v>1.0500000000029104</v>
      </c>
      <c r="S95" s="7">
        <f t="shared" si="28"/>
        <v>-1.2000000000698492</v>
      </c>
      <c r="T95" s="2">
        <v>646</v>
      </c>
      <c r="U95" s="2">
        <v>5.8083590999999997E-2</v>
      </c>
      <c r="V95" s="11">
        <v>40064.875</v>
      </c>
      <c r="W95" s="11">
        <v>40065.081956018519</v>
      </c>
      <c r="X95" s="11">
        <v>40064.824999999997</v>
      </c>
      <c r="Y95" t="s">
        <v>46</v>
      </c>
    </row>
    <row r="96" spans="1:25" x14ac:dyDescent="0.25">
      <c r="A96">
        <v>95</v>
      </c>
      <c r="B96" s="3">
        <v>40070</v>
      </c>
      <c r="C96" s="8">
        <v>3</v>
      </c>
      <c r="D96" s="8" t="s">
        <v>35</v>
      </c>
      <c r="E96" s="8" t="s">
        <v>51</v>
      </c>
      <c r="F96" s="2">
        <v>2009</v>
      </c>
      <c r="G96" s="2">
        <v>7</v>
      </c>
      <c r="H96" s="2" t="s">
        <v>9</v>
      </c>
      <c r="I96" t="s">
        <v>10</v>
      </c>
      <c r="J96" t="s">
        <v>10</v>
      </c>
      <c r="K96" s="2">
        <v>70024</v>
      </c>
      <c r="L96" s="31">
        <v>56887</v>
      </c>
      <c r="M96" s="4">
        <f t="shared" si="22"/>
        <v>0.85416666666424135</v>
      </c>
      <c r="N96" s="4">
        <f t="shared" si="23"/>
        <v>0.8034837962986785</v>
      </c>
      <c r="O96" s="12">
        <f t="shared" si="24"/>
        <v>1.0506828703655628</v>
      </c>
      <c r="P96" s="7">
        <f t="shared" si="25"/>
        <v>-1.2163888887735084</v>
      </c>
      <c r="Q96" s="4">
        <f t="shared" si="26"/>
        <v>0.81736111111240461</v>
      </c>
      <c r="R96" s="12">
        <f t="shared" si="27"/>
        <v>1.0368055555518367</v>
      </c>
      <c r="S96" s="7">
        <f t="shared" si="28"/>
        <v>-0.88333333324408159</v>
      </c>
      <c r="T96" s="2">
        <v>646</v>
      </c>
      <c r="U96" s="2">
        <v>0.108396285</v>
      </c>
      <c r="V96" s="11">
        <v>40070.854166666664</v>
      </c>
      <c r="W96" s="11">
        <v>40070.803483796299</v>
      </c>
      <c r="X96" s="11">
        <v>40070.817361111112</v>
      </c>
    </row>
    <row r="97" spans="1:26" x14ac:dyDescent="0.25">
      <c r="A97">
        <v>96</v>
      </c>
      <c r="B97" s="3">
        <v>40080</v>
      </c>
      <c r="C97" s="8">
        <v>4</v>
      </c>
      <c r="D97" s="8" t="s">
        <v>35</v>
      </c>
      <c r="E97" s="8" t="s">
        <v>51</v>
      </c>
      <c r="F97" s="2">
        <v>2009</v>
      </c>
      <c r="G97" s="2">
        <v>8</v>
      </c>
      <c r="H97" s="2" t="s">
        <v>9</v>
      </c>
      <c r="I97" t="s">
        <v>10</v>
      </c>
      <c r="J97" t="s">
        <v>10</v>
      </c>
      <c r="K97" s="2">
        <v>49292</v>
      </c>
      <c r="L97" s="31">
        <v>27894</v>
      </c>
      <c r="M97" s="4">
        <f t="shared" si="22"/>
        <v>0.83333333333575865</v>
      </c>
      <c r="N97" s="4">
        <f t="shared" si="23"/>
        <v>0.64450231481168885</v>
      </c>
      <c r="O97" s="12">
        <f t="shared" si="24"/>
        <v>1.1888310185240698</v>
      </c>
      <c r="P97" s="7">
        <f t="shared" si="25"/>
        <v>-4.5319444445776753</v>
      </c>
      <c r="Q97" s="4">
        <f t="shared" si="26"/>
        <v>0.80486111110803904</v>
      </c>
      <c r="R97" s="12">
        <f t="shared" si="27"/>
        <v>1.0284722222277196</v>
      </c>
      <c r="S97" s="7">
        <f t="shared" si="28"/>
        <v>-0.6833333334652707</v>
      </c>
      <c r="T97" s="2">
        <v>646</v>
      </c>
      <c r="U97" s="2">
        <v>7.6303406000000004E-2</v>
      </c>
      <c r="V97" s="11">
        <v>40080.833333333336</v>
      </c>
      <c r="W97" s="11">
        <v>40080.644502314812</v>
      </c>
      <c r="X97" s="11">
        <v>40080.804861111108</v>
      </c>
    </row>
    <row r="98" spans="1:26" x14ac:dyDescent="0.25">
      <c r="A98">
        <v>97</v>
      </c>
      <c r="B98" s="3">
        <v>40091</v>
      </c>
      <c r="C98" s="8">
        <v>5</v>
      </c>
      <c r="D98" s="8" t="s">
        <v>35</v>
      </c>
      <c r="E98" s="8" t="s">
        <v>51</v>
      </c>
      <c r="F98" s="2">
        <v>2009</v>
      </c>
      <c r="G98" s="2">
        <v>7</v>
      </c>
      <c r="H98" s="2" t="s">
        <v>9</v>
      </c>
      <c r="I98" t="s">
        <v>10</v>
      </c>
      <c r="J98" t="s">
        <v>10</v>
      </c>
      <c r="K98" s="2">
        <v>71809</v>
      </c>
      <c r="L98" s="31">
        <v>52328</v>
      </c>
      <c r="M98" s="4">
        <f t="shared" si="22"/>
        <v>0.83333333333575865</v>
      </c>
      <c r="N98" s="4">
        <f t="shared" si="23"/>
        <v>8.4259259238024242E-3</v>
      </c>
      <c r="O98" s="12">
        <f t="shared" si="24"/>
        <v>0.17509259258804377</v>
      </c>
      <c r="P98" s="7">
        <f t="shared" si="25"/>
        <v>4.2022222221130505</v>
      </c>
      <c r="Q98" s="4">
        <f t="shared" si="26"/>
        <v>0.79097222222480923</v>
      </c>
      <c r="R98" s="12">
        <f t="shared" si="27"/>
        <v>1.0423611111109494</v>
      </c>
      <c r="S98" s="7">
        <f t="shared" si="28"/>
        <v>-1.0166666666627862</v>
      </c>
      <c r="T98" s="2">
        <v>646</v>
      </c>
      <c r="U98" s="2">
        <v>0.111159443</v>
      </c>
      <c r="V98" s="11">
        <v>40091.833333333336</v>
      </c>
      <c r="W98" s="11">
        <v>40092.008425925924</v>
      </c>
      <c r="X98" s="11">
        <v>40091.790972222225</v>
      </c>
    </row>
    <row r="99" spans="1:26" x14ac:dyDescent="0.25">
      <c r="A99">
        <v>98</v>
      </c>
      <c r="B99" s="3">
        <v>40106</v>
      </c>
      <c r="D99" s="8" t="s">
        <v>35</v>
      </c>
      <c r="E99" s="8" t="s">
        <v>52</v>
      </c>
      <c r="F99" s="2">
        <v>2009</v>
      </c>
      <c r="G99" s="2">
        <v>5</v>
      </c>
      <c r="H99" s="2" t="s">
        <v>9</v>
      </c>
      <c r="I99" t="s">
        <v>10</v>
      </c>
      <c r="J99" t="s">
        <v>10</v>
      </c>
      <c r="K99" s="2">
        <v>15195</v>
      </c>
      <c r="L99" s="8">
        <v>15195</v>
      </c>
      <c r="M99" s="4">
        <f t="shared" si="22"/>
        <v>0.79166666666424135</v>
      </c>
      <c r="N99" s="4">
        <f t="shared" si="23"/>
        <v>5.0659722219279502E-2</v>
      </c>
      <c r="O99" s="12">
        <f t="shared" si="24"/>
        <v>0.25899305555503815</v>
      </c>
      <c r="P99" s="7">
        <f t="shared" si="25"/>
        <v>6.2158333333209157</v>
      </c>
      <c r="Q99" s="4">
        <f t="shared" si="26"/>
        <v>0.77361111110803904</v>
      </c>
      <c r="R99" s="12">
        <f t="shared" si="27"/>
        <v>1.0180555555562023</v>
      </c>
      <c r="S99" s="7">
        <f t="shared" si="28"/>
        <v>-0.43333333334885538</v>
      </c>
      <c r="T99" s="2">
        <v>646</v>
      </c>
      <c r="U99" s="2">
        <v>2.3521672E-2</v>
      </c>
      <c r="V99" s="11">
        <v>40106.791666666664</v>
      </c>
      <c r="W99" s="11">
        <v>40107.050659722219</v>
      </c>
      <c r="X99" s="11">
        <v>40106.773611111108</v>
      </c>
      <c r="Y99" t="s">
        <v>44</v>
      </c>
      <c r="Z99" t="s">
        <v>44</v>
      </c>
    </row>
    <row r="100" spans="1:26" x14ac:dyDescent="0.25">
      <c r="A100">
        <v>99</v>
      </c>
      <c r="B100" s="3">
        <v>40355</v>
      </c>
      <c r="C100" s="8">
        <v>1</v>
      </c>
      <c r="D100" s="8" t="s">
        <v>35</v>
      </c>
      <c r="E100" s="8" t="s">
        <v>51</v>
      </c>
      <c r="F100" s="2">
        <v>2010</v>
      </c>
      <c r="G100" s="2">
        <v>3</v>
      </c>
      <c r="H100" s="2" t="s">
        <v>12</v>
      </c>
      <c r="I100" t="s">
        <v>10</v>
      </c>
      <c r="J100" t="s">
        <v>10</v>
      </c>
      <c r="K100" s="2">
        <v>11136</v>
      </c>
      <c r="L100" s="8">
        <v>0</v>
      </c>
      <c r="M100" s="4">
        <f t="shared" si="22"/>
        <v>0.89583333333575865</v>
      </c>
      <c r="N100" s="4">
        <f t="shared" si="23"/>
        <v>0.99861111111385981</v>
      </c>
      <c r="O100" s="12">
        <f t="shared" si="24"/>
        <v>0.10277777777810115</v>
      </c>
      <c r="P100" s="7">
        <f t="shared" si="25"/>
        <v>2.4666666666744277</v>
      </c>
      <c r="Q100" s="4">
        <f t="shared" si="26"/>
        <v>0.88263888889196096</v>
      </c>
      <c r="R100" s="12">
        <f t="shared" si="27"/>
        <v>1.0131944444437977</v>
      </c>
      <c r="S100" s="7">
        <f t="shared" si="28"/>
        <v>-0.31666666665114462</v>
      </c>
      <c r="T100" s="2">
        <v>430</v>
      </c>
      <c r="U100" s="2">
        <v>2.5897673999999999E-2</v>
      </c>
      <c r="V100" s="11">
        <v>40355.895833333336</v>
      </c>
      <c r="W100" s="11">
        <v>40355.998611111114</v>
      </c>
      <c r="X100" s="11">
        <v>40355.882638888892</v>
      </c>
      <c r="Y100" t="s">
        <v>36</v>
      </c>
      <c r="Z100" t="s">
        <v>45</v>
      </c>
    </row>
    <row r="101" spans="1:26" x14ac:dyDescent="0.25">
      <c r="A101">
        <v>100</v>
      </c>
      <c r="B101" s="3">
        <v>40369</v>
      </c>
      <c r="C101" s="8">
        <v>2</v>
      </c>
      <c r="D101" s="8" t="s">
        <v>35</v>
      </c>
      <c r="E101" s="8" t="s">
        <v>51</v>
      </c>
      <c r="F101" s="2">
        <v>2010</v>
      </c>
      <c r="G101" s="2">
        <v>6</v>
      </c>
      <c r="H101" s="2" t="s">
        <v>12</v>
      </c>
      <c r="I101" t="s">
        <v>10</v>
      </c>
      <c r="J101" t="s">
        <v>10</v>
      </c>
      <c r="K101" s="2">
        <v>21808</v>
      </c>
      <c r="L101" s="31">
        <v>21808</v>
      </c>
      <c r="M101" s="4">
        <f t="shared" si="22"/>
        <v>0.83333333333575865</v>
      </c>
      <c r="N101" s="4">
        <f t="shared" si="23"/>
        <v>0.95865740740555339</v>
      </c>
      <c r="O101" s="12">
        <f t="shared" si="24"/>
        <v>0.12532407406979473</v>
      </c>
      <c r="P101" s="7">
        <f t="shared" si="25"/>
        <v>3.0077777776750736</v>
      </c>
      <c r="Q101" s="4">
        <f t="shared" si="26"/>
        <v>0.87569444444670808</v>
      </c>
      <c r="R101" s="12">
        <f t="shared" si="27"/>
        <v>4.2361111110949423E-2</v>
      </c>
      <c r="S101" s="7">
        <f t="shared" si="28"/>
        <v>1.0166666666627862</v>
      </c>
      <c r="T101" s="2">
        <v>700</v>
      </c>
      <c r="U101" s="2">
        <v>2.4531429E-2</v>
      </c>
      <c r="V101" s="11">
        <v>40369.833333333336</v>
      </c>
      <c r="W101" s="11">
        <v>40369.958657407406</v>
      </c>
      <c r="X101" s="11">
        <v>40369.875694444447</v>
      </c>
    </row>
    <row r="102" spans="1:26" x14ac:dyDescent="0.25">
      <c r="A102">
        <v>101</v>
      </c>
      <c r="B102" s="3">
        <v>40383</v>
      </c>
      <c r="C102" s="8">
        <v>3</v>
      </c>
      <c r="D102" s="8" t="s">
        <v>35</v>
      </c>
      <c r="E102" s="8" t="s">
        <v>51</v>
      </c>
      <c r="F102" s="2">
        <v>2010</v>
      </c>
      <c r="G102" s="2">
        <v>8</v>
      </c>
      <c r="H102" s="2" t="s">
        <v>12</v>
      </c>
      <c r="I102" t="s">
        <v>10</v>
      </c>
      <c r="J102" t="s">
        <v>10</v>
      </c>
      <c r="K102" s="2">
        <v>9439</v>
      </c>
      <c r="L102" s="31">
        <v>6493</v>
      </c>
      <c r="M102" s="4">
        <f t="shared" si="22"/>
        <v>0.85416666666424135</v>
      </c>
      <c r="N102" s="4">
        <f t="shared" si="23"/>
        <v>0.99271990740817273</v>
      </c>
      <c r="O102" s="12">
        <f t="shared" si="24"/>
        <v>0.13855324074393138</v>
      </c>
      <c r="P102" s="7">
        <f t="shared" si="25"/>
        <v>3.3252777778543532</v>
      </c>
      <c r="Q102" s="4">
        <f t="shared" si="26"/>
        <v>0.87152777778101154</v>
      </c>
      <c r="R102" s="12">
        <f t="shared" si="27"/>
        <v>1.7361111116770189E-2</v>
      </c>
      <c r="S102" s="7">
        <f t="shared" si="28"/>
        <v>0.41666666680248454</v>
      </c>
      <c r="T102" s="2">
        <v>800</v>
      </c>
      <c r="U102" s="2">
        <v>1.179875E-2</v>
      </c>
      <c r="V102" s="11">
        <v>40383.854166666664</v>
      </c>
      <c r="W102" s="11">
        <v>40383.992719907408</v>
      </c>
      <c r="X102" s="11">
        <v>40383.871527777781</v>
      </c>
    </row>
    <row r="103" spans="1:26" x14ac:dyDescent="0.25">
      <c r="A103">
        <v>102</v>
      </c>
      <c r="B103" s="3">
        <v>40397</v>
      </c>
      <c r="C103" s="8">
        <v>4</v>
      </c>
      <c r="D103" s="8" t="s">
        <v>35</v>
      </c>
      <c r="E103" s="8" t="s">
        <v>51</v>
      </c>
      <c r="F103" s="2">
        <v>2010</v>
      </c>
      <c r="G103" s="2">
        <v>11</v>
      </c>
      <c r="H103" s="2" t="s">
        <v>12</v>
      </c>
      <c r="I103" t="s">
        <v>10</v>
      </c>
      <c r="J103" t="s">
        <v>10</v>
      </c>
      <c r="K103" s="2">
        <v>13528</v>
      </c>
      <c r="L103" s="31">
        <v>12176</v>
      </c>
      <c r="M103" s="4">
        <f t="shared" si="22"/>
        <v>0.89583333333575865</v>
      </c>
      <c r="N103" s="4">
        <f t="shared" si="23"/>
        <v>0.90282407407357823</v>
      </c>
      <c r="O103" s="12">
        <f t="shared" si="24"/>
        <v>6.9907407378195785E-3</v>
      </c>
      <c r="P103" s="7">
        <f t="shared" si="25"/>
        <v>0.16777777770766988</v>
      </c>
      <c r="Q103" s="4">
        <f t="shared" si="26"/>
        <v>0.85624999999708962</v>
      </c>
      <c r="R103" s="12">
        <f t="shared" si="27"/>
        <v>1.039583333338669</v>
      </c>
      <c r="S103" s="7">
        <f t="shared" si="28"/>
        <v>-0.95000000012805685</v>
      </c>
      <c r="T103" s="2">
        <v>825</v>
      </c>
      <c r="U103" s="2">
        <v>1.6397576000000001E-2</v>
      </c>
      <c r="V103" s="11">
        <v>40397.895833333336</v>
      </c>
      <c r="W103" s="11">
        <v>40397.902824074074</v>
      </c>
      <c r="X103" s="11">
        <v>40397.856249999997</v>
      </c>
    </row>
    <row r="104" spans="1:26" x14ac:dyDescent="0.25">
      <c r="A104">
        <v>103</v>
      </c>
      <c r="B104" s="3">
        <v>40408</v>
      </c>
      <c r="C104" s="8">
        <v>1</v>
      </c>
      <c r="D104" s="8" t="s">
        <v>35</v>
      </c>
      <c r="E104" s="8" t="s">
        <v>51</v>
      </c>
      <c r="F104" s="2">
        <v>2010</v>
      </c>
      <c r="G104" s="2">
        <v>8</v>
      </c>
      <c r="H104" s="2" t="s">
        <v>9</v>
      </c>
      <c r="I104" t="s">
        <v>10</v>
      </c>
      <c r="J104" t="s">
        <v>10</v>
      </c>
      <c r="K104" s="2">
        <v>85180</v>
      </c>
      <c r="L104" s="8">
        <v>85180</v>
      </c>
      <c r="M104" s="4">
        <f t="shared" si="22"/>
        <v>0.875</v>
      </c>
      <c r="N104" s="4">
        <f t="shared" si="23"/>
        <v>0.77361111110803904</v>
      </c>
      <c r="O104" s="12">
        <f t="shared" si="24"/>
        <v>1.101388888891961</v>
      </c>
      <c r="P104" s="7">
        <f t="shared" si="25"/>
        <v>-2.433333333407063</v>
      </c>
      <c r="Q104" s="4">
        <f t="shared" si="26"/>
        <v>0.84999999999854481</v>
      </c>
      <c r="R104" s="12">
        <f t="shared" si="27"/>
        <v>1.0250000000014552</v>
      </c>
      <c r="S104" s="7">
        <f t="shared" si="28"/>
        <v>-0.6000000000349246</v>
      </c>
      <c r="T104" s="2">
        <v>671</v>
      </c>
      <c r="U104" s="2">
        <v>0.12694485799999999</v>
      </c>
      <c r="V104" s="11">
        <v>40408.875</v>
      </c>
      <c r="W104" s="11">
        <v>40408.773611111108</v>
      </c>
      <c r="X104" s="11">
        <v>40408.85</v>
      </c>
    </row>
    <row r="105" spans="1:26" x14ac:dyDescent="0.25">
      <c r="A105">
        <v>104</v>
      </c>
      <c r="B105" s="3">
        <v>40411</v>
      </c>
      <c r="C105" s="8">
        <v>5</v>
      </c>
      <c r="D105" s="8" t="s">
        <v>35</v>
      </c>
      <c r="E105" s="8" t="s">
        <v>51</v>
      </c>
      <c r="F105" s="2">
        <v>2010</v>
      </c>
      <c r="G105" s="2">
        <v>5</v>
      </c>
      <c r="H105" s="2" t="s">
        <v>12</v>
      </c>
      <c r="I105" t="s">
        <v>10</v>
      </c>
      <c r="J105" t="s">
        <v>10</v>
      </c>
      <c r="K105" s="2">
        <v>8011</v>
      </c>
      <c r="L105" s="31">
        <v>6150</v>
      </c>
      <c r="M105" s="4">
        <f t="shared" si="22"/>
        <v>0.875</v>
      </c>
      <c r="N105" s="4">
        <f t="shared" si="23"/>
        <v>0.94557870370044839</v>
      </c>
      <c r="O105" s="12">
        <f t="shared" si="24"/>
        <v>7.0578703700448386E-2</v>
      </c>
      <c r="P105" s="7">
        <f t="shared" si="25"/>
        <v>1.6938888888107613</v>
      </c>
      <c r="Q105" s="4">
        <f t="shared" si="26"/>
        <v>0.84097222222044365</v>
      </c>
      <c r="R105" s="12">
        <f t="shared" si="27"/>
        <v>1.0340277777795563</v>
      </c>
      <c r="S105" s="7">
        <f t="shared" si="28"/>
        <v>-0.81666666670935228</v>
      </c>
      <c r="T105" s="2">
        <v>640</v>
      </c>
      <c r="U105" s="2">
        <v>1.2517188E-2</v>
      </c>
      <c r="V105" s="11">
        <v>40411.875</v>
      </c>
      <c r="W105" s="11">
        <v>40411.9455787037</v>
      </c>
      <c r="X105" s="11">
        <v>40411.84097222222</v>
      </c>
    </row>
    <row r="106" spans="1:26" x14ac:dyDescent="0.25">
      <c r="A106">
        <v>105</v>
      </c>
      <c r="B106" s="3">
        <v>40421</v>
      </c>
      <c r="C106" s="8">
        <v>2</v>
      </c>
      <c r="D106" s="8" t="s">
        <v>35</v>
      </c>
      <c r="E106" s="8" t="s">
        <v>51</v>
      </c>
      <c r="F106" s="2">
        <v>2010</v>
      </c>
      <c r="G106" s="2">
        <v>7</v>
      </c>
      <c r="H106" s="2" t="s">
        <v>9</v>
      </c>
      <c r="I106" t="s">
        <v>10</v>
      </c>
      <c r="J106" t="s">
        <v>10</v>
      </c>
      <c r="K106" s="2">
        <v>58570</v>
      </c>
      <c r="L106" s="8">
        <v>40510</v>
      </c>
      <c r="M106" s="4">
        <f t="shared" si="22"/>
        <v>0.875</v>
      </c>
      <c r="N106" s="4">
        <f t="shared" si="23"/>
        <v>0.65555555555329192</v>
      </c>
      <c r="O106" s="12">
        <f t="shared" si="24"/>
        <v>1.2194444444467081</v>
      </c>
      <c r="P106" s="7">
        <f t="shared" si="25"/>
        <v>-5.2666666667209938</v>
      </c>
      <c r="Q106" s="4">
        <f t="shared" si="26"/>
        <v>0.83472222222189885</v>
      </c>
      <c r="R106" s="12">
        <f t="shared" si="27"/>
        <v>1.0402777777781012</v>
      </c>
      <c r="S106" s="7">
        <f t="shared" si="28"/>
        <v>-0.96666666667442769</v>
      </c>
      <c r="T106" s="2">
        <v>726</v>
      </c>
      <c r="U106" s="2">
        <v>8.0674931000000005E-2</v>
      </c>
      <c r="V106" s="11">
        <v>40421.875</v>
      </c>
      <c r="W106" s="11">
        <v>40421.655555555553</v>
      </c>
      <c r="X106" s="11">
        <v>40421.834722222222</v>
      </c>
    </row>
    <row r="107" spans="1:26" x14ac:dyDescent="0.25">
      <c r="A107">
        <v>106</v>
      </c>
      <c r="B107" s="3">
        <v>40426</v>
      </c>
      <c r="C107" s="8">
        <v>6</v>
      </c>
      <c r="D107" s="8" t="s">
        <v>35</v>
      </c>
      <c r="E107" s="8" t="s">
        <v>51</v>
      </c>
      <c r="F107" s="2">
        <v>2010</v>
      </c>
      <c r="G107" s="2">
        <v>5</v>
      </c>
      <c r="H107" s="2" t="s">
        <v>12</v>
      </c>
      <c r="I107" t="s">
        <v>10</v>
      </c>
      <c r="J107" t="s">
        <v>10</v>
      </c>
      <c r="K107" s="2">
        <v>1238</v>
      </c>
      <c r="L107" s="31">
        <v>261</v>
      </c>
      <c r="M107" s="4">
        <f t="shared" si="22"/>
        <v>0.875</v>
      </c>
      <c r="N107" s="4">
        <f t="shared" si="23"/>
        <v>0.88664351851912215</v>
      </c>
      <c r="O107" s="12">
        <f t="shared" si="24"/>
        <v>1.1643518519122154E-2</v>
      </c>
      <c r="P107" s="7">
        <f t="shared" si="25"/>
        <v>0.27944444445893168</v>
      </c>
      <c r="Q107" s="4">
        <f t="shared" si="26"/>
        <v>0.82569444444379769</v>
      </c>
      <c r="R107" s="12">
        <f t="shared" si="27"/>
        <v>1.0493055555562023</v>
      </c>
      <c r="S107" s="7">
        <f t="shared" si="28"/>
        <v>-1.1833333333488554</v>
      </c>
      <c r="T107" s="2">
        <v>660</v>
      </c>
      <c r="U107" s="2">
        <v>1.8757579999999999E-3</v>
      </c>
      <c r="V107" s="11">
        <v>40426.875</v>
      </c>
      <c r="W107" s="11">
        <v>40426.886643518519</v>
      </c>
      <c r="X107" s="11">
        <v>40426.825694444444</v>
      </c>
    </row>
    <row r="108" spans="1:26" x14ac:dyDescent="0.25">
      <c r="A108">
        <v>107</v>
      </c>
      <c r="B108" s="3">
        <v>40429</v>
      </c>
      <c r="D108" s="8" t="s">
        <v>35</v>
      </c>
      <c r="E108" s="8" t="s">
        <v>52</v>
      </c>
      <c r="F108" s="2">
        <v>2010</v>
      </c>
      <c r="G108" s="2">
        <v>9</v>
      </c>
      <c r="H108" s="2" t="s">
        <v>9</v>
      </c>
      <c r="I108" t="s">
        <v>10</v>
      </c>
      <c r="J108" t="s">
        <v>10</v>
      </c>
      <c r="K108" s="2">
        <v>66839</v>
      </c>
      <c r="L108" s="8">
        <v>66839</v>
      </c>
      <c r="M108" s="4">
        <f t="shared" si="22"/>
        <v>0.875</v>
      </c>
      <c r="N108" s="4">
        <f t="shared" si="23"/>
        <v>0.97083333333284827</v>
      </c>
      <c r="O108" s="12">
        <f t="shared" si="24"/>
        <v>9.5833333332848269E-2</v>
      </c>
      <c r="P108" s="7">
        <f t="shared" si="25"/>
        <v>2.2999999999883585</v>
      </c>
      <c r="Q108" s="4">
        <f t="shared" si="26"/>
        <v>0.82499999999708962</v>
      </c>
      <c r="R108" s="12">
        <f t="shared" si="27"/>
        <v>1.0500000000029104</v>
      </c>
      <c r="S108" s="7">
        <f t="shared" si="28"/>
        <v>-1.2000000000698492</v>
      </c>
      <c r="T108" s="2">
        <v>806</v>
      </c>
      <c r="U108" s="2">
        <v>8.2926798999999995E-2</v>
      </c>
      <c r="V108" s="11">
        <v>40429.875</v>
      </c>
      <c r="W108" s="11">
        <v>40429.970833333333</v>
      </c>
      <c r="X108" s="11">
        <v>40429.824999999997</v>
      </c>
      <c r="Y108" t="s">
        <v>38</v>
      </c>
      <c r="Z108" t="s">
        <v>47</v>
      </c>
    </row>
    <row r="109" spans="1:26" x14ac:dyDescent="0.25">
      <c r="A109">
        <v>108</v>
      </c>
      <c r="B109" s="3">
        <v>40436</v>
      </c>
      <c r="C109" s="8">
        <v>3</v>
      </c>
      <c r="D109" s="8" t="s">
        <v>35</v>
      </c>
      <c r="E109" s="8" t="s">
        <v>51</v>
      </c>
      <c r="F109" s="2">
        <v>2010</v>
      </c>
      <c r="G109" s="2">
        <v>9</v>
      </c>
      <c r="H109" s="2" t="s">
        <v>9</v>
      </c>
      <c r="I109" t="s">
        <v>10</v>
      </c>
      <c r="J109" t="s">
        <v>10</v>
      </c>
      <c r="K109" s="2">
        <v>65230</v>
      </c>
      <c r="L109" s="8">
        <v>51673</v>
      </c>
      <c r="M109" s="4">
        <f t="shared" si="22"/>
        <v>0.86458333333575865</v>
      </c>
      <c r="N109" s="4">
        <f t="shared" si="23"/>
        <v>0.71597222222044365</v>
      </c>
      <c r="O109" s="12">
        <f t="shared" si="24"/>
        <v>1.148611111115315</v>
      </c>
      <c r="P109" s="7">
        <f t="shared" si="25"/>
        <v>-3.5666666667675599</v>
      </c>
      <c r="Q109" s="4">
        <f t="shared" si="26"/>
        <v>0.81666666666569654</v>
      </c>
      <c r="R109" s="12">
        <f t="shared" si="27"/>
        <v>1.0479166666700621</v>
      </c>
      <c r="S109" s="7">
        <f t="shared" si="28"/>
        <v>-1.1500000000814907</v>
      </c>
      <c r="T109" s="2">
        <v>766</v>
      </c>
      <c r="U109" s="2">
        <v>8.5156657999999996E-2</v>
      </c>
      <c r="V109" s="11">
        <v>40436.864583333336</v>
      </c>
      <c r="W109" s="11">
        <v>40436.71597222222</v>
      </c>
      <c r="X109" s="11">
        <v>40436.816666666666</v>
      </c>
    </row>
    <row r="110" spans="1:26" x14ac:dyDescent="0.25">
      <c r="A110">
        <v>109</v>
      </c>
      <c r="B110" s="3">
        <v>40444</v>
      </c>
      <c r="D110" s="8" t="s">
        <v>35</v>
      </c>
      <c r="E110" s="8" t="s">
        <v>52</v>
      </c>
      <c r="F110" s="2">
        <v>2010</v>
      </c>
      <c r="G110" s="2">
        <v>7</v>
      </c>
      <c r="H110" s="2" t="s">
        <v>9</v>
      </c>
      <c r="I110" t="s">
        <v>10</v>
      </c>
      <c r="J110" t="s">
        <v>10</v>
      </c>
      <c r="K110" s="2">
        <v>16637</v>
      </c>
      <c r="L110" s="8">
        <v>16637</v>
      </c>
      <c r="M110" s="4">
        <f t="shared" si="22"/>
        <v>0.83333333333575865</v>
      </c>
      <c r="N110" s="4">
        <f t="shared" si="23"/>
        <v>0.99097222222189885</v>
      </c>
      <c r="O110" s="12">
        <f t="shared" si="24"/>
        <v>0.15763888888614019</v>
      </c>
      <c r="P110" s="7">
        <f t="shared" si="25"/>
        <v>3.7833333332673647</v>
      </c>
      <c r="Q110" s="4">
        <f t="shared" si="26"/>
        <v>0.80625000000145519</v>
      </c>
      <c r="R110" s="12">
        <f t="shared" si="27"/>
        <v>1.0270833333343035</v>
      </c>
      <c r="S110" s="7">
        <f t="shared" si="28"/>
        <v>-0.65000000002328306</v>
      </c>
      <c r="T110" s="2">
        <v>425</v>
      </c>
      <c r="U110" s="2">
        <v>3.9145882E-2</v>
      </c>
      <c r="V110" s="11">
        <v>40444.833333333336</v>
      </c>
      <c r="W110" s="11">
        <v>40444.990972222222</v>
      </c>
      <c r="X110" s="11">
        <v>40444.806250000001</v>
      </c>
      <c r="Y110" t="s">
        <v>38</v>
      </c>
      <c r="Z110" t="s">
        <v>48</v>
      </c>
    </row>
    <row r="111" spans="1:26" x14ac:dyDescent="0.25">
      <c r="A111">
        <v>110</v>
      </c>
      <c r="B111" s="3">
        <v>40446</v>
      </c>
      <c r="C111" s="8">
        <v>7</v>
      </c>
      <c r="D111" s="8" t="s">
        <v>35</v>
      </c>
      <c r="E111" s="8" t="s">
        <v>52</v>
      </c>
      <c r="F111" s="2">
        <v>2010</v>
      </c>
      <c r="H111" s="2" t="s">
        <v>12</v>
      </c>
      <c r="I111" t="s">
        <v>10</v>
      </c>
      <c r="J111" t="s">
        <v>10</v>
      </c>
      <c r="K111" s="2">
        <v>0</v>
      </c>
      <c r="L111" s="38">
        <v>0</v>
      </c>
      <c r="M111" s="4"/>
      <c r="N111" s="4"/>
      <c r="O111" s="12"/>
      <c r="P111" s="7"/>
      <c r="Q111" s="4"/>
      <c r="R111" s="12"/>
      <c r="V111" s="11"/>
      <c r="W111" s="11"/>
      <c r="X111" s="11"/>
    </row>
    <row r="112" spans="1:26" x14ac:dyDescent="0.25">
      <c r="A112">
        <v>111</v>
      </c>
      <c r="B112" s="3">
        <v>40456</v>
      </c>
      <c r="C112" s="8">
        <v>4</v>
      </c>
      <c r="D112" s="8" t="s">
        <v>35</v>
      </c>
      <c r="E112" s="8" t="s">
        <v>51</v>
      </c>
      <c r="F112" s="2">
        <v>2010</v>
      </c>
      <c r="G112" s="2">
        <v>9</v>
      </c>
      <c r="H112" s="2" t="s">
        <v>9</v>
      </c>
      <c r="I112" t="s">
        <v>10</v>
      </c>
      <c r="J112" t="s">
        <v>10</v>
      </c>
      <c r="K112" s="2">
        <v>36068</v>
      </c>
      <c r="L112" s="8">
        <v>28686</v>
      </c>
      <c r="M112" s="4">
        <f t="shared" ref="M112:M123" si="29">V112-INT(V112)</f>
        <v>0.83333333333575865</v>
      </c>
      <c r="N112" s="4">
        <f t="shared" ref="N112:N123" si="30">W112-INT(W112)</f>
        <v>0.88194444444525288</v>
      </c>
      <c r="O112" s="12">
        <f t="shared" ref="O112:O123" si="31">IF(W112&gt;V112, W112-V112, 1+V112-W112)</f>
        <v>4.8611111109494232E-2</v>
      </c>
      <c r="P112" s="7">
        <f t="shared" ref="P112:P123" si="32">(W112-V112)*24</f>
        <v>1.1666666666278616</v>
      </c>
      <c r="Q112" s="4">
        <f t="shared" ref="Q112:Q123" si="33">X112-INT(X112)</f>
        <v>0.79097222222480923</v>
      </c>
      <c r="R112" s="12">
        <f t="shared" ref="R112:R123" si="34">IF(X112&gt;V112, X112-V112, 1+V112-X112)</f>
        <v>1.0423611111109494</v>
      </c>
      <c r="S112" s="7">
        <f t="shared" ref="S112:S123" si="35">(X112-V112)*24</f>
        <v>-1.0166666666627862</v>
      </c>
      <c r="T112" s="2">
        <v>876</v>
      </c>
      <c r="U112" s="2">
        <v>4.1173516E-2</v>
      </c>
      <c r="V112" s="11">
        <v>40456.833333333336</v>
      </c>
      <c r="W112" s="11">
        <v>40456.881944444445</v>
      </c>
      <c r="X112" s="11">
        <v>40456.790972222225</v>
      </c>
    </row>
    <row r="113" spans="1:25" x14ac:dyDescent="0.25">
      <c r="A113">
        <v>112</v>
      </c>
      <c r="B113" s="3">
        <v>40470</v>
      </c>
      <c r="C113" s="8">
        <v>5</v>
      </c>
      <c r="D113" s="8" t="s">
        <v>35</v>
      </c>
      <c r="E113" s="8" t="s">
        <v>51</v>
      </c>
      <c r="F113" s="2">
        <v>2010</v>
      </c>
      <c r="G113" s="2">
        <v>7</v>
      </c>
      <c r="H113" s="2" t="s">
        <v>9</v>
      </c>
      <c r="I113" t="s">
        <v>10</v>
      </c>
      <c r="J113" t="s">
        <v>10</v>
      </c>
      <c r="K113" s="2">
        <v>8721</v>
      </c>
      <c r="L113" s="8">
        <v>1687</v>
      </c>
      <c r="M113" s="4">
        <f t="shared" si="29"/>
        <v>0.79166666666424135</v>
      </c>
      <c r="N113" s="4">
        <f t="shared" si="30"/>
        <v>0.88958333332993789</v>
      </c>
      <c r="O113" s="12">
        <f t="shared" si="31"/>
        <v>9.7916666665696539E-2</v>
      </c>
      <c r="P113" s="7">
        <f t="shared" si="32"/>
        <v>2.3499999999767169</v>
      </c>
      <c r="Q113" s="4">
        <f t="shared" si="33"/>
        <v>0.77500000000145519</v>
      </c>
      <c r="R113" s="12">
        <f t="shared" si="34"/>
        <v>1.0166666666627862</v>
      </c>
      <c r="S113" s="7">
        <f t="shared" si="35"/>
        <v>-0.39999999990686774</v>
      </c>
      <c r="T113" s="2">
        <v>876</v>
      </c>
      <c r="U113" s="2">
        <v>9.9554789999999997E-3</v>
      </c>
      <c r="V113" s="11">
        <v>40470.791666666664</v>
      </c>
      <c r="W113" s="11">
        <v>40470.88958333333</v>
      </c>
      <c r="X113" s="11">
        <v>40470.775000000001</v>
      </c>
    </row>
    <row r="114" spans="1:25" x14ac:dyDescent="0.25">
      <c r="A114">
        <v>113</v>
      </c>
      <c r="B114" s="3">
        <v>40477</v>
      </c>
      <c r="D114" s="8" t="s">
        <v>35</v>
      </c>
      <c r="E114" s="8" t="s">
        <v>52</v>
      </c>
      <c r="F114" s="2">
        <v>2010</v>
      </c>
      <c r="G114" s="2">
        <v>5</v>
      </c>
      <c r="H114" s="2" t="s">
        <v>9</v>
      </c>
      <c r="I114" t="s">
        <v>10</v>
      </c>
      <c r="J114" t="s">
        <v>10</v>
      </c>
      <c r="K114" s="2">
        <v>3820</v>
      </c>
      <c r="L114" s="8">
        <v>3820</v>
      </c>
      <c r="M114" s="4">
        <f t="shared" si="29"/>
        <v>0.79166666666424135</v>
      </c>
      <c r="N114" s="4">
        <f t="shared" si="30"/>
        <v>7.013888889196096E-2</v>
      </c>
      <c r="O114" s="12">
        <f t="shared" si="31"/>
        <v>0.27847222222771961</v>
      </c>
      <c r="P114" s="7">
        <f t="shared" si="32"/>
        <v>6.6833333334652707</v>
      </c>
      <c r="Q114" s="4">
        <f t="shared" si="33"/>
        <v>0.76527777777664596</v>
      </c>
      <c r="R114" s="12">
        <f t="shared" si="34"/>
        <v>1.0263888888875954</v>
      </c>
      <c r="S114" s="7">
        <f t="shared" si="35"/>
        <v>-0.63333333330228925</v>
      </c>
      <c r="T114" s="2">
        <v>646</v>
      </c>
      <c r="U114" s="2">
        <v>5.9133129999999999E-3</v>
      </c>
      <c r="V114" s="11">
        <v>40477.791666666664</v>
      </c>
      <c r="W114" s="11">
        <v>40478.070138888892</v>
      </c>
      <c r="X114" s="11">
        <v>40477.765277777777</v>
      </c>
      <c r="Y114" t="s">
        <v>49</v>
      </c>
    </row>
    <row r="115" spans="1:25" x14ac:dyDescent="0.25">
      <c r="A115">
        <v>114</v>
      </c>
      <c r="B115" s="3">
        <v>40726</v>
      </c>
      <c r="C115" s="8">
        <v>1</v>
      </c>
      <c r="D115" s="8" t="s">
        <v>35</v>
      </c>
      <c r="E115" s="8" t="s">
        <v>51</v>
      </c>
      <c r="F115" s="2">
        <v>2011</v>
      </c>
      <c r="G115" s="2">
        <v>6</v>
      </c>
      <c r="H115" s="2" t="s">
        <v>12</v>
      </c>
      <c r="I115" t="s">
        <v>10</v>
      </c>
      <c r="J115" t="s">
        <v>10</v>
      </c>
      <c r="K115" s="2">
        <v>37706</v>
      </c>
      <c r="L115" s="8">
        <v>37706</v>
      </c>
      <c r="M115" s="4">
        <f t="shared" si="29"/>
        <v>0.875</v>
      </c>
      <c r="N115" s="4">
        <f t="shared" si="30"/>
        <v>5.3078703705978114E-2</v>
      </c>
      <c r="O115" s="12">
        <f t="shared" si="31"/>
        <v>0.17807870370597811</v>
      </c>
      <c r="P115" s="7">
        <f t="shared" si="32"/>
        <v>4.2738888889434747</v>
      </c>
      <c r="Q115" s="4">
        <f t="shared" si="33"/>
        <v>0.87777777777955635</v>
      </c>
      <c r="R115" s="12">
        <f t="shared" si="34"/>
        <v>2.7777777795563452E-3</v>
      </c>
      <c r="S115" s="7">
        <f t="shared" si="35"/>
        <v>6.6666666709352285E-2</v>
      </c>
      <c r="T115" s="2">
        <v>923</v>
      </c>
      <c r="U115" s="2">
        <v>4.0851571000000003E-2</v>
      </c>
      <c r="V115" s="11">
        <v>40726.875</v>
      </c>
      <c r="W115" s="11">
        <v>40727.053078703706</v>
      </c>
      <c r="X115" s="11">
        <v>40726.87777777778</v>
      </c>
    </row>
    <row r="116" spans="1:25" x14ac:dyDescent="0.25">
      <c r="A116">
        <v>115</v>
      </c>
      <c r="B116" s="3">
        <v>40740</v>
      </c>
      <c r="C116" s="8">
        <v>2</v>
      </c>
      <c r="D116" s="8" t="s">
        <v>35</v>
      </c>
      <c r="E116" s="8" t="s">
        <v>51</v>
      </c>
      <c r="F116" s="2">
        <v>2011</v>
      </c>
      <c r="G116" s="2">
        <v>6</v>
      </c>
      <c r="H116" s="2" t="s">
        <v>12</v>
      </c>
      <c r="I116" t="s">
        <v>10</v>
      </c>
      <c r="J116" t="s">
        <v>10</v>
      </c>
      <c r="K116" s="2">
        <v>38600</v>
      </c>
      <c r="L116" s="31">
        <v>33507</v>
      </c>
      <c r="M116" s="4">
        <f t="shared" si="29"/>
        <v>0.875</v>
      </c>
      <c r="N116" s="4">
        <f t="shared" si="30"/>
        <v>7.4085648149775807E-2</v>
      </c>
      <c r="O116" s="12">
        <f t="shared" si="31"/>
        <v>0.19908564814977581</v>
      </c>
      <c r="P116" s="7">
        <f t="shared" si="32"/>
        <v>4.7780555555946194</v>
      </c>
      <c r="Q116" s="4">
        <f t="shared" si="33"/>
        <v>0.87291666666715173</v>
      </c>
      <c r="R116" s="12">
        <f t="shared" si="34"/>
        <v>1.0020833333328483</v>
      </c>
      <c r="S116" s="7">
        <f t="shared" si="35"/>
        <v>-4.9999999988358468E-2</v>
      </c>
      <c r="T116" s="2">
        <v>938</v>
      </c>
      <c r="U116" s="2">
        <v>4.1151385999999998E-2</v>
      </c>
      <c r="V116" s="11">
        <v>40740.875</v>
      </c>
      <c r="W116" s="11">
        <v>40741.07408564815</v>
      </c>
      <c r="X116" s="11">
        <v>40740.872916666667</v>
      </c>
    </row>
    <row r="117" spans="1:25" x14ac:dyDescent="0.25">
      <c r="A117">
        <v>116</v>
      </c>
      <c r="B117" s="3">
        <v>40754</v>
      </c>
      <c r="C117" s="8">
        <v>3</v>
      </c>
      <c r="D117" s="8" t="s">
        <v>35</v>
      </c>
      <c r="E117" s="8" t="s">
        <v>51</v>
      </c>
      <c r="F117" s="2">
        <v>2011</v>
      </c>
      <c r="G117" s="2">
        <v>7</v>
      </c>
      <c r="H117" s="2" t="s">
        <v>12</v>
      </c>
      <c r="I117" t="s">
        <v>10</v>
      </c>
      <c r="J117" t="s">
        <v>10</v>
      </c>
      <c r="K117" s="2">
        <v>34576</v>
      </c>
      <c r="L117" s="31">
        <v>29229</v>
      </c>
      <c r="M117" s="4">
        <f t="shared" si="29"/>
        <v>0.89583333333575865</v>
      </c>
      <c r="N117" s="4">
        <f t="shared" si="30"/>
        <v>2.5810185179580003E-3</v>
      </c>
      <c r="O117" s="12">
        <f t="shared" si="31"/>
        <v>0.10674768518219935</v>
      </c>
      <c r="P117" s="7">
        <f t="shared" si="32"/>
        <v>2.5619444443727843</v>
      </c>
      <c r="Q117" s="4">
        <f t="shared" si="33"/>
        <v>0.86388888888905058</v>
      </c>
      <c r="R117" s="12">
        <f t="shared" si="34"/>
        <v>1.0319444444467081</v>
      </c>
      <c r="S117" s="7">
        <f t="shared" si="35"/>
        <v>-0.76666666672099382</v>
      </c>
      <c r="T117" s="2">
        <v>910</v>
      </c>
      <c r="U117" s="2">
        <v>3.706044E-2</v>
      </c>
      <c r="V117" s="11">
        <v>40754.895833333336</v>
      </c>
      <c r="W117" s="11">
        <v>40755.002581018518</v>
      </c>
      <c r="X117" s="11">
        <v>40754.863888888889</v>
      </c>
    </row>
    <row r="118" spans="1:25" x14ac:dyDescent="0.25">
      <c r="A118">
        <v>117</v>
      </c>
      <c r="B118" s="3">
        <v>40768</v>
      </c>
      <c r="C118" s="8">
        <v>4</v>
      </c>
      <c r="D118" s="8" t="s">
        <v>35</v>
      </c>
      <c r="E118" s="8" t="s">
        <v>51</v>
      </c>
      <c r="F118" s="2">
        <v>2011</v>
      </c>
      <c r="G118" s="2">
        <v>6</v>
      </c>
      <c r="H118" s="2" t="s">
        <v>12</v>
      </c>
      <c r="I118" t="s">
        <v>10</v>
      </c>
      <c r="J118" t="s">
        <v>10</v>
      </c>
      <c r="K118" s="2">
        <v>16898</v>
      </c>
      <c r="L118" s="31">
        <v>12091</v>
      </c>
      <c r="M118" s="4">
        <f t="shared" si="29"/>
        <v>0.875</v>
      </c>
      <c r="N118" s="4">
        <f t="shared" si="30"/>
        <v>2.8773148151230998E-2</v>
      </c>
      <c r="O118" s="12">
        <f t="shared" si="31"/>
        <v>0.153773148151231</v>
      </c>
      <c r="P118" s="7">
        <f t="shared" si="32"/>
        <v>3.690555555629544</v>
      </c>
      <c r="Q118" s="4">
        <f t="shared" si="33"/>
        <v>0.85347222222480923</v>
      </c>
      <c r="R118" s="12">
        <f t="shared" si="34"/>
        <v>1.0215277777751908</v>
      </c>
      <c r="S118" s="7">
        <f t="shared" si="35"/>
        <v>-0.5166666666045785</v>
      </c>
      <c r="T118" s="2">
        <v>921</v>
      </c>
      <c r="U118" s="2">
        <v>6.0781760000000002E-3</v>
      </c>
      <c r="V118" s="11">
        <v>40768.875</v>
      </c>
      <c r="W118" s="11">
        <v>40769.028773148151</v>
      </c>
      <c r="X118" s="11">
        <v>40768.853472222225</v>
      </c>
    </row>
    <row r="119" spans="1:25" x14ac:dyDescent="0.25">
      <c r="A119">
        <v>118</v>
      </c>
      <c r="B119" s="3">
        <v>40781</v>
      </c>
      <c r="C119" s="8">
        <v>1</v>
      </c>
      <c r="D119" s="8" t="s">
        <v>35</v>
      </c>
      <c r="E119" s="8" t="s">
        <v>51</v>
      </c>
      <c r="F119" s="2">
        <v>2011</v>
      </c>
      <c r="G119" s="2">
        <v>6</v>
      </c>
      <c r="H119" s="2" t="s">
        <v>9</v>
      </c>
      <c r="I119" t="s">
        <v>10</v>
      </c>
      <c r="J119" t="s">
        <v>10</v>
      </c>
      <c r="K119" s="2">
        <v>30405</v>
      </c>
      <c r="L119" s="8">
        <v>30405</v>
      </c>
      <c r="M119" s="4">
        <f t="shared" si="29"/>
        <v>0.875</v>
      </c>
      <c r="N119" s="4">
        <f t="shared" si="30"/>
        <v>0.87430555555329192</v>
      </c>
      <c r="O119" s="12">
        <f t="shared" si="31"/>
        <v>1.0006944444467081</v>
      </c>
      <c r="P119" s="7">
        <f t="shared" si="32"/>
        <v>-1.6666666720993817E-2</v>
      </c>
      <c r="Q119" s="4">
        <f t="shared" si="33"/>
        <v>0.84097222222044365</v>
      </c>
      <c r="R119" s="12">
        <f t="shared" si="34"/>
        <v>1.0340277777795563</v>
      </c>
      <c r="S119" s="7">
        <f t="shared" si="35"/>
        <v>-0.81666666670935228</v>
      </c>
      <c r="T119" s="2">
        <v>870</v>
      </c>
      <c r="U119" s="2">
        <v>3.4948276E-2</v>
      </c>
      <c r="V119" s="11">
        <v>40781.875</v>
      </c>
      <c r="W119" s="11">
        <v>40781.874305555553</v>
      </c>
      <c r="X119" s="11">
        <v>40781.84097222222</v>
      </c>
    </row>
    <row r="120" spans="1:25" x14ac:dyDescent="0.25">
      <c r="A120">
        <v>119</v>
      </c>
      <c r="B120" s="3">
        <v>40781</v>
      </c>
      <c r="C120" s="8">
        <v>5</v>
      </c>
      <c r="D120" s="8" t="s">
        <v>35</v>
      </c>
      <c r="E120" s="8" t="s">
        <v>51</v>
      </c>
      <c r="F120" s="2">
        <v>2011</v>
      </c>
      <c r="G120" s="2">
        <v>6</v>
      </c>
      <c r="H120" s="2" t="s">
        <v>12</v>
      </c>
      <c r="I120" t="s">
        <v>10</v>
      </c>
      <c r="J120" t="s">
        <v>10</v>
      </c>
      <c r="K120" s="2">
        <v>12933</v>
      </c>
      <c r="L120" s="31">
        <v>10052</v>
      </c>
      <c r="M120" s="4">
        <f t="shared" si="29"/>
        <v>0.875</v>
      </c>
      <c r="N120" s="4">
        <f t="shared" si="30"/>
        <v>0.91515046296262881</v>
      </c>
      <c r="O120" s="12">
        <f t="shared" si="31"/>
        <v>4.0150462962628808E-2</v>
      </c>
      <c r="P120" s="7">
        <f t="shared" si="32"/>
        <v>0.96361111110309139</v>
      </c>
      <c r="Q120" s="4">
        <f t="shared" si="33"/>
        <v>0.83611111110803904</v>
      </c>
      <c r="R120" s="12">
        <f t="shared" si="34"/>
        <v>1.038888888891961</v>
      </c>
      <c r="S120" s="7">
        <f t="shared" si="35"/>
        <v>-0.93333333340706304</v>
      </c>
      <c r="T120" s="2">
        <v>925</v>
      </c>
      <c r="U120" s="2">
        <v>9.5837839999999997E-3</v>
      </c>
      <c r="V120" s="11">
        <v>40781.875</v>
      </c>
      <c r="W120" s="11">
        <v>40781.915150462963</v>
      </c>
      <c r="X120" s="11">
        <v>40781.836111111108</v>
      </c>
    </row>
    <row r="121" spans="1:25" x14ac:dyDescent="0.25">
      <c r="A121">
        <v>120</v>
      </c>
      <c r="B121" s="3">
        <v>40794</v>
      </c>
      <c r="C121" s="8">
        <v>2</v>
      </c>
      <c r="D121" s="8" t="s">
        <v>35</v>
      </c>
      <c r="E121" s="8" t="s">
        <v>51</v>
      </c>
      <c r="F121" s="2">
        <v>2011</v>
      </c>
      <c r="G121" s="2">
        <v>8</v>
      </c>
      <c r="H121" s="2" t="s">
        <v>9</v>
      </c>
      <c r="I121" t="s">
        <v>10</v>
      </c>
      <c r="J121" t="s">
        <v>10</v>
      </c>
      <c r="K121" s="2">
        <v>116508</v>
      </c>
      <c r="L121" s="8">
        <v>110062</v>
      </c>
      <c r="M121" s="4">
        <f t="shared" si="29"/>
        <v>0.85416666666424135</v>
      </c>
      <c r="N121" s="4">
        <f t="shared" si="30"/>
        <v>0.86388888888905058</v>
      </c>
      <c r="O121" s="12">
        <f t="shared" si="31"/>
        <v>9.7222222248092294E-3</v>
      </c>
      <c r="P121" s="7">
        <f t="shared" si="32"/>
        <v>0.2333333333954215</v>
      </c>
      <c r="Q121" s="4">
        <f t="shared" si="33"/>
        <v>0.8243055555576575</v>
      </c>
      <c r="R121" s="12">
        <f t="shared" si="34"/>
        <v>1.0298611111065838</v>
      </c>
      <c r="S121" s="7">
        <f t="shared" si="35"/>
        <v>-0.71666666655801237</v>
      </c>
      <c r="T121" s="2">
        <v>850</v>
      </c>
      <c r="U121" s="2">
        <v>0.13706823500000001</v>
      </c>
      <c r="V121" s="11">
        <v>40794.854166666664</v>
      </c>
      <c r="W121" s="11">
        <v>40794.863888888889</v>
      </c>
      <c r="X121" s="11">
        <v>40794.824305555558</v>
      </c>
    </row>
    <row r="122" spans="1:25" x14ac:dyDescent="0.25">
      <c r="A122">
        <v>121</v>
      </c>
      <c r="B122" s="3">
        <v>40807</v>
      </c>
      <c r="C122" s="8">
        <v>3</v>
      </c>
      <c r="D122" s="8" t="s">
        <v>35</v>
      </c>
      <c r="E122" s="8" t="s">
        <v>51</v>
      </c>
      <c r="F122" s="2">
        <v>2011</v>
      </c>
      <c r="G122" s="2">
        <v>10</v>
      </c>
      <c r="H122" s="2" t="s">
        <v>9</v>
      </c>
      <c r="I122" t="s">
        <v>10</v>
      </c>
      <c r="J122" t="s">
        <v>10</v>
      </c>
      <c r="K122" s="2">
        <v>143937</v>
      </c>
      <c r="L122" s="8">
        <v>117625</v>
      </c>
      <c r="M122" s="4">
        <f t="shared" si="29"/>
        <v>0.85416666666424135</v>
      </c>
      <c r="N122" s="4">
        <f t="shared" si="30"/>
        <v>0.73888888888905058</v>
      </c>
      <c r="O122" s="12">
        <f t="shared" si="31"/>
        <v>1.1152777777751908</v>
      </c>
      <c r="P122" s="7">
        <f t="shared" si="32"/>
        <v>-2.7666666666045785</v>
      </c>
      <c r="Q122" s="4">
        <f t="shared" si="33"/>
        <v>0.80694444444088731</v>
      </c>
      <c r="R122" s="12">
        <f t="shared" si="34"/>
        <v>1.047222222223354</v>
      </c>
      <c r="S122" s="7">
        <f t="shared" si="35"/>
        <v>-1.1333333333604969</v>
      </c>
      <c r="T122" s="2">
        <v>776</v>
      </c>
      <c r="U122" s="2">
        <v>0.18548582499999999</v>
      </c>
      <c r="V122" s="11">
        <v>40807.854166666664</v>
      </c>
      <c r="W122" s="11">
        <v>40807.738888888889</v>
      </c>
      <c r="X122" s="11">
        <v>40807.806944444441</v>
      </c>
      <c r="Y122" t="s">
        <v>11</v>
      </c>
    </row>
    <row r="123" spans="1:25" x14ac:dyDescent="0.25">
      <c r="A123">
        <v>122</v>
      </c>
      <c r="B123" s="3">
        <v>40826</v>
      </c>
      <c r="C123" s="8">
        <v>4</v>
      </c>
      <c r="D123" s="8" t="s">
        <v>35</v>
      </c>
      <c r="E123" s="8" t="s">
        <v>51</v>
      </c>
      <c r="F123" s="2">
        <v>2011</v>
      </c>
      <c r="G123" s="2">
        <v>5</v>
      </c>
      <c r="H123" s="2" t="s">
        <v>9</v>
      </c>
      <c r="I123" t="s">
        <v>10</v>
      </c>
      <c r="J123" t="s">
        <v>10</v>
      </c>
      <c r="K123" s="2">
        <v>9611</v>
      </c>
      <c r="L123" s="8">
        <v>0</v>
      </c>
      <c r="M123" s="4">
        <f t="shared" si="29"/>
        <v>0.8125</v>
      </c>
      <c r="N123" s="4">
        <f t="shared" si="30"/>
        <v>0.98402777777664596</v>
      </c>
      <c r="O123" s="12">
        <f t="shared" si="31"/>
        <v>0.17152777777664596</v>
      </c>
      <c r="P123" s="7">
        <f t="shared" si="32"/>
        <v>4.1166666666395031</v>
      </c>
      <c r="Q123" s="4">
        <f t="shared" si="33"/>
        <v>0.78402777777955635</v>
      </c>
      <c r="R123" s="12">
        <f t="shared" si="34"/>
        <v>1.0284722222204437</v>
      </c>
      <c r="S123" s="7">
        <f t="shared" si="35"/>
        <v>-0.68333333329064772</v>
      </c>
      <c r="T123" s="2">
        <v>662</v>
      </c>
      <c r="U123" s="2">
        <v>1.4518127E-2</v>
      </c>
      <c r="V123" s="11">
        <v>40827.8125</v>
      </c>
      <c r="W123" s="11">
        <v>40827.984027777777</v>
      </c>
      <c r="X123" s="11">
        <v>40827.78402777778</v>
      </c>
    </row>
    <row r="124" spans="1:25" x14ac:dyDescent="0.25">
      <c r="A124">
        <v>123</v>
      </c>
      <c r="B124" s="3">
        <v>40839</v>
      </c>
      <c r="C124" s="8">
        <v>5</v>
      </c>
      <c r="D124" s="8" t="s">
        <v>35</v>
      </c>
      <c r="E124" s="8" t="s">
        <v>52</v>
      </c>
      <c r="F124" s="2">
        <v>2011</v>
      </c>
      <c r="H124" s="2" t="s">
        <v>9</v>
      </c>
      <c r="K124" s="2">
        <v>0</v>
      </c>
      <c r="L124" s="8">
        <v>0</v>
      </c>
      <c r="M124" s="4"/>
      <c r="N124" s="4"/>
      <c r="O124" s="12"/>
      <c r="P124" s="7"/>
      <c r="Q124" s="4"/>
      <c r="R124" s="12"/>
      <c r="V124" s="11"/>
      <c r="W124" s="11"/>
      <c r="X124" s="11"/>
    </row>
    <row r="125" spans="1:25" ht="15" customHeight="1" x14ac:dyDescent="0.25">
      <c r="A125">
        <v>124</v>
      </c>
      <c r="B125" s="3">
        <v>40544</v>
      </c>
      <c r="D125" s="8" t="s">
        <v>37</v>
      </c>
      <c r="E125" t="s">
        <v>52</v>
      </c>
      <c r="F125" s="2">
        <v>2011</v>
      </c>
      <c r="H125" s="2" t="s">
        <v>12</v>
      </c>
      <c r="I125" s="2" t="s">
        <v>10</v>
      </c>
      <c r="J125" s="2" t="s">
        <v>10</v>
      </c>
      <c r="K125" s="2" t="s">
        <v>10</v>
      </c>
      <c r="L125" s="8" t="s">
        <v>10</v>
      </c>
      <c r="M125" s="4"/>
      <c r="N125" s="4"/>
      <c r="O125" s="12"/>
      <c r="P125" s="7"/>
      <c r="Q125" s="4"/>
      <c r="R125" s="12"/>
      <c r="V125" s="11"/>
      <c r="W125" s="11"/>
      <c r="X125" s="11"/>
      <c r="Y125" s="8" t="s">
        <v>56</v>
      </c>
    </row>
    <row r="126" spans="1:25" x14ac:dyDescent="0.25">
      <c r="A126">
        <v>125</v>
      </c>
      <c r="B126" s="3">
        <v>41090</v>
      </c>
      <c r="C126" s="8">
        <v>1</v>
      </c>
      <c r="D126" s="8" t="s">
        <v>35</v>
      </c>
      <c r="E126" s="8" t="s">
        <v>51</v>
      </c>
      <c r="F126" s="2">
        <v>2012</v>
      </c>
      <c r="G126" s="2">
        <v>12</v>
      </c>
      <c r="H126" s="2" t="s">
        <v>12</v>
      </c>
      <c r="I126" t="s">
        <v>10</v>
      </c>
      <c r="J126" t="s">
        <v>10</v>
      </c>
      <c r="K126" s="2">
        <v>59795</v>
      </c>
      <c r="L126" s="8">
        <v>59795</v>
      </c>
      <c r="M126" s="4">
        <f t="shared" ref="M126:M135" si="36">V126-INT(V126)</f>
        <v>0.875</v>
      </c>
      <c r="N126" s="4">
        <f t="shared" ref="N126:N135" si="37">W126-INT(W126)</f>
        <v>0.87335648148291511</v>
      </c>
      <c r="O126" s="12">
        <f t="shared" ref="O126:O135" si="38">IF(W126&gt;V126, W126-V126, 1+V126-W126)</f>
        <v>1.0016435185170849</v>
      </c>
      <c r="P126" s="7">
        <f t="shared" ref="P126:P135" si="39">(W126-V126)*24</f>
        <v>-3.9444444410037249E-2</v>
      </c>
      <c r="Q126" s="4">
        <f t="shared" ref="Q126:Q135" si="40">X126-INT(X126)</f>
        <v>0.87777777777955635</v>
      </c>
      <c r="R126" s="12">
        <f t="shared" ref="R126:R135" si="41">IF(X126&gt;V126, X126-V126, 1+V126-X126)</f>
        <v>2.7777777795563452E-3</v>
      </c>
      <c r="S126" s="7">
        <f t="shared" ref="S126:S135" si="42">(X126-V126)*24</f>
        <v>6.6666666709352285E-2</v>
      </c>
      <c r="T126" s="2">
        <v>840</v>
      </c>
      <c r="U126" s="2">
        <v>7.1184523999999999E-2</v>
      </c>
      <c r="V126" s="11">
        <v>41090.875</v>
      </c>
      <c r="W126" s="11">
        <v>41090.873356481483</v>
      </c>
      <c r="X126" s="11">
        <v>41090.87777777778</v>
      </c>
    </row>
    <row r="127" spans="1:25" x14ac:dyDescent="0.25">
      <c r="A127">
        <v>126</v>
      </c>
      <c r="B127" s="3">
        <v>41104</v>
      </c>
      <c r="C127" s="8">
        <v>2</v>
      </c>
      <c r="D127" s="8" t="s">
        <v>35</v>
      </c>
      <c r="E127" s="8" t="s">
        <v>51</v>
      </c>
      <c r="F127" s="2">
        <v>2012</v>
      </c>
      <c r="G127" s="2">
        <v>12</v>
      </c>
      <c r="H127" s="2" t="s">
        <v>12</v>
      </c>
      <c r="I127" t="s">
        <v>10</v>
      </c>
      <c r="J127" t="s">
        <v>10</v>
      </c>
      <c r="K127" s="2">
        <v>55787</v>
      </c>
      <c r="L127" s="8">
        <v>47710</v>
      </c>
      <c r="M127" s="4">
        <f t="shared" si="36"/>
        <v>0.875</v>
      </c>
      <c r="N127" s="4">
        <f t="shared" si="37"/>
        <v>0.89428240740380716</v>
      </c>
      <c r="O127" s="12">
        <f t="shared" si="38"/>
        <v>1.9282407403807156E-2</v>
      </c>
      <c r="P127" s="7">
        <f t="shared" si="39"/>
        <v>0.46277777769137174</v>
      </c>
      <c r="Q127" s="4">
        <f t="shared" si="40"/>
        <v>0.87361111111385981</v>
      </c>
      <c r="R127" s="12">
        <f t="shared" si="41"/>
        <v>1.0013888888861402</v>
      </c>
      <c r="S127" s="7">
        <f t="shared" si="42"/>
        <v>-3.3333333267364651E-2</v>
      </c>
      <c r="T127" s="2">
        <v>818</v>
      </c>
      <c r="U127" s="2">
        <v>6.8199266999999994E-2</v>
      </c>
      <c r="V127" s="11">
        <v>41104.875</v>
      </c>
      <c r="W127" s="11">
        <v>41104.894282407404</v>
      </c>
      <c r="X127" s="11">
        <v>41104.873611111114</v>
      </c>
    </row>
    <row r="128" spans="1:25" x14ac:dyDescent="0.25">
      <c r="A128">
        <v>127</v>
      </c>
      <c r="B128" s="3">
        <v>41118</v>
      </c>
      <c r="C128" s="8">
        <v>3</v>
      </c>
      <c r="D128" s="8" t="s">
        <v>35</v>
      </c>
      <c r="E128" s="8" t="s">
        <v>51</v>
      </c>
      <c r="F128" s="2">
        <v>2012</v>
      </c>
      <c r="G128" s="2">
        <v>11</v>
      </c>
      <c r="H128" s="2" t="s">
        <v>12</v>
      </c>
      <c r="I128" t="s">
        <v>10</v>
      </c>
      <c r="J128" t="s">
        <v>10</v>
      </c>
      <c r="K128" s="2">
        <v>38756</v>
      </c>
      <c r="L128" s="31">
        <v>31009</v>
      </c>
      <c r="M128" s="4">
        <f t="shared" si="36"/>
        <v>0.875</v>
      </c>
      <c r="N128" s="4">
        <f t="shared" si="37"/>
        <v>0.82028935185371665</v>
      </c>
      <c r="O128" s="12">
        <f t="shared" si="38"/>
        <v>1.0547106481462833</v>
      </c>
      <c r="P128" s="7">
        <f t="shared" si="39"/>
        <v>-1.3130555555108003</v>
      </c>
      <c r="Q128" s="4">
        <f t="shared" si="40"/>
        <v>0.86805555555474712</v>
      </c>
      <c r="R128" s="12">
        <f t="shared" si="41"/>
        <v>1.0069444444452529</v>
      </c>
      <c r="S128" s="7">
        <f t="shared" si="42"/>
        <v>-0.16666666668606922</v>
      </c>
      <c r="T128" s="2">
        <v>743</v>
      </c>
      <c r="U128" s="2">
        <v>5.2161507000000003E-2</v>
      </c>
      <c r="V128" s="11">
        <v>41118.875</v>
      </c>
      <c r="W128" s="11">
        <v>41118.820289351854</v>
      </c>
      <c r="X128" s="11">
        <v>41118.868055555555</v>
      </c>
    </row>
    <row r="129" spans="1:41" x14ac:dyDescent="0.25">
      <c r="A129">
        <v>128</v>
      </c>
      <c r="B129" s="3">
        <v>41132</v>
      </c>
      <c r="C129" s="8">
        <v>4</v>
      </c>
      <c r="D129" s="8" t="s">
        <v>35</v>
      </c>
      <c r="E129" s="8" t="s">
        <v>51</v>
      </c>
      <c r="F129" s="2">
        <v>2012</v>
      </c>
      <c r="G129" s="2">
        <v>8</v>
      </c>
      <c r="H129" s="2" t="s">
        <v>12</v>
      </c>
      <c r="I129" t="s">
        <v>10</v>
      </c>
      <c r="J129" t="s">
        <v>10</v>
      </c>
      <c r="K129" s="2">
        <v>20939</v>
      </c>
      <c r="L129" s="31">
        <v>15507</v>
      </c>
      <c r="M129" s="4">
        <f t="shared" si="36"/>
        <v>0.875</v>
      </c>
      <c r="N129" s="4">
        <f t="shared" si="37"/>
        <v>0.82839120370044839</v>
      </c>
      <c r="O129" s="12">
        <f t="shared" si="38"/>
        <v>1.0466087962995516</v>
      </c>
      <c r="P129" s="7">
        <f t="shared" si="39"/>
        <v>-1.1186111111892387</v>
      </c>
      <c r="Q129" s="4">
        <f t="shared" si="40"/>
        <v>0.85208333333139308</v>
      </c>
      <c r="R129" s="12">
        <f t="shared" si="41"/>
        <v>1.0229166666686069</v>
      </c>
      <c r="S129" s="7">
        <f t="shared" si="42"/>
        <v>-0.55000000004656613</v>
      </c>
      <c r="T129" s="2">
        <v>703</v>
      </c>
      <c r="U129" s="2">
        <v>2.9785206000000002E-2</v>
      </c>
      <c r="V129" s="11">
        <v>41132.875</v>
      </c>
      <c r="W129" s="11">
        <v>41132.8283912037</v>
      </c>
      <c r="X129" s="11">
        <v>41132.852083333331</v>
      </c>
    </row>
    <row r="130" spans="1:41" x14ac:dyDescent="0.25">
      <c r="A130">
        <v>129</v>
      </c>
      <c r="B130" s="3">
        <v>41133</v>
      </c>
      <c r="C130" s="8">
        <v>1</v>
      </c>
      <c r="D130" s="8" t="s">
        <v>35</v>
      </c>
      <c r="E130" s="8" t="s">
        <v>51</v>
      </c>
      <c r="F130" s="2">
        <v>2012</v>
      </c>
      <c r="G130" s="2">
        <v>6</v>
      </c>
      <c r="H130" s="2" t="s">
        <v>9</v>
      </c>
      <c r="I130" t="s">
        <v>10</v>
      </c>
      <c r="J130" t="s">
        <v>10</v>
      </c>
      <c r="K130" s="2">
        <v>33541</v>
      </c>
      <c r="L130" s="31">
        <v>33541</v>
      </c>
      <c r="M130" s="4">
        <f t="shared" si="36"/>
        <v>0.875</v>
      </c>
      <c r="N130" s="4">
        <f t="shared" si="37"/>
        <v>0.82083333333139308</v>
      </c>
      <c r="O130" s="12">
        <f t="shared" si="38"/>
        <v>1.0541666666686069</v>
      </c>
      <c r="P130" s="7">
        <f t="shared" si="39"/>
        <v>-1.3000000000465661</v>
      </c>
      <c r="Q130" s="4">
        <f t="shared" si="40"/>
        <v>0.8555555555576575</v>
      </c>
      <c r="R130" s="12">
        <f t="shared" si="41"/>
        <v>1.0194444444423425</v>
      </c>
      <c r="S130" s="7">
        <f t="shared" si="42"/>
        <v>-0.46666666661622003</v>
      </c>
      <c r="T130" s="2">
        <v>827</v>
      </c>
      <c r="U130" s="2">
        <v>4.0557437000000002E-2</v>
      </c>
      <c r="V130" s="11">
        <v>41133.875</v>
      </c>
      <c r="W130" s="11">
        <v>41133.820833333331</v>
      </c>
      <c r="X130" s="11">
        <v>41133.855555555558</v>
      </c>
    </row>
    <row r="131" spans="1:41" x14ac:dyDescent="0.25">
      <c r="A131">
        <v>130</v>
      </c>
      <c r="B131" s="3">
        <v>41146</v>
      </c>
      <c r="C131" s="8">
        <v>5</v>
      </c>
      <c r="D131" s="8" t="s">
        <v>35</v>
      </c>
      <c r="E131" s="8" t="s">
        <v>51</v>
      </c>
      <c r="F131" s="2">
        <v>2012</v>
      </c>
      <c r="G131" s="2">
        <v>7</v>
      </c>
      <c r="H131" s="2" t="s">
        <v>12</v>
      </c>
      <c r="I131" t="s">
        <v>10</v>
      </c>
      <c r="J131" t="s">
        <v>10</v>
      </c>
      <c r="K131" s="2">
        <v>9550</v>
      </c>
      <c r="L131" s="31">
        <v>6585</v>
      </c>
      <c r="M131" s="4">
        <f t="shared" si="36"/>
        <v>0.875</v>
      </c>
      <c r="N131" s="4">
        <f t="shared" si="37"/>
        <v>0.76896990741079208</v>
      </c>
      <c r="O131" s="12">
        <f t="shared" si="38"/>
        <v>1.1060300925892079</v>
      </c>
      <c r="P131" s="7">
        <f t="shared" si="39"/>
        <v>-2.5447222221409902</v>
      </c>
      <c r="Q131" s="4">
        <f t="shared" si="40"/>
        <v>0.83611111110803904</v>
      </c>
      <c r="R131" s="12">
        <f t="shared" si="41"/>
        <v>1.038888888891961</v>
      </c>
      <c r="S131" s="7">
        <f t="shared" si="42"/>
        <v>-0.93333333340706304</v>
      </c>
      <c r="T131" s="2">
        <v>670</v>
      </c>
      <c r="U131" s="2">
        <v>1.4253731E-2</v>
      </c>
      <c r="V131" s="11">
        <v>41146.875</v>
      </c>
      <c r="W131" s="11">
        <v>41146.768969907411</v>
      </c>
      <c r="X131" s="11">
        <v>41146.836111111108</v>
      </c>
    </row>
    <row r="132" spans="1:41" x14ac:dyDescent="0.25">
      <c r="A132">
        <v>131</v>
      </c>
      <c r="B132" s="3">
        <v>41147</v>
      </c>
      <c r="C132" s="8">
        <v>2</v>
      </c>
      <c r="D132" s="8" t="s">
        <v>35</v>
      </c>
      <c r="E132" s="8" t="s">
        <v>51</v>
      </c>
      <c r="F132" s="2">
        <v>2012</v>
      </c>
      <c r="G132" s="2">
        <v>7</v>
      </c>
      <c r="H132" s="2" t="s">
        <v>9</v>
      </c>
      <c r="I132" t="s">
        <v>10</v>
      </c>
      <c r="J132" t="s">
        <v>10</v>
      </c>
      <c r="K132" s="2">
        <v>107994</v>
      </c>
      <c r="L132" s="31">
        <v>101453</v>
      </c>
      <c r="M132" s="4">
        <f t="shared" si="36"/>
        <v>0.875</v>
      </c>
      <c r="N132" s="4">
        <f t="shared" si="37"/>
        <v>0.77291666666860692</v>
      </c>
      <c r="O132" s="12">
        <f t="shared" si="38"/>
        <v>1.1020833333313931</v>
      </c>
      <c r="P132" s="7">
        <f t="shared" si="39"/>
        <v>-2.4499999999534339</v>
      </c>
      <c r="Q132" s="4">
        <f t="shared" si="40"/>
        <v>0.83888888888759539</v>
      </c>
      <c r="R132" s="12">
        <f t="shared" si="41"/>
        <v>1.0361111111124046</v>
      </c>
      <c r="S132" s="7">
        <f t="shared" si="42"/>
        <v>-0.86666666669771075</v>
      </c>
      <c r="T132" s="2">
        <v>844</v>
      </c>
      <c r="U132" s="2">
        <v>0.127954976</v>
      </c>
      <c r="V132" s="11">
        <v>41147.875</v>
      </c>
      <c r="W132" s="11">
        <v>41147.772916666669</v>
      </c>
      <c r="X132" s="11">
        <v>41147.838888888888</v>
      </c>
    </row>
    <row r="133" spans="1:41" x14ac:dyDescent="0.25">
      <c r="A133">
        <v>132</v>
      </c>
      <c r="B133" s="3">
        <v>41161</v>
      </c>
      <c r="C133" s="8">
        <v>3</v>
      </c>
      <c r="D133" s="8" t="s">
        <v>35</v>
      </c>
      <c r="E133" s="8" t="s">
        <v>51</v>
      </c>
      <c r="F133" s="2">
        <v>2012</v>
      </c>
      <c r="G133" s="2">
        <v>12</v>
      </c>
      <c r="H133" s="2" t="s">
        <v>9</v>
      </c>
      <c r="I133" t="s">
        <v>10</v>
      </c>
      <c r="J133" t="s">
        <v>10</v>
      </c>
      <c r="K133" s="2">
        <v>59886</v>
      </c>
      <c r="L133" s="31">
        <v>37651</v>
      </c>
      <c r="M133" s="4">
        <f t="shared" si="36"/>
        <v>0.875</v>
      </c>
      <c r="N133" s="4">
        <f t="shared" si="37"/>
        <v>0.75347222221898846</v>
      </c>
      <c r="O133" s="12">
        <f t="shared" si="38"/>
        <v>1.1215277777810115</v>
      </c>
      <c r="P133" s="7">
        <f t="shared" si="39"/>
        <v>-2.9166666667442769</v>
      </c>
      <c r="Q133" s="4">
        <f t="shared" si="40"/>
        <v>0.82361111111094942</v>
      </c>
      <c r="R133" s="12">
        <f t="shared" si="41"/>
        <v>1.0513888888890506</v>
      </c>
      <c r="S133" s="7">
        <f t="shared" si="42"/>
        <v>-1.2333333333372138</v>
      </c>
      <c r="T133" s="2">
        <v>780</v>
      </c>
      <c r="U133" s="2">
        <v>7.6815385E-2</v>
      </c>
      <c r="V133" s="11">
        <v>41161.875</v>
      </c>
      <c r="W133" s="11">
        <v>41161.753472222219</v>
      </c>
      <c r="X133" s="11">
        <v>41161.823611111111</v>
      </c>
    </row>
    <row r="134" spans="1:41" x14ac:dyDescent="0.25">
      <c r="A134">
        <v>133</v>
      </c>
      <c r="B134" s="3">
        <v>41174</v>
      </c>
      <c r="C134" s="8">
        <v>4</v>
      </c>
      <c r="D134" s="8" t="s">
        <v>35</v>
      </c>
      <c r="E134" s="8" t="s">
        <v>51</v>
      </c>
      <c r="F134" s="2">
        <v>2012</v>
      </c>
      <c r="G134" s="2">
        <v>8</v>
      </c>
      <c r="H134" s="2" t="s">
        <v>9</v>
      </c>
      <c r="I134" t="s">
        <v>10</v>
      </c>
      <c r="J134" t="s">
        <v>10</v>
      </c>
      <c r="K134" s="2">
        <v>59213</v>
      </c>
      <c r="L134" s="31">
        <v>41725</v>
      </c>
      <c r="M134" s="4">
        <f t="shared" si="36"/>
        <v>0.875</v>
      </c>
      <c r="N134" s="4">
        <f t="shared" si="37"/>
        <v>0.67291666667006211</v>
      </c>
      <c r="O134" s="12">
        <f t="shared" si="38"/>
        <v>1.2020833333299379</v>
      </c>
      <c r="P134" s="7">
        <f t="shared" si="39"/>
        <v>-4.8499999999185093</v>
      </c>
      <c r="Q134" s="4">
        <f t="shared" si="40"/>
        <v>0.80694444444088731</v>
      </c>
      <c r="R134" s="12">
        <f t="shared" si="41"/>
        <v>1.0680555555591127</v>
      </c>
      <c r="S134" s="7">
        <f t="shared" si="42"/>
        <v>-1.6333333334187046</v>
      </c>
      <c r="T134" s="2">
        <v>712</v>
      </c>
      <c r="U134" s="2">
        <v>8.3164325999999997E-2</v>
      </c>
      <c r="V134" s="11">
        <v>41174.875</v>
      </c>
      <c r="W134" s="11">
        <v>41174.67291666667</v>
      </c>
      <c r="X134" s="11">
        <v>41174.806944444441</v>
      </c>
    </row>
    <row r="135" spans="1:41" x14ac:dyDescent="0.25">
      <c r="A135">
        <v>134</v>
      </c>
      <c r="B135" s="3">
        <v>41189</v>
      </c>
      <c r="C135" s="8">
        <v>5</v>
      </c>
      <c r="D135" s="8" t="s">
        <v>35</v>
      </c>
      <c r="E135" s="8" t="s">
        <v>51</v>
      </c>
      <c r="F135" s="2">
        <v>2012</v>
      </c>
      <c r="G135" s="2">
        <v>10</v>
      </c>
      <c r="H135" s="2" t="s">
        <v>9</v>
      </c>
      <c r="I135" t="s">
        <v>10</v>
      </c>
      <c r="J135" t="s">
        <v>10</v>
      </c>
      <c r="K135" s="2">
        <v>21475</v>
      </c>
      <c r="L135" s="31">
        <v>8711</v>
      </c>
      <c r="M135" s="4">
        <f t="shared" si="36"/>
        <v>0.83333333333575865</v>
      </c>
      <c r="N135" s="4">
        <f t="shared" si="37"/>
        <v>0.68958333333284827</v>
      </c>
      <c r="O135" s="12">
        <f t="shared" si="38"/>
        <v>1.1437500000029104</v>
      </c>
      <c r="P135" s="7">
        <f t="shared" si="39"/>
        <v>-3.4500000000698492</v>
      </c>
      <c r="Q135" s="4">
        <f t="shared" si="40"/>
        <v>0.78611111111240461</v>
      </c>
      <c r="R135" s="12">
        <f t="shared" si="41"/>
        <v>1.047222222223354</v>
      </c>
      <c r="S135" s="7">
        <f t="shared" si="42"/>
        <v>-1.1333333333604969</v>
      </c>
      <c r="T135" s="2">
        <v>712</v>
      </c>
      <c r="U135" s="2">
        <v>3.0161516999999999E-2</v>
      </c>
      <c r="V135" s="11">
        <v>41189.833333333336</v>
      </c>
      <c r="W135" s="11">
        <v>41189.689583333333</v>
      </c>
      <c r="X135" s="11">
        <v>41189.786111111112</v>
      </c>
    </row>
    <row r="136" spans="1:41" x14ac:dyDescent="0.25">
      <c r="A136">
        <v>135</v>
      </c>
      <c r="B136" s="3">
        <v>41206</v>
      </c>
      <c r="C136" s="8">
        <v>6</v>
      </c>
      <c r="D136" s="8" t="s">
        <v>35</v>
      </c>
      <c r="E136" s="8" t="s">
        <v>51</v>
      </c>
      <c r="F136" s="2">
        <v>2012</v>
      </c>
      <c r="H136" s="2" t="s">
        <v>9</v>
      </c>
      <c r="I136" t="s">
        <v>10</v>
      </c>
      <c r="J136" t="s">
        <v>10</v>
      </c>
      <c r="K136" s="2">
        <v>6303</v>
      </c>
      <c r="L136" s="31">
        <v>3072</v>
      </c>
      <c r="M136" s="4"/>
      <c r="N136" s="4"/>
      <c r="O136" s="12"/>
      <c r="P136" s="7"/>
      <c r="Q136" s="4"/>
      <c r="R136" s="12"/>
      <c r="V136" s="11"/>
      <c r="W136" s="11"/>
      <c r="X136" s="11"/>
    </row>
    <row r="137" spans="1:41" x14ac:dyDescent="0.25">
      <c r="A137">
        <v>136</v>
      </c>
      <c r="B137" s="3">
        <v>41206</v>
      </c>
      <c r="C137" s="8">
        <v>6</v>
      </c>
      <c r="D137" s="8" t="s">
        <v>35</v>
      </c>
      <c r="E137" s="8" t="s">
        <v>52</v>
      </c>
      <c r="F137" s="2">
        <v>2012</v>
      </c>
      <c r="H137" s="2" t="s">
        <v>12</v>
      </c>
      <c r="I137" t="s">
        <v>10</v>
      </c>
      <c r="J137" t="s">
        <v>10</v>
      </c>
      <c r="K137" s="2">
        <v>0</v>
      </c>
      <c r="L137" s="31">
        <v>0</v>
      </c>
      <c r="M137" s="4"/>
      <c r="N137" s="4"/>
      <c r="O137" s="12"/>
      <c r="P137" s="7"/>
      <c r="Q137" s="4"/>
      <c r="R137" s="12"/>
      <c r="V137" s="11"/>
      <c r="W137" s="11"/>
      <c r="X137" s="11"/>
      <c r="Y137" t="s">
        <v>64</v>
      </c>
    </row>
    <row r="138" spans="1:41" x14ac:dyDescent="0.25">
      <c r="A138">
        <v>137</v>
      </c>
      <c r="B138" s="3">
        <v>41447</v>
      </c>
      <c r="C138" s="8">
        <v>1</v>
      </c>
      <c r="D138" s="8" t="s">
        <v>35</v>
      </c>
      <c r="E138" s="8" t="s">
        <v>51</v>
      </c>
      <c r="F138" s="2">
        <v>2013</v>
      </c>
      <c r="G138" s="2">
        <v>7</v>
      </c>
      <c r="H138" s="2" t="s">
        <v>12</v>
      </c>
      <c r="I138" t="s">
        <v>10</v>
      </c>
      <c r="J138" t="s">
        <v>10</v>
      </c>
      <c r="K138" s="2">
        <v>13245</v>
      </c>
      <c r="L138" s="8">
        <v>13245</v>
      </c>
      <c r="M138" s="4">
        <f t="shared" ref="M138:M171" si="43">V138-INT(V138)</f>
        <v>0.875</v>
      </c>
      <c r="N138" s="4">
        <f t="shared" ref="N138:N171" si="44">W138-INT(W138)</f>
        <v>0.96432870370335877</v>
      </c>
      <c r="O138" s="12">
        <f t="shared" ref="O138:O171" si="45">IF(W138&gt;V138, W138-V138, 1+V138-W138)</f>
        <v>8.9328703703358769E-2</v>
      </c>
      <c r="P138" s="7">
        <f t="shared" ref="P138:P171" si="46">(W138-V138)*24</f>
        <v>2.1438888888806105</v>
      </c>
      <c r="Q138" s="4">
        <f t="shared" ref="Q138:Q171" si="47">X138-INT(X138)</f>
        <v>0.87777777777955635</v>
      </c>
      <c r="R138" s="12">
        <f t="shared" ref="R138:R171" si="48">IF(X138&gt;V138, X138-V138, 1+V138-X138)</f>
        <v>2.7777777795563452E-3</v>
      </c>
      <c r="S138" s="7">
        <f t="shared" ref="S138:S171" si="49">(X138-V138)*24</f>
        <v>6.6666666709352285E-2</v>
      </c>
      <c r="T138" s="2">
        <v>746</v>
      </c>
      <c r="U138" s="2">
        <v>1.7754691999999999E-2</v>
      </c>
      <c r="V138" s="11">
        <v>41447.875</v>
      </c>
      <c r="W138" s="11">
        <v>41447.964328703703</v>
      </c>
      <c r="X138" s="11">
        <v>41447.87777777778</v>
      </c>
    </row>
    <row r="139" spans="1:41" x14ac:dyDescent="0.25">
      <c r="A139">
        <v>138</v>
      </c>
      <c r="B139" s="3">
        <v>41461</v>
      </c>
      <c r="C139" s="8">
        <v>2</v>
      </c>
      <c r="D139" s="8" t="s">
        <v>35</v>
      </c>
      <c r="E139" s="8" t="s">
        <v>51</v>
      </c>
      <c r="F139" s="2">
        <v>2013</v>
      </c>
      <c r="G139" s="2">
        <v>8</v>
      </c>
      <c r="H139" s="2" t="s">
        <v>12</v>
      </c>
      <c r="I139" t="s">
        <v>10</v>
      </c>
      <c r="J139" t="s">
        <v>10</v>
      </c>
      <c r="K139" s="2">
        <v>8098</v>
      </c>
      <c r="L139" s="8">
        <v>6309</v>
      </c>
      <c r="M139" s="4">
        <f t="shared" si="43"/>
        <v>0.91666666666424135</v>
      </c>
      <c r="N139" s="4">
        <f t="shared" si="44"/>
        <v>0.99233796296175569</v>
      </c>
      <c r="O139" s="12">
        <f t="shared" si="45"/>
        <v>7.5671296297514345E-2</v>
      </c>
      <c r="P139" s="7">
        <f t="shared" si="46"/>
        <v>1.8161111111403443</v>
      </c>
      <c r="Q139" s="4">
        <f t="shared" si="47"/>
        <v>0.87708333333284827</v>
      </c>
      <c r="R139" s="12">
        <f t="shared" si="48"/>
        <v>1.0395833333313931</v>
      </c>
      <c r="S139" s="7">
        <f t="shared" si="49"/>
        <v>-0.94999999995343387</v>
      </c>
      <c r="T139" s="2">
        <v>903</v>
      </c>
      <c r="U139" s="2">
        <v>8.9678850000000001E-3</v>
      </c>
      <c r="V139" s="11">
        <v>41461.916666666664</v>
      </c>
      <c r="W139" s="11">
        <v>41461.992337962962</v>
      </c>
      <c r="X139" s="11">
        <v>41461.877083333333</v>
      </c>
      <c r="Y139" t="s">
        <v>29</v>
      </c>
    </row>
    <row r="140" spans="1:41" x14ac:dyDescent="0.25">
      <c r="A140">
        <v>139</v>
      </c>
      <c r="B140" s="3">
        <v>41476</v>
      </c>
      <c r="C140" s="8">
        <v>3</v>
      </c>
      <c r="D140" s="8" t="s">
        <v>35</v>
      </c>
      <c r="E140" s="8" t="s">
        <v>51</v>
      </c>
      <c r="F140" s="2">
        <v>2013</v>
      </c>
      <c r="G140" s="2">
        <v>9</v>
      </c>
      <c r="H140" s="2" t="s">
        <v>12</v>
      </c>
      <c r="I140" t="s">
        <v>10</v>
      </c>
      <c r="J140" t="s">
        <v>10</v>
      </c>
      <c r="K140" s="2">
        <v>11950</v>
      </c>
      <c r="L140" s="8">
        <v>10961</v>
      </c>
      <c r="M140" s="4">
        <f t="shared" si="43"/>
        <v>0.91666666666424135</v>
      </c>
      <c r="N140" s="4">
        <f t="shared" si="44"/>
        <v>0.9542939814782585</v>
      </c>
      <c r="O140" s="12">
        <f t="shared" si="45"/>
        <v>3.7627314814017154E-2</v>
      </c>
      <c r="P140" s="7">
        <f t="shared" si="46"/>
        <v>0.9030555555364117</v>
      </c>
      <c r="Q140" s="4">
        <f t="shared" si="47"/>
        <v>0.87013888888759539</v>
      </c>
      <c r="R140" s="12">
        <f t="shared" si="48"/>
        <v>1.046527777776646</v>
      </c>
      <c r="S140" s="7">
        <f t="shared" si="49"/>
        <v>-1.1166666666395031</v>
      </c>
      <c r="T140" s="2">
        <v>834</v>
      </c>
      <c r="U140" s="2">
        <v>1.4328537000000001E-2</v>
      </c>
      <c r="V140" s="11">
        <v>41476.916666666664</v>
      </c>
      <c r="W140" s="11">
        <v>41476.954293981478</v>
      </c>
      <c r="X140" s="11">
        <v>41476.870138888888</v>
      </c>
      <c r="Y140" t="s">
        <v>29</v>
      </c>
    </row>
    <row r="141" spans="1:41" x14ac:dyDescent="0.25">
      <c r="A141">
        <v>140</v>
      </c>
      <c r="B141" s="3">
        <v>41489</v>
      </c>
      <c r="C141" s="8">
        <v>4</v>
      </c>
      <c r="D141" s="8" t="s">
        <v>35</v>
      </c>
      <c r="E141" s="8" t="s">
        <v>51</v>
      </c>
      <c r="F141" s="2">
        <v>2013</v>
      </c>
      <c r="G141" s="2">
        <v>9</v>
      </c>
      <c r="H141" s="2" t="s">
        <v>12</v>
      </c>
      <c r="I141" t="s">
        <v>10</v>
      </c>
      <c r="J141" t="s">
        <v>10</v>
      </c>
      <c r="K141" s="2">
        <v>9759</v>
      </c>
      <c r="L141" s="8">
        <v>7948</v>
      </c>
      <c r="M141" s="4">
        <f t="shared" si="43"/>
        <v>0.95833333333575865</v>
      </c>
      <c r="N141" s="4">
        <f t="shared" si="44"/>
        <v>0.94054398148000473</v>
      </c>
      <c r="O141" s="12">
        <f t="shared" si="45"/>
        <v>1.0177893518557539</v>
      </c>
      <c r="P141" s="7">
        <f t="shared" si="46"/>
        <v>-0.4269444445380941</v>
      </c>
      <c r="Q141" s="4">
        <f t="shared" si="47"/>
        <v>0.85972222222335404</v>
      </c>
      <c r="R141" s="12">
        <f t="shared" si="48"/>
        <v>1.0986111111124046</v>
      </c>
      <c r="S141" s="7">
        <f t="shared" si="49"/>
        <v>-2.3666666666977108</v>
      </c>
      <c r="T141" s="2">
        <v>864</v>
      </c>
      <c r="U141" s="2">
        <v>1.1295138999999999E-2</v>
      </c>
      <c r="V141" s="11">
        <v>41489.958333333336</v>
      </c>
      <c r="W141" s="11">
        <v>41489.94054398148</v>
      </c>
      <c r="X141" s="11">
        <v>41489.859722222223</v>
      </c>
      <c r="Y141" t="s">
        <v>29</v>
      </c>
    </row>
    <row r="142" spans="1:41" s="26" customFormat="1" ht="18" customHeight="1" x14ac:dyDescent="0.25">
      <c r="A142">
        <v>141</v>
      </c>
      <c r="B142" s="3">
        <v>41503</v>
      </c>
      <c r="C142" s="8">
        <v>5</v>
      </c>
      <c r="D142" s="8" t="s">
        <v>35</v>
      </c>
      <c r="E142" s="8" t="s">
        <v>51</v>
      </c>
      <c r="F142" s="2">
        <v>2013</v>
      </c>
      <c r="G142" s="2">
        <v>6</v>
      </c>
      <c r="H142" s="2" t="s">
        <v>12</v>
      </c>
      <c r="I142" t="s">
        <v>10</v>
      </c>
      <c r="J142" t="s">
        <v>10</v>
      </c>
      <c r="K142" s="2">
        <v>15068</v>
      </c>
      <c r="L142" s="8">
        <v>13625</v>
      </c>
      <c r="M142" s="4">
        <f t="shared" si="43"/>
        <v>0.91666666666424135</v>
      </c>
      <c r="N142" s="4">
        <f t="shared" si="44"/>
        <v>0.8582060185217415</v>
      </c>
      <c r="O142" s="12">
        <f t="shared" si="45"/>
        <v>1.0584606481424998</v>
      </c>
      <c r="P142" s="7">
        <f t="shared" si="46"/>
        <v>-1.4030555554199964</v>
      </c>
      <c r="Q142" s="4">
        <f t="shared" si="47"/>
        <v>0.84583333333284827</v>
      </c>
      <c r="R142" s="12">
        <f t="shared" si="48"/>
        <v>1.0708333333313931</v>
      </c>
      <c r="S142" s="7">
        <f t="shared" si="49"/>
        <v>-1.6999999999534339</v>
      </c>
      <c r="T142" s="2">
        <v>748</v>
      </c>
      <c r="U142" s="2">
        <v>2.0144385000000001E-2</v>
      </c>
      <c r="V142" s="11">
        <v>41503.916666666664</v>
      </c>
      <c r="W142" s="11">
        <v>41503.858206018522</v>
      </c>
      <c r="X142" s="11">
        <v>41503.845833333333</v>
      </c>
      <c r="Y142" t="s">
        <v>29</v>
      </c>
      <c r="Z142"/>
      <c r="AA142"/>
      <c r="AB142"/>
      <c r="AC142"/>
      <c r="AD142"/>
      <c r="AE142"/>
      <c r="AF142"/>
      <c r="AG142"/>
      <c r="AH142"/>
      <c r="AI142"/>
      <c r="AJ142"/>
      <c r="AK142"/>
      <c r="AL142"/>
      <c r="AM142"/>
      <c r="AN142"/>
      <c r="AO142"/>
    </row>
    <row r="143" spans="1:41" x14ac:dyDescent="0.25">
      <c r="A143">
        <v>142</v>
      </c>
      <c r="B143" s="3">
        <v>41505</v>
      </c>
      <c r="D143" s="8" t="s">
        <v>37</v>
      </c>
      <c r="E143" s="8" t="s">
        <v>52</v>
      </c>
      <c r="F143" s="2">
        <v>2013</v>
      </c>
      <c r="G143" s="2">
        <v>8</v>
      </c>
      <c r="H143" s="2" t="s">
        <v>9</v>
      </c>
      <c r="I143" t="s">
        <v>10</v>
      </c>
      <c r="J143" t="s">
        <v>10</v>
      </c>
      <c r="K143" s="2">
        <v>53509</v>
      </c>
      <c r="L143" s="8">
        <v>53174</v>
      </c>
      <c r="M143" s="4">
        <f t="shared" si="43"/>
        <v>0.875</v>
      </c>
      <c r="N143" s="4">
        <f t="shared" si="44"/>
        <v>0.91319444444525288</v>
      </c>
      <c r="O143" s="12">
        <f t="shared" si="45"/>
        <v>3.8194444445252884E-2</v>
      </c>
      <c r="P143" s="7">
        <f t="shared" si="46"/>
        <v>0.91666666668606922</v>
      </c>
      <c r="Q143" s="4">
        <f t="shared" si="47"/>
        <v>0.84861111111240461</v>
      </c>
      <c r="R143" s="12">
        <f t="shared" si="48"/>
        <v>1.0263888888875954</v>
      </c>
      <c r="S143" s="7">
        <f t="shared" si="49"/>
        <v>-0.63333333330228925</v>
      </c>
      <c r="T143" s="2">
        <v>834</v>
      </c>
      <c r="U143" s="2">
        <v>6.4159471999999995E-2</v>
      </c>
      <c r="V143" s="11">
        <v>41505.875</v>
      </c>
      <c r="W143" s="11">
        <v>41505.913194444445</v>
      </c>
      <c r="X143" s="11">
        <v>41505.848611111112</v>
      </c>
      <c r="Y143" t="s">
        <v>29</v>
      </c>
    </row>
    <row r="144" spans="1:41" x14ac:dyDescent="0.25">
      <c r="A144">
        <v>143</v>
      </c>
      <c r="B144" s="3">
        <v>41517</v>
      </c>
      <c r="C144" s="8">
        <v>6</v>
      </c>
      <c r="D144" s="8" t="s">
        <v>35</v>
      </c>
      <c r="E144" s="8" t="s">
        <v>51</v>
      </c>
      <c r="F144" s="2">
        <v>2013</v>
      </c>
      <c r="G144" s="2">
        <v>4</v>
      </c>
      <c r="H144" s="2" t="s">
        <v>12</v>
      </c>
      <c r="I144" t="s">
        <v>10</v>
      </c>
      <c r="J144" t="s">
        <v>10</v>
      </c>
      <c r="K144" s="2">
        <v>13917</v>
      </c>
      <c r="L144" s="8">
        <v>11847</v>
      </c>
      <c r="M144" s="4">
        <f t="shared" si="43"/>
        <v>0.91666666666424135</v>
      </c>
      <c r="N144" s="4">
        <f t="shared" si="44"/>
        <v>0.88130787036789116</v>
      </c>
      <c r="O144" s="12">
        <f t="shared" si="45"/>
        <v>1.0353587962963502</v>
      </c>
      <c r="P144" s="7">
        <f t="shared" si="46"/>
        <v>-0.84861111111240461</v>
      </c>
      <c r="Q144" s="4">
        <f t="shared" si="47"/>
        <v>0.82916666667006211</v>
      </c>
      <c r="R144" s="12">
        <f t="shared" si="48"/>
        <v>1.0874999999941792</v>
      </c>
      <c r="S144" s="7">
        <f t="shared" si="49"/>
        <v>-2.0999999998603016</v>
      </c>
      <c r="T144" s="2">
        <v>673</v>
      </c>
      <c r="U144" s="2">
        <v>2.0679049000000001E-2</v>
      </c>
      <c r="V144" s="11">
        <v>41517.916666666664</v>
      </c>
      <c r="W144" s="11">
        <v>41517.881307870368</v>
      </c>
      <c r="X144" s="11">
        <v>41517.82916666667</v>
      </c>
      <c r="Y144" t="s">
        <v>29</v>
      </c>
    </row>
    <row r="145" spans="1:41" x14ac:dyDescent="0.25">
      <c r="A145">
        <v>144</v>
      </c>
      <c r="B145" s="3">
        <v>41520</v>
      </c>
      <c r="C145" s="8">
        <v>1</v>
      </c>
      <c r="D145" s="8" t="s">
        <v>35</v>
      </c>
      <c r="E145" s="8" t="s">
        <v>51</v>
      </c>
      <c r="F145" s="2">
        <v>2013</v>
      </c>
      <c r="G145" s="2">
        <v>8</v>
      </c>
      <c r="H145" s="2" t="s">
        <v>9</v>
      </c>
      <c r="I145" t="s">
        <v>10</v>
      </c>
      <c r="J145" t="s">
        <v>10</v>
      </c>
      <c r="K145" s="2">
        <v>118088</v>
      </c>
      <c r="L145" s="8">
        <v>53509</v>
      </c>
      <c r="M145" s="4">
        <f t="shared" si="43"/>
        <v>0.875</v>
      </c>
      <c r="N145" s="4">
        <f t="shared" si="44"/>
        <v>0.92500000000291038</v>
      </c>
      <c r="O145" s="12">
        <f t="shared" si="45"/>
        <v>5.0000000002910383E-2</v>
      </c>
      <c r="P145" s="7">
        <f t="shared" si="46"/>
        <v>1.2000000000698492</v>
      </c>
      <c r="Q145" s="4">
        <f t="shared" si="47"/>
        <v>0.83125000000291038</v>
      </c>
      <c r="R145" s="12">
        <f t="shared" si="48"/>
        <v>1.0437499999970896</v>
      </c>
      <c r="S145" s="7">
        <f t="shared" si="49"/>
        <v>-1.0499999999301508</v>
      </c>
      <c r="T145" s="2">
        <v>788</v>
      </c>
      <c r="U145" s="2">
        <v>0.14985786800000001</v>
      </c>
      <c r="V145" s="11">
        <v>41520.875</v>
      </c>
      <c r="W145" s="11">
        <v>41520.925000000003</v>
      </c>
      <c r="X145" s="11">
        <v>41520.831250000003</v>
      </c>
      <c r="Y145" t="s">
        <v>29</v>
      </c>
    </row>
    <row r="146" spans="1:41" x14ac:dyDescent="0.25">
      <c r="A146">
        <v>145</v>
      </c>
      <c r="B146" s="3">
        <v>41531</v>
      </c>
      <c r="C146" s="8">
        <v>7</v>
      </c>
      <c r="D146" s="8" t="s">
        <v>35</v>
      </c>
      <c r="E146" s="8" t="s">
        <v>51</v>
      </c>
      <c r="F146" s="2">
        <v>2013</v>
      </c>
      <c r="G146" s="2">
        <v>4</v>
      </c>
      <c r="H146" s="2" t="s">
        <v>12</v>
      </c>
      <c r="I146" t="s">
        <v>10</v>
      </c>
      <c r="J146" t="s">
        <v>10</v>
      </c>
      <c r="K146" s="2">
        <v>4181</v>
      </c>
      <c r="L146" s="8">
        <v>2248</v>
      </c>
      <c r="M146" s="4">
        <f t="shared" si="43"/>
        <v>0.85416666666424135</v>
      </c>
      <c r="N146" s="4">
        <f t="shared" si="44"/>
        <v>0.80568287037021946</v>
      </c>
      <c r="O146" s="12">
        <f t="shared" si="45"/>
        <v>1.0484837962940219</v>
      </c>
      <c r="P146" s="7">
        <f t="shared" si="46"/>
        <v>-1.1636111110565253</v>
      </c>
      <c r="Q146" s="4">
        <f t="shared" si="47"/>
        <v>0.81111111111385981</v>
      </c>
      <c r="R146" s="12">
        <f t="shared" si="48"/>
        <v>1.0430555555503815</v>
      </c>
      <c r="S146" s="7">
        <f t="shared" si="49"/>
        <v>-1.033333333209157</v>
      </c>
      <c r="T146" s="2">
        <v>485</v>
      </c>
      <c r="U146" s="2">
        <v>8.6206189999999995E-3</v>
      </c>
      <c r="V146" s="11">
        <v>41531.854166666664</v>
      </c>
      <c r="W146" s="11">
        <v>41531.80568287037</v>
      </c>
      <c r="X146" s="11">
        <v>41531.811111111114</v>
      </c>
      <c r="Y146" t="s">
        <v>29</v>
      </c>
    </row>
    <row r="147" spans="1:41" x14ac:dyDescent="0.25">
      <c r="A147">
        <v>146</v>
      </c>
      <c r="B147" s="3">
        <v>41534</v>
      </c>
      <c r="C147" s="8">
        <v>2</v>
      </c>
      <c r="D147" s="8" t="s">
        <v>35</v>
      </c>
      <c r="E147" s="8" t="s">
        <v>51</v>
      </c>
      <c r="F147" s="2">
        <v>2013</v>
      </c>
      <c r="G147" s="2">
        <v>9</v>
      </c>
      <c r="H147" s="2" t="s">
        <v>9</v>
      </c>
      <c r="I147" t="s">
        <v>10</v>
      </c>
      <c r="J147" t="s">
        <v>10</v>
      </c>
      <c r="K147" s="2">
        <v>37906</v>
      </c>
      <c r="L147" s="8">
        <v>108500</v>
      </c>
      <c r="M147" s="4">
        <f t="shared" si="43"/>
        <v>0.85416666666424135</v>
      </c>
      <c r="N147" s="4">
        <f t="shared" si="44"/>
        <v>0.90763888888614019</v>
      </c>
      <c r="O147" s="12">
        <f t="shared" si="45"/>
        <v>5.3472222221898846E-2</v>
      </c>
      <c r="P147" s="7">
        <f t="shared" si="46"/>
        <v>1.2833333333255723</v>
      </c>
      <c r="Q147" s="4">
        <f t="shared" si="47"/>
        <v>0.81388888888614019</v>
      </c>
      <c r="R147" s="12">
        <f t="shared" si="48"/>
        <v>1.0402777777781012</v>
      </c>
      <c r="S147" s="7">
        <f t="shared" si="49"/>
        <v>-0.96666666667442769</v>
      </c>
      <c r="T147" s="2">
        <v>798</v>
      </c>
      <c r="U147" s="2">
        <v>4.7501253E-2</v>
      </c>
      <c r="V147" s="11">
        <v>41534.854166666664</v>
      </c>
      <c r="W147" s="11">
        <v>41534.907638888886</v>
      </c>
      <c r="X147" s="11">
        <v>41534.813888888886</v>
      </c>
      <c r="Y147" t="s">
        <v>29</v>
      </c>
    </row>
    <row r="148" spans="1:41" x14ac:dyDescent="0.25">
      <c r="A148">
        <v>147</v>
      </c>
      <c r="B148" s="3">
        <v>41546</v>
      </c>
      <c r="C148" s="8">
        <v>3</v>
      </c>
      <c r="D148" s="8" t="s">
        <v>35</v>
      </c>
      <c r="E148" s="8" t="s">
        <v>51</v>
      </c>
      <c r="F148" s="2">
        <v>2013</v>
      </c>
      <c r="G148" s="2">
        <v>7</v>
      </c>
      <c r="H148" s="2" t="s">
        <v>9</v>
      </c>
      <c r="I148" t="s">
        <v>10</v>
      </c>
      <c r="J148" t="s">
        <v>10</v>
      </c>
      <c r="K148" s="2">
        <v>48419</v>
      </c>
      <c r="L148" s="8">
        <v>13384</v>
      </c>
      <c r="M148" s="4">
        <f t="shared" si="43"/>
        <v>0.85416666666424135</v>
      </c>
      <c r="N148" s="4">
        <f t="shared" si="44"/>
        <v>0.80763888888759539</v>
      </c>
      <c r="O148" s="12">
        <f t="shared" si="45"/>
        <v>1.046527777776646</v>
      </c>
      <c r="P148" s="7">
        <f t="shared" si="46"/>
        <v>-1.1166666666395031</v>
      </c>
      <c r="Q148" s="4">
        <f t="shared" si="47"/>
        <v>0.79652777777664596</v>
      </c>
      <c r="R148" s="12">
        <f t="shared" si="48"/>
        <v>1.0576388888875954</v>
      </c>
      <c r="S148" s="7">
        <f t="shared" si="49"/>
        <v>-1.3833333333022892</v>
      </c>
      <c r="T148" s="2">
        <v>830</v>
      </c>
      <c r="U148" s="2">
        <v>5.8336144999999999E-2</v>
      </c>
      <c r="V148" s="11">
        <v>41546.854166666664</v>
      </c>
      <c r="W148" s="11">
        <v>41546.807638888888</v>
      </c>
      <c r="X148" s="11">
        <v>41546.796527777777</v>
      </c>
      <c r="Y148" s="27" t="s">
        <v>30</v>
      </c>
    </row>
    <row r="149" spans="1:41" x14ac:dyDescent="0.25">
      <c r="A149">
        <v>148</v>
      </c>
      <c r="B149" s="3">
        <v>41552</v>
      </c>
      <c r="C149" s="8">
        <v>4</v>
      </c>
      <c r="D149" s="8" t="s">
        <v>35</v>
      </c>
      <c r="E149" s="8" t="s">
        <v>51</v>
      </c>
      <c r="H149" s="2" t="s">
        <v>9</v>
      </c>
      <c r="L149" s="8">
        <v>33432</v>
      </c>
      <c r="M149" s="4"/>
      <c r="N149" s="4"/>
      <c r="O149" s="12"/>
      <c r="P149" s="7"/>
      <c r="Q149" s="4"/>
      <c r="R149" s="12"/>
      <c r="V149" s="11"/>
      <c r="W149" s="11"/>
      <c r="X149" s="11"/>
      <c r="Y149" s="27"/>
    </row>
    <row r="150" spans="1:41" x14ac:dyDescent="0.25">
      <c r="A150">
        <v>149</v>
      </c>
      <c r="B150" s="3">
        <v>41561</v>
      </c>
      <c r="C150" s="8" t="s">
        <v>57</v>
      </c>
      <c r="D150" s="8" t="s">
        <v>35</v>
      </c>
      <c r="E150" s="8" t="s">
        <v>51</v>
      </c>
      <c r="F150" s="2">
        <v>2013</v>
      </c>
      <c r="G150" s="2">
        <v>6</v>
      </c>
      <c r="H150" s="2" t="s">
        <v>9</v>
      </c>
      <c r="I150" t="s">
        <v>10</v>
      </c>
      <c r="J150" t="s">
        <v>10</v>
      </c>
      <c r="K150" s="2">
        <v>6606</v>
      </c>
      <c r="L150" s="8">
        <v>0</v>
      </c>
      <c r="M150" s="4">
        <f t="shared" si="43"/>
        <v>0.79166666666424135</v>
      </c>
      <c r="N150" s="4">
        <f t="shared" si="44"/>
        <v>0.80902777778101154</v>
      </c>
      <c r="O150" s="12">
        <f t="shared" si="45"/>
        <v>1.7361111116770189E-2</v>
      </c>
      <c r="P150" s="7">
        <f t="shared" si="46"/>
        <v>0.41666666680248454</v>
      </c>
      <c r="Q150" s="4">
        <f t="shared" si="47"/>
        <v>0.77777777778101154</v>
      </c>
      <c r="R150" s="12">
        <f t="shared" si="48"/>
        <v>1.0138888888832298</v>
      </c>
      <c r="S150" s="7">
        <f t="shared" si="49"/>
        <v>-0.33333333319751546</v>
      </c>
      <c r="T150" s="2">
        <v>834</v>
      </c>
      <c r="U150" s="2">
        <v>7.9208630000000002E-3</v>
      </c>
      <c r="V150" s="11">
        <v>41561.791666666664</v>
      </c>
      <c r="W150" s="11">
        <v>41561.809027777781</v>
      </c>
      <c r="X150" s="11">
        <v>41561.777777777781</v>
      </c>
      <c r="Y150" s="27" t="s">
        <v>31</v>
      </c>
    </row>
    <row r="151" spans="1:41" x14ac:dyDescent="0.25">
      <c r="A151">
        <v>150</v>
      </c>
      <c r="B151" s="3">
        <v>41811</v>
      </c>
      <c r="C151" s="8">
        <v>1</v>
      </c>
      <c r="D151" s="8" t="s">
        <v>35</v>
      </c>
      <c r="E151" s="8" t="s">
        <v>51</v>
      </c>
      <c r="F151" s="2">
        <v>2014</v>
      </c>
      <c r="G151" s="2">
        <v>7</v>
      </c>
      <c r="H151" s="2" t="s">
        <v>12</v>
      </c>
      <c r="I151" t="s">
        <v>10</v>
      </c>
      <c r="J151" t="s">
        <v>10</v>
      </c>
      <c r="K151" s="2">
        <v>58893</v>
      </c>
      <c r="L151" s="8">
        <v>57552</v>
      </c>
      <c r="M151" s="4">
        <f t="shared" si="43"/>
        <v>0.875</v>
      </c>
      <c r="N151" s="4">
        <f t="shared" si="44"/>
        <v>0.833460648151231</v>
      </c>
      <c r="O151" s="12">
        <f t="shared" si="45"/>
        <v>1.041539351848769</v>
      </c>
      <c r="P151" s="7">
        <f t="shared" si="46"/>
        <v>-0.99694444437045604</v>
      </c>
      <c r="Q151" s="4">
        <f t="shared" si="47"/>
        <v>0.87777777777955635</v>
      </c>
      <c r="R151" s="12">
        <f t="shared" si="48"/>
        <v>2.7777777795563452E-3</v>
      </c>
      <c r="S151" s="7">
        <f t="shared" si="49"/>
        <v>6.6666666709352285E-2</v>
      </c>
      <c r="T151" s="2">
        <v>924</v>
      </c>
      <c r="U151" s="2">
        <v>6.3737012999999995E-2</v>
      </c>
      <c r="V151" s="11">
        <v>41811.875</v>
      </c>
      <c r="W151" s="11">
        <v>41811.833460648151</v>
      </c>
      <c r="X151" s="11">
        <v>41811.87777777778</v>
      </c>
      <c r="Y151" s="27" t="s">
        <v>31</v>
      </c>
    </row>
    <row r="152" spans="1:41" x14ac:dyDescent="0.25">
      <c r="A152">
        <v>151</v>
      </c>
      <c r="B152" s="3">
        <v>41828</v>
      </c>
      <c r="C152" s="8">
        <v>2</v>
      </c>
      <c r="D152" s="8" t="s">
        <v>35</v>
      </c>
      <c r="E152" s="8" t="s">
        <v>51</v>
      </c>
      <c r="F152" s="2">
        <v>2014</v>
      </c>
      <c r="G152" s="2">
        <v>7</v>
      </c>
      <c r="H152" s="2" t="s">
        <v>12</v>
      </c>
      <c r="I152" t="s">
        <v>10</v>
      </c>
      <c r="J152" t="s">
        <v>10</v>
      </c>
      <c r="K152" s="2">
        <v>108061</v>
      </c>
      <c r="L152" s="8">
        <v>101274</v>
      </c>
      <c r="M152" s="4">
        <f t="shared" si="43"/>
        <v>0.875</v>
      </c>
      <c r="N152" s="4">
        <f t="shared" si="44"/>
        <v>0.85605324074276723</v>
      </c>
      <c r="O152" s="12">
        <f t="shared" si="45"/>
        <v>1.0189467592572328</v>
      </c>
      <c r="P152" s="7">
        <f t="shared" si="46"/>
        <v>-0.45472222217358649</v>
      </c>
      <c r="Q152" s="4">
        <f t="shared" si="47"/>
        <v>0.87638888888614019</v>
      </c>
      <c r="R152" s="12">
        <f t="shared" si="48"/>
        <v>1.3888888861401938E-3</v>
      </c>
      <c r="S152" s="7">
        <f t="shared" si="49"/>
        <v>3.3333333267364651E-2</v>
      </c>
      <c r="T152" s="2">
        <v>919</v>
      </c>
      <c r="U152" s="2">
        <v>0.117585419</v>
      </c>
      <c r="V152" s="11">
        <v>41828.875</v>
      </c>
      <c r="W152" s="11">
        <v>41828.856053240743</v>
      </c>
      <c r="X152" s="11">
        <v>41828.876388888886</v>
      </c>
      <c r="Z152" s="27"/>
      <c r="AA152" s="27"/>
      <c r="AB152" s="27"/>
      <c r="AC152" s="27"/>
      <c r="AD152" s="27"/>
      <c r="AE152" s="27"/>
      <c r="AF152" s="27"/>
      <c r="AG152" s="27"/>
      <c r="AH152" s="27"/>
      <c r="AI152" s="27"/>
      <c r="AJ152" s="27"/>
      <c r="AK152" s="27"/>
      <c r="AL152" s="27"/>
      <c r="AM152" s="27"/>
      <c r="AN152" s="27"/>
      <c r="AO152" s="27"/>
    </row>
    <row r="153" spans="1:41" x14ac:dyDescent="0.25">
      <c r="A153">
        <v>152</v>
      </c>
      <c r="B153" s="3">
        <v>41839</v>
      </c>
      <c r="C153" s="8">
        <v>3</v>
      </c>
      <c r="D153" s="8" t="s">
        <v>35</v>
      </c>
      <c r="E153" s="8" t="s">
        <v>51</v>
      </c>
      <c r="F153" s="2">
        <v>2014</v>
      </c>
      <c r="G153" s="2">
        <v>6</v>
      </c>
      <c r="H153" s="2" t="s">
        <v>12</v>
      </c>
      <c r="I153" t="s">
        <v>10</v>
      </c>
      <c r="J153" t="s">
        <v>10</v>
      </c>
      <c r="K153" s="2">
        <v>24953</v>
      </c>
      <c r="L153" s="8">
        <v>5208</v>
      </c>
      <c r="M153" s="4">
        <f t="shared" si="43"/>
        <v>0.83333333333575865</v>
      </c>
      <c r="N153" s="4">
        <f t="shared" si="44"/>
        <v>0.77744212962716119</v>
      </c>
      <c r="O153" s="12">
        <f t="shared" si="45"/>
        <v>1.0558912037085975</v>
      </c>
      <c r="P153" s="7">
        <f t="shared" si="46"/>
        <v>-1.341388889006339</v>
      </c>
      <c r="Q153" s="4">
        <f t="shared" si="47"/>
        <v>0.875</v>
      </c>
      <c r="R153" s="12">
        <f t="shared" si="48"/>
        <v>4.1666666664241347E-2</v>
      </c>
      <c r="S153" s="7">
        <f t="shared" si="49"/>
        <v>0.99999999994179234</v>
      </c>
      <c r="T153" s="2">
        <v>738</v>
      </c>
      <c r="U153" s="2">
        <v>3.3811652999999997E-2</v>
      </c>
      <c r="V153" s="11">
        <v>41839.833333333336</v>
      </c>
      <c r="W153" s="11">
        <v>41839.777442129627</v>
      </c>
      <c r="X153" s="11">
        <v>41839.875</v>
      </c>
      <c r="Z153" s="27"/>
      <c r="AA153" s="27"/>
      <c r="AB153" s="27"/>
      <c r="AC153" s="27"/>
      <c r="AD153" s="27"/>
      <c r="AE153" s="27"/>
      <c r="AF153" s="27"/>
      <c r="AG153" s="27"/>
      <c r="AH153" s="27"/>
      <c r="AI153" s="27"/>
      <c r="AJ153" s="27"/>
      <c r="AK153" s="27"/>
      <c r="AL153" s="27"/>
      <c r="AM153" s="27"/>
      <c r="AN153" s="27"/>
      <c r="AO153" s="27"/>
    </row>
    <row r="154" spans="1:41" x14ac:dyDescent="0.25">
      <c r="A154">
        <v>153</v>
      </c>
      <c r="B154" s="3">
        <v>41853</v>
      </c>
      <c r="C154" s="8">
        <v>4</v>
      </c>
      <c r="D154" s="8" t="s">
        <v>35</v>
      </c>
      <c r="E154" s="8" t="s">
        <v>51</v>
      </c>
      <c r="F154" s="2">
        <v>2014</v>
      </c>
      <c r="G154" s="2">
        <v>8</v>
      </c>
      <c r="H154" s="2" t="s">
        <v>12</v>
      </c>
      <c r="I154" t="s">
        <v>10</v>
      </c>
      <c r="J154" t="s">
        <v>10</v>
      </c>
      <c r="K154" s="2">
        <v>20876</v>
      </c>
      <c r="L154" s="8">
        <v>14545</v>
      </c>
      <c r="M154" s="4">
        <f t="shared" si="43"/>
        <v>0.83333333333575865</v>
      </c>
      <c r="N154" s="4">
        <f t="shared" si="44"/>
        <v>0.69540509259240935</v>
      </c>
      <c r="O154" s="12">
        <f t="shared" si="45"/>
        <v>1.1379282407433493</v>
      </c>
      <c r="P154" s="7">
        <f t="shared" si="46"/>
        <v>-3.3102777778403834</v>
      </c>
      <c r="Q154" s="4">
        <f t="shared" si="47"/>
        <v>0.86458333333575865</v>
      </c>
      <c r="R154" s="12">
        <f t="shared" si="48"/>
        <v>3.125E-2</v>
      </c>
      <c r="S154" s="7">
        <f t="shared" si="49"/>
        <v>0.75</v>
      </c>
      <c r="T154" s="2">
        <v>919</v>
      </c>
      <c r="U154" s="2">
        <v>2.2715995999999999E-2</v>
      </c>
      <c r="V154" s="11">
        <v>41853.833333333336</v>
      </c>
      <c r="W154" s="11">
        <v>41853.695405092592</v>
      </c>
      <c r="X154" s="11">
        <v>41853.864583333336</v>
      </c>
      <c r="Z154" s="27"/>
      <c r="AA154" s="27"/>
      <c r="AB154" s="27"/>
      <c r="AC154" s="27"/>
      <c r="AD154" s="27"/>
      <c r="AE154" s="27"/>
      <c r="AF154" s="27"/>
      <c r="AG154" s="27"/>
      <c r="AH154" s="27"/>
      <c r="AI154" s="27"/>
      <c r="AJ154" s="27"/>
      <c r="AK154" s="27"/>
      <c r="AL154" s="27"/>
      <c r="AM154" s="27"/>
      <c r="AN154" s="27"/>
      <c r="AO154" s="27"/>
    </row>
    <row r="155" spans="1:41" x14ac:dyDescent="0.25">
      <c r="A155">
        <v>154</v>
      </c>
      <c r="B155" s="3">
        <v>41568</v>
      </c>
      <c r="C155" s="8" t="s">
        <v>58</v>
      </c>
      <c r="D155" s="8" t="s">
        <v>35</v>
      </c>
      <c r="E155" s="8" t="s">
        <v>51</v>
      </c>
      <c r="H155" s="2" t="s">
        <v>9</v>
      </c>
      <c r="L155" s="8">
        <v>0</v>
      </c>
      <c r="M155" s="4"/>
      <c r="N155" s="4"/>
      <c r="O155" s="12"/>
      <c r="P155" s="7"/>
      <c r="Q155" s="4"/>
      <c r="R155" s="12"/>
      <c r="V155" s="11"/>
      <c r="W155" s="11"/>
      <c r="X155" s="11"/>
      <c r="Z155" s="27"/>
      <c r="AA155" s="27"/>
      <c r="AB155" s="27"/>
      <c r="AC155" s="27"/>
      <c r="AD155" s="27"/>
      <c r="AE155" s="27"/>
      <c r="AF155" s="27"/>
      <c r="AG155" s="27"/>
      <c r="AH155" s="27"/>
      <c r="AI155" s="27"/>
      <c r="AJ155" s="27"/>
      <c r="AK155" s="27"/>
      <c r="AL155" s="27"/>
      <c r="AM155" s="27"/>
      <c r="AN155" s="27"/>
      <c r="AO155" s="27"/>
    </row>
    <row r="156" spans="1:41" x14ac:dyDescent="0.25">
      <c r="A156">
        <v>155</v>
      </c>
      <c r="B156" s="3">
        <v>41863</v>
      </c>
      <c r="C156" s="8">
        <v>1</v>
      </c>
      <c r="D156" s="8" t="s">
        <v>35</v>
      </c>
      <c r="E156" s="8" t="s">
        <v>51</v>
      </c>
      <c r="F156" s="2">
        <v>2014</v>
      </c>
      <c r="G156" s="2">
        <v>8</v>
      </c>
      <c r="H156" s="2" t="s">
        <v>9</v>
      </c>
      <c r="I156" t="s">
        <v>10</v>
      </c>
      <c r="J156" t="s">
        <v>10</v>
      </c>
      <c r="K156" s="2">
        <v>51496</v>
      </c>
      <c r="L156" s="8">
        <v>51496</v>
      </c>
      <c r="M156" s="4">
        <f t="shared" si="43"/>
        <v>0.875</v>
      </c>
      <c r="N156" s="4">
        <f t="shared" si="44"/>
        <v>3.4722222218988463E-2</v>
      </c>
      <c r="O156" s="12">
        <f t="shared" si="45"/>
        <v>0.15972222221898846</v>
      </c>
      <c r="P156" s="7">
        <f t="shared" si="46"/>
        <v>3.8333333332557231</v>
      </c>
      <c r="Q156" s="4">
        <f t="shared" si="47"/>
        <v>0.85624999999708962</v>
      </c>
      <c r="R156" s="12">
        <f t="shared" si="48"/>
        <v>1.0187500000029104</v>
      </c>
      <c r="S156" s="7">
        <f t="shared" si="49"/>
        <v>-0.45000000006984919</v>
      </c>
      <c r="T156" s="2">
        <v>842</v>
      </c>
      <c r="U156" s="2">
        <v>6.1159144999999998E-2</v>
      </c>
      <c r="V156" s="11">
        <v>41863.875</v>
      </c>
      <c r="W156" s="11">
        <v>41864.034722222219</v>
      </c>
      <c r="X156" s="11">
        <v>41863.856249999997</v>
      </c>
    </row>
    <row r="157" spans="1:41" x14ac:dyDescent="0.25">
      <c r="A157">
        <v>156</v>
      </c>
      <c r="B157" s="3">
        <v>41867</v>
      </c>
      <c r="C157" s="8">
        <v>5</v>
      </c>
      <c r="D157" s="8" t="s">
        <v>35</v>
      </c>
      <c r="E157" s="8" t="s">
        <v>51</v>
      </c>
      <c r="F157" s="2">
        <v>2014</v>
      </c>
      <c r="G157" s="2">
        <v>6</v>
      </c>
      <c r="H157" s="2" t="s">
        <v>12</v>
      </c>
      <c r="I157" t="s">
        <v>10</v>
      </c>
      <c r="J157" t="s">
        <v>10</v>
      </c>
      <c r="K157" s="2">
        <v>7511</v>
      </c>
      <c r="L157" s="8">
        <v>4325</v>
      </c>
      <c r="M157" s="4">
        <f t="shared" si="43"/>
        <v>0.875</v>
      </c>
      <c r="N157" s="4">
        <f t="shared" si="44"/>
        <v>0.72089120370219462</v>
      </c>
      <c r="O157" s="12">
        <f t="shared" si="45"/>
        <v>1.1541087962978054</v>
      </c>
      <c r="P157" s="7">
        <f t="shared" si="46"/>
        <v>-3.6986111111473292</v>
      </c>
      <c r="Q157" s="4">
        <f t="shared" si="47"/>
        <v>0.84999999999854481</v>
      </c>
      <c r="R157" s="12">
        <f t="shared" si="48"/>
        <v>1.0250000000014552</v>
      </c>
      <c r="S157" s="7">
        <f t="shared" si="49"/>
        <v>-0.6000000000349246</v>
      </c>
      <c r="T157" s="2">
        <v>740</v>
      </c>
      <c r="U157" s="2">
        <v>1.0149999999999999E-2</v>
      </c>
      <c r="V157" s="11">
        <v>41867.875</v>
      </c>
      <c r="W157" s="11">
        <v>41867.720891203702</v>
      </c>
      <c r="X157" s="11">
        <v>41867.85</v>
      </c>
    </row>
    <row r="158" spans="1:41" x14ac:dyDescent="0.25">
      <c r="A158">
        <v>157</v>
      </c>
      <c r="B158" s="3">
        <v>41876</v>
      </c>
      <c r="C158" s="8">
        <v>2</v>
      </c>
      <c r="D158" s="8" t="s">
        <v>35</v>
      </c>
      <c r="E158" s="8" t="s">
        <v>51</v>
      </c>
      <c r="F158" s="2">
        <v>2014</v>
      </c>
      <c r="G158" s="2">
        <v>8</v>
      </c>
      <c r="H158" s="2" t="s">
        <v>9</v>
      </c>
      <c r="I158" t="s">
        <v>10</v>
      </c>
      <c r="J158" t="s">
        <v>10</v>
      </c>
      <c r="K158" s="2">
        <v>70385</v>
      </c>
      <c r="L158" s="8">
        <v>59467</v>
      </c>
      <c r="M158" s="4">
        <f t="shared" si="43"/>
        <v>0.875</v>
      </c>
      <c r="N158" s="4">
        <f t="shared" si="44"/>
        <v>0.99305555555474712</v>
      </c>
      <c r="O158" s="12">
        <f t="shared" si="45"/>
        <v>0.11805555555474712</v>
      </c>
      <c r="P158" s="7">
        <f t="shared" si="46"/>
        <v>2.8333333333139308</v>
      </c>
      <c r="Q158" s="4">
        <f t="shared" si="47"/>
        <v>0.84236111111385981</v>
      </c>
      <c r="R158" s="12">
        <f t="shared" si="48"/>
        <v>1.0326388888861402</v>
      </c>
      <c r="S158" s="7">
        <f t="shared" si="49"/>
        <v>-0.78333333326736465</v>
      </c>
      <c r="T158" s="2">
        <v>840</v>
      </c>
      <c r="U158" s="2">
        <v>8.3791667E-2</v>
      </c>
      <c r="V158" s="11">
        <v>41876.875</v>
      </c>
      <c r="W158" s="11">
        <v>41876.993055555555</v>
      </c>
      <c r="X158" s="11">
        <v>41876.842361111114</v>
      </c>
    </row>
    <row r="159" spans="1:41" x14ac:dyDescent="0.25">
      <c r="A159">
        <v>158</v>
      </c>
      <c r="B159" s="3">
        <v>41881</v>
      </c>
      <c r="C159" s="8">
        <v>6</v>
      </c>
      <c r="D159" s="8" t="s">
        <v>35</v>
      </c>
      <c r="E159" s="8" t="s">
        <v>51</v>
      </c>
      <c r="F159" s="2">
        <v>2014</v>
      </c>
      <c r="G159" s="2">
        <v>3</v>
      </c>
      <c r="H159" s="2" t="s">
        <v>12</v>
      </c>
      <c r="I159" t="s">
        <v>10</v>
      </c>
      <c r="J159" t="s">
        <v>10</v>
      </c>
      <c r="K159" s="2">
        <v>10639</v>
      </c>
      <c r="L159" s="8">
        <v>8098</v>
      </c>
      <c r="M159" s="4">
        <f t="shared" si="43"/>
        <v>0.875</v>
      </c>
      <c r="N159" s="4">
        <f t="shared" si="44"/>
        <v>0.64297453704057261</v>
      </c>
      <c r="O159" s="12">
        <f t="shared" si="45"/>
        <v>1.2320254629594274</v>
      </c>
      <c r="P159" s="7">
        <f t="shared" si="46"/>
        <v>-5.5686111110262573</v>
      </c>
      <c r="Q159" s="4">
        <f t="shared" si="47"/>
        <v>0.83055555555620231</v>
      </c>
      <c r="R159" s="12">
        <f t="shared" si="48"/>
        <v>1.0444444444437977</v>
      </c>
      <c r="S159" s="7">
        <f t="shared" si="49"/>
        <v>-1.0666666666511446</v>
      </c>
      <c r="T159" s="2">
        <v>744</v>
      </c>
      <c r="U159" s="2">
        <v>1.4299731E-2</v>
      </c>
      <c r="V159" s="11">
        <v>41881.875</v>
      </c>
      <c r="W159" s="11">
        <v>41881.642974537041</v>
      </c>
      <c r="X159" s="11">
        <v>41881.830555555556</v>
      </c>
    </row>
    <row r="160" spans="1:41" x14ac:dyDescent="0.25">
      <c r="A160">
        <v>159</v>
      </c>
      <c r="B160" s="3">
        <v>41890</v>
      </c>
      <c r="C160" s="8">
        <v>3</v>
      </c>
      <c r="D160" s="8" t="s">
        <v>35</v>
      </c>
      <c r="E160" s="8" t="s">
        <v>51</v>
      </c>
      <c r="F160" s="2">
        <v>2014</v>
      </c>
      <c r="G160" s="2">
        <v>8</v>
      </c>
      <c r="H160" s="2" t="s">
        <v>9</v>
      </c>
      <c r="I160" t="s">
        <v>10</v>
      </c>
      <c r="J160" t="s">
        <v>10</v>
      </c>
      <c r="K160" s="2">
        <v>79348</v>
      </c>
      <c r="L160" s="8">
        <v>63342</v>
      </c>
      <c r="M160" s="4">
        <f t="shared" si="43"/>
        <v>0.875</v>
      </c>
      <c r="N160" s="4">
        <f t="shared" si="44"/>
        <v>0.94861111111094942</v>
      </c>
      <c r="O160" s="12">
        <f t="shared" si="45"/>
        <v>7.3611111110949423E-2</v>
      </c>
      <c r="P160" s="7">
        <f t="shared" si="46"/>
        <v>1.7666666666627862</v>
      </c>
      <c r="Q160" s="4">
        <f t="shared" si="47"/>
        <v>0.82499999999708962</v>
      </c>
      <c r="R160" s="12">
        <f t="shared" si="48"/>
        <v>1.0500000000029104</v>
      </c>
      <c r="S160" s="7">
        <f t="shared" si="49"/>
        <v>-1.2000000000698492</v>
      </c>
      <c r="T160" s="2">
        <v>840</v>
      </c>
      <c r="U160" s="2">
        <v>9.4461904999999999E-2</v>
      </c>
      <c r="V160" s="11">
        <v>41890.875</v>
      </c>
      <c r="W160" s="11">
        <v>41890.948611111111</v>
      </c>
      <c r="X160" s="11">
        <v>41890.824999999997</v>
      </c>
    </row>
    <row r="161" spans="1:41" x14ac:dyDescent="0.25">
      <c r="A161">
        <v>160</v>
      </c>
      <c r="B161" s="3">
        <v>41908</v>
      </c>
      <c r="C161" s="8" t="s">
        <v>59</v>
      </c>
      <c r="D161" s="8" t="s">
        <v>35</v>
      </c>
      <c r="E161" s="8" t="s">
        <v>51</v>
      </c>
      <c r="F161" s="2">
        <v>2014</v>
      </c>
      <c r="G161" s="2">
        <v>5</v>
      </c>
      <c r="H161" s="2" t="s">
        <v>9</v>
      </c>
      <c r="I161" t="s">
        <v>10</v>
      </c>
      <c r="J161" t="s">
        <v>10</v>
      </c>
      <c r="K161" s="2">
        <v>10510</v>
      </c>
      <c r="L161" s="8">
        <v>0</v>
      </c>
      <c r="M161" s="4">
        <f t="shared" si="43"/>
        <v>0.85416666666424135</v>
      </c>
      <c r="N161" s="4">
        <f t="shared" si="44"/>
        <v>3.8194444445252884E-2</v>
      </c>
      <c r="O161" s="12">
        <f t="shared" si="45"/>
        <v>0.18402777778101154</v>
      </c>
      <c r="P161" s="7">
        <f t="shared" si="46"/>
        <v>4.4166666667442769</v>
      </c>
      <c r="Q161" s="4">
        <f t="shared" si="47"/>
        <v>0.80277777777519077</v>
      </c>
      <c r="R161" s="12">
        <f t="shared" si="48"/>
        <v>1.0513888888890506</v>
      </c>
      <c r="S161" s="7">
        <f t="shared" si="49"/>
        <v>-1.2333333333372138</v>
      </c>
      <c r="T161" s="2">
        <v>128</v>
      </c>
      <c r="U161" s="2">
        <v>8.2109374999999998E-2</v>
      </c>
      <c r="V161" s="11">
        <v>41908.854166666664</v>
      </c>
      <c r="W161" s="11">
        <v>41909.038194444445</v>
      </c>
      <c r="X161" s="11">
        <v>41908.802777777775</v>
      </c>
    </row>
    <row r="162" spans="1:41" x14ac:dyDescent="0.25">
      <c r="A162">
        <v>161</v>
      </c>
      <c r="B162" s="3">
        <v>41918</v>
      </c>
      <c r="C162" s="8">
        <v>4</v>
      </c>
      <c r="D162" s="8" t="s">
        <v>35</v>
      </c>
      <c r="E162" s="8" t="s">
        <v>51</v>
      </c>
      <c r="F162" s="2">
        <v>2014</v>
      </c>
      <c r="G162" s="2">
        <v>5</v>
      </c>
      <c r="H162" s="2" t="s">
        <v>9</v>
      </c>
      <c r="I162" t="s">
        <v>10</v>
      </c>
      <c r="J162" t="s">
        <v>10</v>
      </c>
      <c r="K162" s="2">
        <v>21294</v>
      </c>
      <c r="L162" s="8">
        <v>15580</v>
      </c>
      <c r="M162" s="4">
        <f t="shared" si="43"/>
        <v>0.83333333333575865</v>
      </c>
      <c r="N162" s="4">
        <f t="shared" si="44"/>
        <v>0.90000000000145519</v>
      </c>
      <c r="O162" s="12">
        <f t="shared" si="45"/>
        <v>6.6666666665696539E-2</v>
      </c>
      <c r="P162" s="7">
        <f t="shared" si="46"/>
        <v>1.5999999999767169</v>
      </c>
      <c r="Q162" s="4">
        <f t="shared" si="47"/>
        <v>0.79027777777810115</v>
      </c>
      <c r="R162" s="12">
        <f t="shared" si="48"/>
        <v>1.0430555555576575</v>
      </c>
      <c r="S162" s="7">
        <f t="shared" si="49"/>
        <v>-1.03333333338378</v>
      </c>
      <c r="T162" s="2">
        <v>545</v>
      </c>
      <c r="U162" s="2">
        <v>3.9071559999999998E-2</v>
      </c>
      <c r="V162" s="11">
        <v>41918.833333333336</v>
      </c>
      <c r="W162" s="11">
        <v>41918.9</v>
      </c>
      <c r="X162" s="11">
        <v>41918.790277777778</v>
      </c>
    </row>
    <row r="163" spans="1:41" x14ac:dyDescent="0.25">
      <c r="A163">
        <v>162</v>
      </c>
      <c r="B163" s="3">
        <v>42182</v>
      </c>
      <c r="C163" s="8">
        <v>1</v>
      </c>
      <c r="D163" s="8" t="s">
        <v>35</v>
      </c>
      <c r="E163" s="8" t="s">
        <v>51</v>
      </c>
      <c r="F163" s="2">
        <v>2015</v>
      </c>
      <c r="G163" s="2">
        <v>7</v>
      </c>
      <c r="H163" s="2" t="s">
        <v>12</v>
      </c>
      <c r="I163" t="s">
        <v>10</v>
      </c>
      <c r="J163" t="s">
        <v>10</v>
      </c>
      <c r="K163" s="2">
        <v>82428</v>
      </c>
      <c r="L163" s="8">
        <v>82428</v>
      </c>
      <c r="M163" s="4">
        <f t="shared" si="43"/>
        <v>0.875</v>
      </c>
      <c r="N163" s="4">
        <f t="shared" si="44"/>
        <v>0.87244212962832535</v>
      </c>
      <c r="O163" s="12">
        <f t="shared" si="45"/>
        <v>1.0025578703716747</v>
      </c>
      <c r="P163" s="7">
        <f t="shared" si="46"/>
        <v>-6.1388888920191675E-2</v>
      </c>
      <c r="Q163" s="4">
        <f t="shared" si="47"/>
        <v>0.88194444444525288</v>
      </c>
      <c r="R163" s="12">
        <f t="shared" si="48"/>
        <v>6.9444444452528842E-3</v>
      </c>
      <c r="S163" s="7">
        <f t="shared" si="49"/>
        <v>0.16666666668606922</v>
      </c>
      <c r="T163" s="2">
        <v>728</v>
      </c>
      <c r="U163" s="2">
        <v>0.113225275</v>
      </c>
      <c r="V163" s="11">
        <v>42182.875</v>
      </c>
      <c r="W163" s="11">
        <v>42182.872442129628</v>
      </c>
      <c r="X163" s="11">
        <v>42182.881944444445</v>
      </c>
    </row>
    <row r="164" spans="1:41" x14ac:dyDescent="0.25">
      <c r="A164">
        <v>163</v>
      </c>
      <c r="B164" s="3">
        <v>42196</v>
      </c>
      <c r="C164" s="8">
        <v>2</v>
      </c>
      <c r="D164" s="8" t="s">
        <v>35</v>
      </c>
      <c r="E164" s="8" t="s">
        <v>51</v>
      </c>
      <c r="F164" s="2">
        <v>2015</v>
      </c>
      <c r="G164" s="2">
        <v>7</v>
      </c>
      <c r="H164" s="2" t="s">
        <v>12</v>
      </c>
      <c r="I164" t="s">
        <v>10</v>
      </c>
      <c r="J164" t="s">
        <v>10</v>
      </c>
      <c r="K164" s="2">
        <v>81672</v>
      </c>
      <c r="L164" s="8">
        <v>70538</v>
      </c>
      <c r="M164" s="4">
        <f t="shared" si="43"/>
        <v>0.875</v>
      </c>
      <c r="N164" s="4">
        <f t="shared" si="44"/>
        <v>0.86418981481256196</v>
      </c>
      <c r="O164" s="12">
        <f t="shared" si="45"/>
        <v>1.010810185187438</v>
      </c>
      <c r="P164" s="7">
        <f t="shared" si="46"/>
        <v>-0.25944444449851289</v>
      </c>
      <c r="Q164" s="4">
        <f t="shared" si="47"/>
        <v>0.87569444444670808</v>
      </c>
      <c r="R164" s="12">
        <f t="shared" si="48"/>
        <v>6.944444467080757E-4</v>
      </c>
      <c r="S164" s="7">
        <f t="shared" si="49"/>
        <v>1.6666666720993817E-2</v>
      </c>
      <c r="T164" s="2">
        <v>816</v>
      </c>
      <c r="U164" s="2">
        <v>0.100088235</v>
      </c>
      <c r="V164" s="11">
        <v>42196.875</v>
      </c>
      <c r="W164" s="11">
        <v>42196.864189814813</v>
      </c>
      <c r="X164" s="11">
        <v>42196.875694444447</v>
      </c>
    </row>
    <row r="165" spans="1:41" x14ac:dyDescent="0.25">
      <c r="A165">
        <v>164</v>
      </c>
      <c r="B165" s="3">
        <v>42210</v>
      </c>
      <c r="C165" s="8">
        <v>3</v>
      </c>
      <c r="D165" s="8" t="s">
        <v>35</v>
      </c>
      <c r="E165" s="8" t="s">
        <v>51</v>
      </c>
      <c r="F165" s="2">
        <v>2015</v>
      </c>
      <c r="G165" s="2">
        <v>8</v>
      </c>
      <c r="H165" s="2" t="s">
        <v>12</v>
      </c>
      <c r="I165" t="s">
        <v>10</v>
      </c>
      <c r="J165" t="s">
        <v>10</v>
      </c>
      <c r="K165" s="2">
        <v>41192</v>
      </c>
      <c r="L165" s="8">
        <v>29868</v>
      </c>
      <c r="M165" s="4">
        <f t="shared" si="43"/>
        <v>0.875</v>
      </c>
      <c r="N165" s="4">
        <f t="shared" si="44"/>
        <v>0.80481481481547235</v>
      </c>
      <c r="O165" s="12">
        <f t="shared" si="45"/>
        <v>1.0701851851845277</v>
      </c>
      <c r="P165" s="7">
        <f t="shared" si="46"/>
        <v>-1.6844444444286637</v>
      </c>
      <c r="Q165" s="4">
        <f t="shared" si="47"/>
        <v>0.86736111110803904</v>
      </c>
      <c r="R165" s="12">
        <f t="shared" si="48"/>
        <v>1.007638888891961</v>
      </c>
      <c r="S165" s="7">
        <f t="shared" si="49"/>
        <v>-0.18333333340706304</v>
      </c>
      <c r="T165" s="2">
        <v>880</v>
      </c>
      <c r="U165" s="2">
        <v>4.6809090999999997E-2</v>
      </c>
      <c r="V165" s="11">
        <v>42210.875</v>
      </c>
      <c r="W165" s="11">
        <v>42210.804814814815</v>
      </c>
      <c r="X165" s="11">
        <v>42210.867361111108</v>
      </c>
    </row>
    <row r="166" spans="1:41" x14ac:dyDescent="0.25">
      <c r="A166">
        <v>165</v>
      </c>
      <c r="B166" s="3">
        <v>42224</v>
      </c>
      <c r="C166" s="8">
        <v>4</v>
      </c>
      <c r="D166" s="8" t="s">
        <v>35</v>
      </c>
      <c r="E166" s="8" t="s">
        <v>51</v>
      </c>
      <c r="F166" s="2">
        <v>2015</v>
      </c>
      <c r="G166" s="2">
        <v>8</v>
      </c>
      <c r="H166" s="2" t="s">
        <v>12</v>
      </c>
      <c r="I166" t="s">
        <v>10</v>
      </c>
      <c r="J166" t="s">
        <v>10</v>
      </c>
      <c r="K166" s="2">
        <v>34234</v>
      </c>
      <c r="L166" s="8">
        <v>28382</v>
      </c>
      <c r="M166" s="4">
        <f t="shared" si="43"/>
        <v>0.83333333333575865</v>
      </c>
      <c r="N166" s="4">
        <f t="shared" si="44"/>
        <v>0.81146990740671754</v>
      </c>
      <c r="O166" s="12">
        <f t="shared" si="45"/>
        <v>1.0218634259290411</v>
      </c>
      <c r="P166" s="7">
        <f t="shared" si="46"/>
        <v>-0.52472222229698673</v>
      </c>
      <c r="Q166" s="4">
        <f t="shared" si="47"/>
        <v>0.8555555555576575</v>
      </c>
      <c r="R166" s="12">
        <f t="shared" si="48"/>
        <v>2.2222222221898846E-2</v>
      </c>
      <c r="S166" s="7">
        <f t="shared" si="49"/>
        <v>0.53333333332557231</v>
      </c>
      <c r="T166" s="2">
        <v>932</v>
      </c>
      <c r="U166" s="2">
        <v>3.6731760000000002E-2</v>
      </c>
      <c r="V166" s="11">
        <v>42224.833333333336</v>
      </c>
      <c r="W166" s="11">
        <v>42224.811469907407</v>
      </c>
      <c r="X166" s="11">
        <v>42224.855555555558</v>
      </c>
      <c r="Z166" s="26"/>
      <c r="AA166" s="26"/>
      <c r="AB166" s="26"/>
      <c r="AC166" s="26"/>
      <c r="AD166" s="26"/>
      <c r="AE166" s="26"/>
      <c r="AF166" s="26"/>
      <c r="AG166" s="26"/>
      <c r="AH166" s="26"/>
      <c r="AI166" s="26"/>
      <c r="AJ166" s="26"/>
      <c r="AK166" s="26"/>
      <c r="AL166" s="26"/>
      <c r="AM166" s="26"/>
      <c r="AN166" s="26"/>
      <c r="AO166" s="26"/>
    </row>
    <row r="167" spans="1:41" x14ac:dyDescent="0.25">
      <c r="A167">
        <v>166</v>
      </c>
      <c r="B167" s="3">
        <v>42233</v>
      </c>
      <c r="C167" s="8">
        <v>1</v>
      </c>
      <c r="D167" s="8" t="s">
        <v>35</v>
      </c>
      <c r="E167" s="8" t="s">
        <v>51</v>
      </c>
      <c r="F167" s="2">
        <v>2015</v>
      </c>
      <c r="G167" s="2">
        <v>8</v>
      </c>
      <c r="H167" s="2" t="s">
        <v>9</v>
      </c>
      <c r="I167" t="s">
        <v>10</v>
      </c>
      <c r="J167" t="s">
        <v>10</v>
      </c>
      <c r="K167" s="2">
        <v>16156</v>
      </c>
      <c r="L167" s="8">
        <v>16156</v>
      </c>
      <c r="M167" s="4">
        <f t="shared" si="43"/>
        <v>0.875</v>
      </c>
      <c r="N167" s="4">
        <f t="shared" si="44"/>
        <v>8.4027777775190771E-2</v>
      </c>
      <c r="O167" s="12">
        <f t="shared" si="45"/>
        <v>0.20902777777519077</v>
      </c>
      <c r="P167" s="7">
        <f t="shared" si="46"/>
        <v>5.0166666666045785</v>
      </c>
      <c r="Q167" s="4">
        <f t="shared" si="47"/>
        <v>0.85138888889196096</v>
      </c>
      <c r="R167" s="12">
        <f t="shared" si="48"/>
        <v>1.023611111108039</v>
      </c>
      <c r="S167" s="7">
        <f t="shared" si="49"/>
        <v>-0.56666666659293696</v>
      </c>
      <c r="T167" s="2">
        <v>843</v>
      </c>
      <c r="U167" s="2">
        <v>1.9164886999999999E-2</v>
      </c>
      <c r="V167" s="11">
        <v>42233.875</v>
      </c>
      <c r="W167" s="11">
        <v>42234.084027777775</v>
      </c>
      <c r="X167" s="11">
        <v>42233.851388888892</v>
      </c>
      <c r="Z167" s="26"/>
      <c r="AA167" s="26"/>
      <c r="AB167" s="26"/>
      <c r="AC167" s="26"/>
      <c r="AD167" s="26"/>
      <c r="AE167" s="26"/>
      <c r="AF167" s="26"/>
      <c r="AG167" s="26"/>
      <c r="AH167" s="26"/>
      <c r="AI167" s="26"/>
      <c r="AJ167" s="26"/>
      <c r="AK167" s="26"/>
      <c r="AL167" s="26"/>
      <c r="AM167" s="26"/>
      <c r="AN167" s="26"/>
      <c r="AO167" s="26"/>
    </row>
    <row r="168" spans="1:41" x14ac:dyDescent="0.25">
      <c r="A168">
        <v>167</v>
      </c>
      <c r="B168" s="3">
        <v>42238</v>
      </c>
      <c r="C168" s="8">
        <v>5</v>
      </c>
      <c r="D168" s="8" t="s">
        <v>35</v>
      </c>
      <c r="E168" s="8" t="s">
        <v>51</v>
      </c>
      <c r="F168" s="2">
        <v>2015</v>
      </c>
      <c r="G168" s="2">
        <v>6</v>
      </c>
      <c r="H168" s="2" t="s">
        <v>12</v>
      </c>
      <c r="I168" t="s">
        <v>10</v>
      </c>
      <c r="J168" t="s">
        <v>10</v>
      </c>
      <c r="K168" s="2">
        <v>29424</v>
      </c>
      <c r="L168" s="8">
        <v>24654</v>
      </c>
      <c r="M168" s="4">
        <f t="shared" si="43"/>
        <v>0.83333333333575865</v>
      </c>
      <c r="N168" s="4">
        <f t="shared" si="44"/>
        <v>0.739502314812853</v>
      </c>
      <c r="O168" s="12">
        <f t="shared" si="45"/>
        <v>1.0938310185229057</v>
      </c>
      <c r="P168" s="7">
        <f t="shared" si="46"/>
        <v>-2.2519444445497356</v>
      </c>
      <c r="Q168" s="4">
        <f t="shared" si="47"/>
        <v>0.84375</v>
      </c>
      <c r="R168" s="12">
        <f t="shared" si="48"/>
        <v>1.0416666664241347E-2</v>
      </c>
      <c r="S168" s="7">
        <f t="shared" si="49"/>
        <v>0.24999999994179234</v>
      </c>
      <c r="T168" s="2">
        <v>654</v>
      </c>
      <c r="U168" s="2">
        <v>4.4990825999999998E-2</v>
      </c>
      <c r="V168" s="11">
        <v>42238.833333333336</v>
      </c>
      <c r="W168" s="11">
        <v>42238.739502314813</v>
      </c>
      <c r="X168" s="11">
        <v>42238.84375</v>
      </c>
      <c r="Z168" s="26"/>
      <c r="AA168" s="26"/>
      <c r="AB168" s="26"/>
      <c r="AC168" s="26"/>
      <c r="AD168" s="26"/>
      <c r="AE168" s="26"/>
      <c r="AF168" s="26"/>
      <c r="AG168" s="26"/>
      <c r="AH168" s="26"/>
      <c r="AI168" s="26"/>
      <c r="AJ168" s="26"/>
      <c r="AK168" s="26"/>
      <c r="AL168" s="26"/>
      <c r="AM168" s="26"/>
      <c r="AN168" s="26"/>
      <c r="AO168" s="26"/>
    </row>
    <row r="169" spans="1:41" x14ac:dyDescent="0.25">
      <c r="A169">
        <v>168</v>
      </c>
      <c r="B169" s="3">
        <v>42248</v>
      </c>
      <c r="C169" s="8">
        <v>2</v>
      </c>
      <c r="D169" s="8" t="s">
        <v>35</v>
      </c>
      <c r="E169" s="8" t="s">
        <v>51</v>
      </c>
      <c r="F169" s="2">
        <v>2015</v>
      </c>
      <c r="G169" s="2">
        <v>7</v>
      </c>
      <c r="H169" s="2" t="s">
        <v>9</v>
      </c>
      <c r="I169" t="s">
        <v>10</v>
      </c>
      <c r="J169" t="s">
        <v>10</v>
      </c>
      <c r="K169" s="2">
        <v>64219</v>
      </c>
      <c r="L169" s="8">
        <v>61324</v>
      </c>
      <c r="M169" s="4">
        <f t="shared" si="43"/>
        <v>0.875</v>
      </c>
      <c r="N169" s="4">
        <f t="shared" si="44"/>
        <v>6.6666666665696539E-2</v>
      </c>
      <c r="O169" s="12">
        <f t="shared" si="45"/>
        <v>0.19166666666569654</v>
      </c>
      <c r="P169" s="7">
        <f t="shared" si="46"/>
        <v>4.5999999999767169</v>
      </c>
      <c r="Q169" s="4">
        <f t="shared" si="47"/>
        <v>0.83402777777519077</v>
      </c>
      <c r="R169" s="12">
        <f t="shared" si="48"/>
        <v>1.0409722222248092</v>
      </c>
      <c r="S169" s="7">
        <f t="shared" si="49"/>
        <v>-0.9833333333954215</v>
      </c>
      <c r="T169" s="2">
        <v>805</v>
      </c>
      <c r="U169" s="2">
        <v>7.9775155E-2</v>
      </c>
      <c r="V169" s="11">
        <v>42248.875</v>
      </c>
      <c r="W169" s="11">
        <v>42249.066666666666</v>
      </c>
      <c r="X169" s="11">
        <v>42248.834027777775</v>
      </c>
      <c r="Z169" s="26"/>
      <c r="AA169" s="26"/>
      <c r="AB169" s="26"/>
      <c r="AC169" s="26"/>
      <c r="AD169" s="26"/>
      <c r="AE169" s="26"/>
      <c r="AF169" s="26"/>
      <c r="AG169" s="26"/>
      <c r="AH169" s="26"/>
      <c r="AI169" s="26"/>
      <c r="AJ169" s="26"/>
      <c r="AK169" s="26"/>
      <c r="AL169" s="26"/>
      <c r="AM169" s="26"/>
      <c r="AN169" s="26"/>
      <c r="AO169" s="26"/>
    </row>
    <row r="170" spans="1:41" x14ac:dyDescent="0.25">
      <c r="A170">
        <v>169</v>
      </c>
      <c r="B170" s="3">
        <v>42252</v>
      </c>
      <c r="C170" s="8">
        <v>6</v>
      </c>
      <c r="D170" s="8" t="s">
        <v>35</v>
      </c>
      <c r="E170" s="8" t="s">
        <v>51</v>
      </c>
      <c r="F170" s="2">
        <v>2015</v>
      </c>
      <c r="G170" s="2">
        <v>3</v>
      </c>
      <c r="H170" s="2" t="s">
        <v>12</v>
      </c>
      <c r="I170" t="s">
        <v>10</v>
      </c>
      <c r="J170" t="s">
        <v>10</v>
      </c>
      <c r="K170" s="2">
        <v>16245</v>
      </c>
      <c r="L170" s="8">
        <v>13355</v>
      </c>
      <c r="M170" s="4">
        <f t="shared" si="43"/>
        <v>0.8125</v>
      </c>
      <c r="N170" s="4">
        <f t="shared" si="44"/>
        <v>0.75629629629838746</v>
      </c>
      <c r="O170" s="12">
        <f t="shared" si="45"/>
        <v>1.0562037037016125</v>
      </c>
      <c r="P170" s="7">
        <f t="shared" si="46"/>
        <v>-1.348888888838701</v>
      </c>
      <c r="Q170" s="4">
        <f t="shared" si="47"/>
        <v>0.82361111111094942</v>
      </c>
      <c r="R170" s="12">
        <f t="shared" si="48"/>
        <v>1.1111111110949423E-2</v>
      </c>
      <c r="S170" s="7">
        <f t="shared" si="49"/>
        <v>0.26666666666278616</v>
      </c>
      <c r="T170" s="2">
        <v>673</v>
      </c>
      <c r="U170" s="2">
        <v>2.4138186999999998E-2</v>
      </c>
      <c r="V170" s="11">
        <v>42252.8125</v>
      </c>
      <c r="W170" s="11">
        <v>42252.756296296298</v>
      </c>
      <c r="X170" s="11">
        <v>42252.823611111111</v>
      </c>
      <c r="Z170" s="26"/>
      <c r="AA170" s="26"/>
      <c r="AB170" s="26"/>
      <c r="AC170" s="26"/>
      <c r="AD170" s="26"/>
      <c r="AE170" s="26"/>
      <c r="AF170" s="26"/>
      <c r="AG170" s="26"/>
      <c r="AH170" s="26"/>
      <c r="AI170" s="26"/>
      <c r="AJ170" s="26"/>
      <c r="AK170" s="26"/>
      <c r="AL170" s="26"/>
      <c r="AM170" s="26"/>
      <c r="AN170" s="26"/>
      <c r="AO170" s="26"/>
    </row>
    <row r="171" spans="1:41" x14ac:dyDescent="0.25">
      <c r="A171">
        <v>170</v>
      </c>
      <c r="B171" s="3">
        <v>42260</v>
      </c>
      <c r="C171" s="8" t="s">
        <v>60</v>
      </c>
      <c r="D171" s="8" t="s">
        <v>35</v>
      </c>
      <c r="E171" s="8" t="s">
        <v>51</v>
      </c>
      <c r="F171" s="2">
        <v>2015</v>
      </c>
      <c r="G171" s="2">
        <v>7</v>
      </c>
      <c r="H171" s="2" t="s">
        <v>9</v>
      </c>
      <c r="I171" t="s">
        <v>10</v>
      </c>
      <c r="J171" t="s">
        <v>10</v>
      </c>
      <c r="K171" s="2">
        <v>52782</v>
      </c>
      <c r="L171" s="8">
        <v>37271</v>
      </c>
      <c r="M171" s="4">
        <f t="shared" si="43"/>
        <v>0.85416666666424135</v>
      </c>
      <c r="N171" s="4">
        <f t="shared" si="44"/>
        <v>8.333333331393078E-3</v>
      </c>
      <c r="O171" s="12">
        <f t="shared" si="45"/>
        <v>0.15416666666715173</v>
      </c>
      <c r="P171" s="7">
        <f t="shared" si="46"/>
        <v>3.7000000000116415</v>
      </c>
      <c r="Q171" s="4">
        <f t="shared" si="47"/>
        <v>0.81736111111240461</v>
      </c>
      <c r="R171" s="12">
        <f t="shared" si="48"/>
        <v>1.0368055555518367</v>
      </c>
      <c r="S171" s="7">
        <f t="shared" si="49"/>
        <v>-0.88333333324408159</v>
      </c>
      <c r="T171" s="2">
        <v>816</v>
      </c>
      <c r="U171" s="2">
        <v>6.4683824000000001E-2</v>
      </c>
      <c r="V171" s="11">
        <v>42260.854166666664</v>
      </c>
      <c r="W171" s="11">
        <v>42261.008333333331</v>
      </c>
      <c r="X171" s="11">
        <v>42260.817361111112</v>
      </c>
      <c r="Z171" s="26"/>
      <c r="AA171" s="26"/>
      <c r="AB171" s="26"/>
      <c r="AC171" s="26"/>
      <c r="AD171" s="26"/>
      <c r="AE171" s="26"/>
      <c r="AF171" s="26"/>
      <c r="AG171" s="26"/>
      <c r="AH171" s="26"/>
      <c r="AI171" s="26"/>
      <c r="AJ171" s="26"/>
      <c r="AK171" s="26"/>
      <c r="AL171" s="26"/>
      <c r="AM171" s="26"/>
      <c r="AN171" s="26"/>
      <c r="AO171" s="26"/>
    </row>
    <row r="172" spans="1:41" x14ac:dyDescent="0.25">
      <c r="A172">
        <v>171</v>
      </c>
      <c r="B172" s="3">
        <v>42268</v>
      </c>
      <c r="C172" s="8">
        <v>3</v>
      </c>
      <c r="D172" s="8" t="s">
        <v>35</v>
      </c>
      <c r="E172" s="8" t="s">
        <v>51</v>
      </c>
      <c r="H172" s="2" t="s">
        <v>9</v>
      </c>
      <c r="L172" s="8">
        <v>0</v>
      </c>
      <c r="M172" s="4"/>
      <c r="N172" s="4"/>
      <c r="O172" s="12"/>
      <c r="P172" s="7"/>
      <c r="Q172" s="4"/>
      <c r="R172" s="12"/>
      <c r="V172" s="11"/>
      <c r="W172" s="11"/>
      <c r="X172" s="11"/>
      <c r="Z172" s="26"/>
      <c r="AA172" s="26"/>
      <c r="AB172" s="26"/>
      <c r="AC172" s="26"/>
      <c r="AD172" s="26"/>
      <c r="AE172" s="26"/>
      <c r="AF172" s="26"/>
      <c r="AG172" s="26"/>
      <c r="AH172" s="26"/>
      <c r="AI172" s="26"/>
      <c r="AJ172" s="26"/>
      <c r="AK172" s="26"/>
      <c r="AL172" s="26"/>
      <c r="AM172" s="26"/>
      <c r="AN172" s="26"/>
      <c r="AO172" s="26"/>
    </row>
    <row r="173" spans="1:41" x14ac:dyDescent="0.25">
      <c r="A173">
        <v>172</v>
      </c>
      <c r="B173" s="3">
        <v>42274</v>
      </c>
      <c r="C173" s="8">
        <v>4</v>
      </c>
      <c r="D173" s="8" t="s">
        <v>35</v>
      </c>
      <c r="E173" s="8" t="s">
        <v>51</v>
      </c>
      <c r="F173" s="2">
        <v>2015</v>
      </c>
      <c r="G173" s="2">
        <v>7</v>
      </c>
      <c r="H173" s="2" t="s">
        <v>9</v>
      </c>
      <c r="I173" t="s">
        <v>10</v>
      </c>
      <c r="J173" t="s">
        <v>10</v>
      </c>
      <c r="K173" s="2">
        <v>39242</v>
      </c>
      <c r="L173" s="8">
        <v>25547</v>
      </c>
      <c r="M173" s="4">
        <f t="shared" ref="M173:M204" si="50">V173-INT(V173)</f>
        <v>0.85416666666424135</v>
      </c>
      <c r="N173" s="4">
        <f t="shared" ref="N173:N204" si="51">W173-INT(W173)</f>
        <v>0.94236111111240461</v>
      </c>
      <c r="O173" s="12">
        <f t="shared" ref="O173:O204" si="52">IF(W173&gt;V173, W173-V173, 1+V173-W173)</f>
        <v>8.8194444448163267E-2</v>
      </c>
      <c r="P173" s="7">
        <f t="shared" ref="P173:P204" si="53">(W173-V173)*24</f>
        <v>2.1166666667559184</v>
      </c>
      <c r="Q173" s="4">
        <f t="shared" ref="Q173:Q204" si="54">X173-INT(X173)</f>
        <v>0.80138888888905058</v>
      </c>
      <c r="R173" s="12">
        <f t="shared" ref="R173:R204" si="55">IF(X173&gt;V173, X173-V173, 1+V173-X173)</f>
        <v>1.0527777777751908</v>
      </c>
      <c r="S173" s="7">
        <f t="shared" ref="S173:S204" si="56">(X173-V173)*24</f>
        <v>-1.2666666666045785</v>
      </c>
      <c r="T173" s="2">
        <v>645</v>
      </c>
      <c r="U173" s="2">
        <v>6.0840310000000002E-2</v>
      </c>
      <c r="V173" s="11">
        <v>42274.854166666664</v>
      </c>
      <c r="W173" s="11">
        <v>42274.942361111112</v>
      </c>
      <c r="X173" s="11">
        <v>42274.801388888889</v>
      </c>
      <c r="Z173" s="26"/>
      <c r="AA173" s="26"/>
      <c r="AB173" s="26"/>
      <c r="AC173" s="26"/>
      <c r="AD173" s="26"/>
      <c r="AE173" s="26"/>
      <c r="AF173" s="26"/>
      <c r="AG173" s="26"/>
      <c r="AH173" s="26"/>
      <c r="AI173" s="26"/>
      <c r="AJ173" s="26"/>
      <c r="AK173" s="26"/>
      <c r="AL173" s="26"/>
      <c r="AM173" s="26"/>
      <c r="AN173" s="26"/>
      <c r="AO173" s="26"/>
    </row>
    <row r="174" spans="1:41" x14ac:dyDescent="0.25">
      <c r="A174">
        <v>173</v>
      </c>
      <c r="B174" s="3">
        <v>42282</v>
      </c>
      <c r="C174" s="8">
        <v>5</v>
      </c>
      <c r="D174" s="8" t="s">
        <v>37</v>
      </c>
      <c r="E174" s="8" t="s">
        <v>52</v>
      </c>
      <c r="F174" s="2">
        <v>2015</v>
      </c>
      <c r="G174" s="2">
        <v>6</v>
      </c>
      <c r="H174" s="2" t="s">
        <v>9</v>
      </c>
      <c r="I174" t="s">
        <v>10</v>
      </c>
      <c r="J174" t="s">
        <v>10</v>
      </c>
      <c r="K174" s="2">
        <v>28039</v>
      </c>
      <c r="L174" s="8">
        <v>28039</v>
      </c>
      <c r="M174" s="4">
        <f t="shared" si="50"/>
        <v>0.85416666666424135</v>
      </c>
      <c r="N174" s="4">
        <f t="shared" si="51"/>
        <v>0.73472222222335404</v>
      </c>
      <c r="O174" s="12">
        <f t="shared" si="52"/>
        <v>1.1194444444408873</v>
      </c>
      <c r="P174" s="7">
        <f t="shared" si="53"/>
        <v>-2.8666666665812954</v>
      </c>
      <c r="Q174" s="4">
        <f t="shared" si="54"/>
        <v>0.78958333333139308</v>
      </c>
      <c r="R174" s="12">
        <f t="shared" si="55"/>
        <v>1.0645833333328483</v>
      </c>
      <c r="S174" s="7">
        <f t="shared" si="56"/>
        <v>-1.5499999999883585</v>
      </c>
      <c r="T174" s="2">
        <v>651</v>
      </c>
      <c r="U174" s="2">
        <v>4.3070661000000003E-2</v>
      </c>
      <c r="V174" s="11">
        <v>42282.854166666664</v>
      </c>
      <c r="W174" s="11">
        <v>42282.734722222223</v>
      </c>
      <c r="X174" s="11">
        <v>42282.789583333331</v>
      </c>
      <c r="Z174" s="26"/>
      <c r="AA174" s="26"/>
      <c r="AB174" s="26"/>
      <c r="AC174" s="26"/>
      <c r="AD174" s="26"/>
      <c r="AE174" s="26"/>
      <c r="AF174" s="26"/>
      <c r="AG174" s="26"/>
      <c r="AH174" s="26"/>
      <c r="AI174" s="26"/>
      <c r="AJ174" s="26"/>
      <c r="AK174" s="26"/>
      <c r="AL174" s="26"/>
      <c r="AM174" s="26"/>
      <c r="AN174" s="26"/>
      <c r="AO174" s="26"/>
    </row>
    <row r="175" spans="1:41" x14ac:dyDescent="0.25">
      <c r="A175">
        <v>174</v>
      </c>
      <c r="B175" s="3">
        <v>42289</v>
      </c>
      <c r="C175" s="8">
        <v>6</v>
      </c>
      <c r="D175" s="8" t="s">
        <v>35</v>
      </c>
      <c r="E175" s="8" t="s">
        <v>51</v>
      </c>
      <c r="F175" s="2">
        <v>2015</v>
      </c>
      <c r="G175" s="2">
        <v>7</v>
      </c>
      <c r="H175" s="2" t="s">
        <v>9</v>
      </c>
      <c r="I175" t="s">
        <v>10</v>
      </c>
      <c r="J175" t="s">
        <v>10</v>
      </c>
      <c r="K175" s="2">
        <v>3990</v>
      </c>
      <c r="L175" s="8">
        <v>0</v>
      </c>
      <c r="M175" s="4">
        <f t="shared" si="50"/>
        <v>0.8125</v>
      </c>
      <c r="N175" s="4">
        <f t="shared" si="51"/>
        <v>0.98402777777664596</v>
      </c>
      <c r="O175" s="12">
        <f t="shared" si="52"/>
        <v>0.17152777777664596</v>
      </c>
      <c r="P175" s="7">
        <f t="shared" si="53"/>
        <v>4.1166666666395031</v>
      </c>
      <c r="Q175" s="4">
        <f t="shared" si="54"/>
        <v>0.78333333333284827</v>
      </c>
      <c r="R175" s="12">
        <f t="shared" si="55"/>
        <v>1.0291666666671517</v>
      </c>
      <c r="S175" s="7">
        <f t="shared" si="56"/>
        <v>-0.70000000001164153</v>
      </c>
      <c r="T175" s="2">
        <v>714</v>
      </c>
      <c r="U175" s="2">
        <v>5.5882350000000004E-3</v>
      </c>
      <c r="V175" s="11">
        <v>42289.8125</v>
      </c>
      <c r="W175" s="11">
        <v>42289.984027777777</v>
      </c>
      <c r="X175" s="11">
        <v>42289.783333333333</v>
      </c>
      <c r="Z175" s="26"/>
      <c r="AA175" s="26"/>
      <c r="AB175" s="26"/>
      <c r="AC175" s="26"/>
      <c r="AD175" s="26"/>
      <c r="AE175" s="26"/>
      <c r="AF175" s="26"/>
      <c r="AG175" s="26"/>
      <c r="AH175" s="26"/>
      <c r="AI175" s="26"/>
      <c r="AJ175" s="26"/>
      <c r="AK175" s="26"/>
      <c r="AL175" s="26"/>
      <c r="AM175" s="26"/>
      <c r="AN175" s="26"/>
      <c r="AO175" s="26"/>
    </row>
    <row r="176" spans="1:41" ht="15.75" x14ac:dyDescent="0.25">
      <c r="A176">
        <v>175</v>
      </c>
      <c r="B176" s="3">
        <v>42539</v>
      </c>
      <c r="C176" s="8">
        <v>1</v>
      </c>
      <c r="D176" s="8" t="s">
        <v>35</v>
      </c>
      <c r="E176" s="8" t="s">
        <v>51</v>
      </c>
      <c r="F176" s="2">
        <v>2016</v>
      </c>
      <c r="G176" s="2">
        <v>5</v>
      </c>
      <c r="H176" s="2" t="s">
        <v>12</v>
      </c>
      <c r="I176" s="10">
        <v>25181</v>
      </c>
      <c r="J176" s="10" t="s">
        <v>10</v>
      </c>
      <c r="K176">
        <v>23989</v>
      </c>
      <c r="L176" s="8">
        <v>23989</v>
      </c>
      <c r="M176" s="4">
        <f t="shared" si="50"/>
        <v>0.875</v>
      </c>
      <c r="N176" s="4">
        <f t="shared" si="51"/>
        <v>0.97900462963298196</v>
      </c>
      <c r="O176" s="12">
        <f t="shared" si="52"/>
        <v>0.10400462963298196</v>
      </c>
      <c r="P176" s="7">
        <f t="shared" si="53"/>
        <v>2.496111111191567</v>
      </c>
      <c r="Q176" s="4">
        <f t="shared" si="54"/>
        <v>0.87777777777955635</v>
      </c>
      <c r="R176" s="12">
        <f t="shared" si="55"/>
        <v>2.7777777795563452E-3</v>
      </c>
      <c r="S176" s="7">
        <f t="shared" si="56"/>
        <v>6.6666666709352285E-2</v>
      </c>
      <c r="T176" s="2">
        <v>665.16</v>
      </c>
      <c r="U176" s="2">
        <v>3.6065007000000003E-2</v>
      </c>
      <c r="V176" s="11">
        <v>42539.875</v>
      </c>
      <c r="W176" s="11">
        <v>42539.979004629633</v>
      </c>
      <c r="X176" s="11">
        <v>42539.87777777778</v>
      </c>
      <c r="Z176" s="26"/>
      <c r="AA176" s="26"/>
      <c r="AB176" s="26"/>
      <c r="AC176" s="26"/>
      <c r="AD176" s="26"/>
      <c r="AE176" s="26"/>
      <c r="AF176" s="26"/>
      <c r="AG176" s="26"/>
      <c r="AH176" s="26"/>
      <c r="AI176" s="26"/>
      <c r="AJ176" s="26"/>
      <c r="AK176" s="26"/>
      <c r="AL176" s="26"/>
      <c r="AM176" s="26"/>
      <c r="AN176" s="26"/>
      <c r="AO176" s="26"/>
    </row>
    <row r="177" spans="1:41" ht="15.75" x14ac:dyDescent="0.25">
      <c r="A177">
        <v>176</v>
      </c>
      <c r="B177" s="3">
        <v>42553</v>
      </c>
      <c r="C177" s="8">
        <v>2</v>
      </c>
      <c r="D177" s="8" t="s">
        <v>35</v>
      </c>
      <c r="E177" s="8" t="s">
        <v>51</v>
      </c>
      <c r="F177" s="2">
        <v>2016</v>
      </c>
      <c r="G177" s="2">
        <v>6</v>
      </c>
      <c r="H177" s="2" t="s">
        <v>12</v>
      </c>
      <c r="I177" s="10">
        <v>43493</v>
      </c>
      <c r="J177" s="10" t="s">
        <v>10</v>
      </c>
      <c r="K177">
        <v>41093</v>
      </c>
      <c r="L177" s="8">
        <v>37853</v>
      </c>
      <c r="M177" s="4">
        <f t="shared" si="50"/>
        <v>0.875</v>
      </c>
      <c r="N177" s="4">
        <f t="shared" si="51"/>
        <v>0.94303240740555339</v>
      </c>
      <c r="O177" s="12">
        <f t="shared" si="52"/>
        <v>6.8032407405553386E-2</v>
      </c>
      <c r="P177" s="7">
        <f t="shared" si="53"/>
        <v>1.6327777777332813</v>
      </c>
      <c r="Q177" s="4">
        <f t="shared" si="54"/>
        <v>0.87777777777955635</v>
      </c>
      <c r="R177" s="12">
        <f t="shared" si="55"/>
        <v>2.7777777795563452E-3</v>
      </c>
      <c r="S177" s="7">
        <f t="shared" si="56"/>
        <v>6.6666666709352285E-2</v>
      </c>
      <c r="T177" s="2">
        <v>720.91</v>
      </c>
      <c r="U177" s="2">
        <v>5.7001567000000003E-2</v>
      </c>
      <c r="V177" s="11">
        <v>42553.875</v>
      </c>
      <c r="W177" s="11">
        <v>42553.943032407406</v>
      </c>
      <c r="X177" s="11">
        <v>42553.87777777778</v>
      </c>
      <c r="Z177" s="26"/>
      <c r="AA177" s="26"/>
      <c r="AB177" s="26"/>
      <c r="AC177" s="26"/>
      <c r="AD177" s="26"/>
      <c r="AE177" s="26"/>
      <c r="AF177" s="26"/>
      <c r="AG177" s="26"/>
      <c r="AH177" s="26"/>
      <c r="AI177" s="26"/>
      <c r="AJ177" s="26"/>
      <c r="AK177" s="26"/>
      <c r="AL177" s="26"/>
      <c r="AM177" s="26"/>
      <c r="AN177" s="26"/>
      <c r="AO177" s="26"/>
    </row>
    <row r="178" spans="1:41" ht="15.75" x14ac:dyDescent="0.25">
      <c r="A178">
        <v>177</v>
      </c>
      <c r="B178" s="3">
        <v>42567</v>
      </c>
      <c r="C178" s="8">
        <v>3</v>
      </c>
      <c r="D178" s="8" t="s">
        <v>35</v>
      </c>
      <c r="E178" s="8" t="s">
        <v>51</v>
      </c>
      <c r="F178" s="2">
        <v>2016</v>
      </c>
      <c r="G178" s="2">
        <v>9</v>
      </c>
      <c r="H178" s="2" t="s">
        <v>12</v>
      </c>
      <c r="I178" s="10">
        <v>10007</v>
      </c>
      <c r="J178" s="10" t="s">
        <v>10</v>
      </c>
      <c r="K178">
        <v>9423</v>
      </c>
      <c r="L178" s="8">
        <v>3788</v>
      </c>
      <c r="M178" s="4">
        <f t="shared" si="50"/>
        <v>0.875</v>
      </c>
      <c r="N178" s="4">
        <f t="shared" si="51"/>
        <v>0.92331018518598285</v>
      </c>
      <c r="O178" s="12">
        <f t="shared" si="52"/>
        <v>4.8310185185982846E-2</v>
      </c>
      <c r="P178" s="7">
        <f t="shared" si="53"/>
        <v>1.1594444444635883</v>
      </c>
      <c r="Q178" s="4">
        <f t="shared" si="54"/>
        <v>0.87291666666715173</v>
      </c>
      <c r="R178" s="12">
        <f t="shared" si="55"/>
        <v>1.0020833333328483</v>
      </c>
      <c r="S178" s="7">
        <f t="shared" si="56"/>
        <v>-4.9999999988358468E-2</v>
      </c>
      <c r="T178" s="2">
        <v>859.56</v>
      </c>
      <c r="U178" s="2">
        <v>1.0962586E-2</v>
      </c>
      <c r="V178" s="11">
        <v>42567.875</v>
      </c>
      <c r="W178" s="11">
        <v>42567.923310185186</v>
      </c>
      <c r="X178" s="11">
        <v>42567.872916666667</v>
      </c>
      <c r="Z178" s="26"/>
      <c r="AA178" s="26"/>
      <c r="AB178" s="26"/>
      <c r="AC178" s="26"/>
      <c r="AD178" s="26"/>
      <c r="AE178" s="26"/>
      <c r="AF178" s="26"/>
      <c r="AG178" s="26"/>
      <c r="AH178" s="26"/>
      <c r="AI178" s="26"/>
      <c r="AJ178" s="26"/>
      <c r="AK178" s="26"/>
      <c r="AL178" s="26"/>
      <c r="AM178" s="26"/>
      <c r="AN178" s="26"/>
      <c r="AO178" s="26"/>
    </row>
    <row r="179" spans="1:41" ht="15.75" x14ac:dyDescent="0.25">
      <c r="A179">
        <v>178</v>
      </c>
      <c r="B179" s="3">
        <v>42581</v>
      </c>
      <c r="C179" s="8">
        <v>4</v>
      </c>
      <c r="D179" s="8" t="s">
        <v>35</v>
      </c>
      <c r="E179" s="8" t="s">
        <v>51</v>
      </c>
      <c r="F179" s="2">
        <v>2016</v>
      </c>
      <c r="G179" s="2">
        <v>9</v>
      </c>
      <c r="H179" s="2" t="s">
        <v>12</v>
      </c>
      <c r="I179" s="10">
        <v>11074</v>
      </c>
      <c r="J179" s="10" t="s">
        <v>10</v>
      </c>
      <c r="K179">
        <v>11165</v>
      </c>
      <c r="L179" s="8">
        <v>9747</v>
      </c>
      <c r="M179" s="4">
        <f t="shared" si="50"/>
        <v>0.83333333333575865</v>
      </c>
      <c r="N179" s="4">
        <f t="shared" si="51"/>
        <v>0.89509259258920792</v>
      </c>
      <c r="O179" s="12">
        <f t="shared" si="52"/>
        <v>6.1759259253449272E-2</v>
      </c>
      <c r="P179" s="7">
        <f t="shared" si="53"/>
        <v>1.4822222220827825</v>
      </c>
      <c r="Q179" s="4">
        <f t="shared" si="54"/>
        <v>0.8631944444423425</v>
      </c>
      <c r="R179" s="12">
        <f t="shared" si="55"/>
        <v>2.9861111106583849E-2</v>
      </c>
      <c r="S179" s="7">
        <f t="shared" si="56"/>
        <v>0.71666666655801237</v>
      </c>
      <c r="T179" s="2">
        <v>855</v>
      </c>
      <c r="U179" s="2">
        <v>1.3058480000000001E-2</v>
      </c>
      <c r="V179" s="11">
        <v>42581.833333333336</v>
      </c>
      <c r="W179" s="11">
        <v>42581.895092592589</v>
      </c>
      <c r="X179" s="11">
        <v>42581.863194444442</v>
      </c>
      <c r="Z179" s="26"/>
      <c r="AA179" s="26"/>
      <c r="AB179" s="26"/>
      <c r="AC179" s="26"/>
      <c r="AD179" s="26"/>
      <c r="AE179" s="26"/>
      <c r="AF179" s="26"/>
      <c r="AG179" s="26"/>
      <c r="AH179" s="26"/>
      <c r="AI179" s="26"/>
      <c r="AJ179" s="26"/>
      <c r="AK179" s="26"/>
      <c r="AL179" s="26"/>
      <c r="AM179" s="26"/>
      <c r="AN179" s="26"/>
      <c r="AO179" s="26"/>
    </row>
    <row r="180" spans="1:41" ht="15.75" x14ac:dyDescent="0.25">
      <c r="A180">
        <v>179</v>
      </c>
      <c r="B180" s="3">
        <v>42595</v>
      </c>
      <c r="C180" s="8">
        <v>5</v>
      </c>
      <c r="D180" s="8" t="s">
        <v>35</v>
      </c>
      <c r="E180" s="8" t="s">
        <v>51</v>
      </c>
      <c r="F180" s="2">
        <v>2016</v>
      </c>
      <c r="G180" s="2">
        <v>8</v>
      </c>
      <c r="H180" s="2" t="s">
        <v>12</v>
      </c>
      <c r="I180" s="10">
        <v>26933</v>
      </c>
      <c r="J180" s="10" t="s">
        <v>10</v>
      </c>
      <c r="K180">
        <v>26951</v>
      </c>
      <c r="L180" s="8">
        <v>25409</v>
      </c>
      <c r="M180" s="4">
        <f t="shared" si="50"/>
        <v>0.83333333333575865</v>
      </c>
      <c r="N180" s="4">
        <f t="shared" si="51"/>
        <v>0.8605439814782585</v>
      </c>
      <c r="O180" s="12">
        <f t="shared" si="52"/>
        <v>2.7210648142499849E-2</v>
      </c>
      <c r="P180" s="7">
        <f t="shared" si="53"/>
        <v>0.65305555541999638</v>
      </c>
      <c r="Q180" s="4">
        <f t="shared" si="54"/>
        <v>0.84999999999854481</v>
      </c>
      <c r="R180" s="12">
        <f t="shared" si="55"/>
        <v>1.6666666662786156E-2</v>
      </c>
      <c r="S180" s="7">
        <f t="shared" si="56"/>
        <v>0.39999999990686774</v>
      </c>
      <c r="T180" s="2">
        <v>854.46</v>
      </c>
      <c r="U180" s="2">
        <v>3.1541557999999997E-2</v>
      </c>
      <c r="V180" s="11">
        <v>42595.833333333336</v>
      </c>
      <c r="W180" s="11">
        <v>42595.860543981478</v>
      </c>
      <c r="X180" s="11">
        <v>42595.85</v>
      </c>
      <c r="Z180" s="26"/>
      <c r="AA180" s="26"/>
      <c r="AB180" s="26"/>
      <c r="AC180" s="26"/>
      <c r="AD180" s="26"/>
      <c r="AE180" s="26"/>
      <c r="AF180" s="26"/>
      <c r="AG180" s="26"/>
      <c r="AH180" s="26"/>
      <c r="AI180" s="26"/>
      <c r="AJ180" s="26"/>
      <c r="AK180" s="26"/>
      <c r="AL180" s="26"/>
      <c r="AM180" s="26"/>
      <c r="AN180" s="26"/>
      <c r="AO180" s="26"/>
    </row>
    <row r="181" spans="1:41" ht="15.75" x14ac:dyDescent="0.25">
      <c r="A181">
        <v>180</v>
      </c>
      <c r="B181" s="3">
        <v>42603</v>
      </c>
      <c r="C181" s="8">
        <v>1</v>
      </c>
      <c r="D181" s="8" t="s">
        <v>35</v>
      </c>
      <c r="E181" s="8" t="s">
        <v>51</v>
      </c>
      <c r="F181" s="2">
        <v>2016</v>
      </c>
      <c r="G181" s="2">
        <v>7</v>
      </c>
      <c r="H181" s="2" t="s">
        <v>9</v>
      </c>
      <c r="I181" s="10">
        <v>37203</v>
      </c>
      <c r="J181" s="10" t="s">
        <v>10</v>
      </c>
      <c r="K181" s="2">
        <v>35565</v>
      </c>
      <c r="L181" s="8">
        <v>35565</v>
      </c>
      <c r="M181" s="4">
        <f t="shared" si="50"/>
        <v>0.875</v>
      </c>
      <c r="N181" s="4">
        <f t="shared" si="51"/>
        <v>7.1527777778101154E-2</v>
      </c>
      <c r="O181" s="12">
        <f t="shared" si="52"/>
        <v>0.19652777777810115</v>
      </c>
      <c r="P181" s="7">
        <f t="shared" si="53"/>
        <v>4.7166666666744277</v>
      </c>
      <c r="Q181" s="4">
        <f t="shared" si="54"/>
        <v>0.84583333333284827</v>
      </c>
      <c r="R181" s="12">
        <f t="shared" si="55"/>
        <v>1.0291666666671517</v>
      </c>
      <c r="S181" s="7">
        <f t="shared" si="56"/>
        <v>-0.70000000001164153</v>
      </c>
      <c r="T181" s="2">
        <v>650.41999999999996</v>
      </c>
      <c r="U181" s="2">
        <v>5.4680052999999999E-2</v>
      </c>
      <c r="V181" s="11">
        <v>42603.875</v>
      </c>
      <c r="W181" s="11">
        <v>42604.071527777778</v>
      </c>
      <c r="X181" s="11">
        <v>42603.845833333333</v>
      </c>
      <c r="Z181" s="26"/>
      <c r="AA181" s="26"/>
      <c r="AB181" s="26"/>
      <c r="AC181" s="26"/>
      <c r="AD181" s="26"/>
      <c r="AE181" s="26"/>
      <c r="AF181" s="26"/>
      <c r="AG181" s="26"/>
      <c r="AH181" s="26"/>
      <c r="AI181" s="26"/>
      <c r="AJ181" s="26"/>
      <c r="AK181" s="26"/>
      <c r="AL181" s="26"/>
      <c r="AM181" s="26"/>
      <c r="AN181" s="26"/>
      <c r="AO181" s="26"/>
    </row>
    <row r="182" spans="1:41" ht="15.75" x14ac:dyDescent="0.25">
      <c r="A182">
        <v>181</v>
      </c>
      <c r="B182" s="3">
        <v>42609</v>
      </c>
      <c r="C182" s="8">
        <v>6</v>
      </c>
      <c r="D182" s="8" t="s">
        <v>35</v>
      </c>
      <c r="E182" s="8" t="s">
        <v>51</v>
      </c>
      <c r="F182" s="2">
        <v>2016</v>
      </c>
      <c r="G182" s="2">
        <v>6</v>
      </c>
      <c r="H182" s="2" t="s">
        <v>12</v>
      </c>
      <c r="I182" s="10">
        <v>3252</v>
      </c>
      <c r="J182" s="10" t="s">
        <v>10</v>
      </c>
      <c r="K182">
        <v>3047</v>
      </c>
      <c r="L182" s="8">
        <v>0</v>
      </c>
      <c r="M182" s="4">
        <f t="shared" si="50"/>
        <v>0.8125</v>
      </c>
      <c r="N182" s="4">
        <f t="shared" si="51"/>
        <v>0.84578703704028158</v>
      </c>
      <c r="O182" s="12">
        <f t="shared" si="52"/>
        <v>3.3287037040281575E-2</v>
      </c>
      <c r="P182" s="7">
        <f t="shared" si="53"/>
        <v>0.7988888889667578</v>
      </c>
      <c r="Q182" s="4">
        <f t="shared" si="54"/>
        <v>0.83680555555474712</v>
      </c>
      <c r="R182" s="12">
        <f t="shared" si="55"/>
        <v>2.4305555554747116E-2</v>
      </c>
      <c r="S182" s="7">
        <f t="shared" si="56"/>
        <v>0.58333333331393078</v>
      </c>
      <c r="T182" s="2">
        <v>623.96</v>
      </c>
      <c r="U182" s="2">
        <v>4.8833260000000003E-3</v>
      </c>
      <c r="V182" s="11">
        <v>42609.8125</v>
      </c>
      <c r="W182" s="11">
        <v>42609.84578703704</v>
      </c>
      <c r="X182" s="11">
        <v>42609.836805555555</v>
      </c>
      <c r="Z182" s="26"/>
      <c r="AA182" s="26"/>
      <c r="AB182" s="26"/>
      <c r="AC182" s="26"/>
      <c r="AD182" s="26"/>
      <c r="AE182" s="26"/>
      <c r="AF182" s="26"/>
      <c r="AG182" s="26"/>
      <c r="AH182" s="26"/>
      <c r="AI182" s="26"/>
      <c r="AJ182" s="26"/>
      <c r="AK182" s="26"/>
      <c r="AL182" s="26"/>
      <c r="AM182" s="26"/>
      <c r="AN182" s="26"/>
      <c r="AO182" s="26"/>
    </row>
    <row r="183" spans="1:41" ht="15.75" x14ac:dyDescent="0.25">
      <c r="A183">
        <v>182</v>
      </c>
      <c r="B183" s="3">
        <v>42614</v>
      </c>
      <c r="C183" s="8">
        <v>2</v>
      </c>
      <c r="D183" s="8" t="s">
        <v>35</v>
      </c>
      <c r="E183" s="8" t="s">
        <v>51</v>
      </c>
      <c r="F183" s="2">
        <v>2016</v>
      </c>
      <c r="G183" s="2">
        <v>6</v>
      </c>
      <c r="H183" s="2" t="s">
        <v>9</v>
      </c>
      <c r="I183" s="10">
        <v>28127</v>
      </c>
      <c r="J183" s="10" t="s">
        <v>10</v>
      </c>
      <c r="K183" s="2">
        <v>26089</v>
      </c>
      <c r="L183" s="8">
        <v>18010</v>
      </c>
      <c r="M183" s="4">
        <f t="shared" si="50"/>
        <v>0.875</v>
      </c>
      <c r="N183" s="4">
        <f t="shared" si="51"/>
        <v>4.8611111124046147E-3</v>
      </c>
      <c r="O183" s="12">
        <f t="shared" si="52"/>
        <v>0.12986111111240461</v>
      </c>
      <c r="P183" s="7">
        <f t="shared" si="53"/>
        <v>3.1166666666977108</v>
      </c>
      <c r="Q183" s="4">
        <f t="shared" si="54"/>
        <v>0.8319444444423425</v>
      </c>
      <c r="R183" s="12">
        <f t="shared" si="55"/>
        <v>1.0430555555576575</v>
      </c>
      <c r="S183" s="7">
        <f t="shared" si="56"/>
        <v>-1.03333333338378</v>
      </c>
      <c r="T183" s="2">
        <v>827.16</v>
      </c>
      <c r="U183" s="2">
        <v>3.1540451999999997E-2</v>
      </c>
      <c r="V183" s="11">
        <v>42614.875</v>
      </c>
      <c r="W183" s="11">
        <v>42615.004861111112</v>
      </c>
      <c r="X183" s="11">
        <v>42614.831944444442</v>
      </c>
      <c r="Z183" s="26"/>
      <c r="AA183" s="26"/>
      <c r="AB183" s="26"/>
      <c r="AC183" s="26"/>
      <c r="AD183" s="26"/>
      <c r="AE183" s="26"/>
      <c r="AF183" s="26"/>
      <c r="AG183" s="26"/>
      <c r="AH183" s="26"/>
      <c r="AI183" s="26"/>
      <c r="AJ183" s="26"/>
      <c r="AK183" s="26"/>
      <c r="AL183" s="26"/>
      <c r="AM183" s="26"/>
      <c r="AN183" s="26"/>
      <c r="AO183" s="26"/>
    </row>
    <row r="184" spans="1:41" ht="15.75" x14ac:dyDescent="0.25">
      <c r="A184">
        <v>183</v>
      </c>
      <c r="B184" s="3">
        <v>42625</v>
      </c>
      <c r="C184" s="8">
        <v>3</v>
      </c>
      <c r="D184" s="8" t="s">
        <v>35</v>
      </c>
      <c r="E184" s="8" t="s">
        <v>51</v>
      </c>
      <c r="F184" s="2">
        <v>2016</v>
      </c>
      <c r="G184" s="2">
        <v>7</v>
      </c>
      <c r="H184" s="2" t="s">
        <v>9</v>
      </c>
      <c r="I184" s="10">
        <v>92063</v>
      </c>
      <c r="J184" s="10" t="s">
        <v>10</v>
      </c>
      <c r="K184" s="2">
        <v>36061</v>
      </c>
      <c r="L184" s="8">
        <v>80119</v>
      </c>
      <c r="M184" s="4">
        <f t="shared" si="50"/>
        <v>0.875</v>
      </c>
      <c r="N184" s="4">
        <f t="shared" si="51"/>
        <v>0.82083333333139308</v>
      </c>
      <c r="O184" s="12">
        <f t="shared" si="52"/>
        <v>1.0541666666686069</v>
      </c>
      <c r="P184" s="7">
        <f t="shared" si="53"/>
        <v>-1.3000000000465661</v>
      </c>
      <c r="Q184" s="4">
        <f t="shared" si="54"/>
        <v>0.81805555555911269</v>
      </c>
      <c r="R184" s="12">
        <f t="shared" si="55"/>
        <v>1.0569444444408873</v>
      </c>
      <c r="S184" s="7">
        <f t="shared" si="56"/>
        <v>-1.3666666665812954</v>
      </c>
      <c r="T184" s="2">
        <v>767.04</v>
      </c>
      <c r="U184" s="2">
        <v>4.7013194000000001E-2</v>
      </c>
      <c r="V184" s="11">
        <v>42625.875</v>
      </c>
      <c r="W184" s="11">
        <v>42625.820833333331</v>
      </c>
      <c r="X184" s="11">
        <v>42625.818055555559</v>
      </c>
      <c r="Z184" s="25"/>
      <c r="AA184" s="25"/>
      <c r="AB184" s="25"/>
      <c r="AC184" s="25"/>
      <c r="AD184" s="25"/>
      <c r="AE184" s="25"/>
      <c r="AF184" s="25"/>
      <c r="AG184" s="25"/>
      <c r="AH184" s="25"/>
      <c r="AI184" s="25"/>
      <c r="AJ184" s="25"/>
      <c r="AK184" s="25"/>
      <c r="AL184" s="25"/>
      <c r="AM184" s="25"/>
      <c r="AN184" s="25"/>
      <c r="AO184" s="25"/>
    </row>
    <row r="185" spans="1:41" ht="15.75" x14ac:dyDescent="0.25">
      <c r="A185">
        <v>184</v>
      </c>
      <c r="B185" s="3">
        <v>42632</v>
      </c>
      <c r="C185" s="8">
        <v>4</v>
      </c>
      <c r="D185" s="8" t="s">
        <v>35</v>
      </c>
      <c r="E185" s="8" t="s">
        <v>51</v>
      </c>
      <c r="F185" s="2">
        <v>2016</v>
      </c>
      <c r="G185" s="2">
        <v>7</v>
      </c>
      <c r="H185" s="2" t="s">
        <v>9</v>
      </c>
      <c r="I185" s="10">
        <v>17603</v>
      </c>
      <c r="J185" s="10" t="s">
        <v>10</v>
      </c>
      <c r="K185" s="2">
        <v>15396</v>
      </c>
      <c r="L185" s="8">
        <v>0</v>
      </c>
      <c r="M185" s="4">
        <f t="shared" si="50"/>
        <v>0.875</v>
      </c>
      <c r="N185" s="4">
        <f t="shared" si="51"/>
        <v>5.9027777781011537E-2</v>
      </c>
      <c r="O185" s="12">
        <f t="shared" si="52"/>
        <v>0.18402777778101154</v>
      </c>
      <c r="P185" s="7">
        <f t="shared" si="53"/>
        <v>4.4166666667442769</v>
      </c>
      <c r="Q185" s="4">
        <f t="shared" si="54"/>
        <v>0.81041666666715173</v>
      </c>
      <c r="R185" s="12">
        <f t="shared" si="55"/>
        <v>1.0645833333328483</v>
      </c>
      <c r="S185" s="7">
        <f t="shared" si="56"/>
        <v>-1.5499999999883585</v>
      </c>
      <c r="T185" s="2">
        <v>700.84</v>
      </c>
      <c r="U185" s="2">
        <v>2.1967924E-2</v>
      </c>
      <c r="V185" s="11">
        <v>42632.875</v>
      </c>
      <c r="W185" s="11">
        <v>42633.059027777781</v>
      </c>
      <c r="X185" s="11">
        <v>42632.810416666667</v>
      </c>
      <c r="Z185" s="25"/>
      <c r="AA185" s="25"/>
      <c r="AB185" s="25"/>
      <c r="AC185" s="25"/>
      <c r="AD185" s="25"/>
      <c r="AE185" s="25"/>
      <c r="AF185" s="25"/>
      <c r="AG185" s="25"/>
      <c r="AH185" s="25"/>
      <c r="AI185" s="25"/>
      <c r="AJ185" s="25"/>
      <c r="AK185" s="25"/>
      <c r="AL185" s="25"/>
      <c r="AM185" s="25"/>
      <c r="AN185" s="25"/>
      <c r="AO185" s="25"/>
    </row>
    <row r="186" spans="1:41" ht="15.75" x14ac:dyDescent="0.25">
      <c r="A186">
        <v>185</v>
      </c>
      <c r="B186" s="3">
        <v>42639</v>
      </c>
      <c r="C186" s="8">
        <v>5</v>
      </c>
      <c r="D186" s="8" t="s">
        <v>35</v>
      </c>
      <c r="E186" s="8" t="s">
        <v>51</v>
      </c>
      <c r="F186" s="2">
        <v>2016</v>
      </c>
      <c r="G186" s="2">
        <v>6</v>
      </c>
      <c r="H186" s="2" t="s">
        <v>9</v>
      </c>
      <c r="I186" s="10">
        <v>48923</v>
      </c>
      <c r="J186" s="10" t="s">
        <v>10</v>
      </c>
      <c r="K186" s="2">
        <v>48752</v>
      </c>
      <c r="L186" s="8">
        <v>29667</v>
      </c>
      <c r="M186" s="4">
        <f t="shared" si="50"/>
        <v>0.83333333333575865</v>
      </c>
      <c r="N186" s="4">
        <f t="shared" si="51"/>
        <v>0.83750000000145519</v>
      </c>
      <c r="O186" s="12">
        <f t="shared" si="52"/>
        <v>4.166666665696539E-3</v>
      </c>
      <c r="P186" s="7">
        <f t="shared" si="53"/>
        <v>9.9999999976716936E-2</v>
      </c>
      <c r="Q186" s="4">
        <f t="shared" si="54"/>
        <v>0.80000000000291038</v>
      </c>
      <c r="R186" s="12">
        <f t="shared" si="55"/>
        <v>1.0333333333328483</v>
      </c>
      <c r="S186" s="7">
        <f t="shared" si="56"/>
        <v>-0.79999999998835847</v>
      </c>
      <c r="T186" s="2">
        <v>701.33</v>
      </c>
      <c r="U186" s="2">
        <v>6.9513638000000003E-2</v>
      </c>
      <c r="V186" s="11">
        <v>42639.833333333336</v>
      </c>
      <c r="W186" s="11">
        <v>42639.837500000001</v>
      </c>
      <c r="X186" s="11">
        <v>42639.8</v>
      </c>
      <c r="Z186" s="25"/>
      <c r="AA186" s="25"/>
      <c r="AB186" s="25"/>
      <c r="AC186" s="25"/>
      <c r="AD186" s="25"/>
      <c r="AE186" s="25"/>
      <c r="AF186" s="25"/>
      <c r="AG186" s="25"/>
      <c r="AH186" s="25"/>
      <c r="AI186" s="25"/>
      <c r="AJ186" s="25"/>
      <c r="AK186" s="25"/>
      <c r="AL186" s="25"/>
      <c r="AM186" s="25"/>
      <c r="AN186" s="25"/>
      <c r="AO186" s="25"/>
    </row>
    <row r="187" spans="1:41" x14ac:dyDescent="0.25">
      <c r="A187">
        <v>186</v>
      </c>
      <c r="B187" s="3">
        <v>42650</v>
      </c>
      <c r="C187" s="8">
        <v>6</v>
      </c>
      <c r="D187" s="8" t="s">
        <v>35</v>
      </c>
      <c r="E187" s="8" t="s">
        <v>51</v>
      </c>
      <c r="F187" s="2">
        <v>2016</v>
      </c>
      <c r="G187" s="2">
        <v>6</v>
      </c>
      <c r="H187" s="2" t="s">
        <v>9</v>
      </c>
      <c r="I187">
        <v>10455</v>
      </c>
      <c r="J187" t="s">
        <v>10</v>
      </c>
      <c r="K187">
        <v>10589</v>
      </c>
      <c r="L187" s="8">
        <v>0</v>
      </c>
      <c r="M187" s="4">
        <f t="shared" si="50"/>
        <v>0.8125</v>
      </c>
      <c r="N187" s="4">
        <f t="shared" si="51"/>
        <v>0.64848379629984265</v>
      </c>
      <c r="O187" s="12">
        <f t="shared" si="52"/>
        <v>1.1640162037001573</v>
      </c>
      <c r="P187" s="7">
        <f t="shared" si="53"/>
        <v>-3.9363888888037764</v>
      </c>
      <c r="Q187" s="4">
        <f t="shared" si="54"/>
        <v>0.78366898147942265</v>
      </c>
      <c r="R187" s="12">
        <f t="shared" si="55"/>
        <v>1.0288310185205773</v>
      </c>
      <c r="S187" s="7">
        <f t="shared" si="56"/>
        <v>-0.69194444449385628</v>
      </c>
      <c r="T187" s="2">
        <v>721.95</v>
      </c>
      <c r="U187" s="2">
        <v>5.5399999999999998E-2</v>
      </c>
      <c r="V187" s="11">
        <v>42650.8125</v>
      </c>
      <c r="W187" s="11">
        <v>42650.6484837963</v>
      </c>
      <c r="X187" s="11">
        <v>42650.783668981479</v>
      </c>
      <c r="Z187" s="25"/>
      <c r="AA187" s="25"/>
      <c r="AB187" s="25"/>
      <c r="AC187" s="25"/>
      <c r="AD187" s="25"/>
      <c r="AE187" s="25"/>
      <c r="AF187" s="25"/>
      <c r="AG187" s="25"/>
      <c r="AH187" s="25"/>
      <c r="AI187" s="25"/>
      <c r="AJ187" s="25"/>
      <c r="AK187" s="25"/>
      <c r="AL187" s="25"/>
      <c r="AM187" s="25"/>
      <c r="AN187" s="25"/>
      <c r="AO187" s="25"/>
    </row>
    <row r="188" spans="1:41" ht="15.75" x14ac:dyDescent="0.25">
      <c r="A188">
        <v>187</v>
      </c>
      <c r="B188" s="3">
        <v>42907</v>
      </c>
      <c r="C188" s="8">
        <v>1</v>
      </c>
      <c r="D188" s="8" t="s">
        <v>35</v>
      </c>
      <c r="E188" s="8" t="s">
        <v>51</v>
      </c>
      <c r="F188" s="2">
        <v>2017</v>
      </c>
      <c r="G188" s="2">
        <v>6</v>
      </c>
      <c r="H188" s="2" t="s">
        <v>12</v>
      </c>
      <c r="I188" s="10">
        <v>91726</v>
      </c>
      <c r="J188" s="10">
        <v>75258</v>
      </c>
      <c r="K188">
        <v>75364</v>
      </c>
      <c r="L188" s="8">
        <v>75364</v>
      </c>
      <c r="M188" s="4">
        <f t="shared" si="50"/>
        <v>0.91666666666424135</v>
      </c>
      <c r="N188" s="4">
        <f t="shared" si="51"/>
        <v>0.90395833333604969</v>
      </c>
      <c r="O188" s="12">
        <f t="shared" si="52"/>
        <v>1.0127083333281917</v>
      </c>
      <c r="P188" s="7">
        <f t="shared" si="53"/>
        <v>-0.30499999987659976</v>
      </c>
      <c r="Q188" s="4">
        <f t="shared" si="54"/>
        <v>0.87777777777955635</v>
      </c>
      <c r="R188" s="12">
        <f t="shared" si="55"/>
        <v>1.038888888884685</v>
      </c>
      <c r="S188" s="7">
        <f t="shared" si="56"/>
        <v>-0.93333333323244005</v>
      </c>
      <c r="T188" s="2">
        <v>626.84</v>
      </c>
      <c r="U188" s="2">
        <v>0.120228447</v>
      </c>
      <c r="V188" s="11">
        <v>42907.916666666664</v>
      </c>
      <c r="W188" s="11">
        <v>42907.903958333336</v>
      </c>
      <c r="X188" s="11">
        <v>42907.87777777778</v>
      </c>
      <c r="Z188" s="25"/>
      <c r="AA188" s="25"/>
      <c r="AB188" s="25"/>
      <c r="AC188" s="25"/>
      <c r="AD188" s="25"/>
      <c r="AE188" s="25"/>
      <c r="AF188" s="25"/>
      <c r="AG188" s="25"/>
      <c r="AH188" s="25"/>
      <c r="AI188" s="25"/>
      <c r="AJ188" s="25"/>
      <c r="AK188" s="25"/>
      <c r="AL188" s="25"/>
      <c r="AM188" s="25"/>
      <c r="AN188" s="25"/>
      <c r="AO188" s="25"/>
    </row>
    <row r="189" spans="1:41" ht="15.75" x14ac:dyDescent="0.25">
      <c r="A189">
        <v>188</v>
      </c>
      <c r="B189" s="3">
        <v>42917</v>
      </c>
      <c r="C189" s="8">
        <v>2</v>
      </c>
      <c r="D189" s="8" t="s">
        <v>35</v>
      </c>
      <c r="E189" s="8" t="s">
        <v>51</v>
      </c>
      <c r="F189" s="2">
        <v>2017</v>
      </c>
      <c r="G189" s="2">
        <v>7</v>
      </c>
      <c r="H189" s="2" t="s">
        <v>12</v>
      </c>
      <c r="I189" s="10">
        <v>27680</v>
      </c>
      <c r="J189" s="10">
        <v>27638</v>
      </c>
      <c r="K189">
        <v>26669</v>
      </c>
      <c r="L189" s="8">
        <v>11677</v>
      </c>
      <c r="M189" s="4">
        <f t="shared" si="50"/>
        <v>0.875</v>
      </c>
      <c r="N189" s="4">
        <f t="shared" si="51"/>
        <v>0.79831018518598285</v>
      </c>
      <c r="O189" s="12">
        <f t="shared" si="52"/>
        <v>1.0766898148140172</v>
      </c>
      <c r="P189" s="7">
        <f t="shared" si="53"/>
        <v>-1.8405555555364117</v>
      </c>
      <c r="Q189" s="4">
        <f t="shared" si="54"/>
        <v>0.87777777777955635</v>
      </c>
      <c r="R189" s="12">
        <f t="shared" si="55"/>
        <v>2.7777777795563452E-3</v>
      </c>
      <c r="S189" s="7">
        <f t="shared" si="56"/>
        <v>6.6666666709352285E-2</v>
      </c>
      <c r="T189" s="2">
        <v>744.17</v>
      </c>
      <c r="U189" s="2">
        <v>3.5837240999999999E-2</v>
      </c>
      <c r="V189" s="11">
        <v>42917.875</v>
      </c>
      <c r="W189" s="11">
        <v>42917.798310185186</v>
      </c>
      <c r="X189" s="11">
        <v>42917.87777777778</v>
      </c>
    </row>
    <row r="190" spans="1:41" ht="15.75" x14ac:dyDescent="0.25">
      <c r="A190">
        <v>189</v>
      </c>
      <c r="B190" s="3">
        <v>42931</v>
      </c>
      <c r="C190" s="8">
        <v>3</v>
      </c>
      <c r="D190" s="8" t="s">
        <v>35</v>
      </c>
      <c r="E190" s="8" t="s">
        <v>51</v>
      </c>
      <c r="F190" s="2">
        <v>2017</v>
      </c>
      <c r="G190" s="2">
        <v>8</v>
      </c>
      <c r="H190" s="2" t="s">
        <v>12</v>
      </c>
      <c r="I190" s="10">
        <v>24775</v>
      </c>
      <c r="J190" s="10">
        <v>25065</v>
      </c>
      <c r="K190">
        <v>24731</v>
      </c>
      <c r="L190" s="8">
        <v>18685</v>
      </c>
      <c r="M190" s="4">
        <f t="shared" si="50"/>
        <v>0.85416666666424135</v>
      </c>
      <c r="N190" s="4">
        <f t="shared" si="51"/>
        <v>0.69800925925665069</v>
      </c>
      <c r="O190" s="12">
        <f t="shared" si="52"/>
        <v>1.1561574074075907</v>
      </c>
      <c r="P190" s="7">
        <f t="shared" si="53"/>
        <v>-3.7477777777821757</v>
      </c>
      <c r="Q190" s="4">
        <f t="shared" si="54"/>
        <v>0.87361111111385981</v>
      </c>
      <c r="R190" s="12">
        <f t="shared" si="55"/>
        <v>1.9444444449618459E-2</v>
      </c>
      <c r="S190" s="7">
        <f t="shared" si="56"/>
        <v>0.46666666679084301</v>
      </c>
      <c r="T190" s="2">
        <v>858.04</v>
      </c>
      <c r="U190" s="2">
        <v>2.8822666E-2</v>
      </c>
      <c r="V190" s="11">
        <v>42931.854166666664</v>
      </c>
      <c r="W190" s="11">
        <v>42931.698009259257</v>
      </c>
      <c r="X190" s="11">
        <v>42931.873611111114</v>
      </c>
      <c r="Z190" s="26"/>
      <c r="AA190" s="26"/>
      <c r="AB190" s="26"/>
      <c r="AC190" s="26"/>
      <c r="AD190" s="26"/>
      <c r="AE190" s="26"/>
      <c r="AF190" s="26"/>
      <c r="AG190" s="26"/>
      <c r="AH190" s="26"/>
      <c r="AI190" s="26"/>
      <c r="AJ190" s="26"/>
      <c r="AK190" s="26"/>
      <c r="AL190" s="26"/>
      <c r="AM190" s="26"/>
      <c r="AN190" s="26"/>
      <c r="AO190" s="26"/>
    </row>
    <row r="191" spans="1:41" ht="15.75" x14ac:dyDescent="0.25">
      <c r="A191">
        <v>190</v>
      </c>
      <c r="B191" s="3">
        <v>42945</v>
      </c>
      <c r="C191" s="8">
        <v>4</v>
      </c>
      <c r="D191" s="8" t="s">
        <v>35</v>
      </c>
      <c r="E191" s="8" t="s">
        <v>51</v>
      </c>
      <c r="F191" s="2">
        <v>2017</v>
      </c>
      <c r="G191" s="2">
        <v>7</v>
      </c>
      <c r="H191" s="2" t="s">
        <v>12</v>
      </c>
      <c r="I191" s="10">
        <v>6916</v>
      </c>
      <c r="J191" s="10">
        <v>6329</v>
      </c>
      <c r="K191">
        <v>6270</v>
      </c>
      <c r="L191" s="8">
        <v>2835</v>
      </c>
      <c r="M191" s="4">
        <f t="shared" si="50"/>
        <v>0.85416666666424135</v>
      </c>
      <c r="N191" s="4">
        <f t="shared" si="51"/>
        <v>0.73655092592525762</v>
      </c>
      <c r="O191" s="12">
        <f t="shared" si="52"/>
        <v>1.1176157407389837</v>
      </c>
      <c r="P191" s="7">
        <f t="shared" si="53"/>
        <v>-2.8227777777356096</v>
      </c>
      <c r="Q191" s="4">
        <f t="shared" si="54"/>
        <v>0.86388888888905058</v>
      </c>
      <c r="R191" s="12">
        <f t="shared" si="55"/>
        <v>9.7222222248092294E-3</v>
      </c>
      <c r="S191" s="7">
        <f t="shared" si="56"/>
        <v>0.2333333333954215</v>
      </c>
      <c r="T191" s="2">
        <v>738.68</v>
      </c>
      <c r="U191" s="2">
        <v>8.4881139999999997E-3</v>
      </c>
      <c r="V191" s="11">
        <v>42945.854166666664</v>
      </c>
      <c r="W191" s="11">
        <v>42945.736550925925</v>
      </c>
      <c r="X191" s="11">
        <v>42945.863888888889</v>
      </c>
      <c r="Z191" s="26"/>
      <c r="AA191" s="26"/>
      <c r="AB191" s="26"/>
      <c r="AC191" s="26"/>
      <c r="AD191" s="26"/>
      <c r="AE191" s="26"/>
      <c r="AF191" s="26"/>
      <c r="AG191" s="26"/>
      <c r="AH191" s="26"/>
      <c r="AI191" s="26"/>
      <c r="AJ191" s="26"/>
      <c r="AK191" s="26"/>
      <c r="AL191" s="26"/>
      <c r="AM191" s="26"/>
      <c r="AN191" s="26"/>
      <c r="AO191" s="26"/>
    </row>
    <row r="192" spans="1:41" ht="15.75" x14ac:dyDescent="0.25">
      <c r="A192">
        <v>191</v>
      </c>
      <c r="B192" s="3">
        <v>42959</v>
      </c>
      <c r="C192" s="8">
        <v>5</v>
      </c>
      <c r="D192" s="8" t="s">
        <v>35</v>
      </c>
      <c r="E192" s="8" t="s">
        <v>51</v>
      </c>
      <c r="F192" s="2">
        <v>2017</v>
      </c>
      <c r="G192" s="2">
        <v>7</v>
      </c>
      <c r="H192" s="2" t="s">
        <v>12</v>
      </c>
      <c r="I192" s="10">
        <v>22106</v>
      </c>
      <c r="J192" s="10">
        <v>18126</v>
      </c>
      <c r="K192">
        <v>17959</v>
      </c>
      <c r="L192" s="8">
        <v>17025</v>
      </c>
      <c r="M192" s="4">
        <f t="shared" si="50"/>
        <v>0.79166666666424135</v>
      </c>
      <c r="N192" s="4">
        <f t="shared" si="51"/>
        <v>0.64769675926072523</v>
      </c>
      <c r="O192" s="12">
        <f t="shared" si="52"/>
        <v>1.1439699074035161</v>
      </c>
      <c r="P192" s="7">
        <f t="shared" si="53"/>
        <v>-3.4552777776843868</v>
      </c>
      <c r="Q192" s="4">
        <f t="shared" si="54"/>
        <v>0.85416666666424135</v>
      </c>
      <c r="R192" s="12">
        <f t="shared" si="55"/>
        <v>6.25E-2</v>
      </c>
      <c r="S192" s="7">
        <f t="shared" si="56"/>
        <v>1.5</v>
      </c>
      <c r="T192" s="2">
        <v>729.74</v>
      </c>
      <c r="U192" s="2">
        <v>2.4610135000000002E-2</v>
      </c>
      <c r="V192" s="11">
        <v>42959.791666666664</v>
      </c>
      <c r="W192" s="11">
        <v>42959.647696759261</v>
      </c>
      <c r="X192" s="11">
        <v>42959.854166666664</v>
      </c>
    </row>
    <row r="193" spans="1:41" x14ac:dyDescent="0.25">
      <c r="A193">
        <v>192</v>
      </c>
      <c r="B193" s="3">
        <v>42968</v>
      </c>
      <c r="C193" s="8">
        <v>1</v>
      </c>
      <c r="D193" s="8" t="s">
        <v>35</v>
      </c>
      <c r="E193" s="8" t="s">
        <v>51</v>
      </c>
      <c r="F193" s="2">
        <v>2017</v>
      </c>
      <c r="G193" s="2">
        <v>9</v>
      </c>
      <c r="H193" s="2" t="s">
        <v>9</v>
      </c>
      <c r="I193">
        <v>44233</v>
      </c>
      <c r="J193">
        <v>33892</v>
      </c>
      <c r="K193">
        <v>33839</v>
      </c>
      <c r="L193" s="8">
        <v>33839</v>
      </c>
      <c r="M193" s="4">
        <f t="shared" si="50"/>
        <v>0.85416666666424135</v>
      </c>
      <c r="N193" s="4">
        <f t="shared" si="51"/>
        <v>0.96766203703737119</v>
      </c>
      <c r="O193" s="12">
        <f t="shared" si="52"/>
        <v>0.11349537037312984</v>
      </c>
      <c r="P193" s="7">
        <f t="shared" si="53"/>
        <v>2.7238888889551163</v>
      </c>
      <c r="Q193" s="4">
        <f t="shared" si="54"/>
        <v>0.84652777777955635</v>
      </c>
      <c r="R193" s="12">
        <f t="shared" si="55"/>
        <v>1.007638888884685</v>
      </c>
      <c r="S193" s="7">
        <f t="shared" si="56"/>
        <v>-0.18333333323244005</v>
      </c>
      <c r="T193" s="2">
        <v>819.58</v>
      </c>
      <c r="U193" s="2">
        <v>4.1288221E-2</v>
      </c>
      <c r="V193" s="11">
        <v>42968.854166666664</v>
      </c>
      <c r="W193" s="11">
        <v>42968.967662037037</v>
      </c>
      <c r="X193" s="11">
        <v>42968.84652777778</v>
      </c>
      <c r="Z193" s="26"/>
      <c r="AA193" s="26"/>
      <c r="AB193" s="26"/>
      <c r="AC193" s="26"/>
      <c r="AD193" s="26"/>
      <c r="AE193" s="26"/>
      <c r="AF193" s="26"/>
      <c r="AG193" s="26"/>
      <c r="AH193" s="26"/>
      <c r="AI193" s="26"/>
      <c r="AJ193" s="26"/>
      <c r="AK193" s="26"/>
      <c r="AL193" s="26"/>
      <c r="AM193" s="26"/>
      <c r="AN193" s="26"/>
      <c r="AO193" s="26"/>
    </row>
    <row r="194" spans="1:41" ht="15.75" x14ac:dyDescent="0.25">
      <c r="A194">
        <v>193</v>
      </c>
      <c r="B194" s="3">
        <v>42973</v>
      </c>
      <c r="C194" s="8">
        <v>6</v>
      </c>
      <c r="D194" s="8" t="s">
        <v>35</v>
      </c>
      <c r="E194" s="8" t="s">
        <v>51</v>
      </c>
      <c r="F194" s="2">
        <v>2017</v>
      </c>
      <c r="G194" s="2">
        <v>8</v>
      </c>
      <c r="H194" s="2" t="s">
        <v>12</v>
      </c>
      <c r="I194" s="10">
        <v>13763</v>
      </c>
      <c r="J194" s="10">
        <v>12143</v>
      </c>
      <c r="K194">
        <v>11923</v>
      </c>
      <c r="L194" s="8">
        <v>9475</v>
      </c>
      <c r="M194" s="4">
        <f t="shared" si="50"/>
        <v>0.83333333333575865</v>
      </c>
      <c r="N194" s="4">
        <f t="shared" si="51"/>
        <v>0.67887731481459923</v>
      </c>
      <c r="O194" s="12">
        <f t="shared" si="52"/>
        <v>1.1544560185211594</v>
      </c>
      <c r="P194" s="7">
        <f t="shared" si="53"/>
        <v>-3.7069444445078261</v>
      </c>
      <c r="Q194" s="4">
        <f t="shared" si="54"/>
        <v>0.83541666666860692</v>
      </c>
      <c r="R194" s="12">
        <f t="shared" si="55"/>
        <v>2.0833333328482695E-3</v>
      </c>
      <c r="S194" s="7">
        <f t="shared" si="56"/>
        <v>4.9999999988358468E-2</v>
      </c>
      <c r="T194" s="2">
        <v>854.25</v>
      </c>
      <c r="U194" s="2">
        <v>1.3957272E-2</v>
      </c>
      <c r="V194" s="11">
        <v>42973.833333333336</v>
      </c>
      <c r="W194" s="11">
        <v>42973.678877314815</v>
      </c>
      <c r="X194" s="11">
        <v>42973.835416666669</v>
      </c>
    </row>
    <row r="195" spans="1:41" x14ac:dyDescent="0.25">
      <c r="A195">
        <v>194</v>
      </c>
      <c r="B195" s="3">
        <v>42986</v>
      </c>
      <c r="C195" s="8">
        <v>2</v>
      </c>
      <c r="D195" s="8" t="s">
        <v>35</v>
      </c>
      <c r="E195" s="8" t="s">
        <v>51</v>
      </c>
      <c r="F195" s="2">
        <v>2017</v>
      </c>
      <c r="G195" s="2">
        <v>8</v>
      </c>
      <c r="H195" s="2" t="s">
        <v>9</v>
      </c>
      <c r="I195">
        <v>84439</v>
      </c>
      <c r="J195">
        <v>64296</v>
      </c>
      <c r="K195">
        <v>65393</v>
      </c>
      <c r="L195" s="8">
        <v>60745</v>
      </c>
      <c r="M195" s="4">
        <f t="shared" si="50"/>
        <v>0.83333333333575865</v>
      </c>
      <c r="N195" s="4">
        <f t="shared" si="51"/>
        <v>4.3703703704522923E-2</v>
      </c>
      <c r="O195" s="12">
        <f t="shared" si="52"/>
        <v>0.21037037036876427</v>
      </c>
      <c r="P195" s="7">
        <f t="shared" si="53"/>
        <v>5.0488888888503425</v>
      </c>
      <c r="Q195" s="4">
        <f t="shared" si="54"/>
        <v>0.82499999999708962</v>
      </c>
      <c r="R195" s="12">
        <f t="shared" si="55"/>
        <v>1.008333333338669</v>
      </c>
      <c r="S195" s="7">
        <f t="shared" si="56"/>
        <v>-0.20000000012805685</v>
      </c>
      <c r="T195" s="2">
        <v>830.85</v>
      </c>
      <c r="U195" s="2">
        <v>7.8706144000000006E-2</v>
      </c>
      <c r="V195" s="11">
        <v>42986.833333333336</v>
      </c>
      <c r="W195" s="11">
        <v>42987.043703703705</v>
      </c>
      <c r="X195" s="11">
        <v>42986.824999999997</v>
      </c>
      <c r="Z195" s="21"/>
      <c r="AA195" s="21"/>
      <c r="AB195" s="21"/>
      <c r="AC195" s="21"/>
      <c r="AD195" s="21"/>
      <c r="AE195" s="21"/>
      <c r="AF195" s="21"/>
      <c r="AG195" s="21"/>
      <c r="AH195" s="21"/>
      <c r="AI195" s="21"/>
      <c r="AJ195" s="21"/>
      <c r="AK195" s="21"/>
      <c r="AL195" s="21"/>
      <c r="AM195" s="21"/>
      <c r="AN195" s="21"/>
      <c r="AO195" s="21"/>
    </row>
    <row r="196" spans="1:41" ht="15.75" x14ac:dyDescent="0.25">
      <c r="A196">
        <v>195</v>
      </c>
      <c r="B196" s="3">
        <v>42986</v>
      </c>
      <c r="C196" s="8">
        <v>7</v>
      </c>
      <c r="D196" s="8" t="s">
        <v>35</v>
      </c>
      <c r="E196" s="8" t="s">
        <v>51</v>
      </c>
      <c r="F196" s="2">
        <v>2017</v>
      </c>
      <c r="G196" s="2">
        <v>3</v>
      </c>
      <c r="H196" s="2" t="s">
        <v>12</v>
      </c>
      <c r="I196" s="10">
        <v>10284</v>
      </c>
      <c r="J196" s="10">
        <v>10576</v>
      </c>
      <c r="K196">
        <v>8188</v>
      </c>
      <c r="L196" s="8">
        <v>6222</v>
      </c>
      <c r="M196" s="4">
        <f t="shared" si="50"/>
        <v>0.83333333333575865</v>
      </c>
      <c r="N196" s="4">
        <f t="shared" si="51"/>
        <v>8.2268518519413192E-2</v>
      </c>
      <c r="O196" s="12">
        <f t="shared" si="52"/>
        <v>0.24893518518365454</v>
      </c>
      <c r="P196" s="7">
        <f t="shared" si="53"/>
        <v>5.9744444444077089</v>
      </c>
      <c r="Q196" s="4">
        <f t="shared" si="54"/>
        <v>0.82499999999708962</v>
      </c>
      <c r="R196" s="12">
        <f t="shared" si="55"/>
        <v>1.008333333338669</v>
      </c>
      <c r="S196" s="7">
        <f t="shared" si="56"/>
        <v>-0.20000000012805685</v>
      </c>
      <c r="T196" s="2">
        <v>346.21</v>
      </c>
      <c r="U196" s="2">
        <v>2.3650385999999999E-2</v>
      </c>
      <c r="V196" s="11">
        <v>42986.833333333336</v>
      </c>
      <c r="W196" s="11">
        <v>42987.082268518519</v>
      </c>
      <c r="X196" s="11">
        <v>42986.824999999997</v>
      </c>
      <c r="Z196" s="26"/>
      <c r="AA196" s="26"/>
      <c r="AB196" s="26"/>
      <c r="AC196" s="26"/>
      <c r="AD196" s="26"/>
      <c r="AE196" s="26"/>
      <c r="AF196" s="26"/>
      <c r="AG196" s="26"/>
      <c r="AH196" s="26"/>
      <c r="AI196" s="26"/>
      <c r="AJ196" s="26"/>
      <c r="AK196" s="26"/>
      <c r="AL196" s="26"/>
      <c r="AM196" s="26"/>
      <c r="AN196" s="26"/>
      <c r="AO196" s="26"/>
    </row>
    <row r="197" spans="1:41" x14ac:dyDescent="0.25">
      <c r="A197">
        <v>196</v>
      </c>
      <c r="B197" s="3">
        <v>42995</v>
      </c>
      <c r="C197" s="8">
        <v>3</v>
      </c>
      <c r="D197" s="8" t="s">
        <v>35</v>
      </c>
      <c r="E197" s="8" t="s">
        <v>51</v>
      </c>
      <c r="F197" s="2">
        <v>2017</v>
      </c>
      <c r="G197" s="2">
        <v>8</v>
      </c>
      <c r="H197" s="2" t="s">
        <v>9</v>
      </c>
      <c r="I197">
        <v>82359</v>
      </c>
      <c r="J197">
        <v>62869</v>
      </c>
      <c r="K197">
        <v>6222</v>
      </c>
      <c r="L197" s="8">
        <v>42053</v>
      </c>
      <c r="M197" s="4">
        <f t="shared" si="50"/>
        <v>0.83333333333575865</v>
      </c>
      <c r="N197" s="4">
        <f t="shared" si="51"/>
        <v>0.88710648148116888</v>
      </c>
      <c r="O197" s="12">
        <f t="shared" si="52"/>
        <v>5.3773148145410232E-2</v>
      </c>
      <c r="P197" s="7">
        <f t="shared" si="53"/>
        <v>1.2905555554898456</v>
      </c>
      <c r="Q197" s="4">
        <f t="shared" si="54"/>
        <v>0.81319444444670808</v>
      </c>
      <c r="R197" s="12">
        <f t="shared" si="55"/>
        <v>1.0201388888890506</v>
      </c>
      <c r="S197" s="7">
        <f t="shared" si="56"/>
        <v>-0.48333333333721384</v>
      </c>
      <c r="T197" s="2">
        <v>841.28</v>
      </c>
      <c r="U197" s="2">
        <v>7.4808625000000004E-2</v>
      </c>
      <c r="V197" s="11">
        <v>42995.833333333336</v>
      </c>
      <c r="W197" s="11">
        <v>42995.887106481481</v>
      </c>
      <c r="X197" s="11">
        <v>42995.813194444447</v>
      </c>
      <c r="Z197" s="21"/>
      <c r="AA197" s="21"/>
      <c r="AB197" s="21"/>
      <c r="AC197" s="21"/>
      <c r="AD197" s="21"/>
      <c r="AE197" s="21"/>
      <c r="AF197" s="21"/>
      <c r="AG197" s="21"/>
      <c r="AH197" s="21"/>
      <c r="AI197" s="21"/>
      <c r="AJ197" s="21"/>
      <c r="AK197" s="21"/>
      <c r="AL197" s="21"/>
      <c r="AM197" s="21"/>
      <c r="AN197" s="21"/>
      <c r="AO197" s="21"/>
    </row>
    <row r="198" spans="1:41" ht="15.75" x14ac:dyDescent="0.25">
      <c r="A198">
        <v>197</v>
      </c>
      <c r="B198" s="3">
        <v>43001</v>
      </c>
      <c r="C198" s="8">
        <v>8</v>
      </c>
      <c r="D198" s="8" t="s">
        <v>35</v>
      </c>
      <c r="E198" s="8" t="s">
        <v>51</v>
      </c>
      <c r="F198" s="2">
        <v>2017</v>
      </c>
      <c r="G198" s="2">
        <v>3</v>
      </c>
      <c r="H198" s="2" t="s">
        <v>12</v>
      </c>
      <c r="I198" s="10">
        <v>2310</v>
      </c>
      <c r="J198" s="10">
        <v>1925</v>
      </c>
      <c r="K198">
        <v>1751</v>
      </c>
      <c r="L198" s="8">
        <v>710</v>
      </c>
      <c r="M198" s="4">
        <f t="shared" si="50"/>
        <v>0.8125</v>
      </c>
      <c r="N198" s="4">
        <f t="shared" si="51"/>
        <v>0.62526620370044839</v>
      </c>
      <c r="O198" s="12">
        <f t="shared" si="52"/>
        <v>1.1872337962995516</v>
      </c>
      <c r="P198" s="7">
        <f t="shared" si="53"/>
        <v>-4.4936111111892387</v>
      </c>
      <c r="Q198" s="4">
        <f t="shared" si="54"/>
        <v>0.79930555555620231</v>
      </c>
      <c r="R198" s="12">
        <f t="shared" si="55"/>
        <v>1.0131944444437977</v>
      </c>
      <c r="S198" s="7">
        <f t="shared" si="56"/>
        <v>-0.31666666665114462</v>
      </c>
      <c r="T198" s="2">
        <v>343.36</v>
      </c>
      <c r="U198" s="2">
        <v>5.0996039999999998E-3</v>
      </c>
      <c r="V198" s="11">
        <v>43001.8125</v>
      </c>
      <c r="W198" s="11">
        <v>43001.6252662037</v>
      </c>
      <c r="X198" s="11">
        <v>43001.799305555556</v>
      </c>
      <c r="Z198" s="26"/>
      <c r="AA198" s="26"/>
      <c r="AB198" s="26"/>
      <c r="AC198" s="26"/>
      <c r="AD198" s="26"/>
      <c r="AE198" s="26"/>
      <c r="AF198" s="26"/>
      <c r="AG198" s="26"/>
      <c r="AH198" s="26"/>
      <c r="AI198" s="26"/>
      <c r="AJ198" s="26"/>
      <c r="AK198" s="26"/>
      <c r="AL198" s="26"/>
      <c r="AM198" s="26"/>
      <c r="AN198" s="26"/>
      <c r="AO198" s="26"/>
    </row>
    <row r="199" spans="1:41" x14ac:dyDescent="0.25">
      <c r="A199">
        <v>198</v>
      </c>
      <c r="B199" s="3">
        <v>43009</v>
      </c>
      <c r="D199" s="8" t="s">
        <v>37</v>
      </c>
      <c r="E199" s="8" t="s">
        <v>52</v>
      </c>
      <c r="F199" s="2">
        <v>2017</v>
      </c>
      <c r="G199" s="2">
        <v>7</v>
      </c>
      <c r="H199" s="2" t="s">
        <v>9</v>
      </c>
      <c r="I199">
        <v>3457</v>
      </c>
      <c r="J199">
        <v>3148</v>
      </c>
      <c r="K199">
        <v>3014</v>
      </c>
      <c r="L199" s="8">
        <v>0</v>
      </c>
      <c r="M199" s="4">
        <f t="shared" si="50"/>
        <v>0.8125</v>
      </c>
      <c r="N199" s="4">
        <f t="shared" si="51"/>
        <v>0.84783564815006685</v>
      </c>
      <c r="O199" s="12">
        <f t="shared" si="52"/>
        <v>3.5335648150066845E-2</v>
      </c>
      <c r="P199" s="7">
        <f t="shared" si="53"/>
        <v>0.84805555560160428</v>
      </c>
      <c r="Q199" s="4">
        <f t="shared" si="54"/>
        <v>0.79583333332993789</v>
      </c>
      <c r="R199" s="12">
        <f t="shared" si="55"/>
        <v>1.0166666666700621</v>
      </c>
      <c r="S199" s="7">
        <f t="shared" si="56"/>
        <v>-0.40000000008149073</v>
      </c>
      <c r="T199" s="2">
        <v>713.16</v>
      </c>
      <c r="U199" s="2">
        <v>4.2262610000000003E-3</v>
      </c>
      <c r="V199" s="11">
        <v>43009.8125</v>
      </c>
      <c r="W199" s="11">
        <v>43009.84783564815</v>
      </c>
      <c r="X199" s="11">
        <v>43009.79583333333</v>
      </c>
      <c r="Z199" s="21"/>
      <c r="AA199" s="21"/>
      <c r="AB199" s="21"/>
      <c r="AC199" s="21"/>
      <c r="AD199" s="21"/>
      <c r="AE199" s="21"/>
      <c r="AF199" s="21"/>
      <c r="AG199" s="21"/>
      <c r="AH199" s="21"/>
      <c r="AI199" s="21"/>
      <c r="AJ199" s="21"/>
      <c r="AK199" s="21"/>
      <c r="AL199" s="21"/>
      <c r="AM199" s="21"/>
      <c r="AN199" s="21"/>
      <c r="AO199" s="21"/>
    </row>
    <row r="200" spans="1:41" x14ac:dyDescent="0.25">
      <c r="A200">
        <v>199</v>
      </c>
      <c r="B200" s="3">
        <v>43014</v>
      </c>
      <c r="C200" s="8">
        <v>4</v>
      </c>
      <c r="D200" s="8" t="s">
        <v>35</v>
      </c>
      <c r="E200" s="8" t="s">
        <v>51</v>
      </c>
      <c r="F200" s="2">
        <v>2017</v>
      </c>
      <c r="G200" s="2">
        <v>6</v>
      </c>
      <c r="H200" s="2" t="s">
        <v>9</v>
      </c>
      <c r="I200">
        <v>6144</v>
      </c>
      <c r="J200">
        <v>4984</v>
      </c>
      <c r="K200">
        <v>5386</v>
      </c>
      <c r="L200" s="8">
        <v>0</v>
      </c>
      <c r="M200" s="4">
        <f t="shared" si="50"/>
        <v>0.8125</v>
      </c>
      <c r="N200" s="4">
        <f t="shared" si="51"/>
        <v>0.99644675925810589</v>
      </c>
      <c r="O200" s="12">
        <f t="shared" si="52"/>
        <v>0.18394675925810589</v>
      </c>
      <c r="P200" s="7">
        <f t="shared" si="53"/>
        <v>4.4147222221945412</v>
      </c>
      <c r="Q200" s="4">
        <f t="shared" si="54"/>
        <v>0.78958333333139308</v>
      </c>
      <c r="R200" s="12">
        <f t="shared" si="55"/>
        <v>1.0229166666686069</v>
      </c>
      <c r="S200" s="7">
        <f t="shared" si="56"/>
        <v>-0.55000000004656613</v>
      </c>
      <c r="T200" s="2">
        <v>822.33</v>
      </c>
      <c r="U200" s="2">
        <v>6.5496820000000002E-3</v>
      </c>
      <c r="V200" s="11">
        <v>43014.8125</v>
      </c>
      <c r="W200" s="11">
        <v>43014.996446759258</v>
      </c>
      <c r="X200" s="11">
        <v>43014.789583333331</v>
      </c>
      <c r="Z200" s="21"/>
      <c r="AA200" s="21"/>
      <c r="AB200" s="21"/>
      <c r="AC200" s="21"/>
      <c r="AD200" s="21"/>
      <c r="AE200" s="21"/>
      <c r="AF200" s="21"/>
      <c r="AG200" s="21"/>
      <c r="AH200" s="21"/>
      <c r="AI200" s="21"/>
      <c r="AJ200" s="21"/>
      <c r="AK200" s="21"/>
      <c r="AL200" s="21"/>
      <c r="AM200" s="21"/>
      <c r="AN200" s="21"/>
      <c r="AO200" s="21"/>
    </row>
    <row r="201" spans="1:41" x14ac:dyDescent="0.25">
      <c r="A201">
        <v>200</v>
      </c>
      <c r="B201" s="3">
        <v>43026</v>
      </c>
      <c r="C201" s="8">
        <v>5</v>
      </c>
      <c r="D201" s="8" t="s">
        <v>35</v>
      </c>
      <c r="E201" s="8" t="s">
        <v>51</v>
      </c>
      <c r="F201" s="2">
        <v>2017</v>
      </c>
      <c r="G201" s="2">
        <v>6</v>
      </c>
      <c r="H201" s="2" t="s">
        <v>9</v>
      </c>
      <c r="I201">
        <v>32741</v>
      </c>
      <c r="J201">
        <v>30425</v>
      </c>
      <c r="K201">
        <v>30396</v>
      </c>
      <c r="L201" s="8">
        <v>29155</v>
      </c>
      <c r="M201" s="4">
        <f t="shared" si="50"/>
        <v>0.8125</v>
      </c>
      <c r="N201" s="4">
        <f t="shared" si="51"/>
        <v>0.94822916666453239</v>
      </c>
      <c r="O201" s="12">
        <f t="shared" si="52"/>
        <v>0.13572916666453239</v>
      </c>
      <c r="P201" s="7">
        <f t="shared" si="53"/>
        <v>3.2574999999487773</v>
      </c>
      <c r="Q201" s="4">
        <f t="shared" si="54"/>
        <v>0.77569444444088731</v>
      </c>
      <c r="R201" s="12">
        <f t="shared" si="55"/>
        <v>1.0368055555591127</v>
      </c>
      <c r="S201" s="7">
        <f t="shared" si="56"/>
        <v>-0.88333333341870457</v>
      </c>
      <c r="T201" s="2">
        <v>829.72</v>
      </c>
      <c r="U201" s="2">
        <v>3.6634044999999997E-2</v>
      </c>
      <c r="V201" s="11">
        <v>43026.8125</v>
      </c>
      <c r="W201" s="11">
        <v>43026.948229166665</v>
      </c>
      <c r="X201" s="11">
        <v>43026.775694444441</v>
      </c>
      <c r="Z201" s="21"/>
      <c r="AA201" s="21"/>
      <c r="AB201" s="21"/>
      <c r="AC201" s="21"/>
      <c r="AD201" s="21"/>
      <c r="AE201" s="21"/>
      <c r="AF201" s="21"/>
      <c r="AG201" s="21"/>
      <c r="AH201" s="21"/>
      <c r="AI201" s="21"/>
      <c r="AJ201" s="21"/>
      <c r="AK201" s="21"/>
      <c r="AL201" s="21"/>
      <c r="AM201" s="21"/>
      <c r="AN201" s="21"/>
      <c r="AO201" s="21"/>
    </row>
    <row r="202" spans="1:41" ht="15.75" x14ac:dyDescent="0.25">
      <c r="A202">
        <v>201</v>
      </c>
      <c r="B202" s="3">
        <v>43260</v>
      </c>
      <c r="C202" s="8">
        <v>1</v>
      </c>
      <c r="D202" s="8" t="s">
        <v>35</v>
      </c>
      <c r="E202" s="8" t="s">
        <v>51</v>
      </c>
      <c r="F202" s="2">
        <v>2018</v>
      </c>
      <c r="G202" s="2">
        <v>6</v>
      </c>
      <c r="H202" s="2" t="s">
        <v>12</v>
      </c>
      <c r="I202" s="10">
        <v>81722</v>
      </c>
      <c r="J202" s="10">
        <v>81722</v>
      </c>
      <c r="K202">
        <v>77909</v>
      </c>
      <c r="L202" s="8">
        <v>77909</v>
      </c>
      <c r="M202" s="4">
        <f t="shared" si="50"/>
        <v>0.85416666666424135</v>
      </c>
      <c r="N202" s="4">
        <f t="shared" si="51"/>
        <v>0.85842592592234723</v>
      </c>
      <c r="O202" s="12">
        <f t="shared" si="52"/>
        <v>4.2592592581058852E-3</v>
      </c>
      <c r="P202" s="7">
        <f t="shared" si="53"/>
        <v>0.10222222219454125</v>
      </c>
      <c r="Q202" s="4">
        <f t="shared" si="54"/>
        <v>0.87430555555329192</v>
      </c>
      <c r="R202" s="12">
        <f t="shared" si="55"/>
        <v>2.0138888889050577E-2</v>
      </c>
      <c r="S202" s="7">
        <f t="shared" si="56"/>
        <v>0.48333333333721384</v>
      </c>
      <c r="T202" s="2">
        <v>679.86</v>
      </c>
      <c r="U202" s="2">
        <v>0.11459565200000001</v>
      </c>
      <c r="V202" s="11">
        <v>43260.854166666664</v>
      </c>
      <c r="W202" s="11">
        <v>43260.858425925922</v>
      </c>
      <c r="X202" s="11">
        <v>43260.874305555553</v>
      </c>
    </row>
    <row r="203" spans="1:41" ht="15.75" x14ac:dyDescent="0.25">
      <c r="A203">
        <v>202</v>
      </c>
      <c r="B203" s="3">
        <v>43274</v>
      </c>
      <c r="C203" s="8">
        <v>2</v>
      </c>
      <c r="D203" s="8" t="s">
        <v>35</v>
      </c>
      <c r="E203" s="8" t="s">
        <v>51</v>
      </c>
      <c r="F203" s="2">
        <v>2018</v>
      </c>
      <c r="G203" s="2">
        <v>7</v>
      </c>
      <c r="H203" s="2" t="s">
        <v>12</v>
      </c>
      <c r="I203" s="10">
        <v>29877</v>
      </c>
      <c r="J203" s="10">
        <v>18838</v>
      </c>
      <c r="K203">
        <v>26660</v>
      </c>
      <c r="L203" s="8">
        <v>16137</v>
      </c>
      <c r="M203" s="4">
        <f t="shared" si="50"/>
        <v>0.89583333333575865</v>
      </c>
      <c r="N203" s="4">
        <f t="shared" si="51"/>
        <v>0.89887731481576338</v>
      </c>
      <c r="O203" s="12">
        <f t="shared" si="52"/>
        <v>3.0439814800047316E-3</v>
      </c>
      <c r="P203" s="7">
        <f t="shared" si="53"/>
        <v>7.3055555520113558E-2</v>
      </c>
      <c r="Q203" s="4">
        <f t="shared" si="54"/>
        <v>0.88194444444525288</v>
      </c>
      <c r="R203" s="12">
        <f t="shared" si="55"/>
        <v>1.0138888888905058</v>
      </c>
      <c r="S203" s="7">
        <f t="shared" si="56"/>
        <v>-0.33333333337213844</v>
      </c>
      <c r="T203" s="2">
        <v>759.25</v>
      </c>
      <c r="U203" s="2">
        <v>2.5822851000000001E-2</v>
      </c>
      <c r="V203" s="11">
        <v>43274.895833333336</v>
      </c>
      <c r="W203" s="11">
        <v>43274.898877314816</v>
      </c>
      <c r="X203" s="11">
        <v>43274.881944444445</v>
      </c>
    </row>
    <row r="204" spans="1:41" ht="15.75" x14ac:dyDescent="0.25">
      <c r="A204">
        <v>203</v>
      </c>
      <c r="B204" s="3">
        <v>43288</v>
      </c>
      <c r="C204" s="8">
        <v>3</v>
      </c>
      <c r="D204" s="8" t="s">
        <v>35</v>
      </c>
      <c r="E204" s="8" t="s">
        <v>51</v>
      </c>
      <c r="F204" s="2">
        <v>2018</v>
      </c>
      <c r="G204" s="2">
        <v>8</v>
      </c>
      <c r="H204" s="2" t="s">
        <v>12</v>
      </c>
      <c r="I204" s="10">
        <v>35684</v>
      </c>
      <c r="J204" s="10">
        <v>31360</v>
      </c>
      <c r="K204">
        <v>32523</v>
      </c>
      <c r="L204" s="8">
        <v>28647</v>
      </c>
      <c r="M204" s="4">
        <f t="shared" si="50"/>
        <v>0.85416666666424135</v>
      </c>
      <c r="N204" s="4">
        <f t="shared" si="51"/>
        <v>0.79353009258920792</v>
      </c>
      <c r="O204" s="12">
        <f t="shared" si="52"/>
        <v>1.0606365740750334</v>
      </c>
      <c r="P204" s="7">
        <f t="shared" si="53"/>
        <v>-1.4552777778008021</v>
      </c>
      <c r="Q204" s="4">
        <f t="shared" si="54"/>
        <v>0.87638888888614019</v>
      </c>
      <c r="R204" s="12">
        <f t="shared" si="55"/>
        <v>2.2222222221898846E-2</v>
      </c>
      <c r="S204" s="7">
        <f t="shared" si="56"/>
        <v>0.53333333332557231</v>
      </c>
      <c r="T204" s="2">
        <v>840.89</v>
      </c>
      <c r="U204" s="2">
        <v>3.8676877999999998E-2</v>
      </c>
      <c r="V204" s="11">
        <v>43288.854166666664</v>
      </c>
      <c r="W204" s="11">
        <v>43288.793530092589</v>
      </c>
      <c r="X204" s="11">
        <v>43288.876388888886</v>
      </c>
      <c r="Z204" s="26"/>
      <c r="AA204" s="26"/>
      <c r="AB204" s="26"/>
      <c r="AC204" s="26"/>
      <c r="AD204" s="26"/>
      <c r="AE204" s="26"/>
      <c r="AF204" s="26"/>
      <c r="AG204" s="26"/>
      <c r="AH204" s="26"/>
      <c r="AI204" s="26"/>
      <c r="AJ204" s="26"/>
      <c r="AK204" s="26"/>
      <c r="AL204" s="26"/>
      <c r="AM204" s="26"/>
      <c r="AN204" s="26"/>
      <c r="AO204" s="26"/>
    </row>
    <row r="205" spans="1:41" ht="15.75" x14ac:dyDescent="0.25">
      <c r="A205">
        <v>204</v>
      </c>
      <c r="B205" s="3">
        <v>43302</v>
      </c>
      <c r="C205" s="8">
        <v>4</v>
      </c>
      <c r="D205" s="8" t="s">
        <v>35</v>
      </c>
      <c r="E205" s="8" t="s">
        <v>51</v>
      </c>
      <c r="F205" s="2">
        <v>2018</v>
      </c>
      <c r="G205" s="2">
        <v>6</v>
      </c>
      <c r="H205" s="2" t="s">
        <v>12</v>
      </c>
      <c r="I205" s="10">
        <v>4887</v>
      </c>
      <c r="J205" s="10">
        <v>0</v>
      </c>
      <c r="K205">
        <v>4063</v>
      </c>
      <c r="L205" s="8">
        <v>0</v>
      </c>
      <c r="M205" s="4">
        <f t="shared" ref="M205:M236" si="57">V205-INT(V205)</f>
        <v>0.875</v>
      </c>
      <c r="N205" s="4">
        <f t="shared" ref="N205:N236" si="58">W205-INT(W205)</f>
        <v>0.84054398148145992</v>
      </c>
      <c r="O205" s="12">
        <f t="shared" ref="O205:O236" si="59">IF(W205&gt;V205, W205-V205, 1+V205-W205)</f>
        <v>1.0344560185185401</v>
      </c>
      <c r="P205" s="7">
        <f t="shared" ref="P205:P236" si="60">(W205-V205)*24</f>
        <v>-0.82694444444496185</v>
      </c>
      <c r="Q205" s="4">
        <f t="shared" ref="Q205:Q236" si="61">X205-INT(X205)</f>
        <v>0.87013888888759539</v>
      </c>
      <c r="R205" s="12">
        <f t="shared" ref="R205:R236" si="62">IF(X205&gt;V205, X205-V205, 1+V205-X205)</f>
        <v>1.0048611111124046</v>
      </c>
      <c r="S205" s="7">
        <f t="shared" ref="S205:S236" si="63">(X205-V205)*24</f>
        <v>-0.11666666669771075</v>
      </c>
      <c r="T205" s="2">
        <v>600.02</v>
      </c>
      <c r="U205" s="2">
        <v>0</v>
      </c>
      <c r="V205" s="11">
        <v>43302.875</v>
      </c>
      <c r="W205" s="11">
        <v>43302.840543981481</v>
      </c>
      <c r="X205" s="11">
        <v>43302.870138888888</v>
      </c>
      <c r="Z205" s="26"/>
      <c r="AA205" s="26"/>
      <c r="AB205" s="26"/>
      <c r="AC205" s="26"/>
      <c r="AD205" s="26"/>
      <c r="AE205" s="26"/>
      <c r="AF205" s="26"/>
      <c r="AG205" s="26"/>
      <c r="AH205" s="26"/>
      <c r="AI205" s="26"/>
      <c r="AJ205" s="26"/>
      <c r="AK205" s="26"/>
      <c r="AL205" s="26"/>
      <c r="AM205" s="26"/>
      <c r="AN205" s="26"/>
      <c r="AO205" s="26"/>
    </row>
    <row r="206" spans="1:41" ht="15.75" x14ac:dyDescent="0.25">
      <c r="A206">
        <v>205</v>
      </c>
      <c r="B206" s="3">
        <v>43317</v>
      </c>
      <c r="C206" s="8">
        <v>5</v>
      </c>
      <c r="D206" s="8" t="s">
        <v>35</v>
      </c>
      <c r="E206" s="8" t="s">
        <v>51</v>
      </c>
      <c r="F206" s="2">
        <v>2018</v>
      </c>
      <c r="G206" s="2">
        <v>7</v>
      </c>
      <c r="H206" s="2" t="s">
        <v>12</v>
      </c>
      <c r="I206" s="10">
        <v>7314</v>
      </c>
      <c r="J206" s="10">
        <v>6718</v>
      </c>
      <c r="K206">
        <v>6480</v>
      </c>
      <c r="L206" s="8">
        <v>5984</v>
      </c>
      <c r="M206" s="4">
        <f t="shared" si="57"/>
        <v>0.85416666666424135</v>
      </c>
      <c r="N206" s="4">
        <f t="shared" si="58"/>
        <v>0.76714120370161254</v>
      </c>
      <c r="O206" s="12">
        <f t="shared" si="59"/>
        <v>1.0870254629626288</v>
      </c>
      <c r="P206" s="7">
        <f t="shared" si="60"/>
        <v>-2.0886111111030914</v>
      </c>
      <c r="Q206" s="4">
        <f t="shared" si="61"/>
        <v>0.85833333332993789</v>
      </c>
      <c r="R206" s="12">
        <f t="shared" si="62"/>
        <v>4.166666665696539E-3</v>
      </c>
      <c r="S206" s="7">
        <f t="shared" si="63"/>
        <v>9.9999999976716936E-2</v>
      </c>
      <c r="T206" s="2">
        <v>839.04</v>
      </c>
      <c r="U206" s="2">
        <v>7.1319599999999997E-3</v>
      </c>
      <c r="V206" s="11">
        <v>43317.854166666664</v>
      </c>
      <c r="W206" s="11">
        <v>43317.767141203702</v>
      </c>
      <c r="X206" s="11">
        <v>43317.85833333333</v>
      </c>
      <c r="Z206" s="26"/>
      <c r="AA206" s="26"/>
      <c r="AB206" s="26"/>
      <c r="AC206" s="26"/>
      <c r="AD206" s="26"/>
      <c r="AE206" s="26"/>
      <c r="AF206" s="26"/>
      <c r="AG206" s="26"/>
      <c r="AH206" s="26"/>
      <c r="AI206" s="26"/>
      <c r="AJ206" s="26"/>
      <c r="AK206" s="26"/>
      <c r="AL206" s="26"/>
      <c r="AM206" s="26"/>
      <c r="AN206" s="26"/>
      <c r="AO206" s="26"/>
    </row>
    <row r="207" spans="1:41" x14ac:dyDescent="0.25">
      <c r="A207">
        <v>206</v>
      </c>
      <c r="B207" s="3">
        <v>43324</v>
      </c>
      <c r="C207" s="8">
        <v>1</v>
      </c>
      <c r="D207" s="8" t="s">
        <v>35</v>
      </c>
      <c r="E207" s="8" t="s">
        <v>51</v>
      </c>
      <c r="F207" s="2">
        <v>2018</v>
      </c>
      <c r="G207" s="2">
        <v>6</v>
      </c>
      <c r="H207" s="2" t="s">
        <v>9</v>
      </c>
      <c r="I207">
        <v>13097</v>
      </c>
      <c r="J207">
        <v>13097</v>
      </c>
      <c r="K207" s="2">
        <v>12170</v>
      </c>
      <c r="L207" s="8">
        <v>12170</v>
      </c>
      <c r="M207" s="4">
        <f t="shared" si="57"/>
        <v>0.85416666666424135</v>
      </c>
      <c r="N207" s="4">
        <f t="shared" si="58"/>
        <v>1.1504629626870155E-2</v>
      </c>
      <c r="O207" s="12">
        <f t="shared" si="59"/>
        <v>0.15733796296262881</v>
      </c>
      <c r="P207" s="7">
        <f t="shared" si="60"/>
        <v>3.7761111111030914</v>
      </c>
      <c r="Q207" s="4">
        <f t="shared" si="61"/>
        <v>0.85624999999708962</v>
      </c>
      <c r="R207" s="12">
        <f t="shared" si="62"/>
        <v>2.0833333328482695E-3</v>
      </c>
      <c r="S207" s="7">
        <f t="shared" si="63"/>
        <v>4.9999999988358468E-2</v>
      </c>
      <c r="T207" s="2">
        <v>814.91</v>
      </c>
      <c r="U207" s="2">
        <v>1.4934164999999999E-2</v>
      </c>
      <c r="V207" s="11">
        <v>43324.854166666664</v>
      </c>
      <c r="W207" s="11">
        <v>43325.011504629627</v>
      </c>
      <c r="X207" s="11">
        <v>43324.856249999997</v>
      </c>
    </row>
    <row r="208" spans="1:41" ht="15.75" x14ac:dyDescent="0.25">
      <c r="A208">
        <v>207</v>
      </c>
      <c r="B208" s="3">
        <v>43330</v>
      </c>
      <c r="C208" s="8">
        <v>6</v>
      </c>
      <c r="D208" s="8" t="s">
        <v>35</v>
      </c>
      <c r="E208" s="8" t="s">
        <v>51</v>
      </c>
      <c r="F208" s="2">
        <v>2018</v>
      </c>
      <c r="G208" s="2">
        <v>8</v>
      </c>
      <c r="H208" s="2" t="s">
        <v>12</v>
      </c>
      <c r="I208" s="10">
        <v>6087</v>
      </c>
      <c r="J208" s="10">
        <v>4134</v>
      </c>
      <c r="K208">
        <v>5163</v>
      </c>
      <c r="L208" s="8">
        <v>4182</v>
      </c>
      <c r="M208" s="4">
        <f t="shared" si="57"/>
        <v>0.85416666666424135</v>
      </c>
      <c r="N208" s="4">
        <f t="shared" si="58"/>
        <v>0.77821759258949896</v>
      </c>
      <c r="O208" s="12">
        <f t="shared" si="59"/>
        <v>1.0759490740747424</v>
      </c>
      <c r="P208" s="7">
        <f t="shared" si="60"/>
        <v>-1.8227777777938172</v>
      </c>
      <c r="Q208" s="4">
        <f t="shared" si="61"/>
        <v>0.84444444444670808</v>
      </c>
      <c r="R208" s="12">
        <f t="shared" si="62"/>
        <v>1.0097222222175333</v>
      </c>
      <c r="S208" s="7">
        <f t="shared" si="63"/>
        <v>-0.23333333322079852</v>
      </c>
      <c r="T208" s="2">
        <v>633.30999999999995</v>
      </c>
      <c r="U208" s="2">
        <v>5.4317790000000003E-3</v>
      </c>
      <c r="V208" s="11">
        <v>43330.854166666664</v>
      </c>
      <c r="W208" s="11">
        <v>43330.778217592589</v>
      </c>
      <c r="X208" s="11">
        <v>43330.844444444447</v>
      </c>
      <c r="Z208" s="24"/>
      <c r="AA208" s="24"/>
      <c r="AB208" s="24"/>
      <c r="AC208" s="24"/>
      <c r="AD208" s="24"/>
      <c r="AE208" s="24"/>
      <c r="AF208" s="24"/>
      <c r="AG208" s="24"/>
      <c r="AH208" s="24"/>
      <c r="AI208" s="24"/>
      <c r="AJ208" s="24"/>
      <c r="AK208" s="24"/>
      <c r="AL208" s="24"/>
      <c r="AM208" s="24"/>
      <c r="AN208" s="24"/>
      <c r="AO208" s="24"/>
    </row>
    <row r="209" spans="1:41" x14ac:dyDescent="0.25">
      <c r="A209">
        <v>208</v>
      </c>
      <c r="B209" s="3">
        <v>43338</v>
      </c>
      <c r="C209" s="8">
        <v>2</v>
      </c>
      <c r="D209" s="8" t="s">
        <v>35</v>
      </c>
      <c r="E209" s="8" t="s">
        <v>51</v>
      </c>
      <c r="F209" s="2">
        <v>2018</v>
      </c>
      <c r="G209" s="2">
        <v>9</v>
      </c>
      <c r="H209" s="2" t="s">
        <v>9</v>
      </c>
      <c r="I209">
        <v>17576</v>
      </c>
      <c r="J209">
        <v>15022</v>
      </c>
      <c r="K209" s="2">
        <v>13693</v>
      </c>
      <c r="L209" s="8">
        <v>13693</v>
      </c>
      <c r="M209" s="4">
        <f t="shared" si="57"/>
        <v>0.85416666666424135</v>
      </c>
      <c r="N209" s="4">
        <f t="shared" si="58"/>
        <v>0.99219907407677965</v>
      </c>
      <c r="O209" s="12">
        <f t="shared" si="59"/>
        <v>0.1380324074125383</v>
      </c>
      <c r="P209" s="7">
        <f t="shared" si="60"/>
        <v>3.3127777779009193</v>
      </c>
      <c r="Q209" s="4">
        <f t="shared" si="61"/>
        <v>0.84097222222044365</v>
      </c>
      <c r="R209" s="12">
        <f t="shared" si="62"/>
        <v>1.0131944444437977</v>
      </c>
      <c r="S209" s="7">
        <f t="shared" si="63"/>
        <v>-0.31666666665114462</v>
      </c>
      <c r="T209" s="2">
        <v>823.17</v>
      </c>
      <c r="U209" s="2">
        <v>1.6634474E-2</v>
      </c>
      <c r="V209" s="11">
        <v>43338.854166666664</v>
      </c>
      <c r="W209" s="11">
        <v>43338.992199074077</v>
      </c>
      <c r="X209" s="11">
        <v>43338.84097222222</v>
      </c>
      <c r="Z209" s="26"/>
      <c r="AA209" s="26"/>
      <c r="AB209" s="26"/>
      <c r="AC209" s="26"/>
      <c r="AD209" s="26"/>
      <c r="AE209" s="26"/>
      <c r="AF209" s="26"/>
      <c r="AG209" s="26"/>
      <c r="AH209" s="26"/>
      <c r="AI209" s="26"/>
      <c r="AJ209" s="26"/>
      <c r="AK209" s="26"/>
      <c r="AL209" s="26"/>
      <c r="AM209" s="26"/>
      <c r="AN209" s="26"/>
      <c r="AO209" s="26"/>
    </row>
    <row r="210" spans="1:41" ht="15.75" x14ac:dyDescent="0.25">
      <c r="A210">
        <v>209</v>
      </c>
      <c r="B210" s="3">
        <v>43345</v>
      </c>
      <c r="C210" s="8">
        <v>7</v>
      </c>
      <c r="D210" s="8" t="s">
        <v>35</v>
      </c>
      <c r="E210" s="8" t="s">
        <v>51</v>
      </c>
      <c r="F210" s="2">
        <v>2018</v>
      </c>
      <c r="G210" s="2">
        <v>8</v>
      </c>
      <c r="H210" s="2" t="s">
        <v>12</v>
      </c>
      <c r="I210" s="10">
        <v>7719</v>
      </c>
      <c r="J210" s="10">
        <v>6246</v>
      </c>
      <c r="K210">
        <v>6108</v>
      </c>
      <c r="L210" s="8">
        <v>5819</v>
      </c>
      <c r="M210" s="4">
        <f t="shared" si="57"/>
        <v>0.83333333333575865</v>
      </c>
      <c r="N210" s="4">
        <f t="shared" si="58"/>
        <v>0.71089120370015735</v>
      </c>
      <c r="O210" s="12">
        <f t="shared" si="59"/>
        <v>1.1224421296356013</v>
      </c>
      <c r="P210" s="7">
        <f t="shared" si="60"/>
        <v>-2.9386111112544313</v>
      </c>
      <c r="Q210" s="4">
        <f t="shared" si="61"/>
        <v>0.82708333332993789</v>
      </c>
      <c r="R210" s="12">
        <f t="shared" si="62"/>
        <v>1.0062500000058208</v>
      </c>
      <c r="S210" s="7">
        <f t="shared" si="63"/>
        <v>-0.15000000013969839</v>
      </c>
      <c r="T210" s="2">
        <v>836.23</v>
      </c>
      <c r="U210" s="2">
        <v>6.235127E-3</v>
      </c>
      <c r="V210" s="11">
        <v>43345.833333333336</v>
      </c>
      <c r="W210" s="11">
        <v>43345.7108912037</v>
      </c>
      <c r="X210" s="11">
        <v>43345.82708333333</v>
      </c>
      <c r="Z210" s="26"/>
      <c r="AA210" s="26"/>
      <c r="AB210" s="26"/>
      <c r="AC210" s="26"/>
      <c r="AD210" s="26"/>
      <c r="AE210" s="26"/>
      <c r="AF210" s="26"/>
      <c r="AG210" s="26"/>
      <c r="AH210" s="26"/>
      <c r="AI210" s="26"/>
      <c r="AJ210" s="26"/>
      <c r="AK210" s="26"/>
      <c r="AL210" s="26"/>
      <c r="AM210" s="26"/>
      <c r="AN210" s="26"/>
      <c r="AO210" s="26"/>
    </row>
    <row r="211" spans="1:41" x14ac:dyDescent="0.25">
      <c r="A211">
        <v>210</v>
      </c>
      <c r="B211" s="3">
        <v>43352</v>
      </c>
      <c r="C211" s="8">
        <v>3</v>
      </c>
      <c r="D211" s="8" t="s">
        <v>35</v>
      </c>
      <c r="E211" s="8" t="s">
        <v>51</v>
      </c>
      <c r="F211" s="2">
        <v>2018</v>
      </c>
      <c r="G211" s="2">
        <v>9</v>
      </c>
      <c r="H211" s="2" t="s">
        <v>9</v>
      </c>
      <c r="I211">
        <v>49641</v>
      </c>
      <c r="J211">
        <v>45742</v>
      </c>
      <c r="K211" s="2">
        <v>37490</v>
      </c>
      <c r="L211" s="8">
        <v>37490</v>
      </c>
      <c r="M211" s="4">
        <f t="shared" si="57"/>
        <v>0.83333333333575865</v>
      </c>
      <c r="N211" s="4">
        <f t="shared" si="58"/>
        <v>0.96508101851941319</v>
      </c>
      <c r="O211" s="12">
        <f t="shared" si="59"/>
        <v>0.13174768518365454</v>
      </c>
      <c r="P211" s="7">
        <f t="shared" si="60"/>
        <v>3.1619444444077089</v>
      </c>
      <c r="Q211" s="4">
        <f t="shared" si="61"/>
        <v>0.82361111111094942</v>
      </c>
      <c r="R211" s="12">
        <f t="shared" si="62"/>
        <v>1.0097222222248092</v>
      </c>
      <c r="S211" s="7">
        <f t="shared" si="63"/>
        <v>-0.2333333333954215</v>
      </c>
      <c r="T211" s="2">
        <v>801.28</v>
      </c>
      <c r="U211" s="2">
        <v>4.6787639999999998E-2</v>
      </c>
      <c r="V211" s="11">
        <v>43352.833333333336</v>
      </c>
      <c r="W211" s="11">
        <v>43352.965081018519</v>
      </c>
      <c r="X211" s="11">
        <v>43352.823611111111</v>
      </c>
      <c r="Z211" s="21"/>
      <c r="AA211" s="21"/>
      <c r="AB211" s="21"/>
      <c r="AC211" s="21"/>
      <c r="AD211" s="21"/>
      <c r="AE211" s="21"/>
      <c r="AF211" s="21"/>
      <c r="AG211" s="21"/>
      <c r="AH211" s="21"/>
      <c r="AI211" s="21"/>
      <c r="AJ211" s="21"/>
      <c r="AK211" s="21"/>
      <c r="AL211" s="21"/>
      <c r="AM211" s="21"/>
      <c r="AN211" s="21"/>
      <c r="AO211" s="21"/>
    </row>
    <row r="212" spans="1:41" ht="15.75" x14ac:dyDescent="0.25">
      <c r="A212">
        <v>211</v>
      </c>
      <c r="B212" s="3">
        <v>43358</v>
      </c>
      <c r="C212" s="8">
        <v>8</v>
      </c>
      <c r="D212" s="8" t="s">
        <v>35</v>
      </c>
      <c r="E212" s="8" t="s">
        <v>51</v>
      </c>
      <c r="F212" s="2">
        <v>2018</v>
      </c>
      <c r="G212" s="2">
        <v>3</v>
      </c>
      <c r="H212" s="2" t="s">
        <v>12</v>
      </c>
      <c r="I212" s="10">
        <v>2027</v>
      </c>
      <c r="J212" s="10">
        <v>0</v>
      </c>
      <c r="K212">
        <v>365</v>
      </c>
      <c r="L212" s="8">
        <v>973</v>
      </c>
      <c r="M212" s="4">
        <f t="shared" si="57"/>
        <v>0.8125</v>
      </c>
      <c r="N212" s="4">
        <f t="shared" si="58"/>
        <v>0.71776620370656019</v>
      </c>
      <c r="O212" s="12">
        <f t="shared" si="59"/>
        <v>1.0947337962934398</v>
      </c>
      <c r="P212" s="7">
        <f t="shared" si="60"/>
        <v>-2.2736111110425554</v>
      </c>
      <c r="Q212" s="4">
        <f t="shared" si="61"/>
        <v>0.81041666666715173</v>
      </c>
      <c r="R212" s="12">
        <f t="shared" si="62"/>
        <v>1.0020833333328483</v>
      </c>
      <c r="S212" s="7">
        <f t="shared" si="63"/>
        <v>-4.9999999988358468E-2</v>
      </c>
      <c r="T212" s="2">
        <v>340.8</v>
      </c>
      <c r="U212" s="2">
        <v>5.98592E-4</v>
      </c>
      <c r="V212" s="11">
        <v>43358.8125</v>
      </c>
      <c r="W212" s="11">
        <v>43358.717766203707</v>
      </c>
      <c r="X212" s="11">
        <v>43358.810416666667</v>
      </c>
      <c r="Z212" s="21"/>
      <c r="AA212" s="21"/>
      <c r="AB212" s="21"/>
      <c r="AC212" s="21"/>
      <c r="AD212" s="21"/>
      <c r="AE212" s="21"/>
      <c r="AF212" s="21"/>
      <c r="AG212" s="21"/>
      <c r="AH212" s="21"/>
      <c r="AI212" s="21"/>
      <c r="AJ212" s="21"/>
      <c r="AK212" s="21"/>
      <c r="AL212" s="21"/>
      <c r="AM212" s="21"/>
      <c r="AN212" s="21"/>
      <c r="AO212" s="21"/>
    </row>
    <row r="213" spans="1:41" x14ac:dyDescent="0.25">
      <c r="A213">
        <v>212</v>
      </c>
      <c r="B213" s="3">
        <v>43363</v>
      </c>
      <c r="C213" s="8">
        <v>4</v>
      </c>
      <c r="D213" s="8" t="s">
        <v>35</v>
      </c>
      <c r="E213" s="8" t="s">
        <v>51</v>
      </c>
      <c r="F213" s="2">
        <v>2018</v>
      </c>
      <c r="G213" s="2">
        <v>9</v>
      </c>
      <c r="H213" s="2" t="s">
        <v>9</v>
      </c>
      <c r="I213">
        <v>46330</v>
      </c>
      <c r="J213">
        <v>32813</v>
      </c>
      <c r="K213" s="2">
        <v>24298</v>
      </c>
      <c r="L213" s="8">
        <v>24298</v>
      </c>
      <c r="M213" s="4">
        <f t="shared" si="57"/>
        <v>0.83333333333575865</v>
      </c>
      <c r="N213" s="4">
        <f t="shared" si="58"/>
        <v>0.86019675926218042</v>
      </c>
      <c r="O213" s="12">
        <f t="shared" si="59"/>
        <v>2.6863425926421769E-2</v>
      </c>
      <c r="P213" s="7">
        <f t="shared" si="60"/>
        <v>0.64472222223412246</v>
      </c>
      <c r="Q213" s="4">
        <f t="shared" si="61"/>
        <v>0.80972222222044365</v>
      </c>
      <c r="R213" s="12">
        <f t="shared" si="62"/>
        <v>1.023611111115315</v>
      </c>
      <c r="S213" s="7">
        <f t="shared" si="63"/>
        <v>-0.56666666676755995</v>
      </c>
      <c r="T213" s="2">
        <v>761.47</v>
      </c>
      <c r="U213" s="2">
        <v>3.1909332999999998E-2</v>
      </c>
      <c r="V213" s="11">
        <v>43363.833333333336</v>
      </c>
      <c r="W213" s="11">
        <v>43363.860196759262</v>
      </c>
      <c r="X213" s="11">
        <v>43363.80972222222</v>
      </c>
      <c r="Z213" s="21"/>
      <c r="AA213" s="21"/>
      <c r="AB213" s="21"/>
      <c r="AC213" s="21"/>
      <c r="AD213" s="21"/>
      <c r="AE213" s="21"/>
      <c r="AF213" s="21"/>
      <c r="AG213" s="21"/>
      <c r="AH213" s="21"/>
      <c r="AI213" s="21"/>
      <c r="AJ213" s="21"/>
      <c r="AK213" s="21"/>
      <c r="AL213" s="21"/>
      <c r="AM213" s="21"/>
      <c r="AN213" s="21"/>
      <c r="AO213" s="21"/>
    </row>
    <row r="214" spans="1:41" x14ac:dyDescent="0.25">
      <c r="A214">
        <v>213</v>
      </c>
      <c r="B214" s="3">
        <v>43374</v>
      </c>
      <c r="C214" s="8">
        <v>5</v>
      </c>
      <c r="D214" s="8" t="s">
        <v>35</v>
      </c>
      <c r="E214" s="8" t="s">
        <v>51</v>
      </c>
      <c r="F214" s="2">
        <v>2018</v>
      </c>
      <c r="G214" s="2">
        <v>8</v>
      </c>
      <c r="H214" s="2" t="s">
        <v>9</v>
      </c>
      <c r="I214">
        <v>24816</v>
      </c>
      <c r="J214">
        <v>8685</v>
      </c>
      <c r="K214" s="2">
        <v>7281</v>
      </c>
      <c r="L214" s="8">
        <v>7218</v>
      </c>
      <c r="M214" s="4">
        <f t="shared" si="57"/>
        <v>0.85416666666424135</v>
      </c>
      <c r="N214" s="4">
        <f t="shared" si="58"/>
        <v>0.18273148148000473</v>
      </c>
      <c r="O214" s="12">
        <f t="shared" si="59"/>
        <v>0.32856481481576338</v>
      </c>
      <c r="P214" s="7">
        <f t="shared" si="60"/>
        <v>7.8855555555783212</v>
      </c>
      <c r="Q214" s="4">
        <f t="shared" si="61"/>
        <v>0.79583333332993789</v>
      </c>
      <c r="R214" s="12">
        <f t="shared" si="62"/>
        <v>1.0583333333343035</v>
      </c>
      <c r="S214" s="7">
        <f t="shared" si="63"/>
        <v>-1.4000000000232831</v>
      </c>
      <c r="T214" s="2">
        <v>812.36</v>
      </c>
      <c r="U214" s="2">
        <v>8.9627749999999992E-3</v>
      </c>
      <c r="V214" s="11">
        <v>43374.854166666664</v>
      </c>
      <c r="W214" s="11">
        <v>43375.18273148148</v>
      </c>
      <c r="X214" s="11">
        <v>43374.79583333333</v>
      </c>
      <c r="Z214" s="21"/>
      <c r="AA214" s="21"/>
      <c r="AB214" s="21"/>
      <c r="AC214" s="21"/>
      <c r="AD214" s="21"/>
      <c r="AE214" s="21"/>
      <c r="AF214" s="21"/>
      <c r="AG214" s="21"/>
      <c r="AH214" s="21"/>
      <c r="AI214" s="21"/>
      <c r="AJ214" s="21"/>
      <c r="AK214" s="21"/>
      <c r="AL214" s="21"/>
      <c r="AM214" s="21"/>
      <c r="AN214" s="21"/>
      <c r="AO214" s="21"/>
    </row>
    <row r="215" spans="1:41" x14ac:dyDescent="0.25">
      <c r="A215">
        <v>214</v>
      </c>
      <c r="B215" s="3">
        <v>43387</v>
      </c>
      <c r="C215" s="8">
        <v>6</v>
      </c>
      <c r="D215" s="8" t="s">
        <v>35</v>
      </c>
      <c r="E215" s="8" t="s">
        <v>51</v>
      </c>
      <c r="F215" s="2">
        <v>2018</v>
      </c>
      <c r="G215" s="2">
        <v>6</v>
      </c>
      <c r="H215" s="2" t="s">
        <v>9</v>
      </c>
      <c r="I215">
        <v>5544</v>
      </c>
      <c r="J215">
        <v>0</v>
      </c>
      <c r="K215" s="2">
        <v>4963</v>
      </c>
      <c r="L215" s="8">
        <v>0</v>
      </c>
      <c r="M215" s="4">
        <f t="shared" si="57"/>
        <v>0.83333333333575865</v>
      </c>
      <c r="N215" s="4">
        <f t="shared" si="58"/>
        <v>0.15978009259561077</v>
      </c>
      <c r="O215" s="12">
        <f t="shared" si="59"/>
        <v>0.32644675925985212</v>
      </c>
      <c r="P215" s="7">
        <f t="shared" si="60"/>
        <v>7.8347222222364508</v>
      </c>
      <c r="Q215" s="4">
        <f t="shared" si="61"/>
        <v>0.78055555555329192</v>
      </c>
      <c r="R215" s="12">
        <f t="shared" si="62"/>
        <v>1.0527777777824667</v>
      </c>
      <c r="S215" s="7">
        <f t="shared" si="63"/>
        <v>-1.2666666667792015</v>
      </c>
      <c r="T215" s="2">
        <v>600.14</v>
      </c>
      <c r="U215" s="2">
        <v>8.0000000000000002E-3</v>
      </c>
      <c r="V215" s="11">
        <v>43387.833333333336</v>
      </c>
      <c r="W215" s="11">
        <v>43388.159780092596</v>
      </c>
      <c r="X215" s="11">
        <v>43387.780555555553</v>
      </c>
      <c r="Z215" s="26"/>
      <c r="AA215" s="26"/>
      <c r="AB215" s="26"/>
      <c r="AC215" s="26"/>
      <c r="AD215" s="26"/>
      <c r="AE215" s="26"/>
      <c r="AF215" s="26"/>
      <c r="AG215" s="26"/>
      <c r="AH215" s="26"/>
      <c r="AI215" s="26"/>
      <c r="AJ215" s="26"/>
      <c r="AK215" s="26"/>
      <c r="AL215" s="26"/>
      <c r="AM215" s="26"/>
      <c r="AN215" s="26"/>
      <c r="AO215" s="26"/>
    </row>
    <row r="216" spans="1:41" x14ac:dyDescent="0.25">
      <c r="A216">
        <v>215</v>
      </c>
      <c r="B216" s="3">
        <v>43395</v>
      </c>
      <c r="C216" s="8">
        <v>7</v>
      </c>
      <c r="D216" s="8" t="s">
        <v>37</v>
      </c>
      <c r="E216" s="8" t="s">
        <v>52</v>
      </c>
      <c r="F216" s="2">
        <v>2018</v>
      </c>
      <c r="G216" s="2">
        <v>6</v>
      </c>
      <c r="H216" s="2" t="s">
        <v>9</v>
      </c>
      <c r="I216" t="s">
        <v>10</v>
      </c>
      <c r="J216" t="s">
        <v>10</v>
      </c>
      <c r="K216" s="2">
        <v>1369</v>
      </c>
      <c r="L216" s="8">
        <v>0</v>
      </c>
      <c r="M216" s="4">
        <f t="shared" si="57"/>
        <v>0.91666666666424135</v>
      </c>
      <c r="N216" s="4">
        <f t="shared" si="58"/>
        <v>0.91991898148262408</v>
      </c>
      <c r="O216" s="12">
        <f t="shared" si="59"/>
        <v>3.2523148183827288E-3</v>
      </c>
      <c r="P216" s="7">
        <f t="shared" si="60"/>
        <v>7.8055555641185492E-2</v>
      </c>
      <c r="Q216" s="4">
        <f t="shared" si="61"/>
        <v>0.77152777777519077</v>
      </c>
      <c r="R216" s="12">
        <f t="shared" si="62"/>
        <v>1.1451388888890506</v>
      </c>
      <c r="S216" s="7">
        <f t="shared" si="63"/>
        <v>-3.4833333333372138</v>
      </c>
      <c r="T216" s="2">
        <v>605.47</v>
      </c>
      <c r="U216" s="2">
        <v>2.3E-3</v>
      </c>
      <c r="V216" s="11">
        <v>43395.916666666664</v>
      </c>
      <c r="W216" s="11">
        <v>43395.919918981483</v>
      </c>
      <c r="X216" s="11">
        <v>43395.771527777775</v>
      </c>
      <c r="Z216" s="26"/>
      <c r="AA216" s="26"/>
      <c r="AB216" s="26"/>
      <c r="AC216" s="26"/>
      <c r="AD216" s="26"/>
      <c r="AE216" s="26"/>
      <c r="AF216" s="26"/>
      <c r="AG216" s="26"/>
      <c r="AH216" s="26"/>
      <c r="AI216" s="26"/>
      <c r="AJ216" s="26"/>
      <c r="AK216" s="26"/>
      <c r="AL216" s="26"/>
      <c r="AM216" s="26"/>
      <c r="AN216" s="26"/>
      <c r="AO216" s="26"/>
    </row>
    <row r="217" spans="1:41" ht="15.75" x14ac:dyDescent="0.25">
      <c r="A217">
        <v>216</v>
      </c>
      <c r="B217" s="3">
        <v>43624</v>
      </c>
      <c r="C217" s="8">
        <v>1</v>
      </c>
      <c r="F217" s="2">
        <v>2019</v>
      </c>
      <c r="G217" s="2">
        <v>6</v>
      </c>
      <c r="H217" s="2" t="s">
        <v>12</v>
      </c>
      <c r="I217" s="10">
        <v>58532</v>
      </c>
      <c r="J217" s="10">
        <v>58532</v>
      </c>
      <c r="K217">
        <v>19443</v>
      </c>
      <c r="L217" s="8">
        <v>19443</v>
      </c>
      <c r="M217" s="4">
        <f t="shared" si="57"/>
        <v>0.85416666666424135</v>
      </c>
      <c r="N217" s="4">
        <f t="shared" si="58"/>
        <v>0.682337962964084</v>
      </c>
      <c r="O217" s="12">
        <f t="shared" si="59"/>
        <v>1.1718287037001573</v>
      </c>
      <c r="P217" s="7">
        <f t="shared" si="60"/>
        <v>-4.1238888888037764</v>
      </c>
      <c r="Q217" s="4">
        <f t="shared" si="61"/>
        <v>0.87430555555329192</v>
      </c>
      <c r="R217" s="12">
        <f t="shared" si="62"/>
        <v>2.0138888889050577E-2</v>
      </c>
      <c r="S217" s="7">
        <f t="shared" si="63"/>
        <v>0.48333333333721384</v>
      </c>
      <c r="T217" s="2">
        <v>793.98</v>
      </c>
      <c r="U217" s="2">
        <v>6.4822792000000004E-2</v>
      </c>
      <c r="V217" s="11">
        <v>43624.854166666664</v>
      </c>
      <c r="W217" s="11">
        <v>43624.682337962964</v>
      </c>
      <c r="X217" s="11">
        <v>43624.874305555553</v>
      </c>
      <c r="Z217" s="26"/>
      <c r="AA217" s="26"/>
      <c r="AB217" s="26"/>
      <c r="AC217" s="26"/>
      <c r="AD217" s="26"/>
      <c r="AE217" s="26"/>
      <c r="AF217" s="26"/>
      <c r="AG217" s="26"/>
      <c r="AH217" s="26"/>
      <c r="AI217" s="26"/>
      <c r="AJ217" s="26"/>
      <c r="AK217" s="26"/>
      <c r="AL217" s="26"/>
      <c r="AM217" s="26"/>
      <c r="AN217" s="26"/>
      <c r="AO217" s="26"/>
    </row>
    <row r="218" spans="1:41" ht="15.75" x14ac:dyDescent="0.25">
      <c r="A218">
        <v>217</v>
      </c>
      <c r="B218" s="3">
        <v>43638</v>
      </c>
      <c r="C218" s="8">
        <v>2</v>
      </c>
      <c r="F218" s="2">
        <v>2019</v>
      </c>
      <c r="G218" s="2">
        <v>7</v>
      </c>
      <c r="H218" s="2" t="s">
        <v>12</v>
      </c>
      <c r="I218" s="10">
        <v>42750</v>
      </c>
      <c r="J218" s="10">
        <v>34844</v>
      </c>
      <c r="K218">
        <v>54671</v>
      </c>
      <c r="L218" s="8">
        <v>50468</v>
      </c>
      <c r="M218" s="4">
        <f t="shared" si="57"/>
        <v>0.83333333333575865</v>
      </c>
      <c r="N218" s="4">
        <f t="shared" si="58"/>
        <v>0.68907407407095889</v>
      </c>
      <c r="O218" s="12">
        <f t="shared" si="59"/>
        <v>1.1442592592647998</v>
      </c>
      <c r="P218" s="7">
        <f t="shared" si="60"/>
        <v>-3.4622222223551944</v>
      </c>
      <c r="Q218" s="4">
        <f t="shared" si="61"/>
        <v>0.87777777777955635</v>
      </c>
      <c r="R218" s="12">
        <f t="shared" si="62"/>
        <v>4.4444444443797693E-2</v>
      </c>
      <c r="S218" s="7">
        <f t="shared" si="63"/>
        <v>1.0666666666511446</v>
      </c>
      <c r="T218" s="2">
        <v>802.91</v>
      </c>
      <c r="U218" s="2">
        <v>3.7995541000000001E-2</v>
      </c>
      <c r="V218" s="11">
        <v>43638.833333333336</v>
      </c>
      <c r="W218" s="11">
        <v>43638.689074074071</v>
      </c>
      <c r="X218" s="11">
        <v>43638.87777777778</v>
      </c>
      <c r="Z218" s="26"/>
      <c r="AA218" s="26"/>
      <c r="AB218" s="26"/>
      <c r="AC218" s="26"/>
      <c r="AD218" s="26"/>
      <c r="AE218" s="26"/>
      <c r="AF218" s="26"/>
      <c r="AG218" s="26"/>
      <c r="AH218" s="26"/>
      <c r="AI218" s="26"/>
      <c r="AJ218" s="26"/>
      <c r="AK218" s="26"/>
      <c r="AL218" s="26"/>
      <c r="AM218" s="26"/>
      <c r="AN218" s="26"/>
      <c r="AO218" s="26"/>
    </row>
    <row r="219" spans="1:41" ht="15.75" x14ac:dyDescent="0.25">
      <c r="A219">
        <v>218</v>
      </c>
      <c r="B219" s="3">
        <v>43652</v>
      </c>
      <c r="C219" s="8">
        <v>3</v>
      </c>
      <c r="F219" s="2">
        <v>2019</v>
      </c>
      <c r="G219" s="2">
        <v>6</v>
      </c>
      <c r="H219" s="2" t="s">
        <v>12</v>
      </c>
      <c r="I219" s="10">
        <v>21103</v>
      </c>
      <c r="J219" s="10">
        <v>15122</v>
      </c>
      <c r="K219">
        <v>21171</v>
      </c>
      <c r="L219" s="8">
        <v>16508</v>
      </c>
      <c r="M219" s="4">
        <f t="shared" si="57"/>
        <v>0.8125</v>
      </c>
      <c r="N219" s="4">
        <f t="shared" si="58"/>
        <v>0.63456018518627388</v>
      </c>
      <c r="O219" s="12">
        <f t="shared" si="59"/>
        <v>1.1779398148137261</v>
      </c>
      <c r="P219" s="7">
        <f t="shared" si="60"/>
        <v>-4.2705555555294268</v>
      </c>
      <c r="Q219" s="4">
        <f t="shared" si="61"/>
        <v>0.87708333333284827</v>
      </c>
      <c r="R219" s="12">
        <f t="shared" si="62"/>
        <v>6.4583333332848269E-2</v>
      </c>
      <c r="S219" s="7">
        <f t="shared" si="63"/>
        <v>1.5499999999883585</v>
      </c>
      <c r="T219" s="2">
        <v>771.08</v>
      </c>
      <c r="U219" s="2">
        <v>2.0358457999999999E-2</v>
      </c>
      <c r="V219" s="11">
        <v>43652.8125</v>
      </c>
      <c r="W219" s="11">
        <v>43652.634560185186</v>
      </c>
      <c r="X219" s="11">
        <v>43652.877083333333</v>
      </c>
      <c r="Z219" s="26"/>
      <c r="AA219" s="26"/>
      <c r="AB219" s="26"/>
      <c r="AC219" s="26"/>
      <c r="AD219" s="26"/>
      <c r="AE219" s="26"/>
      <c r="AF219" s="26"/>
      <c r="AG219" s="26"/>
      <c r="AH219" s="26"/>
      <c r="AI219" s="26"/>
      <c r="AJ219" s="26"/>
      <c r="AK219" s="26"/>
      <c r="AL219" s="26"/>
      <c r="AM219" s="26"/>
      <c r="AN219" s="26"/>
      <c r="AO219" s="26"/>
    </row>
    <row r="220" spans="1:41" ht="15.75" x14ac:dyDescent="0.25">
      <c r="A220">
        <v>219</v>
      </c>
      <c r="B220" s="3">
        <v>43666</v>
      </c>
      <c r="C220" s="8">
        <v>4</v>
      </c>
      <c r="F220" s="2">
        <v>2019</v>
      </c>
      <c r="G220" s="2">
        <v>5</v>
      </c>
      <c r="H220" s="2" t="s">
        <v>12</v>
      </c>
      <c r="I220" s="10">
        <v>11148</v>
      </c>
      <c r="J220" s="10">
        <v>8147</v>
      </c>
      <c r="K220">
        <v>12150</v>
      </c>
      <c r="L220" s="8">
        <v>8475</v>
      </c>
      <c r="M220" s="4">
        <f t="shared" si="57"/>
        <v>0.8125</v>
      </c>
      <c r="N220" s="4">
        <f t="shared" si="58"/>
        <v>0.63667824074218515</v>
      </c>
      <c r="O220" s="12">
        <f t="shared" si="59"/>
        <v>1.1758217592578148</v>
      </c>
      <c r="P220" s="7">
        <f t="shared" si="60"/>
        <v>-4.2197222221875563</v>
      </c>
      <c r="Q220" s="4">
        <f t="shared" si="61"/>
        <v>0.87083333333430346</v>
      </c>
      <c r="R220" s="12">
        <f t="shared" si="62"/>
        <v>5.8333333334303461E-2</v>
      </c>
      <c r="S220" s="7">
        <f t="shared" si="63"/>
        <v>1.4000000000232831</v>
      </c>
      <c r="T220" s="2">
        <v>803.33</v>
      </c>
      <c r="U220" s="2">
        <v>5.9153770000000003E-3</v>
      </c>
      <c r="V220" s="11">
        <v>43666.8125</v>
      </c>
      <c r="W220" s="11">
        <v>43666.636678240742</v>
      </c>
      <c r="X220" s="11">
        <v>43666.870833333334</v>
      </c>
      <c r="Z220" s="21"/>
      <c r="AA220" s="21"/>
      <c r="AB220" s="21"/>
      <c r="AC220" s="21"/>
      <c r="AD220" s="21"/>
      <c r="AE220" s="21"/>
      <c r="AF220" s="21"/>
      <c r="AG220" s="21"/>
      <c r="AH220" s="21"/>
      <c r="AI220" s="21"/>
      <c r="AJ220" s="21"/>
      <c r="AK220" s="21"/>
      <c r="AL220" s="21"/>
      <c r="AM220" s="21"/>
      <c r="AN220" s="21"/>
      <c r="AO220" s="21"/>
    </row>
    <row r="221" spans="1:41" ht="15.75" x14ac:dyDescent="0.25">
      <c r="A221">
        <v>220</v>
      </c>
      <c r="B221" s="3">
        <v>43681</v>
      </c>
      <c r="C221" s="8">
        <v>5</v>
      </c>
      <c r="F221" s="2">
        <v>2019</v>
      </c>
      <c r="G221" s="2">
        <v>6</v>
      </c>
      <c r="H221" s="2" t="s">
        <v>12</v>
      </c>
      <c r="I221" s="10">
        <v>3587.65</v>
      </c>
      <c r="J221" s="10">
        <v>2228</v>
      </c>
      <c r="K221">
        <v>12604</v>
      </c>
      <c r="L221" s="8">
        <v>9324</v>
      </c>
      <c r="M221" s="4">
        <f t="shared" si="57"/>
        <v>0.8125</v>
      </c>
      <c r="N221" s="4">
        <f t="shared" si="58"/>
        <v>0.62478009259211831</v>
      </c>
      <c r="O221" s="12">
        <f t="shared" si="59"/>
        <v>1.1877199074078817</v>
      </c>
      <c r="P221" s="7">
        <f t="shared" si="60"/>
        <v>-4.5052777777891606</v>
      </c>
      <c r="Q221" s="4">
        <f t="shared" si="61"/>
        <v>0.85972222222335404</v>
      </c>
      <c r="R221" s="12">
        <f t="shared" si="62"/>
        <v>4.7222222223354038E-2</v>
      </c>
      <c r="S221" s="7">
        <f t="shared" si="63"/>
        <v>1.1333333333604969</v>
      </c>
      <c r="T221" s="2">
        <v>799.84</v>
      </c>
      <c r="U221" s="2">
        <v>2.8580720000000001E-3</v>
      </c>
      <c r="V221" s="11">
        <v>43681.8125</v>
      </c>
      <c r="W221" s="11">
        <v>43681.624780092592</v>
      </c>
      <c r="X221" s="11">
        <v>43681.859722222223</v>
      </c>
      <c r="Z221" s="21"/>
      <c r="AA221" s="21"/>
      <c r="AB221" s="21"/>
      <c r="AC221" s="21"/>
      <c r="AD221" s="21"/>
      <c r="AE221" s="21"/>
      <c r="AF221" s="21"/>
      <c r="AG221" s="21"/>
      <c r="AH221" s="21"/>
      <c r="AI221" s="21"/>
      <c r="AJ221" s="21"/>
      <c r="AK221" s="21"/>
      <c r="AL221" s="21"/>
      <c r="AM221" s="21"/>
      <c r="AN221" s="21"/>
      <c r="AO221" s="21"/>
    </row>
    <row r="222" spans="1:41" x14ac:dyDescent="0.25">
      <c r="A222">
        <v>221</v>
      </c>
      <c r="B222" s="3">
        <v>43688</v>
      </c>
      <c r="C222" s="8">
        <v>1</v>
      </c>
      <c r="F222" s="2">
        <v>2019</v>
      </c>
      <c r="G222" s="2">
        <v>6</v>
      </c>
      <c r="H222" s="2" t="s">
        <v>9</v>
      </c>
      <c r="I222">
        <v>15587</v>
      </c>
      <c r="J222">
        <v>15110</v>
      </c>
      <c r="K222" s="2">
        <v>12319</v>
      </c>
      <c r="L222" s="8">
        <v>12319</v>
      </c>
      <c r="M222" s="4">
        <f t="shared" si="57"/>
        <v>0.875</v>
      </c>
      <c r="N222" s="4">
        <f t="shared" si="58"/>
        <v>0.87131944444263354</v>
      </c>
      <c r="O222" s="12">
        <f t="shared" si="59"/>
        <v>1.0036805555573665</v>
      </c>
      <c r="P222" s="7">
        <f t="shared" si="60"/>
        <v>-8.8333333376795053E-2</v>
      </c>
      <c r="Q222" s="4">
        <f t="shared" si="61"/>
        <v>0.84999999999854481</v>
      </c>
      <c r="R222" s="12">
        <f t="shared" si="62"/>
        <v>1.0250000000014552</v>
      </c>
      <c r="S222" s="7">
        <f t="shared" si="63"/>
        <v>-0.6000000000349246</v>
      </c>
      <c r="T222" s="2">
        <v>812.4</v>
      </c>
      <c r="U222" s="2">
        <v>1.5163711999999999E-2</v>
      </c>
      <c r="V222" s="11">
        <v>43688.875</v>
      </c>
      <c r="W222" s="11">
        <v>43688.871319444443</v>
      </c>
      <c r="X222" s="11">
        <v>43688.85</v>
      </c>
      <c r="Z222" s="21"/>
      <c r="AA222" s="21"/>
      <c r="AB222" s="21"/>
      <c r="AC222" s="21"/>
      <c r="AD222" s="21"/>
      <c r="AE222" s="21"/>
      <c r="AF222" s="21"/>
      <c r="AG222" s="21"/>
      <c r="AH222" s="21"/>
      <c r="AI222" s="21"/>
      <c r="AJ222" s="21"/>
      <c r="AK222" s="21"/>
      <c r="AL222" s="21"/>
      <c r="AM222" s="21"/>
      <c r="AN222" s="21"/>
      <c r="AO222" s="21"/>
    </row>
    <row r="223" spans="1:41" ht="15.75" x14ac:dyDescent="0.25">
      <c r="A223">
        <v>222</v>
      </c>
      <c r="B223" s="3">
        <v>43695</v>
      </c>
      <c r="C223" s="8">
        <v>6</v>
      </c>
      <c r="F223" s="2">
        <v>2019</v>
      </c>
      <c r="G223" s="2">
        <v>7</v>
      </c>
      <c r="H223" s="2" t="s">
        <v>12</v>
      </c>
      <c r="I223" s="10">
        <v>13432</v>
      </c>
      <c r="J223" s="10">
        <v>12947</v>
      </c>
      <c r="K223">
        <v>12319</v>
      </c>
      <c r="L223" s="8">
        <v>12220</v>
      </c>
      <c r="M223" s="4">
        <f t="shared" si="57"/>
        <v>0.875</v>
      </c>
      <c r="N223" s="4">
        <f t="shared" si="58"/>
        <v>0.11949074074072996</v>
      </c>
      <c r="O223" s="12">
        <f t="shared" si="59"/>
        <v>0.24449074074072996</v>
      </c>
      <c r="P223" s="7">
        <f t="shared" si="60"/>
        <v>5.8677777777775191</v>
      </c>
      <c r="Q223" s="4">
        <f t="shared" si="61"/>
        <v>0.84513888888614019</v>
      </c>
      <c r="R223" s="12">
        <f t="shared" si="62"/>
        <v>1.0298611111138598</v>
      </c>
      <c r="S223" s="7">
        <f t="shared" si="63"/>
        <v>-0.71666666673263535</v>
      </c>
      <c r="T223" s="2">
        <v>639.72</v>
      </c>
      <c r="U223" s="2">
        <v>1.8575313999999999E-2</v>
      </c>
      <c r="V223" s="11">
        <v>43695.875</v>
      </c>
      <c r="W223" s="11">
        <v>43696.119490740741</v>
      </c>
      <c r="X223" s="11">
        <v>43695.845138888886</v>
      </c>
      <c r="Z223" s="26"/>
      <c r="AA223" s="26"/>
      <c r="AB223" s="26"/>
      <c r="AC223" s="26"/>
      <c r="AD223" s="26"/>
      <c r="AE223" s="26"/>
      <c r="AF223" s="26"/>
      <c r="AG223" s="26"/>
      <c r="AH223" s="26"/>
      <c r="AI223" s="26"/>
      <c r="AJ223" s="26"/>
      <c r="AK223" s="26"/>
      <c r="AL223" s="26"/>
      <c r="AM223" s="26"/>
      <c r="AN223" s="26"/>
      <c r="AO223" s="26"/>
    </row>
    <row r="224" spans="1:41" x14ac:dyDescent="0.25">
      <c r="A224">
        <v>223</v>
      </c>
      <c r="B224" s="3">
        <v>43702</v>
      </c>
      <c r="C224" s="8">
        <v>2</v>
      </c>
      <c r="F224" s="2">
        <v>2019</v>
      </c>
      <c r="G224" s="2">
        <v>9</v>
      </c>
      <c r="H224" s="2" t="s">
        <v>9</v>
      </c>
      <c r="I224">
        <v>39104</v>
      </c>
      <c r="J224">
        <v>29583</v>
      </c>
      <c r="K224" s="2">
        <v>25125</v>
      </c>
      <c r="L224" s="8">
        <v>25125</v>
      </c>
      <c r="M224" s="4">
        <f t="shared" si="57"/>
        <v>0.875</v>
      </c>
      <c r="N224" s="4">
        <f t="shared" si="58"/>
        <v>0.77842592592787696</v>
      </c>
      <c r="O224" s="12">
        <f t="shared" si="59"/>
        <v>1.096574074072123</v>
      </c>
      <c r="P224" s="7">
        <f t="shared" si="60"/>
        <v>-2.3177777777309529</v>
      </c>
      <c r="Q224" s="4">
        <f t="shared" si="61"/>
        <v>0.84236111111385981</v>
      </c>
      <c r="R224" s="12">
        <f t="shared" si="62"/>
        <v>1.0326388888861402</v>
      </c>
      <c r="S224" s="7">
        <f t="shared" si="63"/>
        <v>-0.78333333326736465</v>
      </c>
      <c r="T224" s="2">
        <v>803.8</v>
      </c>
      <c r="U224" s="2">
        <v>3.1257776000000001E-2</v>
      </c>
      <c r="V224" s="11">
        <v>43702.875</v>
      </c>
      <c r="W224" s="11">
        <v>43702.778425925928</v>
      </c>
      <c r="X224" s="11">
        <v>43702.842361111114</v>
      </c>
      <c r="Z224" s="26"/>
      <c r="AA224" s="26"/>
      <c r="AB224" s="26"/>
      <c r="AC224" s="26"/>
      <c r="AD224" s="26"/>
      <c r="AE224" s="26"/>
      <c r="AF224" s="26"/>
      <c r="AG224" s="26"/>
      <c r="AH224" s="26"/>
      <c r="AI224" s="26"/>
      <c r="AJ224" s="26"/>
      <c r="AK224" s="26"/>
      <c r="AL224" s="26"/>
      <c r="AM224" s="26"/>
      <c r="AN224" s="26"/>
      <c r="AO224" s="26"/>
    </row>
    <row r="225" spans="1:41" ht="15.75" x14ac:dyDescent="0.25">
      <c r="A225">
        <v>224</v>
      </c>
      <c r="B225" s="3">
        <v>43709</v>
      </c>
      <c r="C225" s="8">
        <v>7</v>
      </c>
      <c r="F225" s="2">
        <v>2019</v>
      </c>
      <c r="G225" s="2">
        <v>8</v>
      </c>
      <c r="H225" s="2" t="s">
        <v>12</v>
      </c>
      <c r="I225" s="10">
        <v>14227</v>
      </c>
      <c r="J225" s="10">
        <v>12400</v>
      </c>
      <c r="K225">
        <v>12000</v>
      </c>
      <c r="L225" s="8">
        <v>10373</v>
      </c>
      <c r="M225" s="4">
        <f t="shared" si="57"/>
        <v>0.83333333333575865</v>
      </c>
      <c r="N225" s="4">
        <f t="shared" si="58"/>
        <v>9.2893518522032537E-2</v>
      </c>
      <c r="O225" s="12">
        <f t="shared" si="59"/>
        <v>0.25956018518627388</v>
      </c>
      <c r="P225" s="7">
        <f t="shared" si="60"/>
        <v>6.2294444444705732</v>
      </c>
      <c r="Q225" s="4">
        <f t="shared" si="61"/>
        <v>0.82847222222335404</v>
      </c>
      <c r="R225" s="12">
        <f t="shared" si="62"/>
        <v>1.0048611111124046</v>
      </c>
      <c r="S225" s="7">
        <f t="shared" si="63"/>
        <v>-0.11666666669771075</v>
      </c>
      <c r="T225" s="2">
        <v>624.66</v>
      </c>
      <c r="U225" s="2">
        <v>1.6528991999999999E-2</v>
      </c>
      <c r="V225" s="11">
        <v>43709.833333333336</v>
      </c>
      <c r="W225" s="11">
        <v>43710.092893518522</v>
      </c>
      <c r="X225" s="11">
        <v>43709.828472222223</v>
      </c>
      <c r="Z225" s="26"/>
      <c r="AA225" s="26"/>
      <c r="AB225" s="26"/>
      <c r="AC225" s="26"/>
      <c r="AD225" s="26"/>
      <c r="AE225" s="26"/>
      <c r="AF225" s="26"/>
      <c r="AG225" s="26"/>
      <c r="AH225" s="26"/>
      <c r="AI225" s="26"/>
      <c r="AJ225" s="26"/>
      <c r="AK225" s="26"/>
      <c r="AL225" s="26"/>
      <c r="AM225" s="26"/>
      <c r="AN225" s="26"/>
      <c r="AO225" s="26"/>
    </row>
    <row r="226" spans="1:41" x14ac:dyDescent="0.25">
      <c r="A226">
        <v>225</v>
      </c>
      <c r="B226" s="3">
        <v>43717</v>
      </c>
      <c r="C226" s="8">
        <v>3</v>
      </c>
      <c r="F226" s="2">
        <v>2019</v>
      </c>
      <c r="G226" s="2">
        <v>9</v>
      </c>
      <c r="H226" s="2" t="s">
        <v>9</v>
      </c>
      <c r="I226">
        <v>45469</v>
      </c>
      <c r="J226">
        <v>36467</v>
      </c>
      <c r="K226" s="2">
        <v>29498</v>
      </c>
      <c r="L226" s="8">
        <v>29498</v>
      </c>
      <c r="M226" s="4">
        <f t="shared" si="57"/>
        <v>0.875</v>
      </c>
      <c r="N226" s="4">
        <f t="shared" si="58"/>
        <v>0.856863425928168</v>
      </c>
      <c r="O226" s="12">
        <f t="shared" si="59"/>
        <v>1.018136574071832</v>
      </c>
      <c r="P226" s="7">
        <f t="shared" si="60"/>
        <v>-0.43527777772396803</v>
      </c>
      <c r="Q226" s="4">
        <f t="shared" si="61"/>
        <v>0.8243055555576575</v>
      </c>
      <c r="R226" s="12">
        <f t="shared" si="62"/>
        <v>1.0506944444423425</v>
      </c>
      <c r="S226" s="7">
        <f t="shared" si="63"/>
        <v>-1.21666666661622</v>
      </c>
      <c r="T226" s="2">
        <v>865.8</v>
      </c>
      <c r="U226" s="2">
        <v>3.4070224000000003E-2</v>
      </c>
      <c r="V226" s="11">
        <v>43717.875</v>
      </c>
      <c r="W226" s="11">
        <v>43717.856863425928</v>
      </c>
      <c r="X226" s="11">
        <v>43717.824305555558</v>
      </c>
      <c r="Z226" s="26"/>
      <c r="AA226" s="26"/>
      <c r="AB226" s="26"/>
      <c r="AC226" s="26"/>
      <c r="AD226" s="26"/>
      <c r="AE226" s="26"/>
      <c r="AF226" s="26"/>
      <c r="AG226" s="26"/>
      <c r="AH226" s="26"/>
      <c r="AI226" s="26"/>
      <c r="AJ226" s="26"/>
      <c r="AK226" s="26"/>
      <c r="AL226" s="26"/>
      <c r="AM226" s="26"/>
      <c r="AN226" s="26"/>
      <c r="AO226" s="26"/>
    </row>
    <row r="227" spans="1:41" ht="15.75" x14ac:dyDescent="0.25">
      <c r="A227">
        <v>226</v>
      </c>
      <c r="B227" s="3">
        <v>43723</v>
      </c>
      <c r="C227" s="8">
        <v>8</v>
      </c>
      <c r="F227" s="2">
        <v>2019</v>
      </c>
      <c r="G227" s="2">
        <v>6</v>
      </c>
      <c r="H227" s="2" t="s">
        <v>12</v>
      </c>
      <c r="I227" s="10">
        <v>9692</v>
      </c>
      <c r="J227" s="10">
        <v>7723</v>
      </c>
      <c r="K227">
        <v>8077</v>
      </c>
      <c r="L227" s="8">
        <v>6520</v>
      </c>
      <c r="M227" s="4">
        <f t="shared" si="57"/>
        <v>0.79166666666424135</v>
      </c>
      <c r="N227" s="4">
        <f t="shared" si="58"/>
        <v>0.5613310185217415</v>
      </c>
      <c r="O227" s="12">
        <f t="shared" si="59"/>
        <v>1.2303356481424998</v>
      </c>
      <c r="P227" s="7">
        <f t="shared" si="60"/>
        <v>-5.5280555554199964</v>
      </c>
      <c r="Q227" s="4">
        <f t="shared" si="61"/>
        <v>0.81041666666715173</v>
      </c>
      <c r="R227" s="12">
        <f t="shared" si="62"/>
        <v>1.8750000002910383E-2</v>
      </c>
      <c r="S227" s="7">
        <f t="shared" si="63"/>
        <v>0.45000000006984919</v>
      </c>
      <c r="T227" s="2">
        <v>613.9</v>
      </c>
      <c r="U227" s="2">
        <v>1.0444698000000001E-2</v>
      </c>
      <c r="V227" s="11">
        <v>43723.791666666664</v>
      </c>
      <c r="W227" s="11">
        <v>43723.561331018522</v>
      </c>
      <c r="X227" s="11">
        <v>43723.810416666667</v>
      </c>
      <c r="Z227" s="21"/>
      <c r="AA227" s="21"/>
      <c r="AB227" s="21"/>
      <c r="AC227" s="21"/>
      <c r="AD227" s="21"/>
      <c r="AE227" s="21"/>
      <c r="AF227" s="21"/>
      <c r="AG227" s="21"/>
      <c r="AH227" s="21"/>
      <c r="AI227" s="21"/>
      <c r="AJ227" s="21"/>
      <c r="AK227" s="21"/>
      <c r="AL227" s="21"/>
      <c r="AM227" s="21"/>
      <c r="AN227" s="21"/>
      <c r="AO227" s="21"/>
    </row>
    <row r="228" spans="1:41" x14ac:dyDescent="0.25">
      <c r="A228">
        <v>227</v>
      </c>
      <c r="B228" s="3">
        <v>43733</v>
      </c>
      <c r="C228" s="8">
        <v>4</v>
      </c>
      <c r="F228" s="2">
        <v>2019</v>
      </c>
      <c r="G228" s="2">
        <v>9</v>
      </c>
      <c r="H228" s="2" t="s">
        <v>9</v>
      </c>
      <c r="I228">
        <v>89343</v>
      </c>
      <c r="J228">
        <v>78214</v>
      </c>
      <c r="K228" s="2">
        <v>65077</v>
      </c>
      <c r="L228" s="8">
        <v>65077</v>
      </c>
      <c r="M228" s="4">
        <f t="shared" si="57"/>
        <v>0.83333333333575865</v>
      </c>
      <c r="N228" s="4">
        <f t="shared" si="58"/>
        <v>0.34943287036730908</v>
      </c>
      <c r="O228" s="12">
        <f t="shared" si="59"/>
        <v>1.4839004629684496</v>
      </c>
      <c r="P228" s="7">
        <f t="shared" si="60"/>
        <v>-11.61361111124279</v>
      </c>
      <c r="Q228" s="4">
        <f t="shared" si="61"/>
        <v>0.80416666666860692</v>
      </c>
      <c r="R228" s="12">
        <f t="shared" si="62"/>
        <v>1.0291666666671517</v>
      </c>
      <c r="S228" s="7">
        <f t="shared" si="63"/>
        <v>-0.70000000001164153</v>
      </c>
      <c r="T228" s="2">
        <v>873.3</v>
      </c>
      <c r="U228" s="2">
        <v>7.4518493000000005E-2</v>
      </c>
      <c r="V228" s="11">
        <v>43733.833333333336</v>
      </c>
      <c r="W228" s="11">
        <v>43733.349432870367</v>
      </c>
      <c r="X228" s="11">
        <v>43733.804166666669</v>
      </c>
      <c r="Z228" s="26"/>
      <c r="AA228" s="26"/>
      <c r="AB228" s="26"/>
      <c r="AC228" s="26"/>
      <c r="AD228" s="26"/>
      <c r="AE228" s="26"/>
      <c r="AF228" s="26"/>
      <c r="AG228" s="26"/>
      <c r="AH228" s="26"/>
      <c r="AI228" s="26"/>
      <c r="AJ228" s="26"/>
      <c r="AK228" s="26"/>
      <c r="AL228" s="26"/>
      <c r="AM228" s="26"/>
      <c r="AN228" s="26"/>
      <c r="AO228" s="26"/>
    </row>
    <row r="229" spans="1:41" x14ac:dyDescent="0.25">
      <c r="A229">
        <v>228</v>
      </c>
      <c r="B229" s="3">
        <v>43746</v>
      </c>
      <c r="C229" s="8">
        <v>5</v>
      </c>
      <c r="F229" s="2">
        <v>2019</v>
      </c>
      <c r="G229" s="2">
        <v>6</v>
      </c>
      <c r="H229" s="2" t="s">
        <v>9</v>
      </c>
      <c r="I229">
        <v>12431</v>
      </c>
      <c r="J229">
        <v>0</v>
      </c>
      <c r="K229" s="2">
        <v>0</v>
      </c>
      <c r="L229" s="8">
        <v>0</v>
      </c>
      <c r="M229" s="4">
        <f t="shared" si="57"/>
        <v>0.8125</v>
      </c>
      <c r="N229" s="4">
        <f t="shared" si="58"/>
        <v>0.83664351851621177</v>
      </c>
      <c r="O229" s="12">
        <f t="shared" si="59"/>
        <v>2.414351851621177E-2</v>
      </c>
      <c r="P229" s="7">
        <f t="shared" si="60"/>
        <v>0.57944444438908249</v>
      </c>
      <c r="Q229" s="4">
        <f t="shared" si="61"/>
        <v>0.78541666666569654</v>
      </c>
      <c r="R229" s="12">
        <f t="shared" si="62"/>
        <v>1.0270833333343035</v>
      </c>
      <c r="S229" s="7">
        <f t="shared" si="63"/>
        <v>-0.65000000002328306</v>
      </c>
      <c r="T229" s="2">
        <v>844</v>
      </c>
      <c r="U229" s="2">
        <v>1.18E-2</v>
      </c>
      <c r="V229" s="11">
        <v>43746.8125</v>
      </c>
      <c r="W229" s="11">
        <v>43746.836643518516</v>
      </c>
      <c r="X229" s="11">
        <v>43746.785416666666</v>
      </c>
      <c r="Z229" s="21"/>
      <c r="AA229" s="21"/>
      <c r="AB229" s="21"/>
      <c r="AC229" s="21"/>
      <c r="AD229" s="21"/>
      <c r="AE229" s="21"/>
      <c r="AF229" s="21"/>
      <c r="AG229" s="21"/>
      <c r="AH229" s="21"/>
      <c r="AI229" s="21"/>
      <c r="AJ229" s="21"/>
      <c r="AK229" s="21"/>
      <c r="AL229" s="21"/>
      <c r="AM229" s="21"/>
      <c r="AN229" s="21"/>
      <c r="AO229" s="21"/>
    </row>
    <row r="230" spans="1:41" x14ac:dyDescent="0.25">
      <c r="A230">
        <v>229</v>
      </c>
      <c r="B230" s="3">
        <v>43759</v>
      </c>
      <c r="C230" s="8">
        <v>6</v>
      </c>
      <c r="F230" s="2">
        <v>2019</v>
      </c>
      <c r="G230" s="2">
        <v>5</v>
      </c>
      <c r="H230" s="2" t="s">
        <v>9</v>
      </c>
      <c r="I230">
        <v>26790</v>
      </c>
      <c r="J230">
        <v>16879</v>
      </c>
      <c r="K230" s="2">
        <v>15120</v>
      </c>
      <c r="L230" s="8">
        <v>15120</v>
      </c>
      <c r="M230" s="4">
        <f t="shared" si="57"/>
        <v>0.79166666666424135</v>
      </c>
      <c r="N230" s="4">
        <f t="shared" si="58"/>
        <v>0.69873842592642177</v>
      </c>
      <c r="O230" s="12">
        <f t="shared" si="59"/>
        <v>1.0929282407378196</v>
      </c>
      <c r="P230" s="7">
        <f t="shared" si="60"/>
        <v>-2.2302777777076699</v>
      </c>
      <c r="Q230" s="4">
        <f t="shared" si="61"/>
        <v>0.77291666666860692</v>
      </c>
      <c r="R230" s="12">
        <f t="shared" si="62"/>
        <v>1.0187499999956344</v>
      </c>
      <c r="S230" s="7">
        <f t="shared" si="63"/>
        <v>-0.44999999989522621</v>
      </c>
      <c r="T230" s="2">
        <v>947.5</v>
      </c>
      <c r="U230" s="2">
        <v>1.5957783999999999E-2</v>
      </c>
      <c r="V230" s="11">
        <v>43759.791666666664</v>
      </c>
      <c r="W230" s="11">
        <v>43759.698738425926</v>
      </c>
      <c r="X230" s="11">
        <v>43759.772916666669</v>
      </c>
      <c r="Z230" s="21"/>
      <c r="AA230" s="21"/>
      <c r="AB230" s="21"/>
      <c r="AC230" s="21"/>
      <c r="AD230" s="21"/>
      <c r="AE230" s="21"/>
      <c r="AF230" s="21"/>
      <c r="AG230" s="21"/>
      <c r="AH230" s="21"/>
      <c r="AI230" s="21"/>
      <c r="AJ230" s="21"/>
      <c r="AK230" s="21"/>
      <c r="AL230" s="21"/>
      <c r="AM230" s="21"/>
      <c r="AN230" s="21"/>
      <c r="AO230" s="21"/>
    </row>
    <row r="231" spans="1:41" x14ac:dyDescent="0.25">
      <c r="A231">
        <v>230</v>
      </c>
      <c r="B231" s="3">
        <v>43772</v>
      </c>
      <c r="C231" s="8">
        <v>7</v>
      </c>
      <c r="F231" s="2">
        <v>2019</v>
      </c>
      <c r="G231" s="2">
        <v>5</v>
      </c>
      <c r="H231" s="2" t="s">
        <v>9</v>
      </c>
      <c r="I231">
        <v>1753</v>
      </c>
      <c r="J231">
        <v>0</v>
      </c>
      <c r="K231" s="2">
        <v>0</v>
      </c>
      <c r="L231" s="8">
        <v>0</v>
      </c>
      <c r="M231" s="4">
        <f t="shared" si="57"/>
        <v>0.75</v>
      </c>
      <c r="N231" s="4">
        <f t="shared" si="58"/>
        <v>0.637939814812853</v>
      </c>
      <c r="O231" s="12">
        <f t="shared" si="59"/>
        <v>1.112060185187147</v>
      </c>
      <c r="P231" s="7">
        <f t="shared" si="60"/>
        <v>-2.689444444491528</v>
      </c>
      <c r="Q231" s="4">
        <f t="shared" si="61"/>
        <v>0.76111111111094942</v>
      </c>
      <c r="R231" s="12">
        <f t="shared" si="62"/>
        <v>1.1111111110949423E-2</v>
      </c>
      <c r="S231" s="7">
        <f t="shared" si="63"/>
        <v>0.26666666666278616</v>
      </c>
      <c r="T231" s="2">
        <v>796.6</v>
      </c>
      <c r="U231" s="2">
        <v>1.1000000000000001E-3</v>
      </c>
      <c r="V231" s="11">
        <v>43772.75</v>
      </c>
      <c r="W231" s="11">
        <v>43772.637939814813</v>
      </c>
      <c r="X231" s="11">
        <v>43772.761111111111</v>
      </c>
      <c r="Z231" s="21"/>
      <c r="AA231" s="21"/>
      <c r="AB231" s="21"/>
      <c r="AC231" s="21"/>
      <c r="AD231" s="21"/>
      <c r="AE231" s="21"/>
      <c r="AF231" s="21"/>
      <c r="AG231" s="21"/>
      <c r="AH231" s="21"/>
      <c r="AI231" s="21"/>
      <c r="AJ231" s="21"/>
      <c r="AK231" s="21"/>
      <c r="AL231" s="21"/>
      <c r="AM231" s="21"/>
      <c r="AN231" s="21"/>
      <c r="AO231" s="21"/>
    </row>
    <row r="232" spans="1:41" x14ac:dyDescent="0.25">
      <c r="A232">
        <v>231</v>
      </c>
      <c r="B232" s="3">
        <v>43984</v>
      </c>
      <c r="C232" s="8">
        <v>1</v>
      </c>
      <c r="F232" s="2">
        <v>2020</v>
      </c>
      <c r="G232" s="2">
        <v>1</v>
      </c>
      <c r="H232" s="2" t="s">
        <v>12</v>
      </c>
      <c r="I232">
        <v>14718</v>
      </c>
      <c r="J232">
        <v>14718</v>
      </c>
      <c r="K232">
        <v>13994</v>
      </c>
      <c r="L232" s="6">
        <v>13994</v>
      </c>
      <c r="M232" s="4">
        <f t="shared" si="57"/>
        <v>0.875</v>
      </c>
      <c r="N232" s="4">
        <f t="shared" si="58"/>
        <v>0.89240740740933688</v>
      </c>
      <c r="O232" s="12">
        <f t="shared" si="59"/>
        <v>1.7407407409336884E-2</v>
      </c>
      <c r="P232" s="7">
        <f t="shared" si="60"/>
        <v>0.41777777782408521</v>
      </c>
      <c r="Q232" s="4">
        <f t="shared" si="61"/>
        <v>0.87569444444670808</v>
      </c>
      <c r="R232" s="12">
        <f t="shared" si="62"/>
        <v>6.944444467080757E-4</v>
      </c>
      <c r="S232" s="7">
        <f t="shared" si="63"/>
        <v>1.6666666720993817E-2</v>
      </c>
      <c r="T232" s="2">
        <v>50.1</v>
      </c>
      <c r="U232" s="2">
        <v>0.214770459</v>
      </c>
      <c r="V232" s="11">
        <v>43984.875</v>
      </c>
      <c r="W232" s="11">
        <v>43984.892407407409</v>
      </c>
      <c r="X232" s="11">
        <v>43984.875694444447</v>
      </c>
      <c r="Z232" s="26"/>
      <c r="AA232" s="26"/>
      <c r="AB232" s="26"/>
      <c r="AC232" s="26"/>
      <c r="AD232" s="26"/>
      <c r="AE232" s="26"/>
      <c r="AF232" s="26"/>
      <c r="AG232" s="26"/>
      <c r="AH232" s="26"/>
      <c r="AI232" s="26"/>
      <c r="AJ232" s="26"/>
      <c r="AK232" s="26"/>
      <c r="AL232" s="26"/>
      <c r="AM232" s="26"/>
      <c r="AN232" s="26"/>
      <c r="AO232" s="26"/>
    </row>
    <row r="233" spans="1:41" x14ac:dyDescent="0.25">
      <c r="A233">
        <v>232</v>
      </c>
      <c r="B233" s="3">
        <v>43995</v>
      </c>
      <c r="C233" s="8">
        <v>2</v>
      </c>
      <c r="F233" s="2">
        <v>2020</v>
      </c>
      <c r="G233" s="2">
        <v>6</v>
      </c>
      <c r="H233" s="2" t="s">
        <v>12</v>
      </c>
      <c r="I233">
        <v>11954</v>
      </c>
      <c r="J233">
        <v>9292</v>
      </c>
      <c r="K233">
        <v>11267</v>
      </c>
      <c r="L233" s="6">
        <v>8483</v>
      </c>
      <c r="M233" s="4">
        <f t="shared" si="57"/>
        <v>0.83333333333575865</v>
      </c>
      <c r="N233" s="4">
        <f t="shared" si="58"/>
        <v>0.79511574074422242</v>
      </c>
      <c r="O233" s="12">
        <f t="shared" si="59"/>
        <v>1.0382175925915362</v>
      </c>
      <c r="P233" s="7">
        <f t="shared" si="60"/>
        <v>-0.91722222219686955</v>
      </c>
      <c r="Q233" s="4">
        <f t="shared" si="61"/>
        <v>0.88055555555911269</v>
      </c>
      <c r="R233" s="12">
        <f t="shared" si="62"/>
        <v>4.7222222223354038E-2</v>
      </c>
      <c r="S233" s="7">
        <f t="shared" si="63"/>
        <v>1.1333333333604969</v>
      </c>
      <c r="T233" s="2">
        <v>664.7</v>
      </c>
      <c r="U233" s="2">
        <v>1.3732510999999999E-2</v>
      </c>
      <c r="V233" s="11">
        <v>43995.833333333336</v>
      </c>
      <c r="W233" s="11">
        <v>43995.795115740744</v>
      </c>
      <c r="X233" s="11">
        <v>43995.880555555559</v>
      </c>
      <c r="Z233" s="26"/>
      <c r="AA233" s="26"/>
      <c r="AB233" s="26"/>
      <c r="AC233" s="26"/>
      <c r="AD233" s="26"/>
      <c r="AE233" s="26"/>
      <c r="AF233" s="26"/>
      <c r="AG233" s="26"/>
      <c r="AH233" s="26"/>
      <c r="AI233" s="26"/>
      <c r="AJ233" s="26"/>
      <c r="AK233" s="26"/>
      <c r="AL233" s="26"/>
      <c r="AM233" s="26"/>
      <c r="AN233" s="26"/>
      <c r="AO233" s="26"/>
    </row>
    <row r="234" spans="1:41" x14ac:dyDescent="0.25">
      <c r="A234">
        <v>233</v>
      </c>
      <c r="B234" s="3">
        <v>44009</v>
      </c>
      <c r="C234" s="8">
        <v>3</v>
      </c>
      <c r="F234" s="2">
        <v>2020</v>
      </c>
      <c r="G234" s="2">
        <v>6</v>
      </c>
      <c r="H234" s="2" t="s">
        <v>12</v>
      </c>
      <c r="I234">
        <v>42174</v>
      </c>
      <c r="J234">
        <v>40191</v>
      </c>
      <c r="K234">
        <v>40114</v>
      </c>
      <c r="L234" s="6">
        <v>38133</v>
      </c>
      <c r="M234" s="4">
        <f t="shared" si="57"/>
        <v>0.85416666666424135</v>
      </c>
      <c r="N234" s="4">
        <f t="shared" si="58"/>
        <v>0.716064814812853</v>
      </c>
      <c r="O234" s="12">
        <f t="shared" si="59"/>
        <v>1.1381018518513883</v>
      </c>
      <c r="P234" s="7">
        <f t="shared" si="60"/>
        <v>-3.3144444444333203</v>
      </c>
      <c r="Q234" s="4">
        <f t="shared" si="61"/>
        <v>0.88263888889196096</v>
      </c>
      <c r="R234" s="12">
        <f t="shared" si="62"/>
        <v>2.8472222227719612E-2</v>
      </c>
      <c r="S234" s="7">
        <f t="shared" si="63"/>
        <v>0.6833333334652707</v>
      </c>
      <c r="T234" s="2">
        <v>673.7</v>
      </c>
      <c r="U234" s="2">
        <v>5.8802136999999997E-2</v>
      </c>
      <c r="V234" s="11">
        <v>44009.854166666664</v>
      </c>
      <c r="W234" s="11">
        <v>44009.716064814813</v>
      </c>
      <c r="X234" s="11">
        <v>44009.882638888892</v>
      </c>
      <c r="Z234" s="26"/>
      <c r="AA234" s="26"/>
      <c r="AB234" s="26"/>
      <c r="AC234" s="26"/>
      <c r="AD234" s="26"/>
      <c r="AE234" s="26"/>
      <c r="AF234" s="26"/>
      <c r="AG234" s="26"/>
      <c r="AH234" s="26"/>
      <c r="AI234" s="26"/>
      <c r="AJ234" s="26"/>
      <c r="AK234" s="26"/>
      <c r="AL234" s="26"/>
      <c r="AM234" s="26"/>
      <c r="AN234" s="26"/>
      <c r="AO234" s="26"/>
    </row>
    <row r="235" spans="1:41" x14ac:dyDescent="0.25">
      <c r="A235">
        <v>234</v>
      </c>
      <c r="B235" s="3">
        <v>44023</v>
      </c>
      <c r="C235" s="8">
        <v>4</v>
      </c>
      <c r="F235" s="2">
        <v>2020</v>
      </c>
      <c r="G235" s="2">
        <v>8</v>
      </c>
      <c r="H235" s="2" t="s">
        <v>12</v>
      </c>
      <c r="I235">
        <v>28119</v>
      </c>
      <c r="J235">
        <v>22380</v>
      </c>
      <c r="K235">
        <v>25904</v>
      </c>
      <c r="L235" s="6">
        <v>20446</v>
      </c>
      <c r="M235" s="4">
        <f t="shared" si="57"/>
        <v>0.85416666666424135</v>
      </c>
      <c r="N235" s="4">
        <f t="shared" si="58"/>
        <v>0.73151620370481396</v>
      </c>
      <c r="O235" s="12">
        <f t="shared" si="59"/>
        <v>1.1226504629594274</v>
      </c>
      <c r="P235" s="7">
        <f t="shared" si="60"/>
        <v>-2.9436111110262573</v>
      </c>
      <c r="Q235" s="4">
        <f t="shared" si="61"/>
        <v>0.87916666666569654</v>
      </c>
      <c r="R235" s="12">
        <f t="shared" si="62"/>
        <v>2.5000000001455192E-2</v>
      </c>
      <c r="S235" s="7">
        <f t="shared" si="63"/>
        <v>0.6000000000349246</v>
      </c>
      <c r="T235" s="2">
        <v>680.6</v>
      </c>
      <c r="U235" s="2">
        <v>3.2637379000000001E-2</v>
      </c>
      <c r="V235" s="11">
        <v>44023.854166666664</v>
      </c>
      <c r="W235" s="11">
        <v>44023.731516203705</v>
      </c>
      <c r="X235" s="11">
        <v>44023.879166666666</v>
      </c>
      <c r="Z235" s="26"/>
      <c r="AA235" s="26"/>
      <c r="AB235" s="26"/>
      <c r="AC235" s="26"/>
      <c r="AD235" s="26"/>
      <c r="AE235" s="26"/>
      <c r="AF235" s="26"/>
      <c r="AG235" s="26"/>
      <c r="AH235" s="26"/>
      <c r="AI235" s="26"/>
      <c r="AJ235" s="26"/>
      <c r="AK235" s="26"/>
      <c r="AL235" s="26"/>
      <c r="AM235" s="26"/>
      <c r="AN235" s="26"/>
      <c r="AO235" s="26"/>
    </row>
    <row r="236" spans="1:41" x14ac:dyDescent="0.25">
      <c r="A236">
        <v>235</v>
      </c>
      <c r="B236" s="3">
        <v>44038</v>
      </c>
      <c r="C236" s="8">
        <v>5</v>
      </c>
      <c r="F236" s="2">
        <v>2020</v>
      </c>
      <c r="G236" s="2">
        <v>7</v>
      </c>
      <c r="H236" s="2" t="s">
        <v>12</v>
      </c>
      <c r="I236">
        <v>23865</v>
      </c>
      <c r="J236">
        <v>20435</v>
      </c>
      <c r="K236">
        <v>23669</v>
      </c>
      <c r="L236" s="6">
        <v>20510</v>
      </c>
      <c r="M236" s="4">
        <f t="shared" si="57"/>
        <v>0.83333333333575865</v>
      </c>
      <c r="N236" s="4">
        <f t="shared" si="58"/>
        <v>0.70525462963269092</v>
      </c>
      <c r="O236" s="12">
        <f t="shared" si="59"/>
        <v>1.1280787037030677</v>
      </c>
      <c r="P236" s="7">
        <f t="shared" si="60"/>
        <v>-3.0738888888736255</v>
      </c>
      <c r="Q236" s="4">
        <f t="shared" si="61"/>
        <v>0.87013888888759539</v>
      </c>
      <c r="R236" s="12">
        <f t="shared" si="62"/>
        <v>3.6805555551836733E-2</v>
      </c>
      <c r="S236" s="7">
        <f t="shared" si="63"/>
        <v>0.88333333324408159</v>
      </c>
      <c r="T236" s="2">
        <v>664.8</v>
      </c>
      <c r="U236" s="2">
        <v>3.0756618999999999E-2</v>
      </c>
      <c r="V236" s="11">
        <v>44038.833333333336</v>
      </c>
      <c r="W236" s="11">
        <v>44038.705254629633</v>
      </c>
      <c r="X236" s="11">
        <v>44038.870138888888</v>
      </c>
      <c r="Z236" s="21"/>
      <c r="AA236" s="21"/>
      <c r="AB236" s="21"/>
      <c r="AC236" s="21"/>
      <c r="AD236" s="21"/>
      <c r="AE236" s="21"/>
      <c r="AF236" s="21"/>
      <c r="AG236" s="21"/>
      <c r="AH236" s="21"/>
      <c r="AI236" s="21"/>
      <c r="AJ236" s="21"/>
      <c r="AK236" s="21"/>
      <c r="AL236" s="21"/>
      <c r="AM236" s="21"/>
      <c r="AN236" s="21"/>
      <c r="AO236" s="21"/>
    </row>
    <row r="237" spans="1:41" x14ac:dyDescent="0.25">
      <c r="A237">
        <v>236</v>
      </c>
      <c r="B237" s="3">
        <v>44051</v>
      </c>
      <c r="C237" s="8">
        <v>6</v>
      </c>
      <c r="F237" s="2">
        <v>2020</v>
      </c>
      <c r="G237" s="2">
        <v>9</v>
      </c>
      <c r="H237" s="2" t="s">
        <v>12</v>
      </c>
      <c r="I237">
        <v>41914</v>
      </c>
      <c r="J237">
        <v>38690</v>
      </c>
      <c r="K237">
        <v>37375</v>
      </c>
      <c r="L237" s="6">
        <v>34178</v>
      </c>
      <c r="M237" s="4">
        <f t="shared" ref="M237:M268" si="64">V237-INT(V237)</f>
        <v>0.83333333333575865</v>
      </c>
      <c r="N237" s="4">
        <f t="shared" ref="N237:N268" si="65">W237-INT(W237)</f>
        <v>0.67409722222510027</v>
      </c>
      <c r="O237" s="12">
        <f t="shared" ref="O237:O268" si="66">IF(W237&gt;V237, W237-V237, 1+V237-W237)</f>
        <v>1.1592361111106584</v>
      </c>
      <c r="P237" s="7">
        <f t="shared" ref="P237:P268" si="67">(W237-V237)*24</f>
        <v>-3.8216666666558012</v>
      </c>
      <c r="Q237" s="4">
        <f t="shared" ref="Q237:Q268" si="68">X237-INT(X237)</f>
        <v>0.85902777777664596</v>
      </c>
      <c r="R237" s="12">
        <f t="shared" ref="R237:R268" si="69">IF(X237&gt;V237, X237-V237, 1+V237-X237)</f>
        <v>2.569444444088731E-2</v>
      </c>
      <c r="S237" s="7">
        <f t="shared" ref="S237:S268" si="70">(X237-V237)*24</f>
        <v>0.61666666658129543</v>
      </c>
      <c r="T237" s="2">
        <v>665.2</v>
      </c>
      <c r="U237" s="2">
        <v>6.1095911000000003E-2</v>
      </c>
      <c r="V237" s="11">
        <v>44051.833333333336</v>
      </c>
      <c r="W237" s="11">
        <v>44051.674097222225</v>
      </c>
      <c r="X237" s="11">
        <v>44051.859027777777</v>
      </c>
      <c r="Z237" s="21"/>
      <c r="AA237" s="21"/>
      <c r="AB237" s="21"/>
      <c r="AC237" s="21"/>
      <c r="AD237" s="21"/>
      <c r="AE237" s="21"/>
      <c r="AF237" s="21"/>
      <c r="AG237" s="21"/>
      <c r="AH237" s="21"/>
      <c r="AI237" s="21"/>
      <c r="AJ237" s="21"/>
      <c r="AK237" s="21"/>
      <c r="AL237" s="21"/>
      <c r="AM237" s="21"/>
      <c r="AN237" s="21"/>
      <c r="AO237" s="21"/>
    </row>
    <row r="238" spans="1:41" x14ac:dyDescent="0.25">
      <c r="A238">
        <v>237</v>
      </c>
      <c r="B238" s="3">
        <v>44059</v>
      </c>
      <c r="C238" s="8">
        <v>1</v>
      </c>
      <c r="F238" s="2">
        <v>2020</v>
      </c>
      <c r="G238" s="2">
        <v>6</v>
      </c>
      <c r="H238" s="2" t="s">
        <v>9</v>
      </c>
      <c r="I238">
        <v>43690</v>
      </c>
      <c r="J238">
        <v>43690</v>
      </c>
      <c r="K238">
        <v>14261</v>
      </c>
      <c r="L238" s="6">
        <v>14261</v>
      </c>
      <c r="M238" s="4">
        <f t="shared" si="64"/>
        <v>0.83333333333575865</v>
      </c>
      <c r="N238" s="4">
        <f t="shared" si="65"/>
        <v>0.89306712963298196</v>
      </c>
      <c r="O238" s="12">
        <f t="shared" si="66"/>
        <v>5.9733796297223307E-2</v>
      </c>
      <c r="P238" s="7">
        <f t="shared" si="67"/>
        <v>1.4336111111333594</v>
      </c>
      <c r="Q238" s="4">
        <f t="shared" si="68"/>
        <v>0.85138888889196096</v>
      </c>
      <c r="R238" s="12">
        <f t="shared" si="69"/>
        <v>1.8055555556202307E-2</v>
      </c>
      <c r="S238" s="7">
        <f t="shared" si="70"/>
        <v>0.43333333334885538</v>
      </c>
      <c r="T238" s="2">
        <v>846.7</v>
      </c>
      <c r="U238" s="2">
        <v>1.5229715E-2</v>
      </c>
      <c r="V238" s="11">
        <v>44059.833333333336</v>
      </c>
      <c r="W238" s="11">
        <v>44059.893067129633</v>
      </c>
      <c r="X238" s="11">
        <v>44059.851388888892</v>
      </c>
      <c r="Z238" s="21"/>
      <c r="AA238" s="21"/>
      <c r="AB238" s="21"/>
      <c r="AC238" s="21"/>
      <c r="AD238" s="21"/>
      <c r="AE238" s="21"/>
      <c r="AF238" s="21"/>
      <c r="AG238" s="21"/>
      <c r="AH238" s="21"/>
      <c r="AI238" s="21"/>
      <c r="AJ238" s="21"/>
      <c r="AK238" s="21"/>
      <c r="AL238" s="21"/>
      <c r="AM238" s="21"/>
      <c r="AN238" s="21"/>
      <c r="AO238" s="21"/>
    </row>
    <row r="239" spans="1:41" x14ac:dyDescent="0.25">
      <c r="A239">
        <v>238</v>
      </c>
      <c r="B239" s="3">
        <v>44066</v>
      </c>
      <c r="C239" s="8">
        <v>7</v>
      </c>
      <c r="F239" s="2">
        <v>2020</v>
      </c>
      <c r="G239" s="2">
        <v>8</v>
      </c>
      <c r="H239" s="2" t="s">
        <v>12</v>
      </c>
      <c r="I239">
        <v>28159</v>
      </c>
      <c r="J239">
        <v>22413</v>
      </c>
      <c r="K239">
        <v>26738</v>
      </c>
      <c r="L239" s="6">
        <v>21606</v>
      </c>
      <c r="M239" s="4">
        <f t="shared" si="64"/>
        <v>0.8125</v>
      </c>
      <c r="N239" s="4">
        <f t="shared" si="65"/>
        <v>0.65473379629838746</v>
      </c>
      <c r="O239" s="12">
        <f t="shared" si="66"/>
        <v>1.1577662037016125</v>
      </c>
      <c r="P239" s="7">
        <f t="shared" si="67"/>
        <v>-3.786388888838701</v>
      </c>
      <c r="Q239" s="4">
        <f t="shared" si="68"/>
        <v>0.84166666666715173</v>
      </c>
      <c r="R239" s="12">
        <f t="shared" si="69"/>
        <v>2.9166666667151731E-2</v>
      </c>
      <c r="S239" s="7">
        <f t="shared" si="70"/>
        <v>0.70000000001164153</v>
      </c>
      <c r="T239" s="2">
        <v>670.5</v>
      </c>
      <c r="U239" s="2">
        <v>3.4826248999999997E-2</v>
      </c>
      <c r="V239" s="11">
        <v>44066.8125</v>
      </c>
      <c r="W239" s="11">
        <v>44066.654733796298</v>
      </c>
      <c r="X239" s="11">
        <v>44066.841666666667</v>
      </c>
      <c r="Z239" s="21"/>
      <c r="AA239" s="21"/>
      <c r="AB239" s="21"/>
      <c r="AC239" s="21"/>
      <c r="AD239" s="21"/>
      <c r="AE239" s="21"/>
      <c r="AF239" s="21"/>
      <c r="AG239" s="21"/>
      <c r="AH239" s="21"/>
      <c r="AI239" s="21"/>
      <c r="AJ239" s="21"/>
      <c r="AK239" s="21"/>
      <c r="AL239" s="21"/>
      <c r="AM239" s="21"/>
      <c r="AN239" s="21"/>
      <c r="AO239" s="21"/>
    </row>
    <row r="240" spans="1:41" x14ac:dyDescent="0.25">
      <c r="A240">
        <v>239</v>
      </c>
      <c r="B240" s="3">
        <v>44074</v>
      </c>
      <c r="C240" s="8">
        <v>2</v>
      </c>
      <c r="F240" s="2">
        <v>2020</v>
      </c>
      <c r="G240" s="2">
        <v>9</v>
      </c>
      <c r="H240" s="2" t="s">
        <v>9</v>
      </c>
      <c r="I240">
        <v>29205</v>
      </c>
      <c r="J240">
        <v>21377</v>
      </c>
      <c r="K240">
        <v>27577</v>
      </c>
      <c r="L240" s="6">
        <v>25021</v>
      </c>
      <c r="M240" s="4">
        <f t="shared" si="64"/>
        <v>0.83333333333575865</v>
      </c>
      <c r="N240" s="4">
        <f t="shared" si="65"/>
        <v>0.94057870370306773</v>
      </c>
      <c r="O240" s="12">
        <f t="shared" si="66"/>
        <v>0.10724537036730908</v>
      </c>
      <c r="P240" s="7">
        <f t="shared" si="67"/>
        <v>2.5738888888154179</v>
      </c>
      <c r="Q240" s="4">
        <f t="shared" si="68"/>
        <v>0.83402777777519077</v>
      </c>
      <c r="R240" s="12">
        <f t="shared" si="69"/>
        <v>6.9444443943211809E-4</v>
      </c>
      <c r="S240" s="7">
        <f t="shared" si="70"/>
        <v>1.6666666546370834E-2</v>
      </c>
      <c r="T240" s="2">
        <v>849</v>
      </c>
      <c r="U240" s="2">
        <v>3.0952885999999999E-2</v>
      </c>
      <c r="V240" s="11">
        <v>44074.833333333336</v>
      </c>
      <c r="W240" s="11">
        <v>44074.940578703703</v>
      </c>
      <c r="X240" s="11">
        <v>44074.834027777775</v>
      </c>
      <c r="Z240" s="26"/>
      <c r="AA240" s="26"/>
      <c r="AB240" s="26"/>
      <c r="AC240" s="26"/>
      <c r="AD240" s="26"/>
      <c r="AE240" s="26"/>
      <c r="AF240" s="26"/>
      <c r="AG240" s="26"/>
      <c r="AH240" s="26"/>
      <c r="AI240" s="26"/>
      <c r="AJ240" s="26"/>
      <c r="AK240" s="26"/>
      <c r="AL240" s="26"/>
      <c r="AM240" s="26"/>
      <c r="AN240" s="26"/>
      <c r="AO240" s="26"/>
    </row>
    <row r="241" spans="1:41" x14ac:dyDescent="0.25">
      <c r="A241">
        <v>240</v>
      </c>
      <c r="B241" s="3">
        <v>44080</v>
      </c>
      <c r="C241" s="8">
        <v>8</v>
      </c>
      <c r="F241" s="2">
        <v>2020</v>
      </c>
      <c r="G241" s="2">
        <v>8</v>
      </c>
      <c r="H241" s="2" t="s">
        <v>12</v>
      </c>
      <c r="I241">
        <v>20186</v>
      </c>
      <c r="J241">
        <v>16234</v>
      </c>
      <c r="K241">
        <v>21069</v>
      </c>
      <c r="L241" s="6">
        <v>17325</v>
      </c>
      <c r="M241" s="4">
        <f t="shared" si="64"/>
        <v>0.79166666666424135</v>
      </c>
      <c r="N241" s="4">
        <f t="shared" si="65"/>
        <v>0.64648148148262408</v>
      </c>
      <c r="O241" s="12">
        <f t="shared" si="66"/>
        <v>1.1451851851816173</v>
      </c>
      <c r="P241" s="7">
        <f t="shared" si="67"/>
        <v>-3.4844444443588145</v>
      </c>
      <c r="Q241" s="4">
        <f t="shared" si="68"/>
        <v>0.8243055555576575</v>
      </c>
      <c r="R241" s="12">
        <f t="shared" si="69"/>
        <v>3.2638888893416151E-2</v>
      </c>
      <c r="S241" s="7">
        <f t="shared" si="70"/>
        <v>0.78333333344198763</v>
      </c>
      <c r="T241" s="2">
        <v>663.2</v>
      </c>
      <c r="U241" s="2">
        <v>2.5975572999999998E-2</v>
      </c>
      <c r="V241" s="11">
        <v>44080.791666666664</v>
      </c>
      <c r="W241" s="11">
        <v>44080.646481481483</v>
      </c>
      <c r="X241" s="11">
        <v>44080.824305555558</v>
      </c>
      <c r="Z241" s="26"/>
      <c r="AA241" s="26"/>
      <c r="AB241" s="26"/>
      <c r="AC241" s="26"/>
      <c r="AD241" s="26"/>
      <c r="AE241" s="26"/>
      <c r="AF241" s="26"/>
      <c r="AG241" s="26"/>
      <c r="AH241" s="26"/>
      <c r="AI241" s="26"/>
      <c r="AJ241" s="26"/>
      <c r="AK241" s="26"/>
      <c r="AL241" s="26"/>
      <c r="AM241" s="26"/>
      <c r="AN241" s="26"/>
      <c r="AO241" s="26"/>
    </row>
    <row r="242" spans="1:41" x14ac:dyDescent="0.25">
      <c r="A242">
        <v>241</v>
      </c>
      <c r="B242" s="3">
        <v>44087</v>
      </c>
      <c r="C242" s="8">
        <v>3</v>
      </c>
      <c r="F242" s="2">
        <v>2020</v>
      </c>
      <c r="G242" s="2">
        <v>9</v>
      </c>
      <c r="H242" s="2" t="s">
        <v>9</v>
      </c>
      <c r="I242">
        <v>69343</v>
      </c>
      <c r="J242">
        <v>61580</v>
      </c>
      <c r="K242">
        <v>58754</v>
      </c>
      <c r="L242" s="6">
        <v>52394</v>
      </c>
      <c r="M242" s="4">
        <f t="shared" si="64"/>
        <v>0.8125</v>
      </c>
      <c r="N242" s="4">
        <f t="shared" si="65"/>
        <v>0.83481481481430819</v>
      </c>
      <c r="O242" s="12">
        <f t="shared" si="66"/>
        <v>2.2314814814308193E-2</v>
      </c>
      <c r="P242" s="7">
        <f t="shared" si="67"/>
        <v>0.53555555554339662</v>
      </c>
      <c r="Q242" s="4">
        <f t="shared" si="68"/>
        <v>0.81805555555911269</v>
      </c>
      <c r="R242" s="12">
        <f t="shared" si="69"/>
        <v>5.5555555591126904E-3</v>
      </c>
      <c r="S242" s="7">
        <f t="shared" si="70"/>
        <v>0.13333333341870457</v>
      </c>
      <c r="T242" s="2">
        <v>859</v>
      </c>
      <c r="U242" s="2">
        <v>6.6051222000000007E-2</v>
      </c>
      <c r="V242" s="11">
        <v>44087.8125</v>
      </c>
      <c r="W242" s="11">
        <v>44087.834814814814</v>
      </c>
      <c r="X242" s="11">
        <v>44087.818055555559</v>
      </c>
      <c r="Z242" s="21"/>
      <c r="AA242" s="21"/>
      <c r="AB242" s="21"/>
      <c r="AC242" s="21"/>
      <c r="AD242" s="21"/>
      <c r="AE242" s="21"/>
      <c r="AF242" s="21"/>
      <c r="AG242" s="21"/>
      <c r="AH242" s="21"/>
      <c r="AI242" s="21"/>
      <c r="AJ242" s="21"/>
      <c r="AK242" s="21"/>
      <c r="AL242" s="21"/>
      <c r="AM242" s="21"/>
      <c r="AN242" s="21"/>
      <c r="AO242" s="21"/>
    </row>
    <row r="243" spans="1:41" ht="15.75" customHeight="1" x14ac:dyDescent="0.25">
      <c r="A243">
        <v>242</v>
      </c>
      <c r="B243" s="3">
        <v>44094</v>
      </c>
      <c r="C243" s="8">
        <v>9</v>
      </c>
      <c r="F243" s="2">
        <v>2020</v>
      </c>
      <c r="G243" s="2">
        <v>4</v>
      </c>
      <c r="H243" s="2" t="s">
        <v>12</v>
      </c>
      <c r="I243">
        <v>10122</v>
      </c>
      <c r="J243">
        <v>7296</v>
      </c>
      <c r="K243">
        <v>10108</v>
      </c>
      <c r="L243" s="6">
        <v>4384</v>
      </c>
      <c r="M243" s="4">
        <f t="shared" si="64"/>
        <v>0.75</v>
      </c>
      <c r="N243" s="4">
        <f t="shared" si="65"/>
        <v>0.60299768518598285</v>
      </c>
      <c r="O243" s="12">
        <f t="shared" si="66"/>
        <v>1.1470023148140172</v>
      </c>
      <c r="P243" s="7">
        <f t="shared" si="67"/>
        <v>-3.5280555555364117</v>
      </c>
      <c r="Q243" s="4">
        <f t="shared" si="68"/>
        <v>0.80555555555474712</v>
      </c>
      <c r="R243" s="12">
        <f t="shared" si="69"/>
        <v>5.5555555554747116E-2</v>
      </c>
      <c r="S243" s="7">
        <f t="shared" si="70"/>
        <v>1.3333333333139308</v>
      </c>
      <c r="T243" s="2">
        <v>312.10000000000002</v>
      </c>
      <c r="U243" s="2">
        <v>1.5280359E-2</v>
      </c>
      <c r="V243" s="11">
        <v>44094.75</v>
      </c>
      <c r="W243" s="11">
        <v>44094.602997685186</v>
      </c>
      <c r="X243" s="11">
        <v>44094.805555555555</v>
      </c>
      <c r="Y243" s="15" t="s">
        <v>13</v>
      </c>
      <c r="Z243" s="26"/>
      <c r="AA243" s="26"/>
      <c r="AB243" s="26"/>
      <c r="AC243" s="26"/>
      <c r="AD243" s="26"/>
      <c r="AE243" s="26"/>
      <c r="AF243" s="26"/>
      <c r="AG243" s="26"/>
      <c r="AH243" s="26"/>
      <c r="AI243" s="26"/>
      <c r="AJ243" s="26"/>
      <c r="AK243" s="26"/>
      <c r="AL243" s="26"/>
      <c r="AM243" s="26"/>
      <c r="AN243" s="26"/>
      <c r="AO243" s="26"/>
    </row>
    <row r="244" spans="1:41" x14ac:dyDescent="0.25">
      <c r="A244">
        <v>243</v>
      </c>
      <c r="B244" s="3">
        <v>44101</v>
      </c>
      <c r="C244" s="8">
        <v>4</v>
      </c>
      <c r="F244" s="2">
        <v>2020</v>
      </c>
      <c r="G244" s="2">
        <v>9</v>
      </c>
      <c r="H244" s="2" t="s">
        <v>9</v>
      </c>
      <c r="I244">
        <v>16530</v>
      </c>
      <c r="J244">
        <v>1713</v>
      </c>
      <c r="K244">
        <v>14188</v>
      </c>
      <c r="L244" s="6">
        <v>1508</v>
      </c>
      <c r="M244" s="4">
        <f t="shared" si="64"/>
        <v>0.8125</v>
      </c>
      <c r="N244" s="4">
        <f t="shared" si="65"/>
        <v>0.85976851851592073</v>
      </c>
      <c r="O244" s="12">
        <f t="shared" si="66"/>
        <v>4.7268518515920732E-2</v>
      </c>
      <c r="P244" s="7">
        <f t="shared" si="67"/>
        <v>1.1344444443820976</v>
      </c>
      <c r="Q244" s="4">
        <f t="shared" si="68"/>
        <v>0.8006944444423425</v>
      </c>
      <c r="R244" s="12">
        <f t="shared" si="69"/>
        <v>1.0118055555576575</v>
      </c>
      <c r="S244" s="7">
        <f t="shared" si="70"/>
        <v>-0.28333333338377997</v>
      </c>
      <c r="T244" s="2">
        <v>849.4</v>
      </c>
      <c r="U244" s="2">
        <v>1.030139E-3</v>
      </c>
      <c r="V244" s="11">
        <v>44101.8125</v>
      </c>
      <c r="W244" s="11">
        <v>44101.859768518516</v>
      </c>
      <c r="X244" s="11">
        <v>44101.800694444442</v>
      </c>
      <c r="Y244" s="15">
        <v>37459</v>
      </c>
      <c r="Z244" s="21"/>
      <c r="AA244" s="21"/>
      <c r="AB244" s="21"/>
      <c r="AC244" s="21"/>
      <c r="AD244" s="21"/>
      <c r="AE244" s="21"/>
      <c r="AF244" s="21"/>
      <c r="AG244" s="21"/>
      <c r="AH244" s="21"/>
      <c r="AI244" s="21"/>
      <c r="AJ244" s="21"/>
      <c r="AK244" s="21"/>
      <c r="AL244" s="21"/>
      <c r="AM244" s="21"/>
      <c r="AN244" s="21"/>
      <c r="AO244" s="21"/>
    </row>
    <row r="245" spans="1:41" x14ac:dyDescent="0.25">
      <c r="A245">
        <v>244</v>
      </c>
      <c r="B245" s="3">
        <v>44115</v>
      </c>
      <c r="C245" s="8">
        <v>5</v>
      </c>
      <c r="F245" s="2">
        <v>2020</v>
      </c>
      <c r="G245" s="2">
        <v>7</v>
      </c>
      <c r="H245" s="2" t="s">
        <v>9</v>
      </c>
      <c r="I245">
        <v>12046</v>
      </c>
      <c r="J245">
        <v>6329</v>
      </c>
      <c r="K245">
        <v>10035</v>
      </c>
      <c r="L245" s="6">
        <v>5155</v>
      </c>
      <c r="M245" s="4">
        <f t="shared" si="64"/>
        <v>0.8125</v>
      </c>
      <c r="N245" s="4">
        <f t="shared" si="65"/>
        <v>0.76971064815006685</v>
      </c>
      <c r="O245" s="12">
        <f t="shared" si="66"/>
        <v>1.0427893518499332</v>
      </c>
      <c r="P245" s="7">
        <f t="shared" si="67"/>
        <v>-1.0269444443983957</v>
      </c>
      <c r="Q245" s="4">
        <f t="shared" si="68"/>
        <v>0.78333333333284827</v>
      </c>
      <c r="R245" s="12">
        <f t="shared" si="69"/>
        <v>1.0291666666671517</v>
      </c>
      <c r="S245" s="7">
        <f t="shared" si="70"/>
        <v>-0.70000000001164153</v>
      </c>
      <c r="T245" s="2">
        <v>854</v>
      </c>
      <c r="U245" s="2">
        <v>6.6651050000000002E-3</v>
      </c>
      <c r="V245" s="11">
        <v>44115.8125</v>
      </c>
      <c r="W245" s="11">
        <v>44115.76971064815</v>
      </c>
      <c r="X245" s="11">
        <v>44115.783333333333</v>
      </c>
      <c r="Y245" s="15">
        <v>20940</v>
      </c>
      <c r="Z245" s="21"/>
      <c r="AA245" s="21"/>
      <c r="AB245" s="21"/>
      <c r="AC245" s="21"/>
      <c r="AD245" s="21"/>
      <c r="AE245" s="21"/>
      <c r="AF245" s="21"/>
      <c r="AG245" s="21"/>
      <c r="AH245" s="21"/>
      <c r="AI245" s="21"/>
      <c r="AJ245" s="21"/>
      <c r="AK245" s="21"/>
      <c r="AL245" s="21"/>
      <c r="AM245" s="21"/>
      <c r="AN245" s="21"/>
      <c r="AO245" s="21"/>
    </row>
    <row r="246" spans="1:41" x14ac:dyDescent="0.25">
      <c r="A246">
        <v>245</v>
      </c>
      <c r="B246" s="3">
        <v>44129</v>
      </c>
      <c r="C246" s="8">
        <v>6</v>
      </c>
      <c r="F246" s="2">
        <v>2020</v>
      </c>
      <c r="G246" s="2">
        <v>6</v>
      </c>
      <c r="H246" s="2" t="s">
        <v>9</v>
      </c>
      <c r="I246">
        <v>7704</v>
      </c>
      <c r="J246">
        <v>4761</v>
      </c>
      <c r="K246">
        <v>7484</v>
      </c>
      <c r="L246" s="6">
        <v>5017</v>
      </c>
      <c r="M246" s="4">
        <f t="shared" si="64"/>
        <v>0.79166666666424135</v>
      </c>
      <c r="N246" s="4">
        <f t="shared" si="65"/>
        <v>0.80130787037342088</v>
      </c>
      <c r="O246" s="12">
        <f t="shared" si="66"/>
        <v>9.6412037091795355E-3</v>
      </c>
      <c r="P246" s="7">
        <f t="shared" si="67"/>
        <v>0.23138888902030885</v>
      </c>
      <c r="Q246" s="4">
        <f t="shared" si="68"/>
        <v>0.76805555555620231</v>
      </c>
      <c r="R246" s="12">
        <f t="shared" si="69"/>
        <v>1.023611111108039</v>
      </c>
      <c r="S246" s="7">
        <f t="shared" si="70"/>
        <v>-0.56666666659293696</v>
      </c>
      <c r="T246" s="2">
        <v>856.1</v>
      </c>
      <c r="U246" s="2">
        <v>6.4408360000000001E-3</v>
      </c>
      <c r="V246" s="11">
        <v>44129.791666666664</v>
      </c>
      <c r="W246" s="11">
        <v>44129.801307870373</v>
      </c>
      <c r="X246" s="11">
        <v>44129.768055555556</v>
      </c>
      <c r="Y246" s="15">
        <v>7713</v>
      </c>
      <c r="Z246" s="26"/>
      <c r="AA246" s="26"/>
      <c r="AB246" s="26"/>
      <c r="AC246" s="26"/>
      <c r="AD246" s="26"/>
      <c r="AE246" s="26"/>
      <c r="AF246" s="26"/>
      <c r="AG246" s="26"/>
      <c r="AH246" s="26"/>
      <c r="AI246" s="26"/>
      <c r="AJ246" s="26"/>
      <c r="AK246" s="26"/>
      <c r="AL246" s="26"/>
      <c r="AM246" s="26"/>
      <c r="AN246" s="26"/>
      <c r="AO246" s="26"/>
    </row>
    <row r="247" spans="1:41" ht="15" customHeight="1" x14ac:dyDescent="0.25">
      <c r="A247">
        <v>246</v>
      </c>
      <c r="B247" s="3">
        <v>44340</v>
      </c>
      <c r="C247" s="8">
        <v>1</v>
      </c>
      <c r="F247" s="2">
        <v>2021</v>
      </c>
      <c r="G247" s="2">
        <v>3</v>
      </c>
      <c r="H247" s="2" t="s">
        <v>12</v>
      </c>
      <c r="I247">
        <v>4502</v>
      </c>
      <c r="J247">
        <v>4502</v>
      </c>
      <c r="K247">
        <v>4323</v>
      </c>
      <c r="L247" s="6">
        <v>4302</v>
      </c>
      <c r="M247" s="4">
        <f t="shared" si="64"/>
        <v>0.875</v>
      </c>
      <c r="N247" s="4">
        <f t="shared" si="65"/>
        <v>0.94166666666569654</v>
      </c>
      <c r="O247" s="12">
        <f t="shared" si="66"/>
        <v>6.6666666665696539E-2</v>
      </c>
      <c r="P247" s="7">
        <f t="shared" si="67"/>
        <v>1.5999999999767169</v>
      </c>
      <c r="Q247" s="4">
        <f t="shared" si="68"/>
        <v>0.87013888888759539</v>
      </c>
      <c r="R247" s="12">
        <f t="shared" si="69"/>
        <v>1.0048611111124046</v>
      </c>
      <c r="S247" s="7">
        <f t="shared" si="70"/>
        <v>-0.11666666669771075</v>
      </c>
      <c r="T247" s="2">
        <v>417</v>
      </c>
      <c r="U247" s="2" t="s">
        <v>10</v>
      </c>
      <c r="V247" s="11">
        <v>44340.875</v>
      </c>
      <c r="W247" s="11">
        <v>44340.941666666666</v>
      </c>
      <c r="X247" s="11">
        <v>44340.870138888888</v>
      </c>
      <c r="Y247" s="15" t="s">
        <v>14</v>
      </c>
      <c r="Z247" s="26"/>
      <c r="AA247" s="26"/>
      <c r="AB247" s="26"/>
      <c r="AC247" s="26"/>
      <c r="AD247" s="26"/>
      <c r="AE247" s="26"/>
      <c r="AF247" s="26"/>
      <c r="AG247" s="26"/>
      <c r="AH247" s="26"/>
      <c r="AI247" s="26"/>
      <c r="AJ247" s="26"/>
      <c r="AK247" s="26"/>
      <c r="AL247" s="26"/>
      <c r="AM247" s="26"/>
      <c r="AN247" s="26"/>
      <c r="AO247" s="26"/>
    </row>
    <row r="248" spans="1:41" x14ac:dyDescent="0.25">
      <c r="A248">
        <v>247</v>
      </c>
      <c r="B248" s="3">
        <v>44353</v>
      </c>
      <c r="C248" s="8">
        <v>2</v>
      </c>
      <c r="F248" s="2">
        <v>2021</v>
      </c>
      <c r="G248" s="2">
        <v>6</v>
      </c>
      <c r="H248" s="2" t="s">
        <v>12</v>
      </c>
      <c r="I248">
        <v>13947</v>
      </c>
      <c r="J248">
        <v>13339</v>
      </c>
      <c r="K248">
        <v>3591</v>
      </c>
      <c r="L248" s="6">
        <v>2881</v>
      </c>
      <c r="M248" s="4">
        <f t="shared" si="64"/>
        <v>0.875</v>
      </c>
      <c r="N248" s="4">
        <f t="shared" si="65"/>
        <v>0.93998842592554865</v>
      </c>
      <c r="O248" s="12">
        <f t="shared" si="66"/>
        <v>6.4988425925548654E-2</v>
      </c>
      <c r="P248" s="7">
        <f t="shared" si="67"/>
        <v>1.5597222222131677</v>
      </c>
      <c r="Q248" s="4">
        <f t="shared" si="68"/>
        <v>0.87708333333284827</v>
      </c>
      <c r="R248" s="12">
        <f t="shared" si="69"/>
        <v>2.0833333328482695E-3</v>
      </c>
      <c r="S248" s="7">
        <f t="shared" si="70"/>
        <v>4.9999999988358468E-2</v>
      </c>
      <c r="T248" s="2">
        <v>622</v>
      </c>
      <c r="U248" s="2" t="s">
        <v>10</v>
      </c>
      <c r="V248" s="11">
        <v>44353.875</v>
      </c>
      <c r="W248" s="11">
        <v>44353.939988425926</v>
      </c>
      <c r="X248" s="11">
        <v>44353.877083333333</v>
      </c>
      <c r="Y248" s="15">
        <v>12319</v>
      </c>
      <c r="Z248" s="21"/>
      <c r="AA248" s="21"/>
      <c r="AB248" s="21"/>
      <c r="AC248" s="21"/>
      <c r="AD248" s="21"/>
      <c r="AE248" s="21"/>
      <c r="AF248" s="21"/>
      <c r="AG248" s="21"/>
      <c r="AH248" s="21"/>
      <c r="AI248" s="21"/>
      <c r="AJ248" s="21"/>
      <c r="AK248" s="21"/>
      <c r="AL248" s="21"/>
      <c r="AM248" s="21"/>
      <c r="AN248" s="21"/>
      <c r="AO248" s="21"/>
    </row>
    <row r="249" spans="1:41" x14ac:dyDescent="0.25">
      <c r="A249">
        <v>248</v>
      </c>
      <c r="B249" s="3">
        <v>44366</v>
      </c>
      <c r="C249" s="8">
        <v>3</v>
      </c>
      <c r="F249" s="2">
        <v>2021</v>
      </c>
      <c r="G249" s="2">
        <v>8</v>
      </c>
      <c r="H249" s="2" t="s">
        <v>12</v>
      </c>
      <c r="I249">
        <v>7056</v>
      </c>
      <c r="J249">
        <v>4685</v>
      </c>
      <c r="K249">
        <v>4440</v>
      </c>
      <c r="L249" s="6">
        <v>3879</v>
      </c>
      <c r="M249" s="4">
        <f t="shared" si="64"/>
        <v>0.85416666666424135</v>
      </c>
      <c r="N249" s="4">
        <f t="shared" si="65"/>
        <v>0.80026620370335877</v>
      </c>
      <c r="O249" s="12">
        <f t="shared" si="66"/>
        <v>1.0539004629608826</v>
      </c>
      <c r="P249" s="7">
        <f t="shared" si="67"/>
        <v>-1.2936111110611819</v>
      </c>
      <c r="Q249" s="4">
        <f t="shared" si="68"/>
        <v>0.83750000000145519</v>
      </c>
      <c r="R249" s="12">
        <f t="shared" si="69"/>
        <v>1.0166666666627862</v>
      </c>
      <c r="S249" s="7">
        <f t="shared" si="70"/>
        <v>-0.39999999990686774</v>
      </c>
      <c r="T249" s="2">
        <v>623</v>
      </c>
      <c r="U249" s="2" t="s">
        <v>10</v>
      </c>
      <c r="V249" s="11">
        <v>44366.854166666664</v>
      </c>
      <c r="W249" s="11">
        <v>44366.800266203703</v>
      </c>
      <c r="X249" s="11">
        <v>44366.837500000001</v>
      </c>
      <c r="Y249" s="15">
        <v>12000</v>
      </c>
      <c r="Z249" s="26"/>
      <c r="AA249" s="26"/>
      <c r="AB249" s="26"/>
      <c r="AC249" s="26"/>
      <c r="AD249" s="26"/>
      <c r="AE249" s="26"/>
      <c r="AF249" s="26"/>
      <c r="AG249" s="26"/>
      <c r="AH249" s="26"/>
      <c r="AI249" s="26"/>
      <c r="AJ249" s="26"/>
      <c r="AK249" s="26"/>
      <c r="AL249" s="26"/>
      <c r="AM249" s="26"/>
      <c r="AN249" s="26"/>
      <c r="AO249" s="26"/>
    </row>
    <row r="250" spans="1:41" x14ac:dyDescent="0.25">
      <c r="A250">
        <v>249</v>
      </c>
      <c r="B250" s="3">
        <v>44381</v>
      </c>
      <c r="C250" s="8">
        <v>4</v>
      </c>
      <c r="F250" s="2">
        <v>2021</v>
      </c>
      <c r="G250" s="2">
        <v>9</v>
      </c>
      <c r="H250" s="2" t="s">
        <v>12</v>
      </c>
      <c r="I250">
        <v>9104</v>
      </c>
      <c r="J250">
        <v>8098</v>
      </c>
      <c r="K250">
        <v>6317</v>
      </c>
      <c r="L250" s="6">
        <v>5861</v>
      </c>
      <c r="M250" s="4">
        <f t="shared" si="64"/>
        <v>0.875</v>
      </c>
      <c r="N250" s="4">
        <f t="shared" si="65"/>
        <v>0.87973379629693227</v>
      </c>
      <c r="O250" s="12">
        <f t="shared" si="66"/>
        <v>4.7337962969322689E-3</v>
      </c>
      <c r="P250" s="7">
        <f t="shared" si="67"/>
        <v>0.11361111112637445</v>
      </c>
      <c r="Q250" s="4">
        <f t="shared" si="68"/>
        <v>0.83750000000145519</v>
      </c>
      <c r="R250" s="12">
        <f t="shared" si="69"/>
        <v>1.0374999999985448</v>
      </c>
      <c r="S250" s="7">
        <f t="shared" si="70"/>
        <v>-0.8999999999650754</v>
      </c>
      <c r="T250" s="2">
        <v>625</v>
      </c>
      <c r="U250" s="2" t="s">
        <v>10</v>
      </c>
      <c r="V250" s="11">
        <v>44381.875</v>
      </c>
      <c r="W250" s="11">
        <v>44381.879733796297</v>
      </c>
      <c r="X250" s="11">
        <v>44381.837500000001</v>
      </c>
      <c r="Y250" s="15">
        <v>8077</v>
      </c>
      <c r="Z250" s="21"/>
      <c r="AA250" s="21"/>
      <c r="AB250" s="21"/>
      <c r="AC250" s="21"/>
      <c r="AD250" s="21"/>
      <c r="AE250" s="21"/>
      <c r="AF250" s="21"/>
      <c r="AG250" s="21"/>
      <c r="AH250" s="21"/>
      <c r="AI250" s="21"/>
      <c r="AJ250" s="21"/>
      <c r="AK250" s="21"/>
      <c r="AL250" s="21"/>
      <c r="AM250" s="21"/>
      <c r="AN250" s="21"/>
      <c r="AO250" s="21"/>
    </row>
    <row r="251" spans="1:41" x14ac:dyDescent="0.25">
      <c r="A251">
        <v>250</v>
      </c>
      <c r="B251" s="1">
        <v>44394</v>
      </c>
      <c r="C251" s="6">
        <v>5</v>
      </c>
      <c r="D251" s="6"/>
      <c r="E251" s="6"/>
      <c r="F251" s="2">
        <v>2021</v>
      </c>
      <c r="G251" s="9">
        <v>8</v>
      </c>
      <c r="H251" s="2" t="s">
        <v>12</v>
      </c>
      <c r="I251">
        <v>4985</v>
      </c>
      <c r="J251">
        <v>3602</v>
      </c>
      <c r="K251">
        <v>3478</v>
      </c>
      <c r="L251" s="6">
        <v>3462</v>
      </c>
      <c r="M251" s="4">
        <f t="shared" si="64"/>
        <v>0.85416666666424135</v>
      </c>
      <c r="N251" s="4">
        <f t="shared" si="65"/>
        <v>0.74861111111385981</v>
      </c>
      <c r="O251" s="12">
        <f t="shared" si="66"/>
        <v>1.1055555555503815</v>
      </c>
      <c r="P251" s="7">
        <f t="shared" si="67"/>
        <v>-2.533333333209157</v>
      </c>
      <c r="Q251" s="4">
        <f t="shared" si="68"/>
        <v>0.87083333333430346</v>
      </c>
      <c r="R251" s="12">
        <f t="shared" si="69"/>
        <v>1.6666666670062114E-2</v>
      </c>
      <c r="S251" s="7">
        <f t="shared" si="70"/>
        <v>0.40000000008149073</v>
      </c>
      <c r="T251" s="2">
        <v>621</v>
      </c>
      <c r="U251" s="2" t="s">
        <v>10</v>
      </c>
      <c r="V251" s="11">
        <v>44394.854166666664</v>
      </c>
      <c r="W251" s="11">
        <v>44394.748611111114</v>
      </c>
      <c r="X251" s="11">
        <v>44394.870833333334</v>
      </c>
      <c r="Z251" s="21"/>
      <c r="AA251" s="21"/>
      <c r="AB251" s="21"/>
      <c r="AC251" s="21"/>
      <c r="AD251" s="21"/>
      <c r="AE251" s="21"/>
      <c r="AF251" s="21"/>
      <c r="AG251" s="21"/>
      <c r="AH251" s="21"/>
      <c r="AI251" s="21"/>
      <c r="AJ251" s="21"/>
      <c r="AK251" s="21"/>
      <c r="AL251" s="21"/>
      <c r="AM251" s="21"/>
      <c r="AN251" s="21"/>
      <c r="AO251" s="21"/>
    </row>
    <row r="252" spans="1:41" x14ac:dyDescent="0.25">
      <c r="A252">
        <v>251</v>
      </c>
      <c r="B252" s="1">
        <v>44410</v>
      </c>
      <c r="C252" s="6">
        <v>6</v>
      </c>
      <c r="D252" s="6"/>
      <c r="E252" s="6"/>
      <c r="F252" s="2">
        <v>2021</v>
      </c>
      <c r="G252" s="9">
        <v>8</v>
      </c>
      <c r="H252" s="2" t="s">
        <v>12</v>
      </c>
      <c r="I252">
        <v>10364</v>
      </c>
      <c r="J252">
        <v>9817</v>
      </c>
      <c r="K252">
        <v>5011</v>
      </c>
      <c r="L252" s="6">
        <v>4587</v>
      </c>
      <c r="M252" s="4">
        <f t="shared" si="64"/>
        <v>0.85416666666424135</v>
      </c>
      <c r="N252" s="4">
        <f t="shared" si="65"/>
        <v>0.81458333333284827</v>
      </c>
      <c r="O252" s="12">
        <f t="shared" si="66"/>
        <v>1.0395833333313931</v>
      </c>
      <c r="P252" s="7">
        <f t="shared" si="67"/>
        <v>-0.94999999995343387</v>
      </c>
      <c r="Q252" s="4">
        <f t="shared" si="68"/>
        <v>0.85833333332993789</v>
      </c>
      <c r="R252" s="12">
        <f t="shared" si="69"/>
        <v>4.166666665696539E-3</v>
      </c>
      <c r="S252" s="7">
        <f t="shared" si="70"/>
        <v>9.9999999976716936E-2</v>
      </c>
      <c r="T252" s="2">
        <v>621</v>
      </c>
      <c r="U252" s="2" t="s">
        <v>10</v>
      </c>
      <c r="V252" s="11">
        <v>44410.854166666664</v>
      </c>
      <c r="W252" s="11">
        <v>44410.814583333333</v>
      </c>
      <c r="X252" s="11">
        <v>44410.85833333333</v>
      </c>
      <c r="Z252" s="21"/>
      <c r="AA252" s="21"/>
      <c r="AB252" s="21"/>
      <c r="AC252" s="21"/>
      <c r="AD252" s="21"/>
      <c r="AE252" s="21"/>
      <c r="AF252" s="21"/>
      <c r="AG252" s="21"/>
      <c r="AH252" s="21"/>
      <c r="AI252" s="21"/>
      <c r="AJ252" s="21"/>
      <c r="AK252" s="21"/>
      <c r="AL252" s="21"/>
      <c r="AM252" s="21"/>
      <c r="AN252" s="21"/>
      <c r="AO252" s="21"/>
    </row>
    <row r="253" spans="1:41" x14ac:dyDescent="0.25">
      <c r="A253">
        <v>252</v>
      </c>
      <c r="B253" s="1">
        <v>44423</v>
      </c>
      <c r="C253" s="6">
        <v>7</v>
      </c>
      <c r="D253" s="6"/>
      <c r="E253" s="6"/>
      <c r="F253" s="2">
        <v>2021</v>
      </c>
      <c r="G253" s="9">
        <v>7</v>
      </c>
      <c r="H253" s="2" t="s">
        <v>12</v>
      </c>
      <c r="I253">
        <v>7705</v>
      </c>
      <c r="J253">
        <v>6159</v>
      </c>
      <c r="K253">
        <v>5262</v>
      </c>
      <c r="L253" s="6">
        <v>4586</v>
      </c>
      <c r="M253" s="4">
        <f t="shared" si="64"/>
        <v>0.85416666666424135</v>
      </c>
      <c r="N253" s="4">
        <f t="shared" si="65"/>
        <v>0.7305555555576575</v>
      </c>
      <c r="O253" s="12">
        <f t="shared" si="66"/>
        <v>1.1236111111065838</v>
      </c>
      <c r="P253" s="7">
        <f t="shared" si="67"/>
        <v>-2.9666666665580124</v>
      </c>
      <c r="Q253" s="4">
        <f t="shared" si="68"/>
        <v>0.84513888888614019</v>
      </c>
      <c r="R253" s="12">
        <f t="shared" si="69"/>
        <v>1.0090277777781012</v>
      </c>
      <c r="S253" s="7">
        <f t="shared" si="70"/>
        <v>-0.21666666667442769</v>
      </c>
      <c r="T253" s="2">
        <v>616</v>
      </c>
      <c r="U253" s="2" t="s">
        <v>10</v>
      </c>
      <c r="V253" s="11">
        <v>44423.854166666664</v>
      </c>
      <c r="W253" s="11">
        <v>44423.730555555558</v>
      </c>
      <c r="X253" s="11">
        <v>44423.845138888886</v>
      </c>
      <c r="Z253" s="21"/>
      <c r="AA253" s="21"/>
      <c r="AB253" s="21"/>
      <c r="AC253" s="21"/>
      <c r="AD253" s="21"/>
      <c r="AE253" s="21"/>
      <c r="AF253" s="21"/>
      <c r="AG253" s="21"/>
      <c r="AH253" s="21"/>
      <c r="AI253" s="21"/>
      <c r="AJ253" s="21"/>
      <c r="AK253" s="21"/>
      <c r="AL253" s="21"/>
      <c r="AM253" s="21"/>
      <c r="AN253" s="21"/>
      <c r="AO253" s="21"/>
    </row>
    <row r="254" spans="1:41" ht="15.75" x14ac:dyDescent="0.25">
      <c r="A254">
        <v>253</v>
      </c>
      <c r="B254" s="1">
        <v>44431</v>
      </c>
      <c r="C254">
        <v>1</v>
      </c>
      <c r="D254"/>
      <c r="E254"/>
      <c r="F254" s="2">
        <v>2021</v>
      </c>
      <c r="G254" s="2">
        <v>8</v>
      </c>
      <c r="H254" s="2" t="s">
        <v>9</v>
      </c>
      <c r="I254">
        <v>8338</v>
      </c>
      <c r="J254">
        <v>8338</v>
      </c>
      <c r="K254" s="10">
        <v>8046</v>
      </c>
      <c r="L254" s="6">
        <v>8046</v>
      </c>
      <c r="M254" s="4">
        <f t="shared" si="64"/>
        <v>0.83333333333575865</v>
      </c>
      <c r="N254" s="4">
        <f t="shared" si="65"/>
        <v>0.50833333333139308</v>
      </c>
      <c r="O254" s="12">
        <f t="shared" si="66"/>
        <v>1.3250000000043656</v>
      </c>
      <c r="P254" s="7">
        <f t="shared" si="67"/>
        <v>-7.8000000001047738</v>
      </c>
      <c r="Q254" s="4">
        <f t="shared" si="68"/>
        <v>0.83611111110803904</v>
      </c>
      <c r="R254" s="12">
        <f t="shared" si="69"/>
        <v>2.7777777722803876E-3</v>
      </c>
      <c r="S254" s="7">
        <f t="shared" si="70"/>
        <v>6.6666666534729302E-2</v>
      </c>
      <c r="T254" s="2">
        <v>787</v>
      </c>
      <c r="U254" s="2" t="s">
        <v>10</v>
      </c>
      <c r="V254" s="11">
        <v>44431.833333333336</v>
      </c>
      <c r="W254" s="11">
        <v>44431.508333333331</v>
      </c>
      <c r="X254" s="11">
        <v>44431.836111111108</v>
      </c>
      <c r="Z254" s="26"/>
      <c r="AA254" s="26"/>
      <c r="AB254" s="26"/>
      <c r="AC254" s="26"/>
      <c r="AD254" s="26"/>
      <c r="AE254" s="26"/>
      <c r="AF254" s="26"/>
      <c r="AG254" s="26"/>
      <c r="AH254" s="26"/>
      <c r="AI254" s="26"/>
      <c r="AJ254" s="26"/>
      <c r="AK254" s="26"/>
      <c r="AL254" s="26"/>
      <c r="AM254" s="26"/>
      <c r="AN254" s="26"/>
      <c r="AO254" s="26"/>
    </row>
    <row r="255" spans="1:41" x14ac:dyDescent="0.25">
      <c r="A255">
        <v>254</v>
      </c>
      <c r="B255" s="1">
        <v>44437</v>
      </c>
      <c r="C255" s="6">
        <v>8</v>
      </c>
      <c r="D255" s="6"/>
      <c r="E255" s="6"/>
      <c r="F255" s="2">
        <v>2021</v>
      </c>
      <c r="G255" s="9">
        <v>9</v>
      </c>
      <c r="H255" s="2" t="s">
        <v>12</v>
      </c>
      <c r="I255">
        <v>3602</v>
      </c>
      <c r="J255">
        <v>2453</v>
      </c>
      <c r="K255">
        <v>4494</v>
      </c>
      <c r="L255" s="6">
        <v>3765</v>
      </c>
      <c r="M255" s="4">
        <f t="shared" si="64"/>
        <v>0.875</v>
      </c>
      <c r="N255" s="4">
        <f t="shared" si="65"/>
        <v>0.75069444444670808</v>
      </c>
      <c r="O255" s="12">
        <f t="shared" si="66"/>
        <v>1.1243055555532919</v>
      </c>
      <c r="P255" s="7">
        <f t="shared" si="67"/>
        <v>-2.9833333332790062</v>
      </c>
      <c r="Q255" s="4">
        <f t="shared" si="68"/>
        <v>0.82916666667006211</v>
      </c>
      <c r="R255" s="12">
        <f t="shared" si="69"/>
        <v>1.0458333333299379</v>
      </c>
      <c r="S255" s="7">
        <f t="shared" si="70"/>
        <v>-1.0999999999185093</v>
      </c>
      <c r="T255" s="2">
        <v>612</v>
      </c>
      <c r="U255" s="2" t="s">
        <v>10</v>
      </c>
      <c r="V255" s="11">
        <v>44437.875</v>
      </c>
      <c r="W255" s="11">
        <v>44437.750694444447</v>
      </c>
      <c r="X255" s="11">
        <v>44437.82916666667</v>
      </c>
      <c r="Z255" s="26"/>
      <c r="AA255" s="26"/>
      <c r="AB255" s="26"/>
      <c r="AC255" s="26"/>
      <c r="AD255" s="26"/>
      <c r="AE255" s="26"/>
      <c r="AF255" s="26"/>
      <c r="AG255" s="26"/>
      <c r="AH255" s="26"/>
      <c r="AI255" s="26"/>
      <c r="AJ255" s="26"/>
      <c r="AK255" s="26"/>
      <c r="AL255" s="26"/>
      <c r="AM255" s="26"/>
      <c r="AN255" s="26"/>
      <c r="AO255" s="26"/>
    </row>
    <row r="256" spans="1:41" ht="15.75" x14ac:dyDescent="0.25">
      <c r="A256">
        <v>255</v>
      </c>
      <c r="B256" s="1">
        <v>44444</v>
      </c>
      <c r="C256">
        <v>2</v>
      </c>
      <c r="D256"/>
      <c r="E256"/>
      <c r="F256" s="2">
        <v>2021</v>
      </c>
      <c r="G256" s="2">
        <v>9</v>
      </c>
      <c r="H256" s="2" t="s">
        <v>9</v>
      </c>
      <c r="I256">
        <v>40319</v>
      </c>
      <c r="J256">
        <v>38551</v>
      </c>
      <c r="K256" s="10">
        <v>39308</v>
      </c>
      <c r="L256" s="6">
        <v>37602</v>
      </c>
      <c r="M256" s="4">
        <f t="shared" si="64"/>
        <v>0.83333333333575865</v>
      </c>
      <c r="N256" s="4">
        <f t="shared" si="65"/>
        <v>0.94097222221898846</v>
      </c>
      <c r="O256" s="12">
        <f t="shared" si="66"/>
        <v>0.10763888888322981</v>
      </c>
      <c r="P256" s="7">
        <f t="shared" si="67"/>
        <v>2.5833333331975155</v>
      </c>
      <c r="Q256" s="4">
        <f t="shared" si="68"/>
        <v>0.82013888889196096</v>
      </c>
      <c r="R256" s="12">
        <f t="shared" si="69"/>
        <v>1.0131944444437977</v>
      </c>
      <c r="S256" s="7">
        <f t="shared" si="70"/>
        <v>-0.31666666665114462</v>
      </c>
      <c r="T256" s="2">
        <v>789</v>
      </c>
      <c r="U256" s="2" t="s">
        <v>10</v>
      </c>
      <c r="V256" s="11">
        <v>44444.833333333336</v>
      </c>
      <c r="W256" s="11">
        <v>44444.940972222219</v>
      </c>
      <c r="X256" s="11">
        <v>44444.820138888892</v>
      </c>
      <c r="Z256" s="26"/>
      <c r="AA256" s="26"/>
      <c r="AB256" s="26"/>
      <c r="AC256" s="26"/>
      <c r="AD256" s="26"/>
      <c r="AE256" s="26"/>
      <c r="AF256" s="26"/>
      <c r="AG256" s="26"/>
      <c r="AH256" s="26"/>
      <c r="AI256" s="26"/>
      <c r="AJ256" s="26"/>
      <c r="AK256" s="26"/>
      <c r="AL256" s="26"/>
      <c r="AM256" s="26"/>
      <c r="AN256" s="26"/>
      <c r="AO256" s="26"/>
    </row>
    <row r="257" spans="1:41" x14ac:dyDescent="0.25">
      <c r="A257">
        <v>256</v>
      </c>
      <c r="B257" s="1">
        <v>44452</v>
      </c>
      <c r="C257" s="6">
        <v>9</v>
      </c>
      <c r="D257" s="6"/>
      <c r="E257" s="6"/>
      <c r="F257" s="2">
        <v>2021</v>
      </c>
      <c r="G257" s="9">
        <v>9</v>
      </c>
      <c r="H257" s="2" t="s">
        <v>12</v>
      </c>
      <c r="I257">
        <v>38584</v>
      </c>
      <c r="J257">
        <v>38109</v>
      </c>
      <c r="K257">
        <v>38553</v>
      </c>
      <c r="L257" s="6">
        <v>36508</v>
      </c>
      <c r="M257" s="4">
        <f t="shared" si="64"/>
        <v>0.8125</v>
      </c>
      <c r="N257" s="4">
        <f t="shared" si="65"/>
        <v>0.71597222222044365</v>
      </c>
      <c r="O257" s="12">
        <f t="shared" si="66"/>
        <v>1.0965277777795563</v>
      </c>
      <c r="P257" s="7">
        <f t="shared" si="67"/>
        <v>-2.3166666667093523</v>
      </c>
      <c r="Q257" s="4">
        <f t="shared" si="68"/>
        <v>0.80972222222044365</v>
      </c>
      <c r="R257" s="12">
        <f t="shared" si="69"/>
        <v>1.0027777777795563</v>
      </c>
      <c r="S257" s="7">
        <f t="shared" si="70"/>
        <v>-6.6666666709352285E-2</v>
      </c>
      <c r="T257" s="2">
        <v>615</v>
      </c>
      <c r="U257" s="2" t="s">
        <v>10</v>
      </c>
      <c r="V257" s="11">
        <v>44452.8125</v>
      </c>
      <c r="W257" s="11">
        <v>44452.71597222222</v>
      </c>
      <c r="X257" s="11">
        <v>44452.80972222222</v>
      </c>
      <c r="Z257" s="26"/>
      <c r="AA257" s="26"/>
      <c r="AB257" s="26"/>
      <c r="AC257" s="26"/>
      <c r="AD257" s="26"/>
      <c r="AE257" s="26"/>
      <c r="AF257" s="26"/>
      <c r="AG257" s="26"/>
      <c r="AH257" s="26"/>
      <c r="AI257" s="26"/>
      <c r="AJ257" s="26"/>
      <c r="AK257" s="26"/>
      <c r="AL257" s="26"/>
      <c r="AM257" s="26"/>
      <c r="AN257" s="26"/>
      <c r="AO257" s="26"/>
    </row>
    <row r="258" spans="1:41" ht="15.75" x14ac:dyDescent="0.25">
      <c r="A258">
        <v>257</v>
      </c>
      <c r="B258" s="1">
        <v>44459</v>
      </c>
      <c r="C258">
        <v>3</v>
      </c>
      <c r="D258"/>
      <c r="E258"/>
      <c r="F258" s="2">
        <v>2021</v>
      </c>
      <c r="G258" s="2">
        <v>9</v>
      </c>
      <c r="H258" s="2" t="s">
        <v>9</v>
      </c>
      <c r="I258">
        <v>80644</v>
      </c>
      <c r="J258">
        <v>73120</v>
      </c>
      <c r="K258" s="10">
        <v>87946</v>
      </c>
      <c r="L258" s="6">
        <v>80614</v>
      </c>
      <c r="M258" s="4">
        <f t="shared" si="64"/>
        <v>0.83333333333575865</v>
      </c>
      <c r="N258" s="4">
        <f t="shared" si="65"/>
        <v>0.97569444444525288</v>
      </c>
      <c r="O258" s="12">
        <f t="shared" si="66"/>
        <v>0.14236111110949423</v>
      </c>
      <c r="P258" s="7">
        <f t="shared" si="67"/>
        <v>3.4166666666278616</v>
      </c>
      <c r="Q258" s="4">
        <f t="shared" si="68"/>
        <v>0.80000000000291038</v>
      </c>
      <c r="R258" s="12">
        <f t="shared" si="69"/>
        <v>1.0333333333328483</v>
      </c>
      <c r="S258" s="7">
        <f t="shared" si="70"/>
        <v>-0.79999999998835847</v>
      </c>
      <c r="T258" s="2">
        <v>790</v>
      </c>
      <c r="U258" s="2" t="s">
        <v>10</v>
      </c>
      <c r="V258" s="11">
        <v>44459.833333333336</v>
      </c>
      <c r="W258" s="11">
        <v>44459.975694444445</v>
      </c>
      <c r="X258" s="11">
        <v>44459.8</v>
      </c>
      <c r="Z258" s="21"/>
      <c r="AA258" s="21"/>
      <c r="AB258" s="21"/>
      <c r="AC258" s="21"/>
      <c r="AD258" s="21"/>
      <c r="AE258" s="21"/>
      <c r="AF258" s="21"/>
      <c r="AG258" s="21"/>
      <c r="AH258" s="21"/>
      <c r="AI258" s="21"/>
      <c r="AJ258" s="21"/>
      <c r="AK258" s="21"/>
      <c r="AL258" s="21"/>
      <c r="AM258" s="21"/>
      <c r="AN258" s="21"/>
      <c r="AO258" s="21"/>
    </row>
    <row r="259" spans="1:41" x14ac:dyDescent="0.25">
      <c r="A259">
        <v>258</v>
      </c>
      <c r="B259" s="1">
        <v>44465</v>
      </c>
      <c r="C259" s="6">
        <v>10</v>
      </c>
      <c r="D259" s="6"/>
      <c r="E259" s="6"/>
      <c r="F259" s="2">
        <v>2021</v>
      </c>
      <c r="G259" s="9">
        <v>3</v>
      </c>
      <c r="H259" s="2" t="s">
        <v>12</v>
      </c>
      <c r="I259">
        <v>1456</v>
      </c>
      <c r="J259">
        <v>0</v>
      </c>
      <c r="K259">
        <v>1334</v>
      </c>
      <c r="L259" s="6">
        <v>0</v>
      </c>
      <c r="M259" s="4">
        <f t="shared" si="64"/>
        <v>0.8125</v>
      </c>
      <c r="N259" s="4">
        <f t="shared" si="65"/>
        <v>0.69305555555911269</v>
      </c>
      <c r="O259" s="12">
        <f t="shared" si="66"/>
        <v>1.1194444444408873</v>
      </c>
      <c r="P259" s="7">
        <f t="shared" si="67"/>
        <v>-2.8666666665812954</v>
      </c>
      <c r="Q259" s="4">
        <f t="shared" si="68"/>
        <v>0.79236111111094942</v>
      </c>
      <c r="R259" s="12">
        <f t="shared" si="69"/>
        <v>1.0201388888890506</v>
      </c>
      <c r="S259" s="7">
        <f t="shared" si="70"/>
        <v>-0.48333333333721384</v>
      </c>
      <c r="T259" s="2">
        <v>343</v>
      </c>
      <c r="U259" s="2" t="s">
        <v>10</v>
      </c>
      <c r="V259" s="11">
        <v>44465.8125</v>
      </c>
      <c r="W259" s="11">
        <v>44465.693055555559</v>
      </c>
      <c r="X259" s="11">
        <v>44465.792361111111</v>
      </c>
      <c r="Z259" s="26"/>
      <c r="AA259" s="26"/>
      <c r="AB259" s="26"/>
      <c r="AC259" s="26"/>
      <c r="AD259" s="26"/>
      <c r="AE259" s="26"/>
      <c r="AF259" s="26"/>
      <c r="AG259" s="26"/>
      <c r="AH259" s="26"/>
      <c r="AI259" s="26"/>
      <c r="AJ259" s="26"/>
      <c r="AK259" s="26"/>
      <c r="AL259" s="26"/>
      <c r="AM259" s="26"/>
      <c r="AN259" s="26"/>
      <c r="AO259" s="26"/>
    </row>
    <row r="260" spans="1:41" ht="15.75" x14ac:dyDescent="0.25">
      <c r="A260">
        <v>259</v>
      </c>
      <c r="B260" s="1">
        <v>44472</v>
      </c>
      <c r="C260">
        <v>4</v>
      </c>
      <c r="D260"/>
      <c r="E260"/>
      <c r="F260" s="2">
        <v>2021</v>
      </c>
      <c r="G260" s="2">
        <v>9</v>
      </c>
      <c r="H260" s="2" t="s">
        <v>9</v>
      </c>
      <c r="I260">
        <v>15722</v>
      </c>
      <c r="J260">
        <v>461</v>
      </c>
      <c r="K260" s="10">
        <v>4599</v>
      </c>
      <c r="L260" s="6">
        <v>0</v>
      </c>
      <c r="M260" s="4">
        <f t="shared" si="64"/>
        <v>0.83333333333575865</v>
      </c>
      <c r="N260" s="4">
        <f t="shared" si="65"/>
        <v>0.8868055555576575</v>
      </c>
      <c r="O260" s="12">
        <f t="shared" si="66"/>
        <v>5.3472222221898846E-2</v>
      </c>
      <c r="P260" s="7">
        <f t="shared" si="67"/>
        <v>1.2833333333255723</v>
      </c>
      <c r="Q260" s="4">
        <f t="shared" si="68"/>
        <v>0.78333333333284827</v>
      </c>
      <c r="R260" s="12">
        <f t="shared" si="69"/>
        <v>1.0500000000029104</v>
      </c>
      <c r="S260" s="7">
        <f t="shared" si="70"/>
        <v>-1.2000000000698492</v>
      </c>
      <c r="T260" s="2">
        <v>796</v>
      </c>
      <c r="U260" s="2" t="s">
        <v>10</v>
      </c>
      <c r="V260" s="11">
        <v>44472.833333333336</v>
      </c>
      <c r="W260" s="11">
        <v>44472.886805555558</v>
      </c>
      <c r="X260" s="11">
        <v>44472.783333333333</v>
      </c>
      <c r="Z260" s="21"/>
      <c r="AA260" s="21"/>
      <c r="AB260" s="21"/>
      <c r="AC260" s="21"/>
      <c r="AD260" s="21"/>
      <c r="AE260" s="21"/>
      <c r="AF260" s="21"/>
      <c r="AG260" s="21"/>
      <c r="AH260" s="21"/>
      <c r="AI260" s="21"/>
      <c r="AJ260" s="21"/>
      <c r="AK260" s="21"/>
      <c r="AL260" s="21"/>
      <c r="AM260" s="21"/>
      <c r="AN260" s="21"/>
      <c r="AO260" s="21"/>
    </row>
    <row r="261" spans="1:41" ht="15.75" x14ac:dyDescent="0.25">
      <c r="A261">
        <v>260</v>
      </c>
      <c r="B261" s="1">
        <v>44487</v>
      </c>
      <c r="C261">
        <v>5</v>
      </c>
      <c r="D261"/>
      <c r="E261"/>
      <c r="F261" s="2">
        <v>2021</v>
      </c>
      <c r="G261" s="2">
        <v>9</v>
      </c>
      <c r="H261" s="2" t="s">
        <v>9</v>
      </c>
      <c r="I261">
        <v>3113</v>
      </c>
      <c r="J261">
        <v>0</v>
      </c>
      <c r="K261" s="10">
        <v>4208</v>
      </c>
      <c r="L261" s="6">
        <v>223</v>
      </c>
      <c r="M261" s="4">
        <f t="shared" si="64"/>
        <v>0.8125</v>
      </c>
      <c r="N261" s="4">
        <f t="shared" si="65"/>
        <v>0.89027777777664596</v>
      </c>
      <c r="O261" s="12">
        <f t="shared" si="66"/>
        <v>7.7777777776645962E-2</v>
      </c>
      <c r="P261" s="7">
        <f t="shared" si="67"/>
        <v>1.8666666666395031</v>
      </c>
      <c r="Q261" s="4">
        <f t="shared" si="68"/>
        <v>0.77361111110803904</v>
      </c>
      <c r="R261" s="12">
        <f t="shared" si="69"/>
        <v>1.038888888891961</v>
      </c>
      <c r="S261" s="7">
        <f t="shared" si="70"/>
        <v>-0.93333333340706304</v>
      </c>
      <c r="T261" s="2">
        <v>797</v>
      </c>
      <c r="U261" s="2" t="s">
        <v>10</v>
      </c>
      <c r="V261" s="11">
        <v>44487.8125</v>
      </c>
      <c r="W261" s="11">
        <v>44487.890277777777</v>
      </c>
      <c r="X261" s="11">
        <v>44487.773611111108</v>
      </c>
      <c r="Z261" s="21"/>
      <c r="AA261" s="21"/>
      <c r="AB261" s="21"/>
      <c r="AC261" s="21"/>
      <c r="AD261" s="21"/>
      <c r="AE261" s="21"/>
      <c r="AF261" s="21"/>
      <c r="AG261" s="21"/>
      <c r="AH261" s="21"/>
      <c r="AI261" s="21"/>
      <c r="AJ261" s="21"/>
      <c r="AK261" s="21"/>
      <c r="AL261" s="21"/>
      <c r="AM261" s="21"/>
      <c r="AN261" s="21"/>
      <c r="AO261" s="21"/>
    </row>
    <row r="262" spans="1:41" ht="15.75" x14ac:dyDescent="0.25">
      <c r="A262">
        <v>261</v>
      </c>
      <c r="B262" s="1">
        <v>44502</v>
      </c>
      <c r="C262">
        <v>6</v>
      </c>
      <c r="D262"/>
      <c r="E262"/>
      <c r="F262" s="2">
        <v>2021</v>
      </c>
      <c r="G262" s="2">
        <v>8</v>
      </c>
      <c r="H262" s="2" t="s">
        <v>9</v>
      </c>
      <c r="I262">
        <v>12320</v>
      </c>
      <c r="J262">
        <v>11197</v>
      </c>
      <c r="K262" s="10">
        <v>11508</v>
      </c>
      <c r="L262" s="6">
        <v>10661</v>
      </c>
      <c r="M262" s="4">
        <f t="shared" si="64"/>
        <v>0.79166666666424135</v>
      </c>
      <c r="N262" s="4">
        <f t="shared" si="65"/>
        <v>0.85347222222480923</v>
      </c>
      <c r="O262" s="12">
        <f t="shared" si="66"/>
        <v>6.1805555560567882E-2</v>
      </c>
      <c r="P262" s="7">
        <f t="shared" si="67"/>
        <v>1.4833333334536292</v>
      </c>
      <c r="Q262" s="4">
        <f t="shared" si="68"/>
        <v>0.74861111111385981</v>
      </c>
      <c r="R262" s="12">
        <f t="shared" si="69"/>
        <v>1.0430555555503815</v>
      </c>
      <c r="S262" s="7">
        <f t="shared" si="70"/>
        <v>-1.033333333209157</v>
      </c>
      <c r="T262" s="2">
        <v>801</v>
      </c>
      <c r="U262" s="2" t="s">
        <v>10</v>
      </c>
      <c r="V262" s="11">
        <v>44502.791666666664</v>
      </c>
      <c r="W262" s="11">
        <v>44502.853472222225</v>
      </c>
      <c r="X262" s="11">
        <v>44502.748611111114</v>
      </c>
      <c r="Z262" s="21"/>
      <c r="AA262" s="21"/>
      <c r="AB262" s="21"/>
      <c r="AC262" s="21"/>
      <c r="AD262" s="21"/>
      <c r="AE262" s="21"/>
      <c r="AF262" s="21"/>
      <c r="AG262" s="21"/>
      <c r="AH262" s="21"/>
      <c r="AI262" s="21"/>
      <c r="AJ262" s="21"/>
      <c r="AK262" s="21"/>
      <c r="AL262" s="21"/>
      <c r="AM262" s="21"/>
      <c r="AN262" s="21"/>
      <c r="AO262" s="21"/>
    </row>
    <row r="263" spans="1:41" x14ac:dyDescent="0.25">
      <c r="A263">
        <v>262</v>
      </c>
      <c r="B263" s="1">
        <v>44710</v>
      </c>
      <c r="C263" s="6">
        <v>1</v>
      </c>
      <c r="D263" s="6"/>
      <c r="E263" s="6"/>
      <c r="F263" s="2">
        <v>2022</v>
      </c>
      <c r="G263" s="2">
        <v>3</v>
      </c>
      <c r="H263" s="2" t="s">
        <v>12</v>
      </c>
      <c r="I263">
        <v>90746</v>
      </c>
      <c r="J263">
        <v>90746</v>
      </c>
      <c r="K263">
        <v>99092</v>
      </c>
      <c r="L263" s="6">
        <v>99092</v>
      </c>
      <c r="M263" s="4">
        <f t="shared" si="64"/>
        <v>0.91666666666424135</v>
      </c>
      <c r="N263" s="4">
        <f t="shared" si="65"/>
        <v>2.5000000001455192E-2</v>
      </c>
      <c r="O263" s="12">
        <f t="shared" si="66"/>
        <v>0.10833333333721384</v>
      </c>
      <c r="P263" s="7">
        <f t="shared" si="67"/>
        <v>2.6000000000931323</v>
      </c>
      <c r="Q263" s="4">
        <f t="shared" si="68"/>
        <v>0.86666666666860692</v>
      </c>
      <c r="R263" s="12">
        <f t="shared" si="69"/>
        <v>1.0499999999956344</v>
      </c>
      <c r="S263" s="7">
        <f t="shared" si="70"/>
        <v>-1.1999999998952262</v>
      </c>
      <c r="T263" s="2">
        <v>654</v>
      </c>
      <c r="U263" s="2" t="s">
        <v>10</v>
      </c>
      <c r="V263" s="11">
        <v>44710.916666666664</v>
      </c>
      <c r="W263" s="11">
        <v>44711.025000000001</v>
      </c>
      <c r="X263" s="11">
        <v>44710.866666666669</v>
      </c>
      <c r="Z263" s="26"/>
      <c r="AA263" s="26"/>
      <c r="AB263" s="26"/>
      <c r="AC263" s="26"/>
      <c r="AD263" s="26"/>
      <c r="AE263" s="26"/>
      <c r="AF263" s="26"/>
      <c r="AG263" s="26"/>
      <c r="AH263" s="26"/>
      <c r="AI263" s="26"/>
      <c r="AJ263" s="26"/>
      <c r="AK263" s="26"/>
      <c r="AL263" s="26"/>
      <c r="AM263" s="26"/>
      <c r="AN263" s="26"/>
      <c r="AO263" s="26"/>
    </row>
    <row r="264" spans="1:41" x14ac:dyDescent="0.25">
      <c r="A264">
        <v>263</v>
      </c>
      <c r="B264" s="1">
        <v>44724</v>
      </c>
      <c r="C264" s="6">
        <v>2</v>
      </c>
      <c r="D264" s="6"/>
      <c r="E264" s="6"/>
      <c r="F264" s="2">
        <v>2022</v>
      </c>
      <c r="G264" s="2">
        <v>8</v>
      </c>
      <c r="H264" s="2" t="s">
        <v>12</v>
      </c>
      <c r="I264">
        <v>104368</v>
      </c>
      <c r="J264">
        <v>92111</v>
      </c>
      <c r="K264">
        <v>113792</v>
      </c>
      <c r="L264" s="6">
        <v>100407</v>
      </c>
      <c r="M264" s="4">
        <f t="shared" si="64"/>
        <v>0.91666666666424135</v>
      </c>
      <c r="N264" s="4">
        <f t="shared" si="65"/>
        <v>0.93402777778101154</v>
      </c>
      <c r="O264" s="12">
        <f t="shared" si="66"/>
        <v>1.7361111116770189E-2</v>
      </c>
      <c r="P264" s="7">
        <f t="shared" si="67"/>
        <v>0.41666666680248454</v>
      </c>
      <c r="Q264" s="4">
        <f t="shared" si="68"/>
        <v>0.87430555555329192</v>
      </c>
      <c r="R264" s="12">
        <f t="shared" si="69"/>
        <v>1.0423611111109494</v>
      </c>
      <c r="S264" s="7">
        <f t="shared" si="70"/>
        <v>-1.0166666666627862</v>
      </c>
      <c r="T264" s="2">
        <v>618</v>
      </c>
      <c r="U264" s="2" t="s">
        <v>10</v>
      </c>
      <c r="V264" s="11">
        <v>44724.916666666664</v>
      </c>
      <c r="W264" s="11">
        <v>44724.934027777781</v>
      </c>
      <c r="X264" s="11">
        <v>44724.874305555553</v>
      </c>
      <c r="Z264" s="26"/>
      <c r="AA264" s="26"/>
      <c r="AB264" s="26"/>
      <c r="AC264" s="26"/>
      <c r="AD264" s="26"/>
      <c r="AE264" s="26"/>
      <c r="AF264" s="26"/>
      <c r="AG264" s="26"/>
      <c r="AH264" s="26"/>
      <c r="AI264" s="26"/>
      <c r="AJ264" s="26"/>
      <c r="AK264" s="26"/>
      <c r="AL264" s="26"/>
      <c r="AM264" s="26"/>
      <c r="AN264" s="26"/>
      <c r="AO264" s="26"/>
    </row>
    <row r="265" spans="1:41" x14ac:dyDescent="0.25">
      <c r="A265">
        <v>264</v>
      </c>
      <c r="B265" s="1">
        <v>44738</v>
      </c>
      <c r="C265" s="6">
        <v>3</v>
      </c>
      <c r="D265" s="6"/>
      <c r="E265" s="6"/>
      <c r="F265" s="2">
        <v>2022</v>
      </c>
      <c r="G265" s="2">
        <v>7</v>
      </c>
      <c r="H265" s="2" t="s">
        <v>12</v>
      </c>
      <c r="I265">
        <v>34199</v>
      </c>
      <c r="J265">
        <v>19781</v>
      </c>
      <c r="K265">
        <v>29429</v>
      </c>
      <c r="L265" s="6">
        <v>13709</v>
      </c>
      <c r="M265" s="4">
        <f t="shared" si="64"/>
        <v>0.91666666666424135</v>
      </c>
      <c r="N265" s="4">
        <f t="shared" si="65"/>
        <v>0.97430555555911269</v>
      </c>
      <c r="O265" s="12">
        <f t="shared" si="66"/>
        <v>5.7638888894871343E-2</v>
      </c>
      <c r="P265" s="7">
        <f t="shared" si="67"/>
        <v>1.3833333334769122</v>
      </c>
      <c r="Q265" s="4">
        <f t="shared" si="68"/>
        <v>0.87638888888614019</v>
      </c>
      <c r="R265" s="12">
        <f t="shared" si="69"/>
        <v>1.0402777777781012</v>
      </c>
      <c r="S265" s="7">
        <f t="shared" si="70"/>
        <v>-0.96666666667442769</v>
      </c>
      <c r="T265" s="2">
        <v>638</v>
      </c>
      <c r="U265" s="2" t="s">
        <v>10</v>
      </c>
      <c r="V265" s="11">
        <v>44738.916666666664</v>
      </c>
      <c r="W265" s="11">
        <v>44738.974305555559</v>
      </c>
      <c r="X265" s="11">
        <v>44738.876388888886</v>
      </c>
      <c r="Y265" s="27" t="s">
        <v>15</v>
      </c>
      <c r="Z265" s="26"/>
      <c r="AA265" s="26"/>
      <c r="AB265" s="26"/>
      <c r="AC265" s="26"/>
      <c r="AD265" s="26"/>
      <c r="AE265" s="26"/>
      <c r="AF265" s="26"/>
      <c r="AG265" s="26"/>
      <c r="AH265" s="26"/>
      <c r="AI265" s="26"/>
      <c r="AJ265" s="26"/>
      <c r="AK265" s="26"/>
      <c r="AL265" s="26"/>
      <c r="AM265" s="26"/>
      <c r="AN265" s="26"/>
      <c r="AO265" s="26"/>
    </row>
    <row r="266" spans="1:41" x14ac:dyDescent="0.25">
      <c r="A266">
        <v>265</v>
      </c>
      <c r="B266" s="1">
        <v>44752</v>
      </c>
      <c r="C266" s="6">
        <v>4</v>
      </c>
      <c r="D266" s="6"/>
      <c r="E266" s="6"/>
      <c r="F266" s="2">
        <v>2022</v>
      </c>
      <c r="G266" s="2">
        <v>5</v>
      </c>
      <c r="H266" s="2" t="s">
        <v>12</v>
      </c>
      <c r="I266">
        <v>10537</v>
      </c>
      <c r="J266">
        <v>5549</v>
      </c>
      <c r="K266">
        <v>7892</v>
      </c>
      <c r="L266" s="6">
        <v>3515</v>
      </c>
      <c r="M266" s="4">
        <f t="shared" si="64"/>
        <v>0.91666666666424135</v>
      </c>
      <c r="N266" s="4">
        <f t="shared" si="65"/>
        <v>0.87986111111240461</v>
      </c>
      <c r="O266" s="12">
        <f t="shared" si="66"/>
        <v>1.0368055555518367</v>
      </c>
      <c r="P266" s="7">
        <f t="shared" si="67"/>
        <v>-0.88333333324408159</v>
      </c>
      <c r="Q266" s="4">
        <f t="shared" si="68"/>
        <v>0.87430555555329192</v>
      </c>
      <c r="R266" s="12">
        <f t="shared" si="69"/>
        <v>1.0423611111109494</v>
      </c>
      <c r="S266" s="7">
        <f t="shared" si="70"/>
        <v>-1.0166666666627862</v>
      </c>
      <c r="T266" s="2">
        <v>524</v>
      </c>
      <c r="U266" s="2" t="s">
        <v>10</v>
      </c>
      <c r="V266" s="11">
        <v>44752.916666666664</v>
      </c>
      <c r="W266" s="11">
        <v>44752.879861111112</v>
      </c>
      <c r="X266" s="11">
        <v>44752.874305555553</v>
      </c>
      <c r="Z266" s="26"/>
      <c r="AA266" s="26"/>
      <c r="AB266" s="26"/>
      <c r="AC266" s="26"/>
      <c r="AD266" s="26"/>
      <c r="AE266" s="26"/>
      <c r="AF266" s="26"/>
      <c r="AG266" s="26"/>
      <c r="AH266" s="26"/>
      <c r="AI266" s="26"/>
      <c r="AJ266" s="26"/>
      <c r="AK266" s="26"/>
      <c r="AL266" s="26"/>
      <c r="AM266" s="26"/>
      <c r="AN266" s="26"/>
      <c r="AO266" s="26"/>
    </row>
    <row r="267" spans="1:41" x14ac:dyDescent="0.25">
      <c r="A267">
        <v>266</v>
      </c>
      <c r="B267" s="1">
        <v>44768</v>
      </c>
      <c r="C267" s="6">
        <v>5</v>
      </c>
      <c r="D267" s="6"/>
      <c r="E267" s="6"/>
      <c r="F267" s="2">
        <v>2022</v>
      </c>
      <c r="G267" s="2">
        <v>6</v>
      </c>
      <c r="H267" s="2" t="s">
        <v>12</v>
      </c>
      <c r="I267">
        <v>13060</v>
      </c>
      <c r="J267">
        <v>11904</v>
      </c>
      <c r="K267">
        <v>11402</v>
      </c>
      <c r="L267" s="6">
        <v>10536</v>
      </c>
      <c r="M267" s="4">
        <f t="shared" si="64"/>
        <v>0.91666666666424135</v>
      </c>
      <c r="N267" s="4">
        <f t="shared" si="65"/>
        <v>0.98194444444379769</v>
      </c>
      <c r="O267" s="12">
        <f t="shared" si="66"/>
        <v>6.5277777779556345E-2</v>
      </c>
      <c r="P267" s="7">
        <f t="shared" si="67"/>
        <v>1.5666666667093523</v>
      </c>
      <c r="Q267" s="4">
        <f t="shared" si="68"/>
        <v>0.87013888888759539</v>
      </c>
      <c r="R267" s="12">
        <f t="shared" si="69"/>
        <v>1.046527777776646</v>
      </c>
      <c r="S267" s="7">
        <f t="shared" si="70"/>
        <v>-1.1166666666395031</v>
      </c>
      <c r="T267" s="2">
        <v>628</v>
      </c>
      <c r="U267" s="2" t="s">
        <v>10</v>
      </c>
      <c r="V267" s="11">
        <v>44768.916666666664</v>
      </c>
      <c r="W267" s="11">
        <v>44768.981944444444</v>
      </c>
      <c r="X267" s="11">
        <v>44768.870138888888</v>
      </c>
      <c r="Z267" s="21"/>
      <c r="AA267" s="21"/>
      <c r="AB267" s="21"/>
      <c r="AC267" s="21"/>
      <c r="AD267" s="21"/>
      <c r="AE267" s="21"/>
      <c r="AF267" s="21"/>
      <c r="AG267" s="21"/>
      <c r="AH267" s="21"/>
      <c r="AI267" s="21"/>
      <c r="AJ267" s="21"/>
      <c r="AK267" s="21"/>
      <c r="AL267" s="21"/>
      <c r="AM267" s="21"/>
      <c r="AN267" s="21"/>
      <c r="AO267" s="21"/>
    </row>
    <row r="268" spans="1:41" x14ac:dyDescent="0.25">
      <c r="A268">
        <v>267</v>
      </c>
      <c r="B268" s="1">
        <v>44780</v>
      </c>
      <c r="C268" s="6">
        <v>6</v>
      </c>
      <c r="D268" s="6"/>
      <c r="E268" s="6"/>
      <c r="F268" s="2">
        <v>2022</v>
      </c>
      <c r="G268" s="2">
        <v>8</v>
      </c>
      <c r="H268" s="2" t="s">
        <v>12</v>
      </c>
      <c r="I268">
        <v>5250</v>
      </c>
      <c r="J268">
        <v>3067</v>
      </c>
      <c r="K268">
        <v>6150</v>
      </c>
      <c r="L268" s="6">
        <v>4248</v>
      </c>
      <c r="M268" s="4">
        <f t="shared" si="64"/>
        <v>0.875</v>
      </c>
      <c r="N268" s="4">
        <f t="shared" si="65"/>
        <v>0.82152777777810115</v>
      </c>
      <c r="O268" s="12">
        <f t="shared" si="66"/>
        <v>1.0534722222218988</v>
      </c>
      <c r="P268" s="7">
        <f t="shared" si="67"/>
        <v>-1.2833333333255723</v>
      </c>
      <c r="Q268" s="4">
        <f t="shared" si="68"/>
        <v>0.85972222222335404</v>
      </c>
      <c r="R268" s="12">
        <f t="shared" si="69"/>
        <v>1.015277777776646</v>
      </c>
      <c r="S268" s="7">
        <f t="shared" si="70"/>
        <v>-0.36666666663950309</v>
      </c>
      <c r="T268" s="2">
        <v>625</v>
      </c>
      <c r="U268" s="2" t="s">
        <v>10</v>
      </c>
      <c r="V268" s="11">
        <v>44780.875</v>
      </c>
      <c r="W268" s="11">
        <v>44780.821527777778</v>
      </c>
      <c r="X268" s="11">
        <v>44780.859722222223</v>
      </c>
      <c r="Z268" s="26"/>
      <c r="AA268" s="26"/>
      <c r="AB268" s="26"/>
      <c r="AC268" s="26"/>
      <c r="AD268" s="26"/>
      <c r="AE268" s="26"/>
      <c r="AF268" s="26"/>
      <c r="AG268" s="26"/>
      <c r="AH268" s="26"/>
      <c r="AI268" s="26"/>
      <c r="AJ268" s="26"/>
      <c r="AK268" s="26"/>
      <c r="AL268" s="26"/>
      <c r="AM268" s="26"/>
      <c r="AN268" s="26"/>
      <c r="AO268" s="26"/>
    </row>
    <row r="269" spans="1:41" ht="15.75" x14ac:dyDescent="0.25">
      <c r="A269">
        <v>268</v>
      </c>
      <c r="B269" s="1">
        <v>44787</v>
      </c>
      <c r="C269">
        <v>1</v>
      </c>
      <c r="D269"/>
      <c r="E269"/>
      <c r="F269" s="2">
        <v>2022</v>
      </c>
      <c r="G269" s="2">
        <v>8</v>
      </c>
      <c r="H269" s="2" t="s">
        <v>9</v>
      </c>
      <c r="I269">
        <v>7352</v>
      </c>
      <c r="J269">
        <v>7352</v>
      </c>
      <c r="K269" s="10">
        <v>22081</v>
      </c>
      <c r="L269" s="6">
        <v>22081</v>
      </c>
      <c r="M269" s="4">
        <f t="shared" ref="M269:M286" si="71">V269-INT(V269)</f>
        <v>0.875</v>
      </c>
      <c r="N269" s="4">
        <f t="shared" ref="N269:N286" si="72">W269-INT(W269)</f>
        <v>6.805555555911269E-2</v>
      </c>
      <c r="O269" s="12">
        <f t="shared" ref="O269:O296" si="73">IF(W269&gt;V269, W269-V269, 1+V269-W269)</f>
        <v>0.19305555555911269</v>
      </c>
      <c r="P269" s="7">
        <f t="shared" ref="P269:P296" si="74">(W269-V269)*24</f>
        <v>4.6333333334187046</v>
      </c>
      <c r="Q269" s="4">
        <f t="shared" ref="Q269:Q286" si="75">X269-INT(X269)</f>
        <v>0.84652777777955635</v>
      </c>
      <c r="R269" s="12">
        <f t="shared" ref="R269:R296" si="76">IF(X269&gt;V269, X269-V269, 1+V269-X269)</f>
        <v>1.0284722222204437</v>
      </c>
      <c r="S269" s="7">
        <f t="shared" ref="S269:S296" si="77">(X269-V269)*24</f>
        <v>-0.68333333329064772</v>
      </c>
      <c r="T269" s="2">
        <v>801</v>
      </c>
      <c r="U269" s="2" t="s">
        <v>10</v>
      </c>
      <c r="V269" s="11">
        <v>44787.875</v>
      </c>
      <c r="W269" s="11">
        <v>44788.068055555559</v>
      </c>
      <c r="X269" s="11">
        <v>44787.84652777778</v>
      </c>
      <c r="Z269" s="21"/>
      <c r="AA269" s="21"/>
      <c r="AB269" s="21"/>
      <c r="AC269" s="21"/>
      <c r="AD269" s="21"/>
      <c r="AE269" s="21"/>
      <c r="AF269" s="21"/>
      <c r="AG269" s="21"/>
      <c r="AH269" s="21"/>
      <c r="AI269" s="21"/>
      <c r="AJ269" s="21"/>
      <c r="AK269" s="21"/>
      <c r="AL269" s="21"/>
      <c r="AM269" s="21"/>
      <c r="AN269" s="21"/>
      <c r="AO269" s="21"/>
    </row>
    <row r="270" spans="1:41" x14ac:dyDescent="0.25">
      <c r="A270">
        <v>269</v>
      </c>
      <c r="B270" s="1">
        <v>44794</v>
      </c>
      <c r="C270" s="6">
        <v>7</v>
      </c>
      <c r="D270" s="6"/>
      <c r="E270" s="6"/>
      <c r="F270" s="2">
        <v>2022</v>
      </c>
      <c r="G270" s="2">
        <v>7</v>
      </c>
      <c r="H270" s="2" t="s">
        <v>12</v>
      </c>
      <c r="I270">
        <v>4392</v>
      </c>
      <c r="J270">
        <v>3453</v>
      </c>
      <c r="K270">
        <v>4688</v>
      </c>
      <c r="L270" s="6">
        <v>3656</v>
      </c>
      <c r="M270" s="4">
        <f t="shared" si="71"/>
        <v>0.875</v>
      </c>
      <c r="N270" s="4">
        <f t="shared" si="72"/>
        <v>0.86041666667006211</v>
      </c>
      <c r="O270" s="12">
        <f t="shared" si="73"/>
        <v>1.0145833333299379</v>
      </c>
      <c r="P270" s="7">
        <f t="shared" si="74"/>
        <v>-0.34999999991850927</v>
      </c>
      <c r="Q270" s="4">
        <f t="shared" si="75"/>
        <v>0.83888888888759539</v>
      </c>
      <c r="R270" s="12">
        <f t="shared" si="76"/>
        <v>1.0361111111124046</v>
      </c>
      <c r="S270" s="7">
        <f t="shared" si="77"/>
        <v>-0.86666666669771075</v>
      </c>
      <c r="T270" s="2">
        <v>607</v>
      </c>
      <c r="U270" s="2" t="s">
        <v>10</v>
      </c>
      <c r="V270" s="11">
        <v>44794.875</v>
      </c>
      <c r="W270" s="11">
        <v>44794.86041666667</v>
      </c>
      <c r="X270" s="11">
        <v>44794.838888888888</v>
      </c>
      <c r="Z270" s="26"/>
      <c r="AA270" s="26"/>
      <c r="AB270" s="26"/>
      <c r="AC270" s="26"/>
      <c r="AD270" s="26"/>
      <c r="AE270" s="26"/>
      <c r="AF270" s="26"/>
      <c r="AG270" s="26"/>
      <c r="AH270" s="26"/>
      <c r="AI270" s="26"/>
      <c r="AJ270" s="26"/>
      <c r="AK270" s="26"/>
      <c r="AL270" s="26"/>
      <c r="AM270" s="26"/>
      <c r="AN270" s="26"/>
      <c r="AO270" s="26"/>
    </row>
    <row r="271" spans="1:41" ht="15.75" x14ac:dyDescent="0.25">
      <c r="A271">
        <v>270</v>
      </c>
      <c r="B271" s="1">
        <v>44801</v>
      </c>
      <c r="C271">
        <v>2</v>
      </c>
      <c r="D271"/>
      <c r="E271"/>
      <c r="F271" s="2">
        <v>2022</v>
      </c>
      <c r="G271" s="2">
        <v>9</v>
      </c>
      <c r="H271" s="2" t="s">
        <v>9</v>
      </c>
      <c r="I271">
        <v>4659</v>
      </c>
      <c r="J271">
        <v>3225</v>
      </c>
      <c r="K271" s="10">
        <v>11699</v>
      </c>
      <c r="L271" s="6">
        <v>7393</v>
      </c>
      <c r="M271" s="4">
        <f t="shared" si="71"/>
        <v>0.875</v>
      </c>
      <c r="N271" s="4">
        <f t="shared" si="72"/>
        <v>2.2222222221898846E-2</v>
      </c>
      <c r="O271" s="12">
        <f t="shared" si="73"/>
        <v>0.14722222222189885</v>
      </c>
      <c r="P271" s="7">
        <f t="shared" si="74"/>
        <v>3.5333333333255723</v>
      </c>
      <c r="Q271" s="4">
        <f t="shared" si="75"/>
        <v>0.83055555555620231</v>
      </c>
      <c r="R271" s="12">
        <f t="shared" si="76"/>
        <v>1.0444444444437977</v>
      </c>
      <c r="S271" s="7">
        <f t="shared" si="77"/>
        <v>-1.0666666666511446</v>
      </c>
      <c r="T271" s="2">
        <v>789</v>
      </c>
      <c r="U271" s="2" t="s">
        <v>10</v>
      </c>
      <c r="V271" s="11">
        <v>44801.875</v>
      </c>
      <c r="W271" s="11">
        <v>44802.022222222222</v>
      </c>
      <c r="X271" s="11">
        <v>44801.830555555556</v>
      </c>
      <c r="Z271" s="21"/>
      <c r="AA271" s="21"/>
      <c r="AB271" s="21"/>
      <c r="AC271" s="21"/>
      <c r="AD271" s="21"/>
      <c r="AE271" s="21"/>
      <c r="AF271" s="21"/>
      <c r="AG271" s="21"/>
      <c r="AH271" s="21"/>
      <c r="AI271" s="21"/>
      <c r="AJ271" s="21"/>
      <c r="AK271" s="21"/>
      <c r="AL271" s="21"/>
      <c r="AM271" s="21"/>
      <c r="AN271" s="21"/>
      <c r="AO271" s="21"/>
    </row>
    <row r="272" spans="1:41" x14ac:dyDescent="0.25">
      <c r="A272">
        <v>271</v>
      </c>
      <c r="B272" s="1">
        <v>44809</v>
      </c>
      <c r="C272" s="6">
        <v>8</v>
      </c>
      <c r="D272" s="6"/>
      <c r="E272" s="6"/>
      <c r="F272" s="2">
        <v>2022</v>
      </c>
      <c r="G272" s="2">
        <v>7</v>
      </c>
      <c r="H272" s="2" t="s">
        <v>12</v>
      </c>
      <c r="I272">
        <v>21908</v>
      </c>
      <c r="J272">
        <v>21372</v>
      </c>
      <c r="K272">
        <v>21420</v>
      </c>
      <c r="L272" s="6">
        <v>20848</v>
      </c>
      <c r="M272" s="4">
        <f t="shared" si="71"/>
        <v>0.83333333333575865</v>
      </c>
      <c r="N272" s="4">
        <f t="shared" si="72"/>
        <v>0.80763888888759539</v>
      </c>
      <c r="O272" s="12">
        <f t="shared" si="73"/>
        <v>1.0256944444481633</v>
      </c>
      <c r="P272" s="7">
        <f t="shared" si="74"/>
        <v>-0.61666666675591841</v>
      </c>
      <c r="Q272" s="4">
        <f t="shared" si="75"/>
        <v>0.82013888889196096</v>
      </c>
      <c r="R272" s="12">
        <f t="shared" si="76"/>
        <v>1.0131944444437977</v>
      </c>
      <c r="S272" s="7">
        <f t="shared" si="77"/>
        <v>-0.31666666665114462</v>
      </c>
      <c r="T272" s="2">
        <v>626</v>
      </c>
      <c r="U272" s="2" t="s">
        <v>10</v>
      </c>
      <c r="V272" s="11">
        <v>44809.833333333336</v>
      </c>
      <c r="W272" s="11">
        <v>44809.807638888888</v>
      </c>
      <c r="X272" s="11">
        <v>44809.820138888892</v>
      </c>
      <c r="Z272" s="21"/>
      <c r="AA272" s="21"/>
      <c r="AB272" s="21"/>
      <c r="AC272" s="21"/>
      <c r="AD272" s="21"/>
      <c r="AE272" s="21"/>
      <c r="AF272" s="21"/>
      <c r="AG272" s="21"/>
      <c r="AH272" s="21"/>
      <c r="AI272" s="21"/>
      <c r="AJ272" s="21"/>
      <c r="AK272" s="21"/>
      <c r="AL272" s="21"/>
      <c r="AM272" s="21"/>
      <c r="AN272" s="21"/>
      <c r="AO272" s="21"/>
    </row>
    <row r="273" spans="1:41" ht="15.75" x14ac:dyDescent="0.25">
      <c r="A273">
        <v>272</v>
      </c>
      <c r="B273" s="1">
        <v>44815</v>
      </c>
      <c r="C273">
        <v>3</v>
      </c>
      <c r="D273"/>
      <c r="E273"/>
      <c r="F273" s="2">
        <v>2022</v>
      </c>
      <c r="G273" s="2">
        <v>9</v>
      </c>
      <c r="H273" s="2" t="s">
        <v>9</v>
      </c>
      <c r="I273">
        <v>7452</v>
      </c>
      <c r="J273">
        <v>6279</v>
      </c>
      <c r="K273" s="10">
        <v>11902</v>
      </c>
      <c r="L273" s="6">
        <v>8826</v>
      </c>
      <c r="M273" s="4">
        <f t="shared" si="71"/>
        <v>0.83333333333575865</v>
      </c>
      <c r="N273" s="4">
        <f t="shared" si="72"/>
        <v>1.9444444442342501E-2</v>
      </c>
      <c r="O273" s="12">
        <f t="shared" si="73"/>
        <v>0.18611111110658385</v>
      </c>
      <c r="P273" s="7">
        <f t="shared" si="74"/>
        <v>4.4666666665580124</v>
      </c>
      <c r="Q273" s="4">
        <f t="shared" si="75"/>
        <v>0.81944444444525288</v>
      </c>
      <c r="R273" s="12">
        <f t="shared" si="76"/>
        <v>1.0138888888905058</v>
      </c>
      <c r="S273" s="7">
        <f t="shared" si="77"/>
        <v>-0.33333333337213844</v>
      </c>
      <c r="T273" s="2">
        <v>795</v>
      </c>
      <c r="U273" s="2" t="s">
        <v>10</v>
      </c>
      <c r="V273" s="11">
        <v>44815.833333333336</v>
      </c>
      <c r="W273" s="11">
        <v>44816.019444444442</v>
      </c>
      <c r="X273" s="11">
        <v>44815.819444444445</v>
      </c>
    </row>
    <row r="274" spans="1:41" x14ac:dyDescent="0.25">
      <c r="A274">
        <v>273</v>
      </c>
      <c r="B274" s="1">
        <v>44822</v>
      </c>
      <c r="C274" s="6">
        <v>9</v>
      </c>
      <c r="D274" s="6"/>
      <c r="E274" s="6"/>
      <c r="F274" s="2">
        <v>2022</v>
      </c>
      <c r="G274" s="2">
        <v>4</v>
      </c>
      <c r="H274" s="2" t="s">
        <v>12</v>
      </c>
      <c r="I274">
        <v>8133</v>
      </c>
      <c r="J274">
        <v>4850</v>
      </c>
      <c r="K274">
        <v>7283</v>
      </c>
      <c r="L274" s="6">
        <v>0</v>
      </c>
      <c r="M274" s="4">
        <f t="shared" si="71"/>
        <v>0.83333333333575865</v>
      </c>
      <c r="N274" s="4">
        <f t="shared" si="72"/>
        <v>0.79513888889050577</v>
      </c>
      <c r="O274" s="12">
        <f t="shared" si="73"/>
        <v>1.0381944444452529</v>
      </c>
      <c r="P274" s="7">
        <f t="shared" si="74"/>
        <v>-0.91666666668606922</v>
      </c>
      <c r="Q274" s="4">
        <f t="shared" si="75"/>
        <v>0.80347222222189885</v>
      </c>
      <c r="R274" s="12">
        <f t="shared" si="76"/>
        <v>1.0298611111138598</v>
      </c>
      <c r="S274" s="7">
        <f t="shared" si="77"/>
        <v>-0.71666666673263535</v>
      </c>
      <c r="T274" s="2">
        <v>525</v>
      </c>
      <c r="U274" s="2" t="s">
        <v>10</v>
      </c>
      <c r="V274" s="11">
        <v>44822.833333333336</v>
      </c>
      <c r="W274" s="11">
        <v>44822.795138888891</v>
      </c>
      <c r="X274" s="11">
        <v>44822.803472222222</v>
      </c>
      <c r="Z274" s="26"/>
      <c r="AA274" s="26"/>
      <c r="AB274" s="26"/>
      <c r="AC274" s="26"/>
      <c r="AD274" s="26"/>
      <c r="AE274" s="26"/>
      <c r="AF274" s="26"/>
      <c r="AG274" s="26"/>
      <c r="AH274" s="26"/>
      <c r="AI274" s="26"/>
      <c r="AJ274" s="26"/>
      <c r="AK274" s="26"/>
      <c r="AL274" s="26"/>
      <c r="AM274" s="26"/>
      <c r="AN274" s="26"/>
      <c r="AO274" s="26"/>
    </row>
    <row r="275" spans="1:41" ht="15.75" x14ac:dyDescent="0.25">
      <c r="A275">
        <v>274</v>
      </c>
      <c r="B275" s="1">
        <v>44829</v>
      </c>
      <c r="C275">
        <v>4</v>
      </c>
      <c r="D275"/>
      <c r="E275"/>
      <c r="F275" s="2">
        <v>2022</v>
      </c>
      <c r="G275" s="2">
        <v>8</v>
      </c>
      <c r="H275" s="2" t="s">
        <v>9</v>
      </c>
      <c r="I275">
        <v>62399</v>
      </c>
      <c r="J275">
        <v>60778</v>
      </c>
      <c r="K275" s="10">
        <v>12503</v>
      </c>
      <c r="L275" s="6">
        <v>9761</v>
      </c>
      <c r="M275" s="4">
        <f t="shared" si="71"/>
        <v>0.83333333333575865</v>
      </c>
      <c r="N275" s="4">
        <f t="shared" si="72"/>
        <v>0.97569444444525288</v>
      </c>
      <c r="O275" s="12">
        <f t="shared" si="73"/>
        <v>0.14236111110949423</v>
      </c>
      <c r="P275" s="7">
        <f t="shared" si="74"/>
        <v>3.4166666666278616</v>
      </c>
      <c r="Q275" s="4">
        <f t="shared" si="75"/>
        <v>0.79374999999708962</v>
      </c>
      <c r="R275" s="12">
        <f t="shared" si="76"/>
        <v>1.039583333338669</v>
      </c>
      <c r="S275" s="7">
        <f t="shared" si="77"/>
        <v>-0.95000000012805685</v>
      </c>
      <c r="T275" s="2">
        <v>811</v>
      </c>
      <c r="U275" s="2" t="s">
        <v>10</v>
      </c>
      <c r="V275" s="11">
        <v>44829.833333333336</v>
      </c>
      <c r="W275" s="11">
        <v>44829.975694444445</v>
      </c>
      <c r="X275" s="11">
        <v>44829.793749999997</v>
      </c>
    </row>
    <row r="276" spans="1:41" x14ac:dyDescent="0.25">
      <c r="A276">
        <v>275</v>
      </c>
      <c r="B276" s="1">
        <v>44837</v>
      </c>
      <c r="C276" s="6">
        <v>10</v>
      </c>
      <c r="D276" s="6"/>
      <c r="E276" s="6"/>
      <c r="F276" s="2">
        <v>2022</v>
      </c>
      <c r="G276" s="2">
        <v>3</v>
      </c>
      <c r="H276" s="2" t="s">
        <v>12</v>
      </c>
      <c r="I276">
        <v>4392.3886890000003</v>
      </c>
      <c r="J276">
        <v>3323</v>
      </c>
      <c r="K276">
        <v>4152</v>
      </c>
      <c r="L276" s="6">
        <v>0</v>
      </c>
      <c r="M276" s="4">
        <f t="shared" si="71"/>
        <v>0.83333333333575865</v>
      </c>
      <c r="N276" s="4">
        <f t="shared" si="72"/>
        <v>0.75208333333284827</v>
      </c>
      <c r="O276" s="12">
        <f t="shared" si="73"/>
        <v>1.0812500000029104</v>
      </c>
      <c r="P276" s="7">
        <f t="shared" si="74"/>
        <v>-1.9500000000698492</v>
      </c>
      <c r="Q276" s="4">
        <f t="shared" si="75"/>
        <v>0.78333333333284827</v>
      </c>
      <c r="R276" s="12">
        <f t="shared" si="76"/>
        <v>1.0500000000029104</v>
      </c>
      <c r="S276" s="7">
        <f t="shared" si="77"/>
        <v>-1.2000000000698492</v>
      </c>
      <c r="T276" s="2">
        <v>406</v>
      </c>
      <c r="U276" s="2" t="s">
        <v>10</v>
      </c>
      <c r="V276" s="11">
        <v>44837.833333333336</v>
      </c>
      <c r="W276" s="11">
        <v>44837.752083333333</v>
      </c>
      <c r="X276" s="11">
        <v>44837.783333333333</v>
      </c>
      <c r="Z276" s="26"/>
      <c r="AA276" s="26"/>
      <c r="AB276" s="26"/>
      <c r="AC276" s="26"/>
      <c r="AD276" s="26"/>
      <c r="AE276" s="26"/>
      <c r="AF276" s="26"/>
      <c r="AG276" s="26"/>
      <c r="AH276" s="26"/>
      <c r="AI276" s="26"/>
      <c r="AJ276" s="26"/>
      <c r="AK276" s="26"/>
      <c r="AL276" s="26"/>
      <c r="AM276" s="26"/>
      <c r="AN276" s="26"/>
      <c r="AO276" s="26"/>
    </row>
    <row r="277" spans="1:41" ht="15.75" x14ac:dyDescent="0.25">
      <c r="A277">
        <v>276</v>
      </c>
      <c r="B277" s="1">
        <v>44844</v>
      </c>
      <c r="C277">
        <v>5</v>
      </c>
      <c r="D277"/>
      <c r="E277"/>
      <c r="F277" s="2">
        <v>2022</v>
      </c>
      <c r="G277" s="2">
        <v>9</v>
      </c>
      <c r="H277" s="2" t="s">
        <v>9</v>
      </c>
      <c r="I277" t="s">
        <v>10</v>
      </c>
      <c r="J277" t="s">
        <v>10</v>
      </c>
      <c r="K277" s="10">
        <v>20247</v>
      </c>
      <c r="L277" s="6">
        <v>17675</v>
      </c>
      <c r="M277" s="4">
        <f t="shared" si="71"/>
        <v>0.83333333333575865</v>
      </c>
      <c r="N277" s="4">
        <f t="shared" si="72"/>
        <v>4.166666665696539E-3</v>
      </c>
      <c r="O277" s="12">
        <f t="shared" si="73"/>
        <v>0.17083333332993789</v>
      </c>
      <c r="P277" s="7">
        <f t="shared" si="74"/>
        <v>4.0999999999185093</v>
      </c>
      <c r="Q277" s="4">
        <f t="shared" si="75"/>
        <v>0.78333333333284827</v>
      </c>
      <c r="R277" s="12">
        <f t="shared" si="76"/>
        <v>1.0500000000029104</v>
      </c>
      <c r="S277" s="7">
        <f t="shared" si="77"/>
        <v>-1.2000000000698492</v>
      </c>
      <c r="T277" s="2">
        <v>815</v>
      </c>
      <c r="U277" s="2" t="s">
        <v>10</v>
      </c>
      <c r="V277" s="11">
        <v>44844.833333333336</v>
      </c>
      <c r="W277" s="11">
        <v>44845.004166666666</v>
      </c>
      <c r="X277" s="11">
        <v>44844.783333333333</v>
      </c>
      <c r="Z277" s="26"/>
      <c r="AA277" s="26"/>
      <c r="AB277" s="26"/>
      <c r="AC277" s="26"/>
      <c r="AD277" s="26"/>
      <c r="AE277" s="26"/>
      <c r="AF277" s="26"/>
      <c r="AG277" s="26"/>
      <c r="AH277" s="26"/>
      <c r="AI277" s="26"/>
      <c r="AJ277" s="26"/>
      <c r="AK277" s="26"/>
      <c r="AL277" s="26"/>
      <c r="AM277" s="26"/>
      <c r="AN277" s="26"/>
      <c r="AO277" s="26"/>
    </row>
    <row r="278" spans="1:41" ht="15.75" x14ac:dyDescent="0.25">
      <c r="A278">
        <v>277</v>
      </c>
      <c r="B278" s="1">
        <v>44857</v>
      </c>
      <c r="C278">
        <v>6</v>
      </c>
      <c r="D278"/>
      <c r="E278"/>
      <c r="F278" s="2">
        <v>2022</v>
      </c>
      <c r="G278" s="2">
        <v>5</v>
      </c>
      <c r="H278" s="2" t="s">
        <v>9</v>
      </c>
      <c r="I278" t="s">
        <v>10</v>
      </c>
      <c r="J278" t="s">
        <v>10</v>
      </c>
      <c r="K278" s="10">
        <v>15565</v>
      </c>
      <c r="L278" s="6">
        <v>10823</v>
      </c>
      <c r="M278" s="4">
        <f t="shared" si="71"/>
        <v>0.79166666666424135</v>
      </c>
      <c r="N278" s="4">
        <f t="shared" si="72"/>
        <v>0.92500000000291038</v>
      </c>
      <c r="O278" s="12">
        <f t="shared" si="73"/>
        <v>0.13333333333866904</v>
      </c>
      <c r="P278" s="7">
        <f t="shared" si="74"/>
        <v>3.2000000001280569</v>
      </c>
      <c r="Q278" s="4">
        <f t="shared" si="75"/>
        <v>0.76805555555620231</v>
      </c>
      <c r="R278" s="12">
        <f t="shared" si="76"/>
        <v>1.023611111108039</v>
      </c>
      <c r="S278" s="7">
        <f t="shared" si="77"/>
        <v>-0.56666666659293696</v>
      </c>
      <c r="T278" s="2">
        <v>822</v>
      </c>
      <c r="U278" s="2" t="s">
        <v>10</v>
      </c>
      <c r="V278" s="11">
        <v>44857.791666666664</v>
      </c>
      <c r="W278" s="11">
        <v>44857.925000000003</v>
      </c>
      <c r="X278" s="11">
        <v>44857.768055555556</v>
      </c>
      <c r="Z278" s="26"/>
      <c r="AA278" s="26"/>
      <c r="AB278" s="26"/>
      <c r="AC278" s="26"/>
      <c r="AD278" s="26"/>
      <c r="AE278" s="26"/>
      <c r="AF278" s="26"/>
      <c r="AG278" s="26"/>
      <c r="AH278" s="26"/>
      <c r="AI278" s="26"/>
      <c r="AJ278" s="26"/>
      <c r="AK278" s="26"/>
      <c r="AL278" s="26"/>
      <c r="AM278" s="26"/>
      <c r="AN278" s="26"/>
      <c r="AO278" s="26"/>
    </row>
    <row r="279" spans="1:41" x14ac:dyDescent="0.25">
      <c r="A279">
        <v>278</v>
      </c>
      <c r="B279" s="1">
        <v>45068</v>
      </c>
      <c r="C279" s="6">
        <v>1</v>
      </c>
      <c r="D279" s="6"/>
      <c r="E279" s="6"/>
      <c r="F279" s="2">
        <v>2023</v>
      </c>
      <c r="G279" s="2">
        <v>4</v>
      </c>
      <c r="H279" s="2" t="s">
        <v>12</v>
      </c>
      <c r="I279">
        <v>40856</v>
      </c>
      <c r="J279">
        <v>40856</v>
      </c>
      <c r="K279">
        <v>0</v>
      </c>
      <c r="L279" s="6" t="s">
        <v>10</v>
      </c>
      <c r="M279" s="4">
        <f t="shared" si="71"/>
        <v>0.875</v>
      </c>
      <c r="N279" s="4">
        <f t="shared" si="72"/>
        <v>0.88611111111094942</v>
      </c>
      <c r="O279" s="12">
        <f t="shared" si="73"/>
        <v>1.1111111110949423E-2</v>
      </c>
      <c r="P279" s="7">
        <f t="shared" si="74"/>
        <v>0.26666666666278616</v>
      </c>
      <c r="Q279" s="4">
        <f t="shared" si="75"/>
        <v>0.86180555555620231</v>
      </c>
      <c r="R279" s="12">
        <f t="shared" si="76"/>
        <v>1.0131944444437977</v>
      </c>
      <c r="S279" s="7">
        <f t="shared" si="77"/>
        <v>-0.31666666665114462</v>
      </c>
      <c r="T279" s="2" t="s">
        <v>10</v>
      </c>
      <c r="U279" s="2" t="s">
        <v>10</v>
      </c>
      <c r="V279" s="11">
        <v>45068.875</v>
      </c>
      <c r="W279" s="11">
        <v>45068.886111111111</v>
      </c>
      <c r="X279" s="11">
        <v>45068.861805555556</v>
      </c>
      <c r="Z279" s="21"/>
      <c r="AA279" s="21"/>
      <c r="AB279" s="21"/>
      <c r="AC279" s="21"/>
      <c r="AD279" s="21"/>
      <c r="AE279" s="21"/>
      <c r="AF279" s="21"/>
      <c r="AG279" s="21"/>
      <c r="AH279" s="21"/>
      <c r="AI279" s="21"/>
      <c r="AJ279" s="21"/>
      <c r="AK279" s="21"/>
      <c r="AL279" s="21"/>
      <c r="AM279" s="21"/>
      <c r="AN279" s="21"/>
      <c r="AO279" s="21"/>
    </row>
    <row r="280" spans="1:41" x14ac:dyDescent="0.25">
      <c r="A280">
        <v>279</v>
      </c>
      <c r="B280" s="1">
        <v>45083</v>
      </c>
      <c r="C280" s="6">
        <v>2</v>
      </c>
      <c r="D280" s="6"/>
      <c r="E280" s="6"/>
      <c r="F280" s="2">
        <v>2023</v>
      </c>
      <c r="G280" s="2">
        <v>8</v>
      </c>
      <c r="H280" s="2" t="s">
        <v>12</v>
      </c>
      <c r="I280">
        <v>113767.329</v>
      </c>
      <c r="J280">
        <v>108783</v>
      </c>
      <c r="K280" t="s">
        <v>10</v>
      </c>
      <c r="L280" s="6" t="s">
        <v>10</v>
      </c>
      <c r="M280" s="4">
        <f t="shared" si="71"/>
        <v>0.875</v>
      </c>
      <c r="N280" s="4">
        <f t="shared" si="72"/>
        <v>0.83402777777519077</v>
      </c>
      <c r="O280" s="12">
        <f t="shared" si="73"/>
        <v>1.0409722222248092</v>
      </c>
      <c r="P280" s="7">
        <f t="shared" si="74"/>
        <v>-0.9833333333954215</v>
      </c>
      <c r="Q280" s="4">
        <f t="shared" si="75"/>
        <v>0.87708333333284827</v>
      </c>
      <c r="R280" s="12">
        <f t="shared" si="76"/>
        <v>2.0833333328482695E-3</v>
      </c>
      <c r="S280" s="7">
        <f t="shared" si="77"/>
        <v>4.9999999988358468E-2</v>
      </c>
      <c r="T280" s="2" t="s">
        <v>10</v>
      </c>
      <c r="U280" s="2" t="s">
        <v>10</v>
      </c>
      <c r="V280" s="11">
        <v>45083.875</v>
      </c>
      <c r="W280" s="11">
        <v>45083.834027777775</v>
      </c>
      <c r="X280" s="11">
        <v>45083.877083333333</v>
      </c>
      <c r="Z280" s="21"/>
      <c r="AA280" s="21"/>
      <c r="AB280" s="21"/>
      <c r="AC280" s="21"/>
      <c r="AD280" s="21"/>
      <c r="AE280" s="21"/>
      <c r="AF280" s="21"/>
      <c r="AG280" s="21"/>
      <c r="AH280" s="21"/>
      <c r="AI280" s="21"/>
      <c r="AJ280" s="21"/>
      <c r="AK280" s="21"/>
      <c r="AL280" s="21"/>
      <c r="AM280" s="21"/>
      <c r="AN280" s="21"/>
      <c r="AO280" s="21"/>
    </row>
    <row r="281" spans="1:41" x14ac:dyDescent="0.25">
      <c r="A281">
        <v>280</v>
      </c>
      <c r="B281" s="1">
        <v>45095</v>
      </c>
      <c r="C281" s="6">
        <v>3</v>
      </c>
      <c r="D281" s="6"/>
      <c r="E281" s="6"/>
      <c r="F281" s="2">
        <v>2023</v>
      </c>
      <c r="G281" s="2">
        <v>5</v>
      </c>
      <c r="H281" s="2" t="s">
        <v>12</v>
      </c>
      <c r="I281">
        <v>34279.38654</v>
      </c>
      <c r="J281">
        <v>15158</v>
      </c>
      <c r="K281" t="s">
        <v>10</v>
      </c>
      <c r="L281" s="6" t="s">
        <v>10</v>
      </c>
      <c r="M281" s="4">
        <f t="shared" si="71"/>
        <v>0.85416666666424135</v>
      </c>
      <c r="N281" s="4">
        <f t="shared" si="72"/>
        <v>0.80486111110803904</v>
      </c>
      <c r="O281" s="12">
        <f t="shared" si="73"/>
        <v>1.0493055555562023</v>
      </c>
      <c r="P281" s="7">
        <f t="shared" si="74"/>
        <v>-1.1833333333488554</v>
      </c>
      <c r="Q281" s="4">
        <f t="shared" si="75"/>
        <v>0.88124999999854481</v>
      </c>
      <c r="R281" s="12">
        <f t="shared" si="76"/>
        <v>2.7083333334303461E-2</v>
      </c>
      <c r="S281" s="7">
        <f t="shared" si="77"/>
        <v>0.65000000002328306</v>
      </c>
      <c r="T281" s="2" t="s">
        <v>10</v>
      </c>
      <c r="U281" s="2" t="s">
        <v>10</v>
      </c>
      <c r="V281" s="11">
        <v>45095.854166666664</v>
      </c>
      <c r="W281" s="11">
        <v>45095.804861111108</v>
      </c>
      <c r="X281" s="11">
        <v>45095.881249999999</v>
      </c>
      <c r="Z281" s="21"/>
      <c r="AA281" s="21"/>
      <c r="AB281" s="21"/>
      <c r="AC281" s="21"/>
      <c r="AD281" s="21"/>
      <c r="AE281" s="21"/>
      <c r="AF281" s="21"/>
      <c r="AG281" s="21"/>
      <c r="AH281" s="21"/>
      <c r="AI281" s="21"/>
      <c r="AJ281" s="21"/>
      <c r="AK281" s="21"/>
      <c r="AL281" s="21"/>
      <c r="AM281" s="21"/>
      <c r="AN281" s="21"/>
      <c r="AO281" s="21"/>
    </row>
    <row r="282" spans="1:41" x14ac:dyDescent="0.25">
      <c r="A282">
        <v>281</v>
      </c>
      <c r="B282" s="1">
        <v>45109</v>
      </c>
      <c r="C282" s="6">
        <v>4</v>
      </c>
      <c r="D282" s="6"/>
      <c r="E282" s="6"/>
      <c r="F282" s="2">
        <v>2023</v>
      </c>
      <c r="G282" s="2">
        <v>6</v>
      </c>
      <c r="H282" s="2" t="s">
        <v>12</v>
      </c>
      <c r="I282">
        <v>11744.77555</v>
      </c>
      <c r="J282">
        <v>5113</v>
      </c>
      <c r="K282" t="s">
        <v>10</v>
      </c>
      <c r="L282" s="6" t="s">
        <v>10</v>
      </c>
      <c r="M282" s="4">
        <f t="shared" si="71"/>
        <v>0.83333333333575865</v>
      </c>
      <c r="N282" s="4">
        <f t="shared" si="72"/>
        <v>0.97083333333284827</v>
      </c>
      <c r="O282" s="12">
        <f t="shared" si="73"/>
        <v>0.13749999999708962</v>
      </c>
      <c r="P282" s="7">
        <f t="shared" si="74"/>
        <v>3.2999999999301508</v>
      </c>
      <c r="Q282" s="4">
        <f t="shared" si="75"/>
        <v>0.88194444444525288</v>
      </c>
      <c r="R282" s="12">
        <f t="shared" si="76"/>
        <v>4.8611111109494232E-2</v>
      </c>
      <c r="S282" s="7">
        <f t="shared" si="77"/>
        <v>1.1666666666278616</v>
      </c>
      <c r="T282" s="2" t="s">
        <v>10</v>
      </c>
      <c r="U282" s="2" t="s">
        <v>10</v>
      </c>
      <c r="V282" s="11">
        <v>45109.833333333336</v>
      </c>
      <c r="W282" s="11">
        <v>45109.970833333333</v>
      </c>
      <c r="X282" s="11">
        <v>45109.881944444445</v>
      </c>
      <c r="Z282" s="26"/>
      <c r="AA282" s="26"/>
      <c r="AB282" s="26"/>
      <c r="AC282" s="26"/>
      <c r="AD282" s="26"/>
      <c r="AE282" s="26"/>
      <c r="AF282" s="26"/>
      <c r="AG282" s="26"/>
      <c r="AH282" s="26"/>
      <c r="AI282" s="26"/>
      <c r="AJ282" s="26"/>
      <c r="AK282" s="26"/>
      <c r="AL282" s="26"/>
      <c r="AM282" s="26"/>
      <c r="AN282" s="26"/>
      <c r="AO282" s="26"/>
    </row>
    <row r="283" spans="1:41" x14ac:dyDescent="0.25">
      <c r="A283">
        <v>282</v>
      </c>
      <c r="B283" s="1">
        <v>45123</v>
      </c>
      <c r="C283" s="6">
        <v>5</v>
      </c>
      <c r="D283" s="6"/>
      <c r="E283" s="6"/>
      <c r="F283" s="2">
        <v>2023</v>
      </c>
      <c r="G283" s="2">
        <v>6</v>
      </c>
      <c r="H283" s="2" t="s">
        <v>12</v>
      </c>
      <c r="I283">
        <v>19282.633519999999</v>
      </c>
      <c r="J283">
        <v>17575</v>
      </c>
      <c r="K283" t="s">
        <v>10</v>
      </c>
      <c r="L283" s="6" t="s">
        <v>10</v>
      </c>
      <c r="M283" s="4">
        <f t="shared" si="71"/>
        <v>0.89583333333575865</v>
      </c>
      <c r="N283" s="4">
        <f t="shared" si="72"/>
        <v>0.75624999999854481</v>
      </c>
      <c r="O283" s="12">
        <f t="shared" si="73"/>
        <v>1.1395833333372138</v>
      </c>
      <c r="P283" s="7">
        <f t="shared" si="74"/>
        <v>-3.3500000000931323</v>
      </c>
      <c r="Q283" s="4">
        <f t="shared" si="75"/>
        <v>0.87708333333284827</v>
      </c>
      <c r="R283" s="12">
        <f t="shared" si="76"/>
        <v>1.0187500000029104</v>
      </c>
      <c r="S283" s="7">
        <f t="shared" si="77"/>
        <v>-0.45000000006984919</v>
      </c>
      <c r="T283" s="2" t="s">
        <v>10</v>
      </c>
      <c r="U283" s="2" t="s">
        <v>10</v>
      </c>
      <c r="V283" s="13">
        <v>45123.895833333336</v>
      </c>
      <c r="W283" s="13">
        <v>45123.756249999999</v>
      </c>
      <c r="X283" s="13">
        <v>45123.877083333333</v>
      </c>
      <c r="Z283" s="26"/>
      <c r="AA283" s="26"/>
      <c r="AB283" s="26"/>
      <c r="AC283" s="26"/>
      <c r="AD283" s="26"/>
      <c r="AE283" s="26"/>
      <c r="AF283" s="26"/>
      <c r="AG283" s="26"/>
      <c r="AH283" s="26"/>
      <c r="AI283" s="26"/>
      <c r="AJ283" s="26"/>
      <c r="AK283" s="26"/>
      <c r="AL283" s="26"/>
      <c r="AM283" s="26"/>
      <c r="AN283" s="26"/>
      <c r="AO283" s="26"/>
    </row>
    <row r="284" spans="1:41" x14ac:dyDescent="0.25">
      <c r="A284">
        <v>283</v>
      </c>
      <c r="B284" s="3">
        <v>45137</v>
      </c>
      <c r="C284" s="8">
        <v>6</v>
      </c>
      <c r="F284" s="2">
        <v>2023</v>
      </c>
      <c r="G284" s="2">
        <v>7</v>
      </c>
      <c r="H284" s="2" t="s">
        <v>12</v>
      </c>
      <c r="I284" s="14">
        <v>4549.9328310000001</v>
      </c>
      <c r="J284" s="14">
        <v>1904</v>
      </c>
      <c r="K284" t="s">
        <v>10</v>
      </c>
      <c r="L284" s="6" t="s">
        <v>10</v>
      </c>
      <c r="M284" s="4">
        <f t="shared" si="71"/>
        <v>0.85416666666424135</v>
      </c>
      <c r="N284" s="4">
        <f t="shared" si="72"/>
        <v>0.92083333332993789</v>
      </c>
      <c r="O284" s="12">
        <f t="shared" si="73"/>
        <v>6.6666666665696539E-2</v>
      </c>
      <c r="P284" s="7">
        <f t="shared" si="74"/>
        <v>1.5999999999767169</v>
      </c>
      <c r="Q284" s="4">
        <f t="shared" si="75"/>
        <v>0.86180555555620231</v>
      </c>
      <c r="R284" s="12">
        <f t="shared" si="76"/>
        <v>7.6388888919609599E-3</v>
      </c>
      <c r="S284" s="7">
        <f t="shared" si="77"/>
        <v>0.18333333340706304</v>
      </c>
      <c r="T284" s="2" t="s">
        <v>10</v>
      </c>
      <c r="U284" s="2" t="s">
        <v>10</v>
      </c>
      <c r="V284" s="11">
        <v>45137.854166666664</v>
      </c>
      <c r="W284" s="11">
        <v>45137.92083333333</v>
      </c>
      <c r="X284" s="11">
        <v>45137.861805555556</v>
      </c>
      <c r="Z284" s="26"/>
      <c r="AA284" s="26"/>
      <c r="AB284" s="26"/>
      <c r="AC284" s="26"/>
      <c r="AD284" s="26"/>
      <c r="AE284" s="26"/>
      <c r="AF284" s="26"/>
      <c r="AG284" s="26"/>
      <c r="AH284" s="26"/>
      <c r="AI284" s="26"/>
      <c r="AJ284" s="26"/>
      <c r="AK284" s="26"/>
      <c r="AL284" s="26"/>
      <c r="AM284" s="26"/>
      <c r="AN284" s="26"/>
      <c r="AO284" s="26"/>
    </row>
    <row r="285" spans="1:41" x14ac:dyDescent="0.25">
      <c r="A285">
        <v>284</v>
      </c>
      <c r="B285" s="1">
        <v>45144</v>
      </c>
      <c r="C285">
        <v>1</v>
      </c>
      <c r="D285"/>
      <c r="E285"/>
      <c r="F285" s="2">
        <v>2023</v>
      </c>
      <c r="G285" s="2">
        <v>5</v>
      </c>
      <c r="H285" s="2" t="s">
        <v>9</v>
      </c>
      <c r="I285">
        <v>2686.5144679999999</v>
      </c>
      <c r="J285">
        <v>2686.5144679999999</v>
      </c>
      <c r="K285" t="s">
        <v>10</v>
      </c>
      <c r="L285" s="6" t="s">
        <v>10</v>
      </c>
      <c r="M285" s="4">
        <f t="shared" si="71"/>
        <v>0.85416666666424135</v>
      </c>
      <c r="N285" s="4">
        <f t="shared" si="72"/>
        <v>0.63819444444379769</v>
      </c>
      <c r="O285" s="12">
        <f t="shared" si="73"/>
        <v>1.2159722222204437</v>
      </c>
      <c r="P285" s="7">
        <f t="shared" si="74"/>
        <v>-5.1833333332906477</v>
      </c>
      <c r="Q285" s="4">
        <f t="shared" si="75"/>
        <v>0.8555555555576575</v>
      </c>
      <c r="R285" s="12">
        <f t="shared" si="76"/>
        <v>1.3888888934161514E-3</v>
      </c>
      <c r="S285" s="7">
        <f t="shared" si="77"/>
        <v>3.3333333441987634E-2</v>
      </c>
      <c r="T285" s="2" t="s">
        <v>10</v>
      </c>
      <c r="U285" s="2" t="s">
        <v>10</v>
      </c>
      <c r="V285" s="11">
        <v>45144.854166666664</v>
      </c>
      <c r="W285" s="11">
        <v>45144.638194444444</v>
      </c>
      <c r="X285" s="11">
        <v>45144.855555555558</v>
      </c>
      <c r="Z285" s="26"/>
      <c r="AA285" s="26"/>
      <c r="AB285" s="26"/>
      <c r="AC285" s="26"/>
      <c r="AD285" s="26"/>
      <c r="AE285" s="26"/>
      <c r="AF285" s="26"/>
      <c r="AG285" s="26"/>
      <c r="AH285" s="26"/>
      <c r="AI285" s="26"/>
      <c r="AJ285" s="26"/>
      <c r="AK285" s="26"/>
      <c r="AL285" s="26"/>
      <c r="AM285" s="26"/>
      <c r="AN285" s="26"/>
      <c r="AO285" s="26"/>
    </row>
    <row r="286" spans="1:41" ht="15" customHeight="1" x14ac:dyDescent="0.25">
      <c r="A286">
        <v>285</v>
      </c>
      <c r="B286" s="3">
        <f>INT(V286)</f>
        <v>45151</v>
      </c>
      <c r="C286" s="8">
        <v>7</v>
      </c>
      <c r="F286" s="2">
        <v>2023</v>
      </c>
      <c r="G286" s="2">
        <v>6</v>
      </c>
      <c r="H286" s="2" t="s">
        <v>12</v>
      </c>
      <c r="I286" s="14">
        <v>4298.8056180000003</v>
      </c>
      <c r="J286" s="14">
        <v>3616</v>
      </c>
      <c r="K286" t="s">
        <v>10</v>
      </c>
      <c r="L286" s="6" t="s">
        <v>10</v>
      </c>
      <c r="M286" s="4">
        <f t="shared" si="71"/>
        <v>0.85416666666424135</v>
      </c>
      <c r="N286" s="4">
        <f t="shared" si="72"/>
        <v>0.95763888888905058</v>
      </c>
      <c r="O286" s="12">
        <f t="shared" si="73"/>
        <v>0.10347222222480923</v>
      </c>
      <c r="P286" s="7">
        <f t="shared" si="74"/>
        <v>2.4833333333954215</v>
      </c>
      <c r="Q286" s="4">
        <f t="shared" si="75"/>
        <v>0.85486111111094942</v>
      </c>
      <c r="R286" s="12">
        <f t="shared" si="76"/>
        <v>6.944444467080757E-4</v>
      </c>
      <c r="S286" s="7">
        <f t="shared" si="77"/>
        <v>1.6666666720993817E-2</v>
      </c>
      <c r="T286" s="2" t="s">
        <v>10</v>
      </c>
      <c r="U286" s="2" t="s">
        <v>10</v>
      </c>
      <c r="V286" s="11">
        <v>45151.854166666664</v>
      </c>
      <c r="W286" s="11">
        <v>45151.957638888889</v>
      </c>
      <c r="X286" s="11">
        <v>45151.854861111111</v>
      </c>
      <c r="Z286" s="21"/>
      <c r="AA286" s="21"/>
      <c r="AB286" s="21"/>
      <c r="AC286" s="21"/>
      <c r="AD286" s="21"/>
      <c r="AE286" s="21"/>
      <c r="AF286" s="21"/>
      <c r="AG286" s="21"/>
      <c r="AH286" s="21"/>
      <c r="AI286" s="21"/>
      <c r="AJ286" s="21"/>
      <c r="AK286" s="21"/>
      <c r="AL286" s="21"/>
      <c r="AM286" s="21"/>
      <c r="AN286" s="21"/>
      <c r="AO286" s="21"/>
    </row>
    <row r="287" spans="1:41" x14ac:dyDescent="0.25">
      <c r="A287">
        <v>286</v>
      </c>
      <c r="B287" s="17">
        <v>45158</v>
      </c>
      <c r="C287" s="16">
        <v>2</v>
      </c>
      <c r="D287" s="16"/>
      <c r="E287" s="16"/>
      <c r="F287" s="16">
        <v>2023</v>
      </c>
      <c r="G287" s="16">
        <v>9</v>
      </c>
      <c r="H287" s="16" t="s">
        <v>9</v>
      </c>
      <c r="I287" s="14">
        <v>4930.4539489999997</v>
      </c>
      <c r="J287" s="14">
        <v>4406.4855299999999</v>
      </c>
      <c r="K287" t="s">
        <v>10</v>
      </c>
      <c r="L287" s="6" t="s">
        <v>10</v>
      </c>
      <c r="M287" s="18">
        <v>0.85416666666666663</v>
      </c>
      <c r="N287" s="18">
        <v>0.58680555555555558</v>
      </c>
      <c r="O287" s="12">
        <f t="shared" si="73"/>
        <v>1.2673611111094942</v>
      </c>
      <c r="P287" s="7">
        <f t="shared" si="74"/>
        <v>-6.4166666666278616</v>
      </c>
      <c r="Q287" s="18">
        <v>0.84722222222222221</v>
      </c>
      <c r="R287" s="12">
        <f t="shared" si="76"/>
        <v>1.007638888884685</v>
      </c>
      <c r="S287" s="7">
        <f t="shared" si="77"/>
        <v>-0.18333333323244005</v>
      </c>
      <c r="T287" s="2" t="s">
        <v>10</v>
      </c>
      <c r="U287" s="2" t="s">
        <v>10</v>
      </c>
      <c r="V287" s="19">
        <v>45158.854166666664</v>
      </c>
      <c r="W287" s="19">
        <v>45158.586805555555</v>
      </c>
      <c r="X287" s="19">
        <v>45158.84652777778</v>
      </c>
      <c r="Z287" s="21"/>
      <c r="AA287" s="21"/>
      <c r="AB287" s="21"/>
      <c r="AC287" s="21"/>
      <c r="AD287" s="21"/>
      <c r="AE287" s="21"/>
      <c r="AF287" s="21"/>
      <c r="AG287" s="21"/>
      <c r="AH287" s="21"/>
      <c r="AI287" s="21"/>
      <c r="AJ287" s="21"/>
      <c r="AK287" s="21"/>
      <c r="AL287" s="21"/>
      <c r="AM287" s="21"/>
      <c r="AN287" s="21"/>
      <c r="AO287" s="21"/>
    </row>
    <row r="288" spans="1:41" x14ac:dyDescent="0.25">
      <c r="A288">
        <v>287</v>
      </c>
      <c r="B288" s="17">
        <v>45165</v>
      </c>
      <c r="C288" s="16">
        <v>8</v>
      </c>
      <c r="D288" s="16"/>
      <c r="E288" s="16"/>
      <c r="F288" s="16">
        <v>2023</v>
      </c>
      <c r="G288" s="16">
        <v>8</v>
      </c>
      <c r="H288" s="16" t="s">
        <v>12</v>
      </c>
      <c r="I288">
        <v>2896.6589840000001</v>
      </c>
      <c r="J288">
        <v>2300</v>
      </c>
      <c r="K288" t="s">
        <v>10</v>
      </c>
      <c r="L288" s="6" t="s">
        <v>10</v>
      </c>
      <c r="M288" s="18">
        <v>0.83333332999999998</v>
      </c>
      <c r="N288" s="18">
        <v>0.86666699999999997</v>
      </c>
      <c r="O288" s="12">
        <f t="shared" si="73"/>
        <v>3.3333333332848269E-2</v>
      </c>
      <c r="P288" s="7">
        <f t="shared" si="74"/>
        <v>0.79999999998835847</v>
      </c>
      <c r="Q288" s="18">
        <v>0.84097222000000005</v>
      </c>
      <c r="R288" s="12">
        <f t="shared" si="76"/>
        <v>7.6388888846850023E-3</v>
      </c>
      <c r="S288" s="7">
        <f t="shared" si="77"/>
        <v>0.18333333323244005</v>
      </c>
      <c r="T288" s="2" t="s">
        <v>10</v>
      </c>
      <c r="U288" s="2" t="s">
        <v>10</v>
      </c>
      <c r="V288" s="19">
        <v>45165.833333333336</v>
      </c>
      <c r="W288" s="19">
        <v>45165.866666666669</v>
      </c>
      <c r="X288" s="19">
        <v>45165.84097222222</v>
      </c>
      <c r="Z288" s="21"/>
      <c r="AA288" s="21"/>
      <c r="AB288" s="21"/>
      <c r="AC288" s="21"/>
      <c r="AD288" s="21"/>
      <c r="AE288" s="21"/>
      <c r="AF288" s="21"/>
      <c r="AG288" s="21"/>
      <c r="AH288" s="21"/>
      <c r="AI288" s="21"/>
      <c r="AJ288" s="21"/>
      <c r="AK288" s="21"/>
      <c r="AL288" s="21"/>
      <c r="AM288" s="21"/>
      <c r="AN288" s="21"/>
      <c r="AO288" s="21"/>
    </row>
    <row r="289" spans="1:41" x14ac:dyDescent="0.25">
      <c r="A289">
        <v>288</v>
      </c>
      <c r="B289" s="17">
        <v>45172</v>
      </c>
      <c r="C289" s="16">
        <v>3</v>
      </c>
      <c r="D289" s="16"/>
      <c r="E289" s="16"/>
      <c r="F289" s="16">
        <v>2023</v>
      </c>
      <c r="G289" s="16">
        <v>9</v>
      </c>
      <c r="H289" s="16" t="s">
        <v>9</v>
      </c>
      <c r="I289">
        <v>9959.4412049999992</v>
      </c>
      <c r="J289">
        <v>8901</v>
      </c>
      <c r="K289" t="s">
        <v>10</v>
      </c>
      <c r="L289" s="6" t="s">
        <v>10</v>
      </c>
      <c r="M289" s="18">
        <v>0.85416667000000002</v>
      </c>
      <c r="N289" s="18">
        <v>0.10138900000000001</v>
      </c>
      <c r="O289" s="12">
        <f t="shared" si="73"/>
        <v>0.24722222222771961</v>
      </c>
      <c r="P289" s="7">
        <f t="shared" si="74"/>
        <v>5.9333333334652707</v>
      </c>
      <c r="Q289" s="18">
        <v>0.83194444000000001</v>
      </c>
      <c r="R289" s="12">
        <f t="shared" si="76"/>
        <v>1.0222222222218988</v>
      </c>
      <c r="S289" s="7">
        <f t="shared" si="77"/>
        <v>-0.53333333332557231</v>
      </c>
      <c r="T289" s="2" t="s">
        <v>10</v>
      </c>
      <c r="U289" s="2" t="s">
        <v>10</v>
      </c>
      <c r="V289" s="19">
        <v>45172.854166666664</v>
      </c>
      <c r="W289" s="19">
        <v>45173.101388888892</v>
      </c>
      <c r="X289" s="19">
        <v>45172.831944444442</v>
      </c>
      <c r="Z289" s="26"/>
      <c r="AA289" s="26"/>
      <c r="AB289" s="26"/>
      <c r="AC289" s="26"/>
      <c r="AD289" s="26"/>
      <c r="AE289" s="26"/>
      <c r="AF289" s="26"/>
      <c r="AG289" s="26"/>
      <c r="AH289" s="26"/>
      <c r="AI289" s="26"/>
      <c r="AJ289" s="26"/>
      <c r="AK289" s="26"/>
      <c r="AL289" s="26"/>
      <c r="AM289" s="26"/>
      <c r="AN289" s="26"/>
      <c r="AO289" s="26"/>
    </row>
    <row r="290" spans="1:41" x14ac:dyDescent="0.25">
      <c r="A290">
        <v>289</v>
      </c>
      <c r="B290" s="17">
        <v>45179</v>
      </c>
      <c r="C290" s="16">
        <v>9</v>
      </c>
      <c r="D290" s="16"/>
      <c r="E290" s="16"/>
      <c r="F290" s="16">
        <v>2023</v>
      </c>
      <c r="G290" s="16">
        <v>8</v>
      </c>
      <c r="H290" s="16" t="s">
        <v>12</v>
      </c>
      <c r="I290">
        <v>3053.668807</v>
      </c>
      <c r="J290">
        <v>2916</v>
      </c>
      <c r="K290" t="s">
        <v>10</v>
      </c>
      <c r="L290" s="6" t="s">
        <v>10</v>
      </c>
      <c r="M290" s="18">
        <v>0.83333332999999998</v>
      </c>
      <c r="N290" s="18">
        <v>0.90347200000000005</v>
      </c>
      <c r="O290" s="12">
        <f t="shared" si="73"/>
        <v>7.0138888884685002E-2</v>
      </c>
      <c r="P290" s="7">
        <f t="shared" si="74"/>
        <v>1.6833333332324401</v>
      </c>
      <c r="Q290" s="18">
        <v>0.82916666999999999</v>
      </c>
      <c r="R290" s="12">
        <f t="shared" si="76"/>
        <v>1.0041666666656965</v>
      </c>
      <c r="S290" s="7">
        <f t="shared" si="77"/>
        <v>-9.9999999976716936E-2</v>
      </c>
      <c r="T290" s="2" t="s">
        <v>10</v>
      </c>
      <c r="U290" s="2" t="s">
        <v>10</v>
      </c>
      <c r="V290" s="19">
        <v>45179.833333333336</v>
      </c>
      <c r="W290" s="19">
        <v>45179.90347222222</v>
      </c>
      <c r="X290" s="19">
        <v>45179.82916666667</v>
      </c>
      <c r="Z290" s="26"/>
      <c r="AA290" s="26"/>
      <c r="AB290" s="26"/>
      <c r="AC290" s="26"/>
      <c r="AD290" s="26"/>
      <c r="AE290" s="26"/>
      <c r="AF290" s="26"/>
      <c r="AG290" s="26"/>
      <c r="AH290" s="26"/>
      <c r="AI290" s="26"/>
      <c r="AJ290" s="26"/>
      <c r="AK290" s="26"/>
      <c r="AL290" s="26"/>
      <c r="AM290" s="26"/>
      <c r="AN290" s="26"/>
      <c r="AO290" s="26"/>
    </row>
    <row r="291" spans="1:41" x14ac:dyDescent="0.25">
      <c r="A291">
        <v>290</v>
      </c>
      <c r="B291" s="3">
        <f t="shared" ref="B291:B296" si="78">V291</f>
        <v>45182.854166666664</v>
      </c>
      <c r="C291" s="8">
        <v>4</v>
      </c>
      <c r="F291" s="2">
        <v>2023</v>
      </c>
      <c r="G291" s="2">
        <v>9</v>
      </c>
      <c r="H291" s="2" t="s">
        <v>9</v>
      </c>
      <c r="I291" s="2">
        <v>16266</v>
      </c>
      <c r="J291" s="2">
        <v>13203</v>
      </c>
      <c r="K291" t="s">
        <v>10</v>
      </c>
      <c r="L291" s="6" t="s">
        <v>10</v>
      </c>
      <c r="M291" s="20">
        <f t="shared" ref="M291:M296" si="79">V291</f>
        <v>45182.854166666664</v>
      </c>
      <c r="N291" s="20">
        <v>0.96319444444444446</v>
      </c>
      <c r="O291" s="12">
        <f t="shared" si="73"/>
        <v>0.10902777777664596</v>
      </c>
      <c r="P291" s="7">
        <f t="shared" si="74"/>
        <v>2.6166666666395031</v>
      </c>
      <c r="Q291" s="20">
        <f t="shared" ref="Q291:Q296" si="80">X291</f>
        <v>45182.818749999999</v>
      </c>
      <c r="R291" s="12">
        <f t="shared" si="76"/>
        <v>1.0354166666656965</v>
      </c>
      <c r="S291" s="7">
        <f t="shared" si="77"/>
        <v>-0.84999999997671694</v>
      </c>
      <c r="T291" s="2" t="s">
        <v>10</v>
      </c>
      <c r="U291" s="2" t="s">
        <v>10</v>
      </c>
      <c r="V291" s="11">
        <v>45182.854166666664</v>
      </c>
      <c r="W291" s="11">
        <v>45182.963194444441</v>
      </c>
      <c r="X291" s="11">
        <v>45182.818749999999</v>
      </c>
      <c r="Z291" s="26"/>
      <c r="AA291" s="26"/>
      <c r="AB291" s="26"/>
      <c r="AC291" s="26"/>
      <c r="AD291" s="26"/>
      <c r="AE291" s="26"/>
      <c r="AF291" s="26"/>
      <c r="AG291" s="26"/>
      <c r="AH291" s="26"/>
      <c r="AI291" s="26"/>
      <c r="AJ291" s="26"/>
      <c r="AK291" s="26"/>
      <c r="AL291" s="26"/>
      <c r="AM291" s="26"/>
      <c r="AN291" s="26"/>
      <c r="AO291" s="26"/>
    </row>
    <row r="292" spans="1:41" x14ac:dyDescent="0.25">
      <c r="A292">
        <v>291</v>
      </c>
      <c r="B292" s="3">
        <f t="shared" si="78"/>
        <v>45193.833333333336</v>
      </c>
      <c r="C292" s="8">
        <v>10</v>
      </c>
      <c r="F292" s="2">
        <v>2023</v>
      </c>
      <c r="G292" s="2">
        <v>4</v>
      </c>
      <c r="H292" s="2" t="s">
        <v>12</v>
      </c>
      <c r="I292" s="2">
        <v>3420</v>
      </c>
      <c r="J292" s="2">
        <v>2997</v>
      </c>
      <c r="K292" t="s">
        <v>10</v>
      </c>
      <c r="L292" s="6" t="s">
        <v>10</v>
      </c>
      <c r="M292" s="20">
        <f t="shared" si="79"/>
        <v>45193.833333333336</v>
      </c>
      <c r="N292" s="20">
        <f>W292</f>
        <v>45193.80972222222</v>
      </c>
      <c r="O292" s="12">
        <f t="shared" si="73"/>
        <v>1.023611111115315</v>
      </c>
      <c r="P292" s="7">
        <f t="shared" si="74"/>
        <v>-0.56666666676755995</v>
      </c>
      <c r="Q292" s="20">
        <f t="shared" si="80"/>
        <v>45193.801388888889</v>
      </c>
      <c r="R292" s="12">
        <f t="shared" si="76"/>
        <v>1.0319444444467081</v>
      </c>
      <c r="S292" s="7">
        <f t="shared" si="77"/>
        <v>-0.76666666672099382</v>
      </c>
      <c r="T292" s="2" t="s">
        <v>10</v>
      </c>
      <c r="U292" s="2" t="s">
        <v>10</v>
      </c>
      <c r="V292" s="11">
        <v>45193.833333333336</v>
      </c>
      <c r="W292" s="11">
        <v>45193.80972222222</v>
      </c>
      <c r="X292" s="11">
        <v>45193.801388888889</v>
      </c>
      <c r="Z292" s="21"/>
      <c r="AA292" s="21"/>
      <c r="AB292" s="21"/>
      <c r="AC292" s="21"/>
      <c r="AD292" s="21"/>
      <c r="AE292" s="21"/>
      <c r="AF292" s="21"/>
      <c r="AG292" s="21"/>
      <c r="AH292" s="21"/>
      <c r="AI292" s="21"/>
      <c r="AJ292" s="21"/>
      <c r="AK292" s="21"/>
      <c r="AL292" s="21"/>
      <c r="AM292" s="21"/>
      <c r="AN292" s="21"/>
      <c r="AO292" s="21"/>
    </row>
    <row r="293" spans="1:41" x14ac:dyDescent="0.25">
      <c r="A293">
        <v>292</v>
      </c>
      <c r="B293" s="3">
        <f t="shared" si="78"/>
        <v>45196.833333333336</v>
      </c>
      <c r="C293" s="8">
        <v>5</v>
      </c>
      <c r="F293" s="2">
        <v>2023</v>
      </c>
      <c r="G293" s="2">
        <v>9</v>
      </c>
      <c r="H293" s="2" t="s">
        <v>9</v>
      </c>
      <c r="I293" s="2">
        <v>15242</v>
      </c>
      <c r="J293" s="2">
        <v>11360</v>
      </c>
      <c r="K293" t="s">
        <v>10</v>
      </c>
      <c r="L293" s="6" t="s">
        <v>10</v>
      </c>
      <c r="M293" s="20">
        <f t="shared" si="79"/>
        <v>45196.833333333336</v>
      </c>
      <c r="N293" s="20">
        <f>W293</f>
        <v>45196.908333333333</v>
      </c>
      <c r="O293" s="12">
        <f t="shared" si="73"/>
        <v>7.4999999997089617E-2</v>
      </c>
      <c r="P293" s="7">
        <f t="shared" si="74"/>
        <v>1.7999999999301508</v>
      </c>
      <c r="Q293" s="20">
        <f t="shared" si="80"/>
        <v>45196.800694444442</v>
      </c>
      <c r="R293" s="12">
        <f t="shared" si="76"/>
        <v>1.0326388888934162</v>
      </c>
      <c r="S293" s="7">
        <f t="shared" si="77"/>
        <v>-0.78333333344198763</v>
      </c>
      <c r="T293" s="2" t="s">
        <v>10</v>
      </c>
      <c r="U293" s="2" t="s">
        <v>10</v>
      </c>
      <c r="V293" s="11">
        <v>45196.833333333336</v>
      </c>
      <c r="W293" s="11">
        <v>45196.908333333333</v>
      </c>
      <c r="X293" s="11">
        <v>45196.800694444442</v>
      </c>
      <c r="Z293" s="26"/>
      <c r="AA293" s="26"/>
      <c r="AB293" s="26"/>
      <c r="AC293" s="26"/>
      <c r="AD293" s="26"/>
      <c r="AE293" s="26"/>
      <c r="AF293" s="26"/>
      <c r="AG293" s="26"/>
      <c r="AH293" s="26"/>
      <c r="AI293" s="26"/>
      <c r="AJ293" s="26"/>
      <c r="AK293" s="26"/>
      <c r="AL293" s="26"/>
      <c r="AM293" s="26"/>
      <c r="AN293" s="26"/>
      <c r="AO293" s="26"/>
    </row>
    <row r="294" spans="1:41" x14ac:dyDescent="0.25">
      <c r="A294">
        <v>293</v>
      </c>
      <c r="B294" s="3">
        <f t="shared" si="78"/>
        <v>45208.791666666664</v>
      </c>
      <c r="C294" s="8">
        <v>11</v>
      </c>
      <c r="F294" s="2">
        <v>2023</v>
      </c>
      <c r="G294" s="2">
        <v>4</v>
      </c>
      <c r="H294" s="2" t="s">
        <v>12</v>
      </c>
      <c r="I294" s="2">
        <v>3388</v>
      </c>
      <c r="J294" s="2">
        <v>2971</v>
      </c>
      <c r="K294" t="s">
        <v>10</v>
      </c>
      <c r="L294" s="6" t="s">
        <v>10</v>
      </c>
      <c r="M294" s="20">
        <f t="shared" si="79"/>
        <v>45208.791666666664</v>
      </c>
      <c r="N294" s="20">
        <f>W294</f>
        <v>45208.879861111112</v>
      </c>
      <c r="O294" s="12">
        <f t="shared" si="73"/>
        <v>8.8194444448163267E-2</v>
      </c>
      <c r="P294" s="7">
        <f t="shared" si="74"/>
        <v>2.1166666667559184</v>
      </c>
      <c r="Q294" s="20">
        <f t="shared" si="80"/>
        <v>45208.781944444447</v>
      </c>
      <c r="R294" s="12">
        <f t="shared" si="76"/>
        <v>1.0097222222175333</v>
      </c>
      <c r="S294" s="7">
        <f t="shared" si="77"/>
        <v>-0.23333333322079852</v>
      </c>
      <c r="T294" s="2" t="s">
        <v>10</v>
      </c>
      <c r="U294" s="2" t="s">
        <v>10</v>
      </c>
      <c r="V294" s="11">
        <v>45208.791666666664</v>
      </c>
      <c r="W294" s="11">
        <v>45208.879861111112</v>
      </c>
      <c r="X294" s="11">
        <v>45208.781944444447</v>
      </c>
      <c r="Z294" s="23"/>
      <c r="AA294" s="23"/>
      <c r="AB294" s="23"/>
      <c r="AC294" s="23"/>
      <c r="AD294" s="23"/>
      <c r="AE294" s="23"/>
      <c r="AF294" s="23"/>
      <c r="AG294" s="23"/>
      <c r="AH294" s="23"/>
      <c r="AI294" s="23"/>
      <c r="AJ294" s="23"/>
      <c r="AK294" s="23"/>
      <c r="AL294" s="23"/>
      <c r="AM294" s="23"/>
      <c r="AN294" s="23"/>
      <c r="AO294" s="23"/>
    </row>
    <row r="295" spans="1:41" x14ac:dyDescent="0.25">
      <c r="A295">
        <v>294</v>
      </c>
      <c r="B295" s="3">
        <f t="shared" si="78"/>
        <v>45210.833333333336</v>
      </c>
      <c r="C295" s="8">
        <v>6</v>
      </c>
      <c r="F295" s="2">
        <v>2023</v>
      </c>
      <c r="G295" s="2">
        <v>5</v>
      </c>
      <c r="H295" s="2" t="s">
        <v>9</v>
      </c>
      <c r="I295" s="2">
        <v>23614</v>
      </c>
      <c r="J295" s="2">
        <v>20057</v>
      </c>
      <c r="K295" t="s">
        <v>10</v>
      </c>
      <c r="L295" s="6" t="s">
        <v>10</v>
      </c>
      <c r="M295" s="20">
        <f t="shared" si="79"/>
        <v>45210.833333333336</v>
      </c>
      <c r="N295" s="20">
        <f>W295</f>
        <v>45210.905555555553</v>
      </c>
      <c r="O295" s="12">
        <f t="shared" si="73"/>
        <v>7.2222222217533272E-2</v>
      </c>
      <c r="P295" s="7">
        <f t="shared" si="74"/>
        <v>1.7333333332207985</v>
      </c>
      <c r="Q295" s="20">
        <f t="shared" si="80"/>
        <v>45210.783333333333</v>
      </c>
      <c r="R295" s="12">
        <f t="shared" si="76"/>
        <v>1.0500000000029104</v>
      </c>
      <c r="S295" s="7">
        <f t="shared" si="77"/>
        <v>-1.2000000000698492</v>
      </c>
      <c r="T295" s="2" t="s">
        <v>10</v>
      </c>
      <c r="U295" s="2" t="s">
        <v>10</v>
      </c>
      <c r="V295" s="11">
        <v>45210.833333333336</v>
      </c>
      <c r="W295" s="11">
        <v>45210.905555555553</v>
      </c>
      <c r="X295" s="11">
        <v>45210.783333333333</v>
      </c>
      <c r="Z295" s="23"/>
      <c r="AA295" s="23"/>
      <c r="AB295" s="23"/>
      <c r="AC295" s="23"/>
      <c r="AD295" s="23"/>
      <c r="AE295" s="23"/>
      <c r="AF295" s="23"/>
      <c r="AG295" s="23"/>
      <c r="AH295" s="23"/>
      <c r="AI295" s="23"/>
      <c r="AJ295" s="23"/>
      <c r="AK295" s="23"/>
      <c r="AL295" s="23"/>
      <c r="AM295" s="23"/>
      <c r="AN295" s="23"/>
      <c r="AO295" s="23"/>
    </row>
    <row r="296" spans="1:41" x14ac:dyDescent="0.25">
      <c r="A296">
        <v>295</v>
      </c>
      <c r="B296" s="3">
        <f t="shared" si="78"/>
        <v>45223.791666666664</v>
      </c>
      <c r="C296" s="8">
        <v>7</v>
      </c>
      <c r="F296" s="2">
        <v>2023</v>
      </c>
      <c r="G296" s="2">
        <v>8</v>
      </c>
      <c r="H296" s="2" t="s">
        <v>9</v>
      </c>
      <c r="I296" s="2">
        <v>11184</v>
      </c>
      <c r="J296" s="2">
        <v>5502</v>
      </c>
      <c r="K296" t="s">
        <v>10</v>
      </c>
      <c r="L296" s="6" t="s">
        <v>10</v>
      </c>
      <c r="M296" s="20">
        <f t="shared" si="79"/>
        <v>45223.791666666664</v>
      </c>
      <c r="N296" s="20">
        <f>W296</f>
        <v>45223.768055555556</v>
      </c>
      <c r="O296" s="12">
        <f t="shared" si="73"/>
        <v>1.023611111108039</v>
      </c>
      <c r="P296" s="7">
        <f t="shared" si="74"/>
        <v>-0.56666666659293696</v>
      </c>
      <c r="Q296" s="20">
        <f t="shared" si="80"/>
        <v>45223.768750000003</v>
      </c>
      <c r="R296" s="12">
        <f t="shared" si="76"/>
        <v>1.022916666661331</v>
      </c>
      <c r="S296" s="7">
        <f t="shared" si="77"/>
        <v>-0.54999999987194315</v>
      </c>
      <c r="T296" s="2" t="s">
        <v>10</v>
      </c>
      <c r="U296" s="2" t="s">
        <v>10</v>
      </c>
      <c r="V296" s="11">
        <v>45223.791666666664</v>
      </c>
      <c r="W296" s="11">
        <v>45223.768055555556</v>
      </c>
      <c r="X296" s="11">
        <v>45223.768750000003</v>
      </c>
      <c r="Z296" s="22"/>
      <c r="AA296" s="22"/>
      <c r="AB296" s="22"/>
      <c r="AC296" s="22"/>
      <c r="AD296" s="22"/>
      <c r="AE296" s="22"/>
      <c r="AF296" s="22"/>
      <c r="AG296" s="22"/>
      <c r="AH296" s="22"/>
      <c r="AI296" s="22"/>
      <c r="AJ296" s="22"/>
      <c r="AK296" s="22"/>
      <c r="AL296" s="22"/>
      <c r="AM296" s="22"/>
      <c r="AN296" s="22"/>
      <c r="AO296" s="22"/>
    </row>
  </sheetData>
  <autoFilter ref="A1:AO296" xr:uid="{00000000-0001-0000-0000-000000000000}"/>
  <sortState xmlns:xlrd2="http://schemas.microsoft.com/office/spreadsheetml/2017/richdata2" ref="A2:AO296">
    <sortCondition ref="B2:B29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a15ca5b-4450-4fec-8212-75ae51eef6c9">
      <Terms xmlns="http://schemas.microsoft.com/office/infopath/2007/PartnerControls"/>
    </lcf76f155ced4ddcb4097134ff3c332f>
    <TaxCatchAll xmlns="9b77705d-b477-4602-ae15-a5316c12e63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D11C961C81B704A857A44625345A9FE" ma:contentTypeVersion="11" ma:contentTypeDescription="Create a new document." ma:contentTypeScope="" ma:versionID="2b76467f0c745e2ee9cd9a9675e02451">
  <xsd:schema xmlns:xsd="http://www.w3.org/2001/XMLSchema" xmlns:xs="http://www.w3.org/2001/XMLSchema" xmlns:p="http://schemas.microsoft.com/office/2006/metadata/properties" xmlns:ns2="aa15ca5b-4450-4fec-8212-75ae51eef6c9" xmlns:ns3="9b77705d-b477-4602-ae15-a5316c12e631" targetNamespace="http://schemas.microsoft.com/office/2006/metadata/properties" ma:root="true" ma:fieldsID="e67ba2b5ccd85722778961d23387f913" ns2:_="" ns3:_="">
    <xsd:import namespace="aa15ca5b-4450-4fec-8212-75ae51eef6c9"/>
    <xsd:import namespace="9b77705d-b477-4602-ae15-a5316c12e63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15ca5b-4450-4fec-8212-75ae51eef6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d2054c4b-04cf-4504-9cda-34f00fd6eb9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b77705d-b477-4602-ae15-a5316c12e63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f9934605-7d1b-47e5-953e-b37c4eaec306}" ma:internalName="TaxCatchAll" ma:showField="CatchAllData" ma:web="9b77705d-b477-4602-ae15-a5316c12e63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11BA438-8776-4F92-AF90-A30F82347EBE}">
  <ds:schemaRefs>
    <ds:schemaRef ds:uri="http://schemas.microsoft.com/office/2006/metadata/properties"/>
    <ds:schemaRef ds:uri="http://schemas.microsoft.com/office/infopath/2007/PartnerControls"/>
    <ds:schemaRef ds:uri="aa15ca5b-4450-4fec-8212-75ae51eef6c9"/>
    <ds:schemaRef ds:uri="9b77705d-b477-4602-ae15-a5316c12e631"/>
  </ds:schemaRefs>
</ds:datastoreItem>
</file>

<file path=customXml/itemProps2.xml><?xml version="1.0" encoding="utf-8"?>
<ds:datastoreItem xmlns:ds="http://schemas.openxmlformats.org/officeDocument/2006/customXml" ds:itemID="{DB031649-7C1F-4F9D-ACEC-8814657539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15ca5b-4450-4fec-8212-75ae51eef6c9"/>
    <ds:schemaRef ds:uri="9b77705d-b477-4602-ae15-a5316c12e6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A89319-F00C-40E2-B422-E7B15BEFCE0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Herring Science Technician</dc:creator>
  <cp:keywords/>
  <dc:description/>
  <cp:lastModifiedBy>Darren Kelly</cp:lastModifiedBy>
  <cp:revision/>
  <dcterms:created xsi:type="dcterms:W3CDTF">2023-08-09T13:22:40Z</dcterms:created>
  <dcterms:modified xsi:type="dcterms:W3CDTF">2023-12-20T13:58:57Z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0x010100BD11C961C81B704A857A44625345A9FE</vt:lpwstr>
  </property>
  <property fmtid="{D5CDD505-2E9C-101B-9397-08002B2CF9AE}" pid="3" name="MediaServiceImageTags">
    <vt:lpwstr/>
  </property>
</Properties>
</file>