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SOFT\RFS\V1\DEV\W1\Template\"/>
    </mc:Choice>
  </mc:AlternateContent>
  <bookViews>
    <workbookView xWindow="240" yWindow="72" windowWidth="15600" windowHeight="7992"/>
  </bookViews>
  <sheets>
    <sheet name="Cover" sheetId="1" r:id="rId1"/>
    <sheet name="BS" sheetId="2" r:id="rId2"/>
    <sheet name="Desc" sheetId="3" r:id="rId3"/>
    <sheet name="IS Total" sheetId="4" r:id="rId4"/>
    <sheet name="TB" sheetId="5" r:id="rId5"/>
  </sheets>
  <definedNames>
    <definedName name="_xlnm.Print_Area" localSheetId="1">BS!$A$1:$F$45</definedName>
    <definedName name="_xlnm.Print_Area" localSheetId="2">Desc!$A$1:$L$163</definedName>
    <definedName name="_xlnm.Print_Area" localSheetId="3">'IS Total'!$A$1:$I$81</definedName>
    <definedName name="_xlnm.Print_Area" localSheetId="4">TB!$A$1:$O$212</definedName>
    <definedName name="_xlnm.Print_Titles" localSheetId="2">Desc!$2:$5</definedName>
    <definedName name="_xlnm.Print_Titles" localSheetId="4">TB!$3:$4</definedName>
  </definedNames>
  <calcPr calcId="152511"/>
</workbook>
</file>

<file path=xl/calcChain.xml><?xml version="1.0" encoding="utf-8"?>
<calcChain xmlns="http://schemas.openxmlformats.org/spreadsheetml/2006/main">
  <c r="D2" i="5" l="1"/>
  <c r="D77" i="4" l="1"/>
  <c r="H76" i="4" l="1"/>
  <c r="F76" i="4"/>
  <c r="D76" i="4"/>
  <c r="D69" i="4"/>
  <c r="D68" i="4"/>
  <c r="D36" i="4" l="1"/>
  <c r="A4" i="4" l="1"/>
  <c r="A3" i="2"/>
  <c r="H77" i="4"/>
  <c r="F77" i="4"/>
  <c r="F67" i="4" l="1"/>
  <c r="G98" i="5" l="1"/>
  <c r="E98" i="5"/>
  <c r="D80" i="4"/>
  <c r="F69" i="4" l="1"/>
  <c r="F68" i="4"/>
  <c r="F66" i="4"/>
  <c r="F65" i="4"/>
  <c r="F64" i="4"/>
  <c r="F63" i="4"/>
  <c r="F62" i="4"/>
  <c r="F60" i="4"/>
  <c r="F59" i="4"/>
  <c r="F58" i="4"/>
  <c r="F57" i="4"/>
  <c r="F56" i="4"/>
  <c r="F55" i="4"/>
  <c r="F54" i="4"/>
  <c r="F53" i="4"/>
  <c r="F52" i="4"/>
  <c r="F51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3" i="4"/>
  <c r="F12" i="4"/>
  <c r="F11" i="4"/>
  <c r="F10" i="4"/>
  <c r="F50" i="4" l="1"/>
  <c r="H98" i="5"/>
  <c r="L69" i="3" l="1"/>
  <c r="F40" i="2" l="1"/>
  <c r="F41" i="2"/>
  <c r="F38" i="2" l="1"/>
  <c r="F37" i="2"/>
  <c r="F42" i="2" l="1"/>
  <c r="D11" i="4" l="1"/>
  <c r="D12" i="4"/>
  <c r="D13" i="4"/>
  <c r="D10" i="4"/>
  <c r="J84" i="3" l="1"/>
  <c r="J85" i="3"/>
  <c r="J86" i="3"/>
  <c r="J83" i="3"/>
  <c r="J91" i="3"/>
  <c r="J92" i="3"/>
  <c r="J93" i="3"/>
  <c r="J90" i="3"/>
  <c r="J100" i="3" l="1"/>
  <c r="J99" i="3"/>
  <c r="J98" i="3"/>
  <c r="J97" i="3"/>
  <c r="E4" i="5" l="1"/>
  <c r="F6" i="4"/>
  <c r="K9" i="3"/>
  <c r="H79" i="4"/>
  <c r="H69" i="4"/>
  <c r="H68" i="4"/>
  <c r="H67" i="4"/>
  <c r="D67" i="4"/>
  <c r="H66" i="4"/>
  <c r="D66" i="4"/>
  <c r="H65" i="4"/>
  <c r="D65" i="4"/>
  <c r="H64" i="4"/>
  <c r="D64" i="4"/>
  <c r="H63" i="4"/>
  <c r="D63" i="4"/>
  <c r="H62" i="4"/>
  <c r="D62" i="4"/>
  <c r="H60" i="4"/>
  <c r="D60" i="4"/>
  <c r="H59" i="4"/>
  <c r="D59" i="4"/>
  <c r="H58" i="4"/>
  <c r="D58" i="4"/>
  <c r="H57" i="4"/>
  <c r="D57" i="4"/>
  <c r="H56" i="4"/>
  <c r="D56" i="4"/>
  <c r="H55" i="4"/>
  <c r="D55" i="4"/>
  <c r="H54" i="4"/>
  <c r="D54" i="4"/>
  <c r="H53" i="4"/>
  <c r="D53" i="4"/>
  <c r="H52" i="4"/>
  <c r="D52" i="4"/>
  <c r="H51" i="4"/>
  <c r="D51" i="4"/>
  <c r="H47" i="4"/>
  <c r="D47" i="4"/>
  <c r="H46" i="4"/>
  <c r="D46" i="4"/>
  <c r="H45" i="4"/>
  <c r="D45" i="4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H35" i="4"/>
  <c r="D35" i="4"/>
  <c r="H34" i="4"/>
  <c r="D34" i="4"/>
  <c r="H33" i="4"/>
  <c r="D33" i="4"/>
  <c r="H32" i="4"/>
  <c r="D32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3" i="4"/>
  <c r="H12" i="4"/>
  <c r="H11" i="4"/>
  <c r="H10" i="4"/>
  <c r="L152" i="3"/>
  <c r="J152" i="3"/>
  <c r="L151" i="3"/>
  <c r="J151" i="3"/>
  <c r="L150" i="3"/>
  <c r="J150" i="3"/>
  <c r="L149" i="3"/>
  <c r="J149" i="3"/>
  <c r="L148" i="3"/>
  <c r="J148" i="3"/>
  <c r="L145" i="3"/>
  <c r="J145" i="3"/>
  <c r="L144" i="3"/>
  <c r="J144" i="3"/>
  <c r="L143" i="3"/>
  <c r="J143" i="3"/>
  <c r="L142" i="3"/>
  <c r="J142" i="3"/>
  <c r="L141" i="3"/>
  <c r="J141" i="3"/>
  <c r="L139" i="3"/>
  <c r="J139" i="3"/>
  <c r="L109" i="3"/>
  <c r="J109" i="3"/>
  <c r="L108" i="3"/>
  <c r="J108" i="3"/>
  <c r="L107" i="3"/>
  <c r="J107" i="3"/>
  <c r="H93" i="3"/>
  <c r="E93" i="3"/>
  <c r="H92" i="3"/>
  <c r="E92" i="3"/>
  <c r="H91" i="3"/>
  <c r="E91" i="3"/>
  <c r="H90" i="3"/>
  <c r="E90" i="3"/>
  <c r="H86" i="3"/>
  <c r="E86" i="3"/>
  <c r="H85" i="3"/>
  <c r="E85" i="3"/>
  <c r="H84" i="3"/>
  <c r="E84" i="3"/>
  <c r="H83" i="3"/>
  <c r="E83" i="3"/>
  <c r="L71" i="3"/>
  <c r="J71" i="3"/>
  <c r="L70" i="3"/>
  <c r="J70" i="3"/>
  <c r="J69" i="3"/>
  <c r="L68" i="3"/>
  <c r="J68" i="3"/>
  <c r="L67" i="3"/>
  <c r="J67" i="3"/>
  <c r="L65" i="3"/>
  <c r="J65" i="3"/>
  <c r="L55" i="3"/>
  <c r="J55" i="3"/>
  <c r="L47" i="3"/>
  <c r="J47" i="3"/>
  <c r="L45" i="3"/>
  <c r="J45" i="3"/>
  <c r="L44" i="3"/>
  <c r="J44" i="3"/>
  <c r="L43" i="3"/>
  <c r="J43" i="3"/>
  <c r="L34" i="3"/>
  <c r="F12" i="2" s="1"/>
  <c r="J34" i="3"/>
  <c r="D12" i="2" s="1"/>
  <c r="L25" i="3"/>
  <c r="F11" i="2" s="1"/>
  <c r="J25" i="3"/>
  <c r="D11" i="2" s="1"/>
  <c r="L16" i="3"/>
  <c r="J16" i="3"/>
  <c r="L14" i="3"/>
  <c r="J14" i="3"/>
  <c r="L12" i="3"/>
  <c r="J12" i="3"/>
  <c r="L11" i="3"/>
  <c r="J11" i="3"/>
  <c r="A2" i="3"/>
  <c r="A1" i="2" s="1"/>
  <c r="A1" i="4" s="1"/>
  <c r="D41" i="2"/>
  <c r="D40" i="2"/>
  <c r="D38" i="2"/>
  <c r="D37" i="2"/>
  <c r="H50" i="4" l="1"/>
  <c r="G211" i="5"/>
  <c r="F211" i="5"/>
  <c r="N210" i="5"/>
  <c r="M210" i="5"/>
  <c r="I210" i="5"/>
  <c r="N209" i="5"/>
  <c r="M209" i="5"/>
  <c r="I209" i="5"/>
  <c r="N207" i="5"/>
  <c r="M207" i="5"/>
  <c r="I207" i="5"/>
  <c r="N206" i="5"/>
  <c r="M206" i="5"/>
  <c r="O206" i="5" s="1"/>
  <c r="I206" i="5"/>
  <c r="N205" i="5"/>
  <c r="M205" i="5"/>
  <c r="I205" i="5"/>
  <c r="N204" i="5"/>
  <c r="M204" i="5"/>
  <c r="I204" i="5"/>
  <c r="N203" i="5"/>
  <c r="M203" i="5"/>
  <c r="I203" i="5"/>
  <c r="N202" i="5"/>
  <c r="M202" i="5"/>
  <c r="I202" i="5"/>
  <c r="I201" i="5"/>
  <c r="N200" i="5"/>
  <c r="M200" i="5"/>
  <c r="I200" i="5"/>
  <c r="N199" i="5"/>
  <c r="M199" i="5"/>
  <c r="N198" i="5"/>
  <c r="M198" i="5"/>
  <c r="I198" i="5"/>
  <c r="N197" i="5"/>
  <c r="M197" i="5"/>
  <c r="O197" i="5" s="1"/>
  <c r="I197" i="5"/>
  <c r="N196" i="5"/>
  <c r="M196" i="5"/>
  <c r="N195" i="5"/>
  <c r="M195" i="5"/>
  <c r="I195" i="5"/>
  <c r="N194" i="5"/>
  <c r="M194" i="5"/>
  <c r="I194" i="5"/>
  <c r="N193" i="5"/>
  <c r="M193" i="5"/>
  <c r="I193" i="5"/>
  <c r="N192" i="5"/>
  <c r="M192" i="5"/>
  <c r="I192" i="5"/>
  <c r="N191" i="5"/>
  <c r="M191" i="5"/>
  <c r="I191" i="5"/>
  <c r="N190" i="5"/>
  <c r="M190" i="5"/>
  <c r="I190" i="5"/>
  <c r="I189" i="5"/>
  <c r="H189" i="5"/>
  <c r="H188" i="5" s="1"/>
  <c r="E189" i="5"/>
  <c r="E188" i="5" s="1"/>
  <c r="I188" i="5"/>
  <c r="I187" i="5"/>
  <c r="I186" i="5"/>
  <c r="N185" i="5"/>
  <c r="M185" i="5"/>
  <c r="I185" i="5"/>
  <c r="N184" i="5"/>
  <c r="M184" i="5"/>
  <c r="I184" i="5"/>
  <c r="N183" i="5"/>
  <c r="N182" i="5" s="1"/>
  <c r="M183" i="5"/>
  <c r="I183" i="5"/>
  <c r="I182" i="5"/>
  <c r="H182" i="5"/>
  <c r="E182" i="5"/>
  <c r="N181" i="5"/>
  <c r="M181" i="5"/>
  <c r="I181" i="5"/>
  <c r="N180" i="5"/>
  <c r="M180" i="5"/>
  <c r="I180" i="5"/>
  <c r="N179" i="5"/>
  <c r="M179" i="5"/>
  <c r="I179" i="5"/>
  <c r="N178" i="5"/>
  <c r="M178" i="5"/>
  <c r="M177" i="5" s="1"/>
  <c r="I178" i="5"/>
  <c r="I177" i="5"/>
  <c r="H177" i="5"/>
  <c r="E177" i="5"/>
  <c r="N176" i="5"/>
  <c r="M176" i="5"/>
  <c r="I176" i="5"/>
  <c r="N175" i="5"/>
  <c r="N174" i="5" s="1"/>
  <c r="M175" i="5"/>
  <c r="I175" i="5"/>
  <c r="I174" i="5"/>
  <c r="H174" i="5"/>
  <c r="E174" i="5"/>
  <c r="N173" i="5"/>
  <c r="M173" i="5"/>
  <c r="I173" i="5"/>
  <c r="N172" i="5"/>
  <c r="M172" i="5"/>
  <c r="I172" i="5"/>
  <c r="N171" i="5"/>
  <c r="M171" i="5"/>
  <c r="I171" i="5"/>
  <c r="I170" i="5"/>
  <c r="H170" i="5"/>
  <c r="E170" i="5"/>
  <c r="N169" i="5"/>
  <c r="M169" i="5"/>
  <c r="I169" i="5"/>
  <c r="N168" i="5"/>
  <c r="M168" i="5"/>
  <c r="O168" i="5" s="1"/>
  <c r="I168" i="5"/>
  <c r="N167" i="5"/>
  <c r="M167" i="5"/>
  <c r="I167" i="5"/>
  <c r="I166" i="5"/>
  <c r="H166" i="5"/>
  <c r="E166" i="5"/>
  <c r="N165" i="5"/>
  <c r="M165" i="5"/>
  <c r="J165" i="5"/>
  <c r="I165" i="5"/>
  <c r="N164" i="5"/>
  <c r="M164" i="5"/>
  <c r="J164" i="5"/>
  <c r="I164" i="5"/>
  <c r="N162" i="5"/>
  <c r="M162" i="5"/>
  <c r="J162" i="5"/>
  <c r="I162" i="5"/>
  <c r="N161" i="5"/>
  <c r="M161" i="5"/>
  <c r="J161" i="5"/>
  <c r="I161" i="5"/>
  <c r="N160" i="5"/>
  <c r="M160" i="5"/>
  <c r="J160" i="5"/>
  <c r="I160" i="5"/>
  <c r="N159" i="5"/>
  <c r="M159" i="5"/>
  <c r="J159" i="5"/>
  <c r="I159" i="5"/>
  <c r="N158" i="5"/>
  <c r="M158" i="5"/>
  <c r="J158" i="5"/>
  <c r="I158" i="5"/>
  <c r="N157" i="5"/>
  <c r="M157" i="5"/>
  <c r="J157" i="5"/>
  <c r="I157" i="5"/>
  <c r="N156" i="5"/>
  <c r="M156" i="5"/>
  <c r="J156" i="5"/>
  <c r="I156" i="5"/>
  <c r="N155" i="5"/>
  <c r="M155" i="5"/>
  <c r="J155" i="5"/>
  <c r="I155" i="5"/>
  <c r="I154" i="5"/>
  <c r="H154" i="5"/>
  <c r="E154" i="5"/>
  <c r="I153" i="5"/>
  <c r="N152" i="5"/>
  <c r="N151" i="5" s="1"/>
  <c r="M152" i="5"/>
  <c r="M151" i="5" s="1"/>
  <c r="I152" i="5"/>
  <c r="I151" i="5"/>
  <c r="H151" i="5"/>
  <c r="E151" i="5"/>
  <c r="N150" i="5"/>
  <c r="M150" i="5"/>
  <c r="I150" i="5"/>
  <c r="N149" i="5"/>
  <c r="M149" i="5"/>
  <c r="I149" i="5"/>
  <c r="N148" i="5"/>
  <c r="M148" i="5"/>
  <c r="I148" i="5"/>
  <c r="N147" i="5"/>
  <c r="M147" i="5"/>
  <c r="I147" i="5"/>
  <c r="N146" i="5"/>
  <c r="M146" i="5"/>
  <c r="I146" i="5"/>
  <c r="N145" i="5"/>
  <c r="M145" i="5"/>
  <c r="I145" i="5"/>
  <c r="I144" i="5"/>
  <c r="H144" i="5"/>
  <c r="E144" i="5"/>
  <c r="N143" i="5"/>
  <c r="M143" i="5"/>
  <c r="I143" i="5"/>
  <c r="N142" i="5"/>
  <c r="M142" i="5"/>
  <c r="I142" i="5"/>
  <c r="I141" i="5"/>
  <c r="H141" i="5"/>
  <c r="H31" i="4" s="1"/>
  <c r="E141" i="5"/>
  <c r="N140" i="5"/>
  <c r="M140" i="5"/>
  <c r="I140" i="5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I134" i="5"/>
  <c r="H134" i="5"/>
  <c r="E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I129" i="5"/>
  <c r="H129" i="5"/>
  <c r="E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I115" i="5"/>
  <c r="H115" i="5"/>
  <c r="H113" i="5" s="1"/>
  <c r="E115" i="5"/>
  <c r="E113" i="5" s="1"/>
  <c r="N114" i="5"/>
  <c r="M114" i="5"/>
  <c r="I114" i="5"/>
  <c r="H111" i="5"/>
  <c r="G111" i="5"/>
  <c r="G212" i="5" s="1"/>
  <c r="F111" i="5"/>
  <c r="F212" i="5" s="1"/>
  <c r="E111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G99" i="5"/>
  <c r="F99" i="5"/>
  <c r="H92" i="5"/>
  <c r="E92" i="5"/>
  <c r="F39" i="2" s="1"/>
  <c r="F43" i="2" s="1"/>
  <c r="G88" i="5"/>
  <c r="F88" i="5"/>
  <c r="I74" i="5"/>
  <c r="H74" i="5"/>
  <c r="E74" i="5"/>
  <c r="L147" i="3" s="1"/>
  <c r="L153" i="3" s="1"/>
  <c r="F29" i="2" s="1"/>
  <c r="H67" i="5"/>
  <c r="E67" i="5"/>
  <c r="G58" i="5"/>
  <c r="F58" i="5"/>
  <c r="H57" i="5"/>
  <c r="H53" i="5" s="1"/>
  <c r="E53" i="5"/>
  <c r="H48" i="5"/>
  <c r="J48" i="5" s="1"/>
  <c r="E48" i="5"/>
  <c r="H43" i="5"/>
  <c r="J43" i="5" s="1"/>
  <c r="E43" i="5"/>
  <c r="H34" i="5"/>
  <c r="J72" i="3" s="1"/>
  <c r="E34" i="5"/>
  <c r="L72" i="3" s="1"/>
  <c r="H27" i="5"/>
  <c r="E27" i="5"/>
  <c r="H22" i="5"/>
  <c r="E22" i="5"/>
  <c r="L64" i="3" s="1"/>
  <c r="J21" i="5"/>
  <c r="H15" i="5"/>
  <c r="J15" i="5" s="1"/>
  <c r="E15" i="5"/>
  <c r="J11" i="5"/>
  <c r="J9" i="5"/>
  <c r="H6" i="5"/>
  <c r="E6" i="5"/>
  <c r="D79" i="4"/>
  <c r="I78" i="4"/>
  <c r="G78" i="4"/>
  <c r="E69" i="4"/>
  <c r="E68" i="4"/>
  <c r="E67" i="4"/>
  <c r="E66" i="4"/>
  <c r="E65" i="4"/>
  <c r="E64" i="4"/>
  <c r="E62" i="4"/>
  <c r="E60" i="4"/>
  <c r="E58" i="4"/>
  <c r="E56" i="4"/>
  <c r="E55" i="4"/>
  <c r="E54" i="4"/>
  <c r="E53" i="4"/>
  <c r="E51" i="4"/>
  <c r="E47" i="4"/>
  <c r="E46" i="4"/>
  <c r="E43" i="4"/>
  <c r="E42" i="4"/>
  <c r="Q41" i="4"/>
  <c r="E41" i="4"/>
  <c r="E39" i="4"/>
  <c r="Q36" i="4"/>
  <c r="E35" i="4"/>
  <c r="E34" i="4"/>
  <c r="E29" i="4"/>
  <c r="G28" i="4"/>
  <c r="E28" i="4"/>
  <c r="E27" i="4"/>
  <c r="E23" i="4"/>
  <c r="E19" i="4"/>
  <c r="E13" i="4"/>
  <c r="I160" i="3"/>
  <c r="I163" i="3" s="1"/>
  <c r="F161" i="3" s="1"/>
  <c r="L133" i="3"/>
  <c r="J133" i="3"/>
  <c r="L120" i="3"/>
  <c r="F27" i="2" s="1"/>
  <c r="J120" i="3"/>
  <c r="D27" i="2" s="1"/>
  <c r="L91" i="3"/>
  <c r="L90" i="3"/>
  <c r="H100" i="3"/>
  <c r="H99" i="3"/>
  <c r="H98" i="3"/>
  <c r="L84" i="3"/>
  <c r="H97" i="3"/>
  <c r="L83" i="3"/>
  <c r="K62" i="3"/>
  <c r="J57" i="3"/>
  <c r="D14" i="2" s="1"/>
  <c r="L57" i="3"/>
  <c r="F14" i="2" s="1"/>
  <c r="L36" i="3"/>
  <c r="J36" i="3"/>
  <c r="J27" i="3"/>
  <c r="L27" i="3"/>
  <c r="L17" i="3"/>
  <c r="F10" i="2" s="1"/>
  <c r="K137" i="3"/>
  <c r="O106" i="5" l="1"/>
  <c r="O155" i="5"/>
  <c r="O159" i="5"/>
  <c r="O185" i="5"/>
  <c r="O198" i="5"/>
  <c r="O173" i="5"/>
  <c r="E73" i="5"/>
  <c r="E65" i="5" s="1"/>
  <c r="E88" i="5" s="1"/>
  <c r="H112" i="5"/>
  <c r="H211" i="5" s="1"/>
  <c r="H212" i="5" s="1"/>
  <c r="O116" i="5"/>
  <c r="O148" i="5"/>
  <c r="O158" i="5"/>
  <c r="F100" i="5"/>
  <c r="O210" i="5"/>
  <c r="O131" i="5"/>
  <c r="O167" i="5"/>
  <c r="O192" i="5"/>
  <c r="O209" i="5"/>
  <c r="F31" i="2"/>
  <c r="F45" i="2" s="1"/>
  <c r="O121" i="5"/>
  <c r="O125" i="5"/>
  <c r="O138" i="5"/>
  <c r="M154" i="5"/>
  <c r="O193" i="5"/>
  <c r="O196" i="5"/>
  <c r="O199" i="5"/>
  <c r="O205" i="5"/>
  <c r="O120" i="5"/>
  <c r="O119" i="5"/>
  <c r="M129" i="5"/>
  <c r="M141" i="5"/>
  <c r="N170" i="5"/>
  <c r="M182" i="5"/>
  <c r="O184" i="5"/>
  <c r="M201" i="5"/>
  <c r="H73" i="5"/>
  <c r="H65" i="5" s="1"/>
  <c r="H88" i="5" s="1"/>
  <c r="J147" i="3"/>
  <c r="J153" i="3" s="1"/>
  <c r="D29" i="2" s="1"/>
  <c r="D31" i="2" s="1"/>
  <c r="O122" i="5"/>
  <c r="O126" i="5"/>
  <c r="E30" i="4"/>
  <c r="O137" i="5"/>
  <c r="N141" i="5"/>
  <c r="O145" i="5"/>
  <c r="O149" i="5"/>
  <c r="O157" i="5"/>
  <c r="O160" i="5"/>
  <c r="O161" i="5"/>
  <c r="O164" i="5"/>
  <c r="O169" i="5"/>
  <c r="O166" i="5" s="1"/>
  <c r="O204" i="5"/>
  <c r="H99" i="5"/>
  <c r="D39" i="2"/>
  <c r="I111" i="5"/>
  <c r="O203" i="5"/>
  <c r="J22" i="5"/>
  <c r="J64" i="3"/>
  <c r="J74" i="3" s="1"/>
  <c r="D18" i="2" s="1"/>
  <c r="E99" i="5"/>
  <c r="N115" i="5"/>
  <c r="N113" i="5" s="1"/>
  <c r="O124" i="5"/>
  <c r="O128" i="5"/>
  <c r="O130" i="5"/>
  <c r="O143" i="5"/>
  <c r="O147" i="5"/>
  <c r="N177" i="5"/>
  <c r="O127" i="5"/>
  <c r="M174" i="5"/>
  <c r="O176" i="5"/>
  <c r="O181" i="5"/>
  <c r="O146" i="5"/>
  <c r="N154" i="5"/>
  <c r="O202" i="5"/>
  <c r="E58" i="5"/>
  <c r="N111" i="5"/>
  <c r="O108" i="5"/>
  <c r="I113" i="5"/>
  <c r="M115" i="5"/>
  <c r="M113" i="5" s="1"/>
  <c r="O135" i="5"/>
  <c r="O136" i="5"/>
  <c r="O142" i="5"/>
  <c r="M144" i="5"/>
  <c r="O150" i="5"/>
  <c r="O156" i="5"/>
  <c r="O165" i="5"/>
  <c r="N166" i="5"/>
  <c r="O179" i="5"/>
  <c r="O180" i="5"/>
  <c r="O190" i="5"/>
  <c r="O191" i="5"/>
  <c r="O200" i="5"/>
  <c r="M111" i="5"/>
  <c r="E112" i="5"/>
  <c r="E211" i="5" s="1"/>
  <c r="E212" i="5" s="1"/>
  <c r="O123" i="5"/>
  <c r="G100" i="5"/>
  <c r="G101" i="5" s="1"/>
  <c r="O107" i="5"/>
  <c r="O114" i="5"/>
  <c r="O117" i="5"/>
  <c r="O118" i="5"/>
  <c r="O132" i="5"/>
  <c r="O133" i="5"/>
  <c r="N134" i="5"/>
  <c r="O139" i="5"/>
  <c r="O140" i="5"/>
  <c r="O162" i="5"/>
  <c r="O171" i="5"/>
  <c r="O172" i="5"/>
  <c r="O178" i="5"/>
  <c r="N189" i="5"/>
  <c r="O194" i="5"/>
  <c r="O195" i="5"/>
  <c r="O207" i="5"/>
  <c r="E40" i="4"/>
  <c r="Q42" i="4"/>
  <c r="K32" i="3"/>
  <c r="J48" i="3"/>
  <c r="D13" i="2" s="1"/>
  <c r="L86" i="3"/>
  <c r="H94" i="3"/>
  <c r="L93" i="3"/>
  <c r="J110" i="3"/>
  <c r="D20" i="2" s="1"/>
  <c r="E11" i="4"/>
  <c r="E32" i="4"/>
  <c r="E33" i="4"/>
  <c r="E59" i="4"/>
  <c r="G36" i="4"/>
  <c r="J17" i="3"/>
  <c r="D10" i="2" s="1"/>
  <c r="L48" i="3"/>
  <c r="F13" i="2" s="1"/>
  <c r="F16" i="2" s="1"/>
  <c r="L74" i="3"/>
  <c r="F18" i="2" s="1"/>
  <c r="L85" i="3"/>
  <c r="J94" i="3"/>
  <c r="L92" i="3"/>
  <c r="L110" i="3"/>
  <c r="F20" i="2" s="1"/>
  <c r="E21" i="4"/>
  <c r="E25" i="4"/>
  <c r="E36" i="4"/>
  <c r="D50" i="4"/>
  <c r="E52" i="4"/>
  <c r="E57" i="4"/>
  <c r="E63" i="4"/>
  <c r="J34" i="5"/>
  <c r="F101" i="5"/>
  <c r="H58" i="5"/>
  <c r="G214" i="5"/>
  <c r="G216" i="5" s="1"/>
  <c r="I212" i="5"/>
  <c r="J187" i="5"/>
  <c r="O105" i="5"/>
  <c r="N129" i="5"/>
  <c r="N144" i="5"/>
  <c r="N201" i="5"/>
  <c r="M134" i="5"/>
  <c r="O152" i="5"/>
  <c r="O151" i="5" s="1"/>
  <c r="M166" i="5"/>
  <c r="M170" i="5"/>
  <c r="O175" i="5"/>
  <c r="O183" i="5"/>
  <c r="O182" i="5" s="1"/>
  <c r="M189" i="5"/>
  <c r="M188" i="5" s="1"/>
  <c r="E12" i="4"/>
  <c r="G12" i="4"/>
  <c r="G25" i="4"/>
  <c r="E31" i="4"/>
  <c r="G31" i="4"/>
  <c r="G32" i="4"/>
  <c r="E37" i="4"/>
  <c r="Q37" i="4"/>
  <c r="D14" i="4"/>
  <c r="F14" i="4"/>
  <c r="E38" i="4"/>
  <c r="G38" i="4"/>
  <c r="G39" i="4"/>
  <c r="E44" i="4"/>
  <c r="Q44" i="4"/>
  <c r="F61" i="4"/>
  <c r="E10" i="4"/>
  <c r="G10" i="4"/>
  <c r="G14" i="4" s="1"/>
  <c r="G11" i="4"/>
  <c r="D48" i="4"/>
  <c r="E17" i="4"/>
  <c r="E18" i="4"/>
  <c r="G18" i="4"/>
  <c r="G19" i="4"/>
  <c r="E22" i="4"/>
  <c r="G22" i="4"/>
  <c r="G23" i="4"/>
  <c r="E26" i="4"/>
  <c r="G26" i="4"/>
  <c r="G30" i="4"/>
  <c r="E45" i="4"/>
  <c r="G45" i="4"/>
  <c r="H61" i="4"/>
  <c r="G13" i="4"/>
  <c r="G17" i="4"/>
  <c r="G48" i="4" s="1"/>
  <c r="H48" i="4"/>
  <c r="I42" i="4" s="1"/>
  <c r="E20" i="4"/>
  <c r="G20" i="4"/>
  <c r="G21" i="4"/>
  <c r="E24" i="4"/>
  <c r="G24" i="4"/>
  <c r="H14" i="4"/>
  <c r="I11" i="4" s="1"/>
  <c r="F48" i="4"/>
  <c r="D61" i="4"/>
  <c r="J101" i="3"/>
  <c r="H101" i="3"/>
  <c r="K23" i="3"/>
  <c r="K41" i="3"/>
  <c r="K53" i="3"/>
  <c r="E87" i="3"/>
  <c r="E94" i="3"/>
  <c r="E97" i="3"/>
  <c r="E98" i="3"/>
  <c r="L98" i="3" s="1"/>
  <c r="E99" i="3"/>
  <c r="L99" i="3" s="1"/>
  <c r="E100" i="3"/>
  <c r="L100" i="3" s="1"/>
  <c r="H87" i="3"/>
  <c r="K105" i="3"/>
  <c r="J87" i="3"/>
  <c r="F160" i="3"/>
  <c r="F163" i="3" s="1"/>
  <c r="O115" i="5" l="1"/>
  <c r="O154" i="5"/>
  <c r="N188" i="5"/>
  <c r="O201" i="5"/>
  <c r="E100" i="5"/>
  <c r="E101" i="5" s="1"/>
  <c r="O129" i="5"/>
  <c r="H100" i="5"/>
  <c r="J100" i="5" s="1"/>
  <c r="O144" i="5"/>
  <c r="O174" i="5"/>
  <c r="O113" i="5"/>
  <c r="D16" i="2"/>
  <c r="L94" i="3"/>
  <c r="O189" i="5"/>
  <c r="N112" i="5"/>
  <c r="N211" i="5" s="1"/>
  <c r="N212" i="5" s="1"/>
  <c r="E50" i="4"/>
  <c r="O141" i="5"/>
  <c r="M112" i="5"/>
  <c r="M211" i="5" s="1"/>
  <c r="M212" i="5" s="1"/>
  <c r="L87" i="3"/>
  <c r="O111" i="5"/>
  <c r="O170" i="5"/>
  <c r="O134" i="5"/>
  <c r="O177" i="5"/>
  <c r="I28" i="4"/>
  <c r="I21" i="4"/>
  <c r="G72" i="4"/>
  <c r="H70" i="4"/>
  <c r="I69" i="4" s="1"/>
  <c r="I13" i="4"/>
  <c r="I39" i="4"/>
  <c r="I32" i="4"/>
  <c r="I25" i="4"/>
  <c r="J58" i="5"/>
  <c r="H213" i="5"/>
  <c r="E14" i="4"/>
  <c r="I12" i="4"/>
  <c r="I10" i="4"/>
  <c r="I14" i="4" s="1"/>
  <c r="I45" i="4"/>
  <c r="I43" i="4"/>
  <c r="I41" i="4"/>
  <c r="I38" i="4"/>
  <c r="I34" i="4"/>
  <c r="I31" i="4"/>
  <c r="I29" i="4"/>
  <c r="I26" i="4"/>
  <c r="I24" i="4"/>
  <c r="I22" i="4"/>
  <c r="I20" i="4"/>
  <c r="I18" i="4"/>
  <c r="I46" i="4"/>
  <c r="I37" i="4"/>
  <c r="I35" i="4"/>
  <c r="I27" i="4"/>
  <c r="I44" i="4"/>
  <c r="E61" i="4"/>
  <c r="D70" i="4"/>
  <c r="D72" i="4" s="1"/>
  <c r="I36" i="4"/>
  <c r="I40" i="4"/>
  <c r="I17" i="4"/>
  <c r="I48" i="4" s="1"/>
  <c r="F70" i="4"/>
  <c r="F72" i="4" s="1"/>
  <c r="F74" i="4" s="1"/>
  <c r="F78" i="4" s="1"/>
  <c r="I30" i="4"/>
  <c r="I23" i="4"/>
  <c r="I19" i="4"/>
  <c r="I67" i="4"/>
  <c r="I52" i="4"/>
  <c r="I33" i="4"/>
  <c r="I47" i="4"/>
  <c r="E48" i="4"/>
  <c r="L97" i="3"/>
  <c r="L101" i="3" s="1"/>
  <c r="D19" i="2" s="1"/>
  <c r="D22" i="2" s="1"/>
  <c r="E101" i="3"/>
  <c r="F19" i="2" s="1"/>
  <c r="F22" i="2" s="1"/>
  <c r="F47" i="2" s="1"/>
  <c r="I65" i="4" l="1"/>
  <c r="O188" i="5"/>
  <c r="H101" i="5"/>
  <c r="I57" i="4"/>
  <c r="O112" i="5"/>
  <c r="O211" i="5" s="1"/>
  <c r="O212" i="5" s="1"/>
  <c r="O213" i="5" s="1"/>
  <c r="I53" i="4"/>
  <c r="I101" i="5"/>
  <c r="I63" i="4"/>
  <c r="H72" i="4"/>
  <c r="H74" i="4" s="1"/>
  <c r="I68" i="4"/>
  <c r="I51" i="4"/>
  <c r="I70" i="4" s="1"/>
  <c r="I54" i="4"/>
  <c r="I55" i="4"/>
  <c r="I66" i="4"/>
  <c r="I60" i="4"/>
  <c r="I64" i="4"/>
  <c r="I59" i="4"/>
  <c r="I62" i="4"/>
  <c r="D74" i="4"/>
  <c r="D78" i="4" s="1"/>
  <c r="E72" i="4"/>
  <c r="E70" i="4"/>
  <c r="H78" i="4" l="1"/>
  <c r="H81" i="4" s="1"/>
  <c r="E74" i="4"/>
  <c r="D42" i="2"/>
  <c r="D43" i="2" s="1"/>
  <c r="D45" i="2" s="1"/>
  <c r="D47" i="2" s="1"/>
  <c r="E78" i="4" l="1"/>
  <c r="D81" i="4"/>
  <c r="I81" i="4" s="1"/>
  <c r="I9" i="3"/>
  <c r="I62" i="3" s="1"/>
  <c r="D7" i="2"/>
  <c r="H4" i="5" s="1"/>
  <c r="A5" i="3"/>
  <c r="I32" i="3" l="1"/>
  <c r="I105" i="3"/>
  <c r="I53" i="3"/>
  <c r="I23" i="3"/>
  <c r="I137" i="3"/>
  <c r="D6" i="4"/>
  <c r="I41" i="3"/>
</calcChain>
</file>

<file path=xl/sharedStrings.xml><?xml version="1.0" encoding="utf-8"?>
<sst xmlns="http://schemas.openxmlformats.org/spreadsheetml/2006/main" count="523" uniqueCount="444">
  <si>
    <t>FINANCIAL STATEMENT</t>
  </si>
  <si>
    <t>FOR THE PERIOD ENDED</t>
  </si>
  <si>
    <t xml:space="preserve">    </t>
  </si>
  <si>
    <t>NERACA</t>
  </si>
  <si>
    <t>Note</t>
  </si>
  <si>
    <t>ASSETS</t>
  </si>
  <si>
    <t>Rp</t>
  </si>
  <si>
    <t>Cash and cash equivalents</t>
  </si>
  <si>
    <t>Time deposit</t>
  </si>
  <si>
    <t>Reverse Repo</t>
  </si>
  <si>
    <t>Portofolio</t>
  </si>
  <si>
    <t>Interest Receivable &amp; Dividen</t>
  </si>
  <si>
    <t>Other Financial Asset</t>
  </si>
  <si>
    <t>Fixed Assets - Book Value</t>
  </si>
  <si>
    <t>Other Assets</t>
  </si>
  <si>
    <t>TOTAL ASSETS</t>
  </si>
  <si>
    <t>LIABILITIES</t>
  </si>
  <si>
    <t>Payables of Securities Transaction</t>
  </si>
  <si>
    <t>Payables of Securities Company</t>
  </si>
  <si>
    <t>Other Short term payable</t>
  </si>
  <si>
    <t>TOTAL LIABILITIES</t>
  </si>
  <si>
    <t>EQUITY</t>
  </si>
  <si>
    <t>Share Holder's Equity- Nominal value Rp 1.000.000,- per share</t>
  </si>
  <si>
    <t>Total  capital 50.000 :</t>
  </si>
  <si>
    <t>Premium share Equity - 50,000 share</t>
  </si>
  <si>
    <t>ADVANCE - FUTURE SHARES SUBSCR</t>
  </si>
  <si>
    <t>Retained Earnings</t>
  </si>
  <si>
    <t>Unrealized gain/loss on equity</t>
  </si>
  <si>
    <t>Unrealized gain/loss on actuaria</t>
  </si>
  <si>
    <t>Current Profit/Loss</t>
  </si>
  <si>
    <t>TOTAL EQUITY</t>
  </si>
  <si>
    <t>TOTAL LIABILITIES AND EQUITY</t>
  </si>
  <si>
    <t>Notes to Financial Statement</t>
  </si>
  <si>
    <t>For The Period Ended</t>
  </si>
  <si>
    <t>CASH AND CASH EQUIVALENTS</t>
  </si>
  <si>
    <t>This account consists of</t>
  </si>
  <si>
    <t>Petty cash</t>
  </si>
  <si>
    <t>- Operational ( Office's use )</t>
  </si>
  <si>
    <t>- Operational ( Office's car )</t>
  </si>
  <si>
    <t>Cash in Bank</t>
  </si>
  <si>
    <t>-</t>
  </si>
  <si>
    <t>Bank Niaga -  Exp - BEJ</t>
  </si>
  <si>
    <t xml:space="preserve">Ayat Silang </t>
  </si>
  <si>
    <t>TOTAL CASH AND BANK</t>
  </si>
  <si>
    <t>TIME DEPOSIT</t>
  </si>
  <si>
    <t>This account represents the nominal value of time deposit placement of the bank appointed</t>
  </si>
  <si>
    <t>Time Deposit</t>
  </si>
  <si>
    <t>TOTAL TIME DEPOSIT</t>
  </si>
  <si>
    <t>REPURCHASE AGREEMENT TRANSACTION (REVERSE REPO)</t>
  </si>
  <si>
    <t>This account represent repurchase agreement transaction (internal transaction) with PT OSK NSI</t>
  </si>
  <si>
    <t>REVERSE REPO</t>
  </si>
  <si>
    <t>TOTAL REVERSE REPO</t>
  </si>
  <si>
    <t>PORTOFOLIO</t>
  </si>
  <si>
    <t>This account represent company's investment</t>
  </si>
  <si>
    <t>BBNI 127,000 lot @ 2050</t>
  </si>
  <si>
    <t>Penyisihan L/R PF tahun 2010</t>
  </si>
  <si>
    <t>Bonds</t>
  </si>
  <si>
    <t>Other securities which listed at Bapepam (RDPTIPP &amp; RD INDEKS OSKN LQ45 Tracker)</t>
  </si>
  <si>
    <t>TOTAL PORTFOLIO</t>
  </si>
  <si>
    <t>INTEREST RECEIVABLE</t>
  </si>
  <si>
    <t>This account represent Interest receivable from time deposit, promisorry notes (if any), repo(if any) and</t>
  </si>
  <si>
    <t>dividen (if any)</t>
  </si>
  <si>
    <t>Interest Receivable</t>
  </si>
  <si>
    <t>TOTAL INTEREST RECEIVABLE</t>
  </si>
  <si>
    <t>OTHER FINANCIAL ASSETS</t>
  </si>
  <si>
    <t>This account represent :</t>
  </si>
  <si>
    <t>Cash deposit (guarantee)</t>
  </si>
  <si>
    <t>Promissory notes from PT OSK Nusadana Securities Indonesia</t>
  </si>
  <si>
    <t>Other Receivables :</t>
  </si>
  <si>
    <t>- A/R - affiliated</t>
  </si>
  <si>
    <t>- A/R - management fee</t>
  </si>
  <si>
    <t>- A/R - selling agent</t>
  </si>
  <si>
    <t>- A/R - employee</t>
  </si>
  <si>
    <t>- A/R - others</t>
  </si>
  <si>
    <t>Prepaid tax and others</t>
  </si>
  <si>
    <t>TOTAL OTHER FINANCIAL ASSETS</t>
  </si>
  <si>
    <t>FIXED ASSET</t>
  </si>
  <si>
    <t>This account represents Fixed assets movement and accumulated depreciation :</t>
  </si>
  <si>
    <t>Beginning balance</t>
  </si>
  <si>
    <t>Dr</t>
  </si>
  <si>
    <t>Cr</t>
  </si>
  <si>
    <t>End Balance</t>
  </si>
  <si>
    <t>Acquisition cost</t>
  </si>
  <si>
    <t>Furniture &amp; Fixture</t>
  </si>
  <si>
    <t>Office equipment</t>
  </si>
  <si>
    <t>Vehicles</t>
  </si>
  <si>
    <t>Office renovation</t>
  </si>
  <si>
    <t>TOTAL</t>
  </si>
  <si>
    <t>Accumulated Depreciation</t>
  </si>
  <si>
    <t>Book Value</t>
  </si>
  <si>
    <t>OTHER ASSETS</t>
  </si>
  <si>
    <t>This account represents :</t>
  </si>
  <si>
    <t>Intangible asset</t>
  </si>
  <si>
    <t>Accumulated Amortization - Intangible asset</t>
  </si>
  <si>
    <t>Deferred Tax</t>
  </si>
  <si>
    <t>EFEK JUAL DGN JANJI BELI KEMBALI (REPO)</t>
  </si>
  <si>
    <t xml:space="preserve">Akun ini merupakan transaksi Repo Perusahaan dengan </t>
  </si>
  <si>
    <t>30 Juni 2007</t>
  </si>
  <si>
    <t>31 Mei 2007</t>
  </si>
  <si>
    <t>REPO</t>
  </si>
  <si>
    <t>HUTANG PERUSAHAAN EFEK</t>
  </si>
  <si>
    <t xml:space="preserve">Akun ini adalah transaksi saham di perusahaan-perusahaan Efek  </t>
  </si>
  <si>
    <t>OTHER SHORT TERM LIABILITIES</t>
  </si>
  <si>
    <t>A/P - affiliated</t>
  </si>
  <si>
    <t>Tax Payable</t>
  </si>
  <si>
    <t>- Withholding tax article 21</t>
  </si>
  <si>
    <t>- Withholding tax article 4(2) - Final</t>
  </si>
  <si>
    <t>- Withholding tax article 23</t>
  </si>
  <si>
    <t>- VAT - out</t>
  </si>
  <si>
    <t>- VAT - import</t>
  </si>
  <si>
    <t>Other Payable :</t>
  </si>
  <si>
    <t>- Accruals</t>
  </si>
  <si>
    <t>- Pettycash payable</t>
  </si>
  <si>
    <t>- Selling Agent payable</t>
  </si>
  <si>
    <t>- Commission payable</t>
  </si>
  <si>
    <t>- Other payable</t>
  </si>
  <si>
    <t>- Estimated Employee Benefit</t>
  </si>
  <si>
    <t>This account represent company's shareholder :</t>
  </si>
  <si>
    <t>Shareholders</t>
  </si>
  <si>
    <t>% Shares</t>
  </si>
  <si>
    <t>Total Amount</t>
  </si>
  <si>
    <t>PT.OSK Nusadana Securities Indonesia</t>
  </si>
  <si>
    <t>*</t>
  </si>
  <si>
    <t>Halim Susanto</t>
  </si>
  <si>
    <t>Total</t>
  </si>
  <si>
    <t>* DISCLOSURE</t>
  </si>
  <si>
    <t xml:space="preserve">Berdasarkan Akta No 53 tanggal 14 November 2012 kepemilikan hak saham atas nama Erwin Tanuwidjaya berubah menjadi Halim Susanto </t>
  </si>
  <si>
    <t>INCOME STATEMENT</t>
  </si>
  <si>
    <t>Ending Balance</t>
  </si>
  <si>
    <t>Remark Nov'14</t>
  </si>
  <si>
    <t>Remark Oct'14</t>
  </si>
  <si>
    <t>Remark Sep'14</t>
  </si>
  <si>
    <t>Remark Agt'14</t>
  </si>
  <si>
    <t>Remark July14</t>
  </si>
  <si>
    <t>Remark June 14</t>
  </si>
  <si>
    <t>%</t>
  </si>
  <si>
    <t>OPERATING REVENUES</t>
  </si>
  <si>
    <t>Management Fee</t>
  </si>
  <si>
    <t>Adjust VAT of colaboration KL Investment Services fee 2014, subject to self assesst.</t>
  </si>
  <si>
    <t>Reclass KL Investment Services Fee period Apr-Agt'14 from Other Inc to Mgt Fee based on email from Carmen Ho.  Appraisal tarif mgt fee for ASR &amp; PEF.</t>
  </si>
  <si>
    <t>Selling agent</t>
  </si>
  <si>
    <t>New product CPF 30 selling agent</t>
  </si>
  <si>
    <t>Commission expense</t>
  </si>
  <si>
    <t>Increasing BSI trailling fee due to subscription on Nov'14</t>
  </si>
  <si>
    <t>Additional trailing fee: Great Fortune, Putera Bugis, Sarasin and  MSIG.</t>
  </si>
  <si>
    <t>Subscription Fee</t>
  </si>
  <si>
    <t>Subs fee from GGBF (Great Fortune) and ASR</t>
  </si>
  <si>
    <t>TOTAL OPERATING REVENUE</t>
  </si>
  <si>
    <t>OPERATING EXPENSE</t>
  </si>
  <si>
    <t>SALARY</t>
  </si>
  <si>
    <t>JAMSOSTEK</t>
  </si>
  <si>
    <t>EMPLOYEE SUBSIDY MEAL</t>
  </si>
  <si>
    <t>2months allocation due to last month unpaid by payroll</t>
  </si>
  <si>
    <t>EMPLOYEE OVERTIME</t>
  </si>
  <si>
    <t>DIRECTOR TRANSPORT</t>
  </si>
  <si>
    <t>EMPLOYEE MEDICAL</t>
  </si>
  <si>
    <t>EMPLOYEE THR</t>
  </si>
  <si>
    <t>EMPLOYEE BONUS</t>
  </si>
  <si>
    <t>Adj. under accrue bonus 2013 that was net to bonus 2014 accrual.</t>
  </si>
  <si>
    <t>IMBALAN JASA</t>
  </si>
  <si>
    <t>EMPLOYEE BENEFIT</t>
  </si>
  <si>
    <t>BIAYA PPH 21</t>
  </si>
  <si>
    <t>BIAYA BEBAN TANGGUHAN</t>
  </si>
  <si>
    <t>DEPRECIATION</t>
  </si>
  <si>
    <t>TELECOMUNICATION AND INFORMATION</t>
  </si>
  <si>
    <t>2months Bloomberg allocation</t>
  </si>
  <si>
    <t>RENTAL EXPENSE</t>
  </si>
  <si>
    <t>Rental Apartement 2 people in xyloq implementation</t>
  </si>
  <si>
    <t>INSURANCE</t>
  </si>
  <si>
    <t>Employee medical reimbursement and prepaid insurance adjustment</t>
  </si>
  <si>
    <t>DONATIONS</t>
  </si>
  <si>
    <t>Condolence flower bouquette</t>
  </si>
  <si>
    <t>COMPANY MEMBERSHIP (ASSOCIATION)</t>
  </si>
  <si>
    <t>ENTERTAIMENT &amp; REPRESENTATION</t>
  </si>
  <si>
    <t>Meal market update, company loyalty progrom to DP Mandiri</t>
  </si>
  <si>
    <t>BOD meeting and internal Meeting</t>
  </si>
  <si>
    <t>Employee breakfasting and marketing breakfasting with client.</t>
  </si>
  <si>
    <t>OFFICE EXP</t>
  </si>
  <si>
    <t>Printing poster+acrylic and banner.  Printing letterhead and envelope. Had be done in Aug 14</t>
  </si>
  <si>
    <t>Printing poster+acrylic and banner.  Printing letterhead and envelope.</t>
  </si>
  <si>
    <t>Addtional accrual OJK Levy for Q2</t>
  </si>
  <si>
    <t>TRAVELLING DUTY</t>
  </si>
  <si>
    <t>Bu Rima &amp; Qian trip to PCG event in Singapore.</t>
  </si>
  <si>
    <t>Participate in Investment BEI Summit Surabaya.</t>
  </si>
  <si>
    <t>PARKING, GASOLINE AND HIGWAYS EXP</t>
  </si>
  <si>
    <t>TRANSPORTATION</t>
  </si>
  <si>
    <t>Taxi Reimbursement</t>
  </si>
  <si>
    <t>MAINTENANCE</t>
  </si>
  <si>
    <t>Xyloq implementation</t>
  </si>
  <si>
    <t>Monthly SAS maintenance appraisal.</t>
  </si>
  <si>
    <t>LEGAL AND PERMITION EXP (NOTARY)</t>
  </si>
  <si>
    <t>some prepaid balance prepaid exp is zero</t>
  </si>
  <si>
    <t>Payment Legal &amp; notarial fee of CPF XII &amp; GGBF liquidation, notarial fee of Addendum ASR &amp; PEF.  Accrue Legal &amp; Notarial Fee for next new product and product liquidation.</t>
  </si>
  <si>
    <t>Legal Fee of Product Liquidation</t>
  </si>
  <si>
    <t>CONSULTANT AND AUDITOR FEE</t>
  </si>
  <si>
    <t>Audit Fee of CPF XII, CPF 8 &amp; 18 Liquidation payment.  Accrue product liquidation audit fee (GGBF).</t>
  </si>
  <si>
    <t>No product liquidation payment.</t>
  </si>
  <si>
    <t>Product Liquidation audit fee &amp; additional accrue for PWC audit fee 2014</t>
  </si>
  <si>
    <t>OTHER PROFESIONAL FEE</t>
  </si>
  <si>
    <t>IC renumeration</t>
  </si>
  <si>
    <t>Payment of poster &amp; banner design fee.</t>
  </si>
  <si>
    <t>ADVERTISING &amp; PROMOTION</t>
  </si>
  <si>
    <t>PCG event on Oct'14</t>
  </si>
  <si>
    <t>Marketing event with BII. Accrue product news advertising.</t>
  </si>
  <si>
    <t>Insti Market Outlook, Insti Apreciation program &amp; Advertising Product Liquidation&amp;World Cup 14 Client</t>
  </si>
  <si>
    <t>Insti Market Outlook, Insti Apreciation program &amp; Advertising Product Liquidation</t>
  </si>
  <si>
    <t>BANK CHARGES</t>
  </si>
  <si>
    <t>Vendor transfer fee.</t>
  </si>
  <si>
    <t>Reclass for last month advertising accrual</t>
  </si>
  <si>
    <t>TRAINING</t>
  </si>
  <si>
    <t>WAPERD License</t>
  </si>
  <si>
    <t>Employee passed WAPERD exam.</t>
  </si>
  <si>
    <t>AGENCY</t>
  </si>
  <si>
    <t>TOTAL OPERATING EXPENSE</t>
  </si>
  <si>
    <t>OTHER INCOME AND EXPENSES</t>
  </si>
  <si>
    <t>OTHER INCOME</t>
  </si>
  <si>
    <t>INTEREST INCOME BANK SAVING</t>
  </si>
  <si>
    <t>New rate for big outstanding amount in bank account.</t>
  </si>
  <si>
    <t>INTEREST INCOME DEPOSIT</t>
  </si>
  <si>
    <t>INTEREST INCOME FROM LOAN</t>
  </si>
  <si>
    <t>INTEREST INCOME REPO</t>
  </si>
  <si>
    <t>INTEREST INCOME MARKETABLE SECURITIES</t>
  </si>
  <si>
    <t>DIVIDENDS</t>
  </si>
  <si>
    <t xml:space="preserve">INVESTMENT RDPTIPP INCOME </t>
  </si>
  <si>
    <t>Adjust accrual balance of coupon RDPTIPP.</t>
  </si>
  <si>
    <t>FIXED INCOME</t>
  </si>
  <si>
    <t>GAIN/ LOSS PORTOFOLIO</t>
  </si>
  <si>
    <t>OTHER INCOMES</t>
  </si>
  <si>
    <t>Reclass KL Investment Services Fee period Apr-Jul'14 from Other Inc to Mgt Fee based on email from Carmen Ho.</t>
  </si>
  <si>
    <t>OTHER EXPENES</t>
  </si>
  <si>
    <t>INTEREST FROM LOAN</t>
  </si>
  <si>
    <t>PENALTY</t>
  </si>
  <si>
    <t>PROFIT/LOSS DIFFERENCE KURS</t>
  </si>
  <si>
    <t>Forex of realisation payment to Singapore.</t>
  </si>
  <si>
    <t>adjust accrual final payment audit PWC due to differences kurs</t>
  </si>
  <si>
    <t>Exchange loss from KL investment services fee payment (RM 300,000)</t>
  </si>
  <si>
    <t>BSI management fee payment</t>
  </si>
  <si>
    <t>TRADING</t>
  </si>
  <si>
    <t>DEFFERED TAX</t>
  </si>
  <si>
    <t>FIXED ASSET WRITE OFF EXPENSE</t>
  </si>
  <si>
    <t>OTHER EXPENSES</t>
  </si>
  <si>
    <t>TOTAL OTHER INCOME AND EXPENSES</t>
  </si>
  <si>
    <t>PROFIT (LOSS)</t>
  </si>
  <si>
    <t>PROFIT (LOSS) BEFORE TAX</t>
  </si>
  <si>
    <t>INCOME TAX</t>
  </si>
  <si>
    <t>PROFIT (LOSS) AFTER TAX</t>
  </si>
  <si>
    <t>RETAINED EARNINGS</t>
  </si>
  <si>
    <t>BEGINNING BALANCE PROFIT/(LOSS)</t>
  </si>
  <si>
    <t>ENDING BALACE PROFIT/(LOSS)</t>
  </si>
  <si>
    <t>0]0[</t>
  </si>
  <si>
    <t xml:space="preserve">                                                                                                                                                  </t>
  </si>
  <si>
    <t>A/C</t>
  </si>
  <si>
    <t>DESCRIPTION</t>
  </si>
  <si>
    <t>BALANCE</t>
  </si>
  <si>
    <t>MUTASI</t>
  </si>
  <si>
    <t>Debet</t>
  </si>
  <si>
    <t>(Credit)</t>
  </si>
  <si>
    <t>Institusi</t>
  </si>
  <si>
    <t>Retail</t>
  </si>
  <si>
    <t>AKTIVA</t>
  </si>
  <si>
    <t>Cash &amp; Banks</t>
  </si>
  <si>
    <t>Petty cash Operational ( Office's use &amp; DST)</t>
  </si>
  <si>
    <t>Petty cash Operational ( Office's car )</t>
  </si>
  <si>
    <t xml:space="preserve">Bank Niaga account - Exp </t>
  </si>
  <si>
    <t>Bank Niaga account - Opr (closed acc)</t>
  </si>
  <si>
    <t>Deposito On Call</t>
  </si>
  <si>
    <t>Ayat Silang</t>
  </si>
  <si>
    <t>TIME DEPOSIT (&gt;3bln)</t>
  </si>
  <si>
    <t>Efek yang bersifat ekuitas tercatat di BEJ</t>
  </si>
  <si>
    <t>Efek yang bersifat Hutang tercatat di BEJ</t>
  </si>
  <si>
    <t>Penyisihan L/R PF</t>
  </si>
  <si>
    <t>Other securities which listed at Bapepam</t>
  </si>
  <si>
    <t>A/R - SECURITIES</t>
  </si>
  <si>
    <t>INTEREST RECEIVABLE &amp; DIVIDEN</t>
  </si>
  <si>
    <t>CASH DEPOSITS (guarantee)</t>
  </si>
  <si>
    <t>Rental Building</t>
  </si>
  <si>
    <t>Telephone - building</t>
  </si>
  <si>
    <t>Others</t>
  </si>
  <si>
    <t>PROMISSORY NOTE</t>
  </si>
  <si>
    <t>RECEIVABLES</t>
  </si>
  <si>
    <t>A/R - Initial Public Offering</t>
  </si>
  <si>
    <t>A/R - Affiliated</t>
  </si>
  <si>
    <t>A/R - Employee</t>
  </si>
  <si>
    <t>A/R - Management Fee</t>
  </si>
  <si>
    <t>A/R - Selling Agent</t>
  </si>
  <si>
    <t>A/R - Others</t>
  </si>
  <si>
    <t>PREPAID EXPENSE AND TAXES</t>
  </si>
  <si>
    <t>Prepaid Rent</t>
  </si>
  <si>
    <t>Prepaid Insurance</t>
  </si>
  <si>
    <t>Prepaid Selling Agent</t>
  </si>
  <si>
    <t>Prepaid Sign Board</t>
  </si>
  <si>
    <t>Prepaid Others</t>
  </si>
  <si>
    <t>VAT - in</t>
  </si>
  <si>
    <t>Prepaid Tax - article 23</t>
  </si>
  <si>
    <t>FIXED ASSETS - ACQUISITION COST</t>
  </si>
  <si>
    <t>Office Equipment</t>
  </si>
  <si>
    <t>Vehicle</t>
  </si>
  <si>
    <t>Office Renovation</t>
  </si>
  <si>
    <t>ACCUMULATED DEPRECIATION</t>
  </si>
  <si>
    <t>Acc Depre - Furniture &amp; Fixture</t>
  </si>
  <si>
    <t>Acc Depre - Office Equipment</t>
  </si>
  <si>
    <t>Acc Depre - Vehicle</t>
  </si>
  <si>
    <t>Acc Depre - Office Renovation</t>
  </si>
  <si>
    <t>OTHER ASSET</t>
  </si>
  <si>
    <t>Deffered Tax</t>
  </si>
  <si>
    <t>Intangible Asset - Beban Tangguhan</t>
  </si>
  <si>
    <t>Acc Amortization - Intangible asset</t>
  </si>
  <si>
    <t>PASIVA</t>
  </si>
  <si>
    <t>PAYABLE OF SECURITIES TRANSACTION</t>
  </si>
  <si>
    <t>PAYABLE OF INVSMNT MGR OPERATIONAL</t>
  </si>
  <si>
    <t>Discretionary Fund Payable</t>
  </si>
  <si>
    <t>OTHER SHORT TERMS PAYABLE</t>
  </si>
  <si>
    <t>A/P - Affiliated</t>
  </si>
  <si>
    <t>Tax payable</t>
  </si>
  <si>
    <t>VAT - Out</t>
  </si>
  <si>
    <t>Tax article 21</t>
  </si>
  <si>
    <t>Tax article 23/26</t>
  </si>
  <si>
    <t>Tax article 4(2) - Final</t>
  </si>
  <si>
    <t>Other payables</t>
  </si>
  <si>
    <t>Accruals</t>
  </si>
  <si>
    <t>Accrual - THR (Religious Festival allowance) payable</t>
  </si>
  <si>
    <t>Accrual -  Bonus</t>
  </si>
  <si>
    <t>Accrual - Jamsostek</t>
  </si>
  <si>
    <t>Accrual - Audit Fee</t>
  </si>
  <si>
    <t>Accrual - Telephone</t>
  </si>
  <si>
    <t>Accrual - Marketing&amp;General Admin</t>
  </si>
  <si>
    <t>Other Accruals</t>
  </si>
  <si>
    <t>Petty cash payable</t>
  </si>
  <si>
    <t>Selling agent payable</t>
  </si>
  <si>
    <t>Commission payable</t>
  </si>
  <si>
    <t>Estimated Employee Benefit</t>
  </si>
  <si>
    <t>STOCK DIVIDEND</t>
  </si>
  <si>
    <t>RETAINED EARNING</t>
  </si>
  <si>
    <t>Saldo Laba/Rugi Ditahan</t>
  </si>
  <si>
    <t>Saldo Laba/Rugi Ditahan - NAM</t>
  </si>
  <si>
    <t>Unrealized gain/loss from securities</t>
  </si>
  <si>
    <t>Unrealised gain/loss actuaria</t>
  </si>
  <si>
    <t>PROFIT / LOSS YTD PREVIOUS MONTH</t>
  </si>
  <si>
    <t>PROFIT / LOSS THIS MONTH</t>
  </si>
  <si>
    <t>TOTAL LIABILITIES &amp; EQUITY</t>
  </si>
  <si>
    <t>OPERATING REVENUE</t>
  </si>
  <si>
    <t>Selling Agent Fee</t>
  </si>
  <si>
    <t>Comission Fee</t>
  </si>
  <si>
    <t>OPERATING EXPENSES</t>
  </si>
  <si>
    <t>SALARY AND ALLOWANCES</t>
  </si>
  <si>
    <t>Salary</t>
  </si>
  <si>
    <t>Jamsostek</t>
  </si>
  <si>
    <t>JK</t>
  </si>
  <si>
    <t>JKK</t>
  </si>
  <si>
    <t>JHT</t>
  </si>
  <si>
    <t>Meal allowance</t>
  </si>
  <si>
    <t>Overtime allowance</t>
  </si>
  <si>
    <t>Transportation allowance</t>
  </si>
  <si>
    <t>Medical allowance</t>
  </si>
  <si>
    <t>Religious festival allowance (THR)</t>
  </si>
  <si>
    <t>Bonus</t>
  </si>
  <si>
    <t>Imbalan Jasa</t>
  </si>
  <si>
    <t>Tax allowance - art 21</t>
  </si>
  <si>
    <t>Depre - Deffered Expense</t>
  </si>
  <si>
    <t>Employee Benefit</t>
  </si>
  <si>
    <t>DEPRECIATION EXPENSES - FIXED ASSETS</t>
  </si>
  <si>
    <t>Depre Expense - Furniture</t>
  </si>
  <si>
    <t>Depre Expense - Office Equipment</t>
  </si>
  <si>
    <t>Depre Expense - Vehicle</t>
  </si>
  <si>
    <t>Depre Expense - Office Renovation</t>
  </si>
  <si>
    <t>TELECOMMUNICATION &amp; INFORMATION</t>
  </si>
  <si>
    <t xml:space="preserve">Telephone </t>
  </si>
  <si>
    <t>RTI</t>
  </si>
  <si>
    <t>Bloomberg</t>
  </si>
  <si>
    <t>Infovesta</t>
  </si>
  <si>
    <t>Other communication (+ TV Cable)</t>
  </si>
  <si>
    <t>IBPA</t>
  </si>
  <si>
    <t>RENTAL</t>
  </si>
  <si>
    <t>Rental Apartment</t>
  </si>
  <si>
    <t>INSURANCE EXPENSE</t>
  </si>
  <si>
    <t>Health Insurance</t>
  </si>
  <si>
    <t>Vehicle Insurance</t>
  </si>
  <si>
    <t>Office insurance (Nature Disaster)</t>
  </si>
  <si>
    <t>Office insurance (Fire)</t>
  </si>
  <si>
    <t>DONATION</t>
  </si>
  <si>
    <t>MEMBERSHIP EXPENSE</t>
  </si>
  <si>
    <t>Entertainment expense</t>
  </si>
  <si>
    <t>Representation expense</t>
  </si>
  <si>
    <t>OFFICE EXPENSE</t>
  </si>
  <si>
    <t>Stationaries</t>
  </si>
  <si>
    <t>Printing</t>
  </si>
  <si>
    <t>Photocopy</t>
  </si>
  <si>
    <t>Toner (printed matter and fax)</t>
  </si>
  <si>
    <t>Stamp duty, postage and courier</t>
  </si>
  <si>
    <t>Newspaper and Magazine</t>
  </si>
  <si>
    <t>Office Pantry</t>
  </si>
  <si>
    <t>Office plants</t>
  </si>
  <si>
    <t>Electricity (Ligting&amp;AC of Office in Overtime)</t>
  </si>
  <si>
    <t>Installation and maintanance</t>
  </si>
  <si>
    <t>Other office expense</t>
  </si>
  <si>
    <t>TRAVELLING EXPENSE</t>
  </si>
  <si>
    <t>Business travel - Domestic</t>
  </si>
  <si>
    <t>Business travel - Foreign</t>
  </si>
  <si>
    <t>Travelling for Expat</t>
  </si>
  <si>
    <t>GASOLINE, PARKING, TOLL AND OTHERS</t>
  </si>
  <si>
    <t>Gasoline</t>
  </si>
  <si>
    <t>Parking, Toll and others</t>
  </si>
  <si>
    <t>REPAIR AND MAINTANANCE</t>
  </si>
  <si>
    <t>Repair and Maintanance - Off Equpment</t>
  </si>
  <si>
    <t>Repair and Maintanance - Veicle</t>
  </si>
  <si>
    <t>LEGAL AND PERMIT</t>
  </si>
  <si>
    <t>Permit</t>
  </si>
  <si>
    <t>Notarial and others</t>
  </si>
  <si>
    <t>AUDITOR AND CONSULTANT</t>
  </si>
  <si>
    <t>OTHER PROFFESIONAL FEES</t>
  </si>
  <si>
    <t>Promotion</t>
  </si>
  <si>
    <t>Advertising (Sign Board)</t>
  </si>
  <si>
    <t>BANK ADMINISTRATION</t>
  </si>
  <si>
    <t>AGENCY EXPENSE</t>
  </si>
  <si>
    <t>REVENUE/IINCOME AND EXPENSE OTHER</t>
  </si>
  <si>
    <t>OTHERS REVENUE / INCOME</t>
  </si>
  <si>
    <t>Interest income - Bank saving</t>
  </si>
  <si>
    <t>Interest income - Time Deposit</t>
  </si>
  <si>
    <t>Interest Income - Loan</t>
  </si>
  <si>
    <t>Income from Repo</t>
  </si>
  <si>
    <t>Interest Income - Marketable Securities</t>
  </si>
  <si>
    <t>Dividend</t>
  </si>
  <si>
    <t>Pendapatan Investasi RDPTIPP</t>
  </si>
  <si>
    <t>Fixed income</t>
  </si>
  <si>
    <t xml:space="preserve">Gain/Loss from portfolio </t>
  </si>
  <si>
    <t>Deffered tax</t>
  </si>
  <si>
    <t>Others Income</t>
  </si>
  <si>
    <t>OTHERS EXPENSES</t>
  </si>
  <si>
    <t>Interest from Loan</t>
  </si>
  <si>
    <t>Penalty</t>
  </si>
  <si>
    <t>Profit/Loss from kurs difference</t>
  </si>
  <si>
    <t>Trading</t>
  </si>
  <si>
    <t>Fixed Assets write off expense</t>
  </si>
  <si>
    <t>Other expense</t>
  </si>
  <si>
    <t>(PROFIT) LOSS</t>
  </si>
  <si>
    <t>Please fill the amount from SAS</t>
  </si>
  <si>
    <t>Diff</t>
  </si>
  <si>
    <t>LAST MONTH</t>
  </si>
  <si>
    <t>Corporate Income tax</t>
  </si>
  <si>
    <t>CORPORATE INCOME TAX</t>
  </si>
  <si>
    <t>Monthly TRIAL BALANCE</t>
  </si>
  <si>
    <t>Corporate Income Tax</t>
  </si>
  <si>
    <t>PT RHB ASSET MANAGEMENT INDONESIA</t>
  </si>
  <si>
    <t>Prepaid Tax - article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</si>
</sst>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164" formatCode="[$-409]d\-mmm\-yy;@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[$-409]mmmm\ d\,\ yyyy;@"/>
    <numFmt numFmtId="169" formatCode="_-* #,##0_-;\-* #,##0_-;_-* &quot;-&quot;??_-;_-@_-"/>
    <numFmt numFmtId="170" formatCode="[$-409]dd\-mmm\-yy;@"/>
  </numFmts>
  <fonts count="60">
    <font>
      <sz val="10"/>
      <name val="Arial"/>
    </font>
    <font>
      <sz val="10"/>
      <name val="Californian FB"/>
      <family val="1"/>
    </font>
    <font>
      <b/>
      <sz val="20"/>
      <name val="Californian FB"/>
      <family val="1"/>
    </font>
    <font>
      <sz val="11"/>
      <name val="Californian FB"/>
      <family val="1"/>
    </font>
    <font>
      <b/>
      <sz val="14"/>
      <name val="Californian FB"/>
      <family val="1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name val="Century Gothic"/>
      <family val="2"/>
    </font>
    <font>
      <b/>
      <u/>
      <sz val="10"/>
      <name val="Century Gothic"/>
      <family val="2"/>
    </font>
    <font>
      <b/>
      <i/>
      <sz val="10"/>
      <name val="Century Gothic"/>
      <family val="2"/>
    </font>
    <font>
      <u val="singleAccounting"/>
      <sz val="10"/>
      <name val="Century Gothic"/>
      <family val="2"/>
    </font>
    <font>
      <sz val="10"/>
      <color indexed="8"/>
      <name val="sansserif"/>
    </font>
    <font>
      <sz val="8"/>
      <name val="Century Gothic"/>
      <family val="2"/>
    </font>
    <font>
      <sz val="8"/>
      <color indexed="12"/>
      <name val="Century Gothic"/>
      <family val="2"/>
    </font>
    <font>
      <i/>
      <sz val="9"/>
      <name val="Century Gothic"/>
      <family val="2"/>
    </font>
    <font>
      <sz val="9"/>
      <name val="Century Gothic"/>
      <family val="2"/>
    </font>
    <font>
      <sz val="8"/>
      <color rgb="FFFF0000"/>
      <name val="Century Gothic"/>
      <family val="2"/>
    </font>
    <font>
      <sz val="10"/>
      <color theme="1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7"/>
      <name val="Century Gothic"/>
      <family val="2"/>
    </font>
    <font>
      <b/>
      <i/>
      <sz val="9"/>
      <name val="Century Gothic"/>
      <family val="2"/>
    </font>
    <font>
      <b/>
      <i/>
      <sz val="11"/>
      <name val="Century Gothic"/>
      <family val="2"/>
    </font>
    <font>
      <b/>
      <i/>
      <sz val="8"/>
      <name val="Century Gothic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indexed="48"/>
      <name val="Arial"/>
      <family val="2"/>
    </font>
    <font>
      <b/>
      <sz val="8"/>
      <color indexed="1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sz val="8"/>
      <color rgb="FF00B0F0"/>
      <name val="Arial"/>
      <family val="2"/>
    </font>
    <font>
      <sz val="8"/>
      <color theme="6" tint="-0.499984740745262"/>
      <name val="Arial"/>
      <family val="2"/>
    </font>
    <font>
      <b/>
      <sz val="8"/>
      <color theme="6" tint="-0.499984740745262"/>
      <name val="Arial"/>
      <family val="2"/>
    </font>
    <font>
      <b/>
      <sz val="8"/>
      <color theme="9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rgb="FFFF0000"/>
      <name val="Arial"/>
      <family val="2"/>
    </font>
    <font>
      <b/>
      <sz val="8"/>
      <color rgb="FF7030A0"/>
      <name val="Arial"/>
      <family val="2"/>
    </font>
    <font>
      <sz val="8"/>
      <color rgb="FF7030A0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sz val="8"/>
      <color rgb="FF0000CC"/>
      <name val="Arial"/>
      <family val="2"/>
    </font>
    <font>
      <sz val="8"/>
      <color theme="1"/>
      <name val="Arial"/>
      <family val="2"/>
    </font>
    <font>
      <b/>
      <sz val="8"/>
      <color rgb="FFFFC000"/>
      <name val="Arial"/>
      <family val="2"/>
    </font>
    <font>
      <sz val="8"/>
      <color rgb="FFFFC000"/>
      <name val="Arial"/>
      <family val="2"/>
    </font>
    <font>
      <b/>
      <sz val="8"/>
      <color rgb="FFFF0066"/>
      <name val="Arial"/>
      <family val="2"/>
    </font>
    <font>
      <sz val="8"/>
      <color rgb="FFFF0066"/>
      <name val="Arial"/>
      <family val="2"/>
    </font>
    <font>
      <b/>
      <sz val="8"/>
      <color theme="4" tint="-0.249977111117893"/>
      <name val="Arial"/>
      <family val="2"/>
    </font>
    <font>
      <b/>
      <sz val="8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/>
    <xf numFmtId="166" fontId="5" fillId="0" borderId="0"/>
    <xf numFmtId="0" fontId="5" fillId="0" borderId="0"/>
    <xf numFmtId="9" fontId="5" fillId="0" borderId="0"/>
  </cellStyleXfs>
  <cellXfs count="27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2" applyNumberFormat="1" applyFont="1"/>
    <xf numFmtId="0" fontId="9" fillId="0" borderId="0" xfId="0" applyFont="1" applyAlignment="1">
      <alignment horizontal="center"/>
    </xf>
    <xf numFmtId="168" fontId="7" fillId="0" borderId="7" xfId="2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7" fontId="7" fillId="0" borderId="0" xfId="0" applyNumberFormat="1" applyFont="1"/>
    <xf numFmtId="167" fontId="7" fillId="0" borderId="9" xfId="2" applyNumberFormat="1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7" fontId="11" fillId="0" borderId="10" xfId="2" applyNumberFormat="1" applyFont="1" applyBorder="1" applyAlignment="1">
      <alignment vertical="center"/>
    </xf>
    <xf numFmtId="167" fontId="11" fillId="0" borderId="0" xfId="2" applyNumberFormat="1" applyFont="1" applyAlignment="1">
      <alignment vertical="center"/>
    </xf>
    <xf numFmtId="0" fontId="10" fillId="0" borderId="0" xfId="0" applyFont="1"/>
    <xf numFmtId="0" fontId="8" fillId="0" borderId="0" xfId="0" applyFont="1"/>
    <xf numFmtId="167" fontId="8" fillId="0" borderId="9" xfId="2" applyNumberFormat="1" applyFont="1" applyBorder="1"/>
    <xf numFmtId="169" fontId="7" fillId="0" borderId="0" xfId="2" applyNumberFormat="1" applyFont="1"/>
    <xf numFmtId="165" fontId="7" fillId="0" borderId="0" xfId="1" applyFont="1"/>
    <xf numFmtId="15" fontId="6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7" fontId="8" fillId="0" borderId="0" xfId="2" applyNumberFormat="1" applyFont="1"/>
    <xf numFmtId="167" fontId="7" fillId="0" borderId="10" xfId="2" applyNumberFormat="1" applyFont="1" applyBorder="1"/>
    <xf numFmtId="0" fontId="7" fillId="0" borderId="0" xfId="0" applyFont="1" applyAlignment="1">
      <alignment horizontal="left"/>
    </xf>
    <xf numFmtId="167" fontId="13" fillId="2" borderId="0" xfId="2" applyNumberFormat="1" applyFont="1" applyFill="1" applyAlignment="1">
      <alignment horizontal="right" vertical="top" wrapText="1"/>
    </xf>
    <xf numFmtId="167" fontId="7" fillId="0" borderId="0" xfId="2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justify"/>
    </xf>
    <xf numFmtId="167" fontId="12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7" fillId="0" borderId="10" xfId="0" applyFont="1" applyBorder="1"/>
    <xf numFmtId="164" fontId="6" fillId="0" borderId="0" xfId="0" applyNumberFormat="1" applyFont="1" applyAlignment="1">
      <alignment horizontal="center"/>
    </xf>
    <xf numFmtId="38" fontId="7" fillId="0" borderId="0" xfId="2" applyNumberFormat="1" applyFont="1"/>
    <xf numFmtId="40" fontId="7" fillId="0" borderId="0" xfId="2" applyNumberFormat="1" applyFont="1"/>
    <xf numFmtId="0" fontId="7" fillId="0" borderId="12" xfId="0" applyFont="1" applyBorder="1"/>
    <xf numFmtId="0" fontId="7" fillId="0" borderId="13" xfId="0" applyFont="1" applyBorder="1"/>
    <xf numFmtId="38" fontId="7" fillId="0" borderId="0" xfId="2" applyNumberFormat="1" applyFont="1" applyAlignment="1">
      <alignment horizontal="center"/>
    </xf>
    <xf numFmtId="0" fontId="7" fillId="0" borderId="17" xfId="0" applyFont="1" applyBorder="1"/>
    <xf numFmtId="38" fontId="7" fillId="0" borderId="14" xfId="2" applyNumberFormat="1" applyFont="1" applyBorder="1" applyAlignment="1">
      <alignment horizontal="center"/>
    </xf>
    <xf numFmtId="40" fontId="7" fillId="0" borderId="14" xfId="2" applyNumberFormat="1" applyFont="1" applyBorder="1" applyAlignment="1">
      <alignment horizontal="center"/>
    </xf>
    <xf numFmtId="40" fontId="7" fillId="0" borderId="15" xfId="2" applyNumberFormat="1" applyFont="1" applyBorder="1" applyAlignment="1">
      <alignment horizontal="center"/>
    </xf>
    <xf numFmtId="40" fontId="7" fillId="0" borderId="0" xfId="2" applyNumberFormat="1" applyFont="1" applyAlignment="1">
      <alignment horizontal="center"/>
    </xf>
    <xf numFmtId="38" fontId="7" fillId="0" borderId="17" xfId="2" applyNumberFormat="1" applyFont="1" applyBorder="1" applyAlignment="1">
      <alignment horizontal="center"/>
    </xf>
    <xf numFmtId="40" fontId="7" fillId="0" borderId="18" xfId="2" applyNumberFormat="1" applyFont="1" applyBorder="1" applyAlignment="1">
      <alignment horizontal="center"/>
    </xf>
    <xf numFmtId="40" fontId="7" fillId="0" borderId="19" xfId="2" applyNumberFormat="1" applyFont="1" applyBorder="1" applyAlignment="1">
      <alignment horizontal="center"/>
    </xf>
    <xf numFmtId="0" fontId="8" fillId="0" borderId="17" xfId="0" applyFont="1" applyBorder="1"/>
    <xf numFmtId="38" fontId="7" fillId="0" borderId="17" xfId="2" applyNumberFormat="1" applyFont="1" applyBorder="1"/>
    <xf numFmtId="40" fontId="7" fillId="0" borderId="18" xfId="2" applyNumberFormat="1" applyFont="1" applyBorder="1"/>
    <xf numFmtId="40" fontId="7" fillId="0" borderId="20" xfId="2" applyNumberFormat="1" applyFont="1" applyBorder="1"/>
    <xf numFmtId="167" fontId="7" fillId="0" borderId="17" xfId="2" applyNumberFormat="1" applyFont="1" applyBorder="1"/>
    <xf numFmtId="167" fontId="14" fillId="0" borderId="18" xfId="2" applyNumberFormat="1" applyFont="1" applyBorder="1"/>
    <xf numFmtId="166" fontId="14" fillId="0" borderId="18" xfId="2" applyFont="1" applyBorder="1"/>
    <xf numFmtId="166" fontId="14" fillId="0" borderId="0" xfId="2" applyFont="1"/>
    <xf numFmtId="166" fontId="14" fillId="0" borderId="0" xfId="2" applyFont="1" applyAlignment="1">
      <alignment horizontal="left" wrapText="1"/>
    </xf>
    <xf numFmtId="167" fontId="8" fillId="0" borderId="15" xfId="2" applyNumberFormat="1" applyFont="1" applyBorder="1"/>
    <xf numFmtId="167" fontId="8" fillId="0" borderId="16" xfId="2" applyNumberFormat="1" applyFont="1" applyBorder="1"/>
    <xf numFmtId="167" fontId="8" fillId="0" borderId="14" xfId="2" applyNumberFormat="1" applyFont="1" applyBorder="1"/>
    <xf numFmtId="0" fontId="8" fillId="0" borderId="17" xfId="0" applyFont="1" applyBorder="1" applyAlignment="1">
      <alignment horizontal="right"/>
    </xf>
    <xf numFmtId="0" fontId="8" fillId="0" borderId="0" xfId="0" applyFont="1" applyAlignment="1">
      <alignment horizontal="right"/>
    </xf>
    <xf numFmtId="38" fontId="8" fillId="0" borderId="17" xfId="2" applyNumberFormat="1" applyFont="1" applyBorder="1"/>
    <xf numFmtId="40" fontId="8" fillId="0" borderId="18" xfId="2" applyNumberFormat="1" applyFont="1" applyBorder="1"/>
    <xf numFmtId="40" fontId="8" fillId="0" borderId="20" xfId="2" applyNumberFormat="1" applyFont="1" applyBorder="1"/>
    <xf numFmtId="40" fontId="8" fillId="0" borderId="0" xfId="2" applyNumberFormat="1" applyFont="1"/>
    <xf numFmtId="166" fontId="18" fillId="0" borderId="18" xfId="2" applyFont="1" applyBorder="1"/>
    <xf numFmtId="166" fontId="18" fillId="0" borderId="0" xfId="2" applyFont="1"/>
    <xf numFmtId="166" fontId="14" fillId="0" borderId="0" xfId="2" applyFont="1" applyAlignment="1">
      <alignment wrapText="1"/>
    </xf>
    <xf numFmtId="167" fontId="19" fillId="0" borderId="17" xfId="2" applyNumberFormat="1" applyFont="1" applyBorder="1"/>
    <xf numFmtId="167" fontId="20" fillId="0" borderId="18" xfId="2" applyNumberFormat="1" applyFont="1" applyBorder="1"/>
    <xf numFmtId="166" fontId="14" fillId="0" borderId="0" xfId="2" applyFont="1" applyAlignment="1">
      <alignment wrapText="1" shrinkToFit="1"/>
    </xf>
    <xf numFmtId="0" fontId="7" fillId="0" borderId="0" xfId="0" applyFont="1" applyAlignment="1">
      <alignment wrapText="1"/>
    </xf>
    <xf numFmtId="38" fontId="8" fillId="0" borderId="16" xfId="2" applyNumberFormat="1" applyFont="1" applyBorder="1"/>
    <xf numFmtId="0" fontId="8" fillId="0" borderId="17" xfId="0" applyFont="1" applyBorder="1" applyAlignment="1">
      <alignment horizontal="left"/>
    </xf>
    <xf numFmtId="0" fontId="8" fillId="0" borderId="0" xfId="0" applyFont="1" applyAlignment="1">
      <alignment horizontal="left"/>
    </xf>
    <xf numFmtId="167" fontId="8" fillId="0" borderId="17" xfId="2" applyNumberFormat="1" applyFont="1" applyBorder="1"/>
    <xf numFmtId="167" fontId="8" fillId="0" borderId="18" xfId="2" applyNumberFormat="1" applyFont="1" applyBorder="1"/>
    <xf numFmtId="38" fontId="8" fillId="0" borderId="18" xfId="2" applyNumberFormat="1" applyFont="1" applyBorder="1"/>
    <xf numFmtId="167" fontId="14" fillId="0" borderId="14" xfId="2" applyNumberFormat="1" applyFont="1" applyBorder="1"/>
    <xf numFmtId="38" fontId="8" fillId="0" borderId="14" xfId="2" applyNumberFormat="1" applyFont="1" applyBorder="1"/>
    <xf numFmtId="38" fontId="8" fillId="0" borderId="20" xfId="2" applyNumberFormat="1" applyFont="1" applyBorder="1"/>
    <xf numFmtId="167" fontId="21" fillId="0" borderId="17" xfId="2" applyNumberFormat="1" applyFont="1" applyBorder="1" applyAlignment="1">
      <alignment vertical="center"/>
    </xf>
    <xf numFmtId="166" fontId="22" fillId="0" borderId="20" xfId="2" applyFont="1" applyBorder="1" applyAlignment="1">
      <alignment vertical="center"/>
    </xf>
    <xf numFmtId="166" fontId="22" fillId="0" borderId="18" xfId="2" applyFont="1" applyBorder="1" applyAlignment="1">
      <alignment vertical="center"/>
    </xf>
    <xf numFmtId="166" fontId="22" fillId="0" borderId="0" xfId="2" applyFont="1" applyAlignment="1">
      <alignment vertical="center"/>
    </xf>
    <xf numFmtId="38" fontId="7" fillId="0" borderId="0" xfId="0" applyNumberFormat="1" applyFont="1"/>
    <xf numFmtId="40" fontId="14" fillId="0" borderId="18" xfId="2" applyNumberFormat="1" applyFont="1" applyBorder="1"/>
    <xf numFmtId="40" fontId="14" fillId="0" borderId="0" xfId="2" applyNumberFormat="1" applyFont="1"/>
    <xf numFmtId="0" fontId="23" fillId="0" borderId="17" xfId="0" applyFont="1" applyBorder="1"/>
    <xf numFmtId="0" fontId="23" fillId="0" borderId="0" xfId="0" applyFont="1"/>
    <xf numFmtId="167" fontId="21" fillId="0" borderId="17" xfId="2" applyNumberFormat="1" applyFont="1" applyBorder="1"/>
    <xf numFmtId="166" fontId="24" fillId="0" borderId="20" xfId="2" applyFont="1" applyBorder="1"/>
    <xf numFmtId="166" fontId="22" fillId="0" borderId="18" xfId="2" applyFont="1" applyBorder="1"/>
    <xf numFmtId="166" fontId="22" fillId="0" borderId="0" xfId="2" applyFont="1"/>
    <xf numFmtId="166" fontId="21" fillId="0" borderId="17" xfId="2" applyFont="1" applyBorder="1"/>
    <xf numFmtId="167" fontId="14" fillId="0" borderId="0" xfId="2" applyNumberFormat="1" applyFont="1"/>
    <xf numFmtId="166" fontId="21" fillId="0" borderId="20" xfId="2" applyFont="1" applyBorder="1"/>
    <xf numFmtId="167" fontId="21" fillId="0" borderId="0" xfId="2" applyNumberFormat="1" applyFont="1"/>
    <xf numFmtId="0" fontId="25" fillId="0" borderId="2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167" fontId="26" fillId="0" borderId="15" xfId="2" applyNumberFormat="1" applyFont="1" applyBorder="1" applyAlignment="1">
      <alignment vertical="center"/>
    </xf>
    <xf numFmtId="167" fontId="14" fillId="0" borderId="16" xfId="2" applyNumberFormat="1" applyFont="1" applyBorder="1"/>
    <xf numFmtId="166" fontId="27" fillId="0" borderId="14" xfId="2" applyFont="1" applyBorder="1" applyAlignment="1">
      <alignment vertical="center"/>
    </xf>
    <xf numFmtId="166" fontId="27" fillId="0" borderId="16" xfId="2" applyFont="1" applyBorder="1" applyAlignment="1">
      <alignment vertical="center"/>
    </xf>
    <xf numFmtId="166" fontId="27" fillId="0" borderId="0" xfId="2" applyFont="1" applyAlignment="1">
      <alignment vertical="center"/>
    </xf>
    <xf numFmtId="167" fontId="8" fillId="0" borderId="0" xfId="0" applyNumberFormat="1" applyFont="1"/>
    <xf numFmtId="40" fontId="22" fillId="0" borderId="0" xfId="2" applyNumberFormat="1" applyFont="1"/>
    <xf numFmtId="38" fontId="22" fillId="0" borderId="0" xfId="2" applyNumberFormat="1" applyFont="1"/>
    <xf numFmtId="0" fontId="28" fillId="0" borderId="0" xfId="0" applyFont="1"/>
    <xf numFmtId="167" fontId="28" fillId="0" borderId="0" xfId="2" applyNumberFormat="1" applyFont="1"/>
    <xf numFmtId="0" fontId="28" fillId="0" borderId="0" xfId="0" applyFont="1" applyAlignment="1">
      <alignment horizontal="center"/>
    </xf>
    <xf numFmtId="15" fontId="28" fillId="0" borderId="22" xfId="0" applyNumberFormat="1" applyFont="1" applyBorder="1" applyAlignment="1">
      <alignment horizontal="center"/>
    </xf>
    <xf numFmtId="15" fontId="28" fillId="0" borderId="19" xfId="0" applyNumberFormat="1" applyFont="1" applyBorder="1" applyAlignment="1">
      <alignment horizontal="center"/>
    </xf>
    <xf numFmtId="9" fontId="28" fillId="0" borderId="0" xfId="4" applyFont="1" applyAlignment="1">
      <alignment horizontal="center"/>
    </xf>
    <xf numFmtId="170" fontId="28" fillId="0" borderId="20" xfId="0" applyNumberFormat="1" applyFont="1" applyBorder="1" applyAlignment="1">
      <alignment horizontal="center"/>
    </xf>
    <xf numFmtId="167" fontId="28" fillId="0" borderId="15" xfId="2" applyNumberFormat="1" applyFont="1" applyBorder="1" applyAlignment="1">
      <alignment horizontal="center"/>
    </xf>
    <xf numFmtId="167" fontId="28" fillId="0" borderId="11" xfId="2" applyNumberFormat="1" applyFont="1" applyBorder="1" applyAlignment="1">
      <alignment horizontal="center"/>
    </xf>
    <xf numFmtId="15" fontId="28" fillId="0" borderId="0" xfId="0" applyNumberFormat="1" applyFont="1" applyAlignment="1">
      <alignment horizontal="center"/>
    </xf>
    <xf numFmtId="0" fontId="28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169" fontId="29" fillId="0" borderId="0" xfId="2" applyNumberFormat="1" applyFont="1" applyAlignment="1">
      <alignment horizontal="center"/>
    </xf>
    <xf numFmtId="169" fontId="28" fillId="0" borderId="0" xfId="2" applyNumberFormat="1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169" fontId="29" fillId="0" borderId="0" xfId="2" applyNumberFormat="1" applyFont="1"/>
    <xf numFmtId="167" fontId="28" fillId="0" borderId="0" xfId="0" applyNumberFormat="1" applyFont="1"/>
    <xf numFmtId="0" fontId="30" fillId="0" borderId="0" xfId="0" applyFont="1"/>
    <xf numFmtId="0" fontId="31" fillId="0" borderId="0" xfId="0" applyFont="1" applyAlignment="1">
      <alignment horizontal="center"/>
    </xf>
    <xf numFmtId="165" fontId="28" fillId="0" borderId="0" xfId="1" applyFont="1"/>
    <xf numFmtId="165" fontId="28" fillId="0" borderId="0" xfId="0" applyNumberFormat="1" applyFont="1"/>
    <xf numFmtId="0" fontId="32" fillId="0" borderId="0" xfId="0" applyFont="1"/>
    <xf numFmtId="0" fontId="28" fillId="0" borderId="0" xfId="0" applyFont="1" applyAlignment="1">
      <alignment horizontal="left"/>
    </xf>
    <xf numFmtId="169" fontId="28" fillId="0" borderId="0" xfId="2" applyNumberFormat="1" applyFont="1" applyAlignment="1">
      <alignment horizontal="center"/>
    </xf>
    <xf numFmtId="0" fontId="33" fillId="0" borderId="10" xfId="0" applyFont="1" applyBorder="1" applyAlignment="1">
      <alignment horizontal="center"/>
    </xf>
    <xf numFmtId="169" fontId="33" fillId="0" borderId="10" xfId="2" applyNumberFormat="1" applyFont="1" applyBorder="1"/>
    <xf numFmtId="0" fontId="33" fillId="0" borderId="10" xfId="0" applyFont="1" applyBorder="1"/>
    <xf numFmtId="167" fontId="33" fillId="0" borderId="10" xfId="0" applyNumberFormat="1" applyFont="1" applyBorder="1"/>
    <xf numFmtId="0" fontId="33" fillId="0" borderId="2" xfId="0" applyFont="1" applyBorder="1" applyAlignment="1">
      <alignment horizontal="center"/>
    </xf>
    <xf numFmtId="169" fontId="33" fillId="0" borderId="0" xfId="2" applyNumberFormat="1" applyFont="1" applyAlignment="1">
      <alignment horizontal="center"/>
    </xf>
    <xf numFmtId="169" fontId="33" fillId="0" borderId="0" xfId="2" applyNumberFormat="1" applyFont="1"/>
    <xf numFmtId="0" fontId="33" fillId="0" borderId="0" xfId="0" applyFont="1"/>
    <xf numFmtId="0" fontId="32" fillId="0" borderId="0" xfId="0" applyFont="1" applyAlignment="1">
      <alignment horizontal="center"/>
    </xf>
    <xf numFmtId="167" fontId="30" fillId="0" borderId="0" xfId="0" applyNumberFormat="1" applyFont="1"/>
    <xf numFmtId="169" fontId="30" fillId="0" borderId="0" xfId="2" applyNumberFormat="1" applyFont="1"/>
    <xf numFmtId="167" fontId="28" fillId="0" borderId="0" xfId="2" applyNumberFormat="1" applyFont="1" applyAlignment="1">
      <alignment horizontal="center"/>
    </xf>
    <xf numFmtId="169" fontId="29" fillId="0" borderId="0" xfId="2" applyNumberFormat="1" applyFont="1" applyAlignment="1">
      <alignment horizontal="left" indent="1"/>
    </xf>
    <xf numFmtId="41" fontId="34" fillId="0" borderId="0" xfId="3" applyNumberFormat="1" applyFont="1"/>
    <xf numFmtId="0" fontId="30" fillId="0" borderId="0" xfId="0" applyFont="1" applyAlignment="1">
      <alignment horizontal="center"/>
    </xf>
    <xf numFmtId="0" fontId="35" fillId="0" borderId="9" xfId="0" applyFont="1" applyBorder="1" applyAlignment="1">
      <alignment horizontal="center"/>
    </xf>
    <xf numFmtId="0" fontId="36" fillId="0" borderId="9" xfId="0" applyFont="1" applyBorder="1" applyAlignment="1">
      <alignment horizontal="left"/>
    </xf>
    <xf numFmtId="0" fontId="35" fillId="0" borderId="9" xfId="0" applyFont="1" applyBorder="1" applyAlignment="1">
      <alignment horizontal="right"/>
    </xf>
    <xf numFmtId="169" fontId="35" fillId="0" borderId="9" xfId="2" applyNumberFormat="1" applyFont="1" applyBorder="1"/>
    <xf numFmtId="0" fontId="35" fillId="0" borderId="9" xfId="0" applyFont="1" applyBorder="1"/>
    <xf numFmtId="167" fontId="30" fillId="0" borderId="0" xfId="2" applyNumberFormat="1" applyFont="1" applyAlignment="1">
      <alignment horizontal="center"/>
    </xf>
    <xf numFmtId="169" fontId="37" fillId="0" borderId="0" xfId="2" applyNumberFormat="1" applyFont="1"/>
    <xf numFmtId="169" fontId="0" fillId="0" borderId="0" xfId="2" applyNumberFormat="1" applyFont="1"/>
    <xf numFmtId="0" fontId="36" fillId="0" borderId="9" xfId="0" applyFont="1" applyBorder="1" applyAlignment="1">
      <alignment horizontal="center"/>
    </xf>
    <xf numFmtId="169" fontId="33" fillId="0" borderId="9" xfId="2" applyNumberFormat="1" applyFont="1" applyBorder="1"/>
    <xf numFmtId="169" fontId="36" fillId="0" borderId="9" xfId="2" applyNumberFormat="1" applyFont="1" applyBorder="1"/>
    <xf numFmtId="0" fontId="36" fillId="0" borderId="9" xfId="0" applyFont="1" applyBorder="1"/>
    <xf numFmtId="0" fontId="29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41" fontId="28" fillId="0" borderId="0" xfId="0" applyNumberFormat="1" applyFont="1"/>
    <xf numFmtId="0" fontId="30" fillId="0" borderId="9" xfId="0" applyFont="1" applyBorder="1" applyAlignment="1">
      <alignment horizontal="center"/>
    </xf>
    <xf numFmtId="169" fontId="30" fillId="0" borderId="9" xfId="2" applyNumberFormat="1" applyFont="1" applyBorder="1"/>
    <xf numFmtId="167" fontId="30" fillId="0" borderId="9" xfId="2" applyNumberFormat="1" applyFont="1" applyBorder="1"/>
    <xf numFmtId="0" fontId="30" fillId="0" borderId="9" xfId="0" applyFont="1" applyBorder="1"/>
    <xf numFmtId="41" fontId="30" fillId="0" borderId="9" xfId="0" applyNumberFormat="1" applyFont="1" applyBorder="1"/>
    <xf numFmtId="0" fontId="30" fillId="0" borderId="0" xfId="0" applyFont="1" applyAlignment="1">
      <alignment horizontal="right"/>
    </xf>
    <xf numFmtId="169" fontId="35" fillId="0" borderId="0" xfId="2" applyNumberFormat="1" applyFont="1"/>
    <xf numFmtId="41" fontId="30" fillId="0" borderId="0" xfId="0" applyNumberFormat="1" applyFont="1"/>
    <xf numFmtId="0" fontId="39" fillId="0" borderId="0" xfId="0" applyFont="1"/>
    <xf numFmtId="0" fontId="40" fillId="0" borderId="0" xfId="0" applyFont="1"/>
    <xf numFmtId="41" fontId="29" fillId="0" borderId="0" xfId="0" applyNumberFormat="1" applyFont="1"/>
    <xf numFmtId="0" fontId="41" fillId="0" borderId="0" xfId="0" applyFont="1"/>
    <xf numFmtId="0" fontId="42" fillId="0" borderId="0" xfId="0" applyFont="1"/>
    <xf numFmtId="0" fontId="43" fillId="0" borderId="0" xfId="0" applyFont="1" applyAlignment="1">
      <alignment horizontal="center"/>
    </xf>
    <xf numFmtId="0" fontId="44" fillId="0" borderId="0" xfId="0" applyFont="1"/>
    <xf numFmtId="0" fontId="43" fillId="0" borderId="0" xfId="0" applyFont="1"/>
    <xf numFmtId="0" fontId="45" fillId="0" borderId="0" xfId="0" applyFont="1"/>
    <xf numFmtId="0" fontId="29" fillId="0" borderId="0" xfId="0" applyFont="1"/>
    <xf numFmtId="0" fontId="46" fillId="0" borderId="0" xfId="0" applyFont="1"/>
    <xf numFmtId="0" fontId="47" fillId="0" borderId="0" xfId="0" applyFont="1"/>
    <xf numFmtId="0" fontId="31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35" fillId="0" borderId="0" xfId="0" applyFont="1"/>
    <xf numFmtId="0" fontId="30" fillId="0" borderId="9" xfId="0" applyFont="1" applyBorder="1" applyAlignment="1">
      <alignment horizontal="left"/>
    </xf>
    <xf numFmtId="0" fontId="30" fillId="0" borderId="9" xfId="0" applyFont="1" applyBorder="1" applyAlignment="1">
      <alignment horizontal="right"/>
    </xf>
    <xf numFmtId="169" fontId="28" fillId="0" borderId="9" xfId="2" applyNumberFormat="1" applyFont="1" applyBorder="1"/>
    <xf numFmtId="0" fontId="30" fillId="0" borderId="10" xfId="0" applyFont="1" applyBorder="1" applyAlignment="1">
      <alignment horizontal="center"/>
    </xf>
    <xf numFmtId="169" fontId="35" fillId="0" borderId="10" xfId="2" applyNumberFormat="1" applyFont="1" applyBorder="1"/>
    <xf numFmtId="167" fontId="35" fillId="0" borderId="10" xfId="0" applyNumberFormat="1" applyFont="1" applyBorder="1"/>
    <xf numFmtId="0" fontId="35" fillId="0" borderId="10" xfId="0" applyFont="1" applyBorder="1"/>
    <xf numFmtId="41" fontId="35" fillId="0" borderId="10" xfId="0" applyNumberFormat="1" applyFont="1" applyBorder="1"/>
    <xf numFmtId="0" fontId="35" fillId="0" borderId="0" xfId="0" applyFont="1" applyAlignment="1">
      <alignment horizontal="center"/>
    </xf>
    <xf numFmtId="169" fontId="30" fillId="0" borderId="0" xfId="2" applyNumberFormat="1" applyFont="1" applyAlignment="1">
      <alignment horizontal="right"/>
    </xf>
    <xf numFmtId="169" fontId="28" fillId="0" borderId="0" xfId="2" applyNumberFormat="1" applyFont="1" applyAlignment="1">
      <alignment horizontal="right"/>
    </xf>
    <xf numFmtId="167" fontId="7" fillId="0" borderId="0" xfId="2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14" fillId="0" borderId="0" xfId="0" applyNumberFormat="1" applyFont="1" applyFill="1" applyBorder="1"/>
    <xf numFmtId="164" fontId="6" fillId="0" borderId="0" xfId="0" applyNumberFormat="1" applyFont="1" applyAlignment="1"/>
    <xf numFmtId="164" fontId="22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8" fontId="12" fillId="0" borderId="0" xfId="2" applyNumberFormat="1" applyFont="1" applyAlignment="1">
      <alignment horizontal="center"/>
    </xf>
    <xf numFmtId="0" fontId="7" fillId="0" borderId="0" xfId="0" applyFont="1" applyAlignment="1">
      <alignment horizontal="left"/>
    </xf>
    <xf numFmtId="167" fontId="7" fillId="0" borderId="0" xfId="2" applyNumberFormat="1" applyFont="1" applyAlignment="1">
      <alignment horizontal="center"/>
    </xf>
    <xf numFmtId="167" fontId="7" fillId="0" borderId="9" xfId="2" applyNumberFormat="1" applyFont="1" applyBorder="1" applyAlignment="1">
      <alignment horizontal="center"/>
    </xf>
    <xf numFmtId="167" fontId="7" fillId="0" borderId="10" xfId="2" applyNumberFormat="1" applyFont="1" applyBorder="1" applyAlignment="1">
      <alignment horizontal="center"/>
    </xf>
    <xf numFmtId="0" fontId="7" fillId="0" borderId="0" xfId="0" applyFont="1" applyAlignment="1">
      <alignment horizontal="justify"/>
    </xf>
    <xf numFmtId="167" fontId="12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17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21" fillId="0" borderId="17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68" fontId="7" fillId="0" borderId="14" xfId="2" applyNumberFormat="1" applyFont="1" applyBorder="1" applyAlignment="1">
      <alignment horizontal="center"/>
    </xf>
    <xf numFmtId="38" fontId="7" fillId="0" borderId="15" xfId="2" applyNumberFormat="1" applyFont="1" applyBorder="1" applyAlignment="1">
      <alignment horizontal="center"/>
    </xf>
    <xf numFmtId="38" fontId="7" fillId="0" borderId="16" xfId="2" applyNumberFormat="1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5" fillId="0" borderId="13" xfId="0" applyFont="1" applyBorder="1" applyAlignment="1">
      <alignment horizontal="center"/>
    </xf>
    <xf numFmtId="15" fontId="28" fillId="0" borderId="12" xfId="0" applyNumberFormat="1" applyFont="1" applyBorder="1" applyAlignment="1">
      <alignment horizontal="center"/>
    </xf>
    <xf numFmtId="15" fontId="28" fillId="0" borderId="21" xfId="0" applyNumberFormat="1" applyFont="1" applyBorder="1" applyAlignment="1">
      <alignment horizontal="center"/>
    </xf>
    <xf numFmtId="15" fontId="28" fillId="0" borderId="13" xfId="0" applyNumberFormat="1" applyFont="1" applyBorder="1" applyAlignment="1">
      <alignment horizontal="center"/>
    </xf>
    <xf numFmtId="15" fontId="28" fillId="0" borderId="22" xfId="0" applyNumberFormat="1" applyFont="1" applyBorder="1" applyAlignment="1">
      <alignment horizontal="center"/>
    </xf>
    <xf numFmtId="15" fontId="28" fillId="0" borderId="11" xfId="0" applyNumberFormat="1" applyFont="1" applyBorder="1" applyAlignment="1">
      <alignment horizontal="center"/>
    </xf>
    <xf numFmtId="15" fontId="28" fillId="0" borderId="23" xfId="0" applyNumberFormat="1" applyFont="1" applyBorder="1" applyAlignment="1">
      <alignment horizontal="center"/>
    </xf>
    <xf numFmtId="167" fontId="28" fillId="0" borderId="15" xfId="2" applyNumberFormat="1" applyFont="1" applyBorder="1" applyAlignment="1">
      <alignment horizontal="center"/>
    </xf>
    <xf numFmtId="167" fontId="28" fillId="0" borderId="9" xfId="2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0" fillId="0" borderId="9" xfId="0" applyFont="1" applyBorder="1" applyAlignment="1">
      <alignment horizontal="right"/>
    </xf>
    <xf numFmtId="0" fontId="35" fillId="0" borderId="10" xfId="0" applyFont="1" applyBorder="1" applyAlignment="1">
      <alignment horizontal="center"/>
    </xf>
  </cellXfs>
  <cellStyles count="5">
    <cellStyle name="Comma [0] 2" xfId="1"/>
    <cellStyle name="Comma 2" xfId="2"/>
    <cellStyle name="Normal" xfId="0" builtinId="0"/>
    <cellStyle name="Normal_Trial Balance Summary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0</xdr:rowOff>
    </xdr:from>
    <xdr:to>
      <xdr:col>6</xdr:col>
      <xdr:colOff>1059111</xdr:colOff>
      <xdr:row>12</xdr:row>
      <xdr:rowOff>37956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552575"/>
          <a:ext cx="3878511" cy="73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3" sqref="G23"/>
    </sheetView>
  </sheetViews>
  <sheetFormatPr defaultColWidth="9.109375" defaultRowHeight="13.2"/>
  <cols>
    <col min="1" max="1" width="9.109375" style="4" customWidth="1"/>
    <col min="2" max="2" width="12.6640625" style="4" customWidth="1"/>
    <col min="3" max="3" width="9.109375" style="4" customWidth="1"/>
    <col min="4" max="4" width="6.109375" style="4" customWidth="1"/>
    <col min="5" max="6" width="9.109375" style="4" customWidth="1"/>
    <col min="7" max="7" width="27.109375" style="4" customWidth="1"/>
    <col min="8" max="8" width="9.109375" style="4" customWidth="1"/>
    <col min="9" max="16384" width="9.109375" style="4"/>
  </cols>
  <sheetData>
    <row r="1" spans="1:7" ht="13.8" thickTop="1">
      <c r="A1" s="1"/>
      <c r="B1" s="2"/>
      <c r="C1" s="2"/>
      <c r="D1" s="2"/>
      <c r="E1" s="2"/>
      <c r="F1" s="2"/>
      <c r="G1" s="3"/>
    </row>
    <row r="2" spans="1:7">
      <c r="A2" s="5"/>
      <c r="G2" s="6"/>
    </row>
    <row r="3" spans="1:7">
      <c r="A3" s="5"/>
      <c r="G3" s="6"/>
    </row>
    <row r="4" spans="1:7">
      <c r="A4" s="5"/>
      <c r="G4" s="6"/>
    </row>
    <row r="5" spans="1:7">
      <c r="A5" s="5"/>
      <c r="G5" s="6"/>
    </row>
    <row r="6" spans="1:7">
      <c r="A6" s="5"/>
      <c r="G6" s="6"/>
    </row>
    <row r="7" spans="1:7">
      <c r="A7" s="5"/>
      <c r="G7" s="6"/>
    </row>
    <row r="8" spans="1:7">
      <c r="A8" s="5"/>
      <c r="G8" s="6"/>
    </row>
    <row r="9" spans="1:7">
      <c r="A9" s="5"/>
      <c r="G9" s="6"/>
    </row>
    <row r="10" spans="1:7">
      <c r="A10" s="5"/>
      <c r="G10" s="6"/>
    </row>
    <row r="11" spans="1:7" ht="25.2">
      <c r="A11" s="233"/>
      <c r="B11" s="234"/>
      <c r="C11" s="234"/>
      <c r="D11" s="234"/>
      <c r="E11" s="234"/>
      <c r="F11" s="234"/>
      <c r="G11" s="235"/>
    </row>
    <row r="12" spans="1:7" ht="14.4">
      <c r="A12" s="236"/>
      <c r="B12" s="237"/>
      <c r="C12" s="237"/>
      <c r="D12" s="237"/>
      <c r="E12" s="237"/>
      <c r="F12" s="237"/>
      <c r="G12" s="238"/>
    </row>
    <row r="13" spans="1:7">
      <c r="A13" s="5"/>
      <c r="G13" s="6"/>
    </row>
    <row r="14" spans="1:7">
      <c r="A14" s="5"/>
      <c r="G14" s="6"/>
    </row>
    <row r="15" spans="1:7">
      <c r="A15" s="5"/>
      <c r="G15" s="6"/>
    </row>
    <row r="16" spans="1:7">
      <c r="A16" s="5"/>
      <c r="G16" s="6"/>
    </row>
    <row r="17" spans="1:7" ht="18" customHeight="1">
      <c r="A17" s="5"/>
      <c r="G17" s="6"/>
    </row>
    <row r="18" spans="1:7">
      <c r="A18" s="5"/>
      <c r="G18" s="6"/>
    </row>
    <row r="19" spans="1:7">
      <c r="A19" s="5"/>
      <c r="G19" s="6"/>
    </row>
    <row r="20" spans="1:7" ht="18">
      <c r="A20" s="230" t="s">
        <v>0</v>
      </c>
      <c r="B20" s="231"/>
      <c r="C20" s="231"/>
      <c r="D20" s="231"/>
      <c r="E20" s="231"/>
      <c r="F20" s="231"/>
      <c r="G20" s="232"/>
    </row>
    <row r="21" spans="1:7" ht="18">
      <c r="A21" s="7"/>
      <c r="B21" s="8"/>
      <c r="C21" s="8"/>
      <c r="D21" s="8"/>
      <c r="E21" s="8"/>
      <c r="F21" s="8"/>
      <c r="G21" s="9"/>
    </row>
    <row r="22" spans="1:7" ht="18">
      <c r="A22" s="230" t="s">
        <v>1</v>
      </c>
      <c r="B22" s="231"/>
      <c r="C22" s="231"/>
      <c r="D22" s="231"/>
      <c r="E22" s="231"/>
      <c r="F22" s="231"/>
      <c r="G22" s="232"/>
    </row>
    <row r="23" spans="1:7" ht="18">
      <c r="A23" s="7"/>
      <c r="B23" s="8"/>
      <c r="C23" s="8"/>
      <c r="D23" s="8"/>
      <c r="E23" s="8"/>
      <c r="F23" s="8"/>
      <c r="G23" s="9"/>
    </row>
    <row r="24" spans="1:7" ht="18">
      <c r="A24" s="239"/>
      <c r="B24" s="240"/>
      <c r="C24" s="240"/>
      <c r="D24" s="240"/>
      <c r="E24" s="240"/>
      <c r="F24" s="240"/>
      <c r="G24" s="241"/>
    </row>
    <row r="25" spans="1:7" ht="18">
      <c r="A25" s="230"/>
      <c r="B25" s="231"/>
      <c r="C25" s="231"/>
      <c r="D25" s="231"/>
      <c r="E25" s="231"/>
      <c r="F25" s="231"/>
      <c r="G25" s="232"/>
    </row>
    <row r="26" spans="1:7">
      <c r="A26" s="5"/>
      <c r="G26" s="6"/>
    </row>
    <row r="27" spans="1:7">
      <c r="A27" s="5"/>
      <c r="G27" s="6"/>
    </row>
    <row r="28" spans="1:7">
      <c r="A28" s="5"/>
      <c r="G28" s="6"/>
    </row>
    <row r="29" spans="1:7">
      <c r="A29" s="5"/>
      <c r="G29" s="6"/>
    </row>
    <row r="30" spans="1:7">
      <c r="A30" s="5"/>
      <c r="G30" s="6"/>
    </row>
    <row r="31" spans="1:7">
      <c r="A31" s="5"/>
      <c r="G31" s="6"/>
    </row>
    <row r="32" spans="1:7">
      <c r="A32" s="5"/>
      <c r="G32" s="6"/>
    </row>
    <row r="33" spans="1:7">
      <c r="A33" s="5"/>
      <c r="G33" s="6"/>
    </row>
    <row r="34" spans="1:7">
      <c r="A34" s="5"/>
      <c r="G34" s="6"/>
    </row>
    <row r="35" spans="1:7">
      <c r="A35" s="5"/>
      <c r="G35" s="6"/>
    </row>
    <row r="36" spans="1:7">
      <c r="A36" s="5"/>
      <c r="G36" s="6"/>
    </row>
    <row r="37" spans="1:7">
      <c r="A37" s="5"/>
      <c r="G37" s="6"/>
    </row>
    <row r="38" spans="1:7">
      <c r="A38" s="5"/>
      <c r="G38" s="6"/>
    </row>
    <row r="39" spans="1:7">
      <c r="A39" s="5"/>
      <c r="G39" s="6"/>
    </row>
    <row r="40" spans="1:7">
      <c r="A40" s="5"/>
      <c r="G40" s="6"/>
    </row>
    <row r="41" spans="1:7">
      <c r="A41" s="5"/>
      <c r="G41" s="6"/>
    </row>
    <row r="42" spans="1:7">
      <c r="A42" s="5"/>
      <c r="G42" s="6"/>
    </row>
    <row r="43" spans="1:7">
      <c r="A43" s="5"/>
      <c r="G43" s="6"/>
    </row>
    <row r="44" spans="1:7">
      <c r="A44" s="5"/>
      <c r="G44" s="6"/>
    </row>
    <row r="45" spans="1:7">
      <c r="A45" s="5"/>
      <c r="G45" s="6"/>
    </row>
    <row r="46" spans="1:7">
      <c r="A46" s="5"/>
      <c r="G46" s="6"/>
    </row>
    <row r="47" spans="1:7">
      <c r="A47" s="5"/>
      <c r="G47" s="6"/>
    </row>
    <row r="48" spans="1:7">
      <c r="A48" s="5"/>
      <c r="G48" s="6"/>
    </row>
    <row r="49" spans="1:7" ht="13.8" thickBot="1">
      <c r="A49" s="10"/>
      <c r="B49" s="11"/>
      <c r="C49" s="11"/>
      <c r="D49" s="11"/>
      <c r="E49" s="11" t="s">
        <v>2</v>
      </c>
      <c r="F49" s="11"/>
      <c r="G49" s="12"/>
    </row>
  </sheetData>
  <mergeCells count="6">
    <mergeCell ref="A25:G25"/>
    <mergeCell ref="A11:G11"/>
    <mergeCell ref="A12:G12"/>
    <mergeCell ref="A20:G20"/>
    <mergeCell ref="A22:G22"/>
    <mergeCell ref="A24:G24"/>
  </mergeCells>
  <pageMargins left="0.75" right="0.75" top="1" bottom="1" header="0.5" footer="0.5"/>
  <pageSetup paperSize="9" orientation="portrait"/>
  <headerFooter alignWithMargins="0">
    <oddFooter>&amp;R&amp;"Letter Gothic,Regular"&amp;7Printed &amp;D&amp;T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5" zoomScaleNormal="85" workbookViewId="0">
      <selection sqref="A1:F1"/>
    </sheetView>
  </sheetViews>
  <sheetFormatPr defaultColWidth="9.109375" defaultRowHeight="13.2"/>
  <cols>
    <col min="1" max="1" width="47.88671875" style="13" customWidth="1"/>
    <col min="2" max="2" width="5.33203125" style="15" customWidth="1"/>
    <col min="3" max="3" width="1.5546875" style="13" customWidth="1"/>
    <col min="4" max="4" width="19.5546875" style="13" bestFit="1" customWidth="1"/>
    <col min="5" max="5" width="3.88671875" style="13" customWidth="1"/>
    <col min="6" max="6" width="20" style="13" bestFit="1" customWidth="1"/>
    <col min="7" max="7" width="9.109375" style="13" customWidth="1"/>
    <col min="8" max="8" width="24.109375" style="13" customWidth="1"/>
    <col min="9" max="9" width="9.109375" style="13" customWidth="1"/>
    <col min="10" max="16384" width="9.109375" style="13"/>
  </cols>
  <sheetData>
    <row r="1" spans="1:8" ht="15">
      <c r="A1" s="242" t="str">
        <f>Desc!A2</f>
        <v>PT RHB ASSET MANAGEMENT INDONESIA</v>
      </c>
      <c r="B1" s="242"/>
      <c r="C1" s="242"/>
      <c r="D1" s="242"/>
      <c r="E1" s="242"/>
      <c r="F1" s="242"/>
    </row>
    <row r="2" spans="1:8" ht="15">
      <c r="A2" s="242" t="s">
        <v>3</v>
      </c>
      <c r="B2" s="242"/>
      <c r="C2" s="242"/>
      <c r="D2" s="242"/>
      <c r="E2" s="242"/>
      <c r="F2" s="242"/>
    </row>
    <row r="3" spans="1:8" ht="15">
      <c r="A3" s="243">
        <f>Cover!A24</f>
        <v>0</v>
      </c>
      <c r="B3" s="243"/>
      <c r="C3" s="243"/>
      <c r="D3" s="243"/>
      <c r="E3" s="243"/>
      <c r="F3" s="243"/>
    </row>
    <row r="4" spans="1:8">
      <c r="A4" s="14"/>
      <c r="B4" s="14"/>
      <c r="C4" s="14"/>
      <c r="D4" s="14"/>
      <c r="E4" s="14"/>
      <c r="F4" s="14"/>
    </row>
    <row r="5" spans="1:8">
      <c r="A5" s="14"/>
      <c r="B5" s="14"/>
      <c r="C5" s="14"/>
      <c r="D5" s="14"/>
      <c r="E5" s="14"/>
      <c r="F5" s="14"/>
    </row>
    <row r="6" spans="1:8">
      <c r="D6" s="16"/>
      <c r="E6" s="16"/>
      <c r="F6" s="16"/>
    </row>
    <row r="7" spans="1:8" ht="13.8" thickBot="1">
      <c r="A7" s="15"/>
      <c r="B7" s="17" t="s">
        <v>4</v>
      </c>
      <c r="D7" s="18">
        <f>Cover!A24</f>
        <v>0</v>
      </c>
      <c r="E7" s="16"/>
      <c r="F7" s="18"/>
    </row>
    <row r="8" spans="1:8" ht="13.8" thickTop="1">
      <c r="A8" s="19" t="s">
        <v>5</v>
      </c>
      <c r="B8" s="20"/>
      <c r="C8" s="244" t="s">
        <v>6</v>
      </c>
      <c r="D8" s="244"/>
      <c r="E8" s="244" t="s">
        <v>6</v>
      </c>
      <c r="F8" s="244"/>
    </row>
    <row r="9" spans="1:8">
      <c r="A9" s="19"/>
      <c r="B9" s="20"/>
      <c r="C9" s="14"/>
      <c r="D9" s="16"/>
      <c r="E9" s="16"/>
      <c r="F9" s="16"/>
    </row>
    <row r="10" spans="1:8">
      <c r="A10" s="13" t="s">
        <v>7</v>
      </c>
      <c r="B10" s="15">
        <v>1</v>
      </c>
      <c r="C10" s="16"/>
      <c r="D10" s="16">
        <f>Desc!J17</f>
        <v>0</v>
      </c>
      <c r="E10" s="16"/>
      <c r="F10" s="16">
        <f>Desc!L17</f>
        <v>0</v>
      </c>
    </row>
    <row r="11" spans="1:8">
      <c r="A11" s="13" t="s">
        <v>8</v>
      </c>
      <c r="B11" s="15">
        <v>2</v>
      </c>
      <c r="C11" s="16"/>
      <c r="D11" s="16">
        <f>Desc!J25</f>
        <v>0</v>
      </c>
      <c r="E11" s="16"/>
      <c r="F11" s="16">
        <f>Desc!L25</f>
        <v>0</v>
      </c>
    </row>
    <row r="12" spans="1:8">
      <c r="A12" s="13" t="s">
        <v>9</v>
      </c>
      <c r="D12" s="16">
        <f>Desc!J34</f>
        <v>0</v>
      </c>
      <c r="E12" s="16"/>
      <c r="F12" s="16">
        <f>Desc!L34</f>
        <v>0</v>
      </c>
    </row>
    <row r="13" spans="1:8">
      <c r="A13" s="13" t="s">
        <v>10</v>
      </c>
      <c r="B13" s="15">
        <v>4</v>
      </c>
      <c r="D13" s="16">
        <f>Desc!J48</f>
        <v>0</v>
      </c>
      <c r="E13" s="16"/>
      <c r="F13" s="16">
        <f>Desc!L48</f>
        <v>0</v>
      </c>
    </row>
    <row r="14" spans="1:8">
      <c r="A14" s="13" t="s">
        <v>11</v>
      </c>
      <c r="B14" s="15">
        <v>5</v>
      </c>
      <c r="D14" s="16">
        <f>Desc!J57</f>
        <v>0</v>
      </c>
      <c r="E14" s="16"/>
      <c r="F14" s="16">
        <f>Desc!L57</f>
        <v>0</v>
      </c>
      <c r="H14" s="21"/>
    </row>
    <row r="15" spans="1:8">
      <c r="D15" s="16"/>
      <c r="E15" s="16"/>
      <c r="F15" s="16"/>
    </row>
    <row r="16" spans="1:8">
      <c r="D16" s="22">
        <f>SUM(D10:D14)</f>
        <v>0</v>
      </c>
      <c r="E16" s="16"/>
      <c r="F16" s="22">
        <f>SUM(F10:F14)</f>
        <v>0</v>
      </c>
    </row>
    <row r="17" spans="1:8">
      <c r="D17" s="16"/>
      <c r="E17" s="16"/>
      <c r="F17" s="16"/>
    </row>
    <row r="18" spans="1:8">
      <c r="A18" s="13" t="s">
        <v>12</v>
      </c>
      <c r="B18" s="15">
        <v>6</v>
      </c>
      <c r="D18" s="16">
        <f>Desc!J74</f>
        <v>0</v>
      </c>
      <c r="E18" s="16"/>
      <c r="F18" s="16">
        <f>Desc!L74</f>
        <v>0</v>
      </c>
    </row>
    <row r="19" spans="1:8">
      <c r="A19" s="13" t="s">
        <v>13</v>
      </c>
      <c r="B19" s="15">
        <v>7</v>
      </c>
      <c r="D19" s="16">
        <f>Desc!L101</f>
        <v>0</v>
      </c>
      <c r="E19" s="16"/>
      <c r="F19" s="16">
        <f>Desc!E101</f>
        <v>0</v>
      </c>
    </row>
    <row r="20" spans="1:8">
      <c r="A20" s="13" t="s">
        <v>14</v>
      </c>
      <c r="B20" s="15">
        <v>8</v>
      </c>
      <c r="D20" s="16">
        <f>Desc!J110</f>
        <v>0</v>
      </c>
      <c r="E20" s="16"/>
      <c r="F20" s="16">
        <f>Desc!L110</f>
        <v>0</v>
      </c>
      <c r="H20" s="21"/>
    </row>
    <row r="21" spans="1:8">
      <c r="D21" s="16"/>
      <c r="E21" s="16"/>
      <c r="F21" s="16"/>
    </row>
    <row r="22" spans="1:8" ht="13.8" thickBot="1">
      <c r="A22" s="23" t="s">
        <v>15</v>
      </c>
      <c r="B22" s="24"/>
      <c r="C22" s="23"/>
      <c r="D22" s="25">
        <f>D16+D18+D19+D20</f>
        <v>0</v>
      </c>
      <c r="E22" s="26"/>
      <c r="F22" s="25">
        <f>F16+F18+F19+F20</f>
        <v>0</v>
      </c>
      <c r="H22" s="21"/>
    </row>
    <row r="23" spans="1:8" ht="13.8" thickTop="1">
      <c r="D23" s="16"/>
      <c r="E23" s="16"/>
      <c r="F23" s="16"/>
    </row>
    <row r="24" spans="1:8">
      <c r="D24" s="16"/>
      <c r="E24" s="16"/>
      <c r="F24" s="16"/>
    </row>
    <row r="25" spans="1:8">
      <c r="A25" s="27" t="s">
        <v>16</v>
      </c>
      <c r="B25" s="14"/>
      <c r="D25" s="16"/>
      <c r="E25" s="16"/>
      <c r="F25" s="16"/>
    </row>
    <row r="26" spans="1:8">
      <c r="D26" s="16"/>
      <c r="E26" s="16"/>
      <c r="F26" s="16"/>
    </row>
    <row r="27" spans="1:8">
      <c r="A27" s="13" t="s">
        <v>17</v>
      </c>
      <c r="D27" s="16">
        <f>Desc!J120</f>
        <v>0</v>
      </c>
      <c r="E27" s="16"/>
      <c r="F27" s="16">
        <f>Desc!L120</f>
        <v>0</v>
      </c>
    </row>
    <row r="28" spans="1:8">
      <c r="A28" s="13" t="s">
        <v>18</v>
      </c>
      <c r="D28" s="16"/>
      <c r="E28" s="16"/>
      <c r="F28" s="16"/>
    </row>
    <row r="29" spans="1:8">
      <c r="A29" s="13" t="s">
        <v>19</v>
      </c>
      <c r="B29" s="15">
        <v>9</v>
      </c>
      <c r="D29" s="16">
        <f>Desc!J153</f>
        <v>0</v>
      </c>
      <c r="E29" s="16"/>
      <c r="F29" s="16">
        <f>Desc!L153</f>
        <v>0</v>
      </c>
    </row>
    <row r="30" spans="1:8">
      <c r="D30" s="16"/>
      <c r="E30" s="16"/>
      <c r="F30" s="16"/>
    </row>
    <row r="31" spans="1:8" ht="16.5" customHeight="1">
      <c r="A31" s="28" t="s">
        <v>20</v>
      </c>
      <c r="B31" s="14"/>
      <c r="C31" s="16"/>
      <c r="D31" s="29">
        <f>SUM(D27:D30)</f>
        <v>0</v>
      </c>
      <c r="E31" s="16"/>
      <c r="F31" s="29">
        <f>SUM(F27:F30)</f>
        <v>0</v>
      </c>
    </row>
    <row r="32" spans="1:8">
      <c r="D32" s="16"/>
      <c r="E32" s="16"/>
      <c r="F32" s="16"/>
    </row>
    <row r="33" spans="1:8">
      <c r="A33" s="27" t="s">
        <v>21</v>
      </c>
      <c r="B33" s="14"/>
      <c r="D33" s="16"/>
      <c r="E33" s="16"/>
      <c r="F33" s="16"/>
    </row>
    <row r="34" spans="1:8">
      <c r="D34" s="16"/>
      <c r="E34" s="16"/>
      <c r="F34" s="16"/>
    </row>
    <row r="35" spans="1:8">
      <c r="A35" s="13" t="s">
        <v>22</v>
      </c>
      <c r="D35" s="16"/>
      <c r="E35" s="16"/>
      <c r="F35" s="16"/>
    </row>
    <row r="36" spans="1:8">
      <c r="A36" s="13" t="s">
        <v>23</v>
      </c>
      <c r="D36" s="16"/>
      <c r="E36" s="16"/>
      <c r="F36" s="16"/>
    </row>
    <row r="37" spans="1:8">
      <c r="A37" s="13" t="s">
        <v>24</v>
      </c>
      <c r="B37" s="15">
        <v>10</v>
      </c>
      <c r="D37" s="16">
        <f>-TB!H89</f>
        <v>0</v>
      </c>
      <c r="E37" s="16"/>
      <c r="F37" s="16">
        <f>-TB!E89</f>
        <v>0</v>
      </c>
    </row>
    <row r="38" spans="1:8">
      <c r="A38" s="13" t="s">
        <v>25</v>
      </c>
      <c r="D38" s="16">
        <f>-TB!H90</f>
        <v>0</v>
      </c>
      <c r="E38" s="16"/>
      <c r="F38" s="16">
        <f>-TB!E90</f>
        <v>0</v>
      </c>
    </row>
    <row r="39" spans="1:8">
      <c r="A39" s="13" t="s">
        <v>26</v>
      </c>
      <c r="D39" s="16">
        <f>-TB!H92</f>
        <v>0</v>
      </c>
      <c r="E39" s="16"/>
      <c r="F39" s="16">
        <f>-TB!E92</f>
        <v>0</v>
      </c>
      <c r="H39" s="30"/>
    </row>
    <row r="40" spans="1:8">
      <c r="A40" s="13" t="s">
        <v>27</v>
      </c>
      <c r="D40" s="16">
        <f>-TB!H95</f>
        <v>0</v>
      </c>
      <c r="E40" s="16"/>
      <c r="F40" s="16">
        <f>-TB!E95</f>
        <v>0</v>
      </c>
    </row>
    <row r="41" spans="1:8">
      <c r="A41" s="13" t="s">
        <v>28</v>
      </c>
      <c r="D41" s="16">
        <f>-TB!H96</f>
        <v>0</v>
      </c>
      <c r="E41" s="16"/>
      <c r="F41" s="16">
        <f>-TB!E96</f>
        <v>0</v>
      </c>
    </row>
    <row r="42" spans="1:8" ht="18" customHeight="1">
      <c r="A42" s="13" t="s">
        <v>29</v>
      </c>
      <c r="B42" s="14"/>
      <c r="C42" s="16"/>
      <c r="D42" s="16">
        <f>'IS Total'!D78+'IS Total'!D80</f>
        <v>0</v>
      </c>
      <c r="E42" s="16"/>
      <c r="F42" s="16">
        <f>'IS Total'!D80</f>
        <v>0</v>
      </c>
    </row>
    <row r="43" spans="1:8">
      <c r="A43" s="28" t="s">
        <v>30</v>
      </c>
      <c r="D43" s="29">
        <f>SUM(D37:D42)</f>
        <v>0</v>
      </c>
      <c r="E43" s="16"/>
      <c r="F43" s="29">
        <f>SUM(F37:F42)</f>
        <v>0</v>
      </c>
    </row>
    <row r="44" spans="1:8" ht="17.25" customHeight="1">
      <c r="A44" s="23"/>
      <c r="B44" s="24"/>
      <c r="C44" s="23"/>
      <c r="D44" s="16"/>
      <c r="E44" s="26"/>
      <c r="F44" s="16"/>
    </row>
    <row r="45" spans="1:8" ht="13.8" thickBot="1">
      <c r="A45" s="23" t="s">
        <v>31</v>
      </c>
      <c r="D45" s="25">
        <f>+D31+D43</f>
        <v>0</v>
      </c>
      <c r="F45" s="25">
        <f>+F31+F43</f>
        <v>0</v>
      </c>
    </row>
    <row r="47" spans="1:8">
      <c r="D47" s="16">
        <f>D22-D45</f>
        <v>0</v>
      </c>
      <c r="F47" s="16">
        <f>F22-F45</f>
        <v>0</v>
      </c>
    </row>
    <row r="49" spans="4:6">
      <c r="D49" s="31"/>
      <c r="F49" s="21"/>
    </row>
    <row r="50" spans="4:6">
      <c r="D50" s="21"/>
    </row>
  </sheetData>
  <mergeCells count="5">
    <mergeCell ref="A1:F1"/>
    <mergeCell ref="A2:F2"/>
    <mergeCell ref="A3:F3"/>
    <mergeCell ref="C8:D8"/>
    <mergeCell ref="E8:F8"/>
  </mergeCells>
  <pageMargins left="0.47244094488188981" right="0.27559055118110237" top="0.98425196850393704" bottom="0.98425196850393704" header="0.51181102362204722" footer="0.51181102362204722"/>
  <pageSetup paperSize="9" scale="80" orientation="portrait"/>
  <headerFooter alignWithMargins="0">
    <oddFooter>&amp;R&amp;"Letter Gothic,Regular"&amp;7Printed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7"/>
  <sheetViews>
    <sheetView workbookViewId="0">
      <selection activeCell="A2" sqref="A2:L2"/>
    </sheetView>
  </sheetViews>
  <sheetFormatPr defaultColWidth="9.109375" defaultRowHeight="13.2"/>
  <cols>
    <col min="1" max="1" width="3.33203125" style="15" customWidth="1"/>
    <col min="2" max="2" width="1.44140625" style="13" customWidth="1"/>
    <col min="3" max="3" width="17" style="13" customWidth="1"/>
    <col min="4" max="4" width="5.33203125" style="13" customWidth="1"/>
    <col min="5" max="6" width="8.6640625" style="13" customWidth="1"/>
    <col min="7" max="7" width="3.5546875" style="13" customWidth="1"/>
    <col min="8" max="8" width="14.109375" style="13" bestFit="1" customWidth="1"/>
    <col min="9" max="9" width="3.44140625" style="16" customWidth="1"/>
    <col min="10" max="10" width="15.33203125" style="13" customWidth="1"/>
    <col min="11" max="11" width="3.44140625" style="16" customWidth="1"/>
    <col min="12" max="12" width="17.44140625" style="13" customWidth="1"/>
    <col min="13" max="13" width="9.109375" style="13" customWidth="1"/>
    <col min="14" max="14" width="11" style="13" bestFit="1" customWidth="1"/>
    <col min="15" max="15" width="12.109375" style="13" bestFit="1" customWidth="1"/>
    <col min="16" max="16" width="11.44140625" style="13" bestFit="1" customWidth="1"/>
    <col min="17" max="17" width="9.109375" style="13" customWidth="1"/>
    <col min="18" max="16384" width="9.109375" style="13"/>
  </cols>
  <sheetData>
    <row r="2" spans="1:12" ht="15">
      <c r="A2" s="242" t="str">
        <f>TB!A1</f>
        <v>PT RHB ASSET MANAGEMENT INDONESIA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</row>
    <row r="3" spans="1:12" ht="15">
      <c r="A3" s="242" t="s">
        <v>32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 ht="15">
      <c r="A4" s="242" t="s">
        <v>33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</row>
    <row r="5" spans="1:12" ht="15">
      <c r="A5" s="243">
        <f>Cover!A24</f>
        <v>0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</row>
    <row r="6" spans="1:12" ht="15">
      <c r="A6" s="32"/>
      <c r="B6" s="33"/>
      <c r="C6" s="33"/>
      <c r="D6" s="33"/>
      <c r="E6" s="33"/>
      <c r="F6" s="33"/>
      <c r="G6" s="33"/>
      <c r="H6" s="33"/>
      <c r="I6" s="33"/>
      <c r="J6" s="33"/>
      <c r="K6" s="34"/>
      <c r="L6" s="34"/>
    </row>
    <row r="7" spans="1:12" s="28" customFormat="1" ht="12.6">
      <c r="A7" s="14">
        <v>1</v>
      </c>
      <c r="B7" s="28" t="s">
        <v>34</v>
      </c>
      <c r="I7" s="35"/>
      <c r="K7" s="35"/>
    </row>
    <row r="8" spans="1:12">
      <c r="B8" s="13" t="s">
        <v>35</v>
      </c>
    </row>
    <row r="9" spans="1:12" ht="15">
      <c r="I9" s="245">
        <f>Cover!A24</f>
        <v>0</v>
      </c>
      <c r="J9" s="245"/>
      <c r="K9" s="245">
        <f>BS!F7</f>
        <v>0</v>
      </c>
      <c r="L9" s="245"/>
    </row>
    <row r="10" spans="1:12">
      <c r="B10" s="28" t="s">
        <v>36</v>
      </c>
      <c r="I10" s="244" t="s">
        <v>6</v>
      </c>
      <c r="J10" s="244"/>
      <c r="K10" s="244" t="s">
        <v>6</v>
      </c>
      <c r="L10" s="244"/>
    </row>
    <row r="11" spans="1:12">
      <c r="B11" s="28"/>
      <c r="C11" s="13" t="s">
        <v>37</v>
      </c>
      <c r="I11" s="13"/>
      <c r="J11" s="16">
        <f>TB!H7</f>
        <v>0</v>
      </c>
      <c r="K11" s="13"/>
      <c r="L11" s="16">
        <f>TB!E7</f>
        <v>0</v>
      </c>
    </row>
    <row r="12" spans="1:12">
      <c r="B12" s="28"/>
      <c r="C12" s="13" t="s">
        <v>38</v>
      </c>
      <c r="I12" s="13"/>
      <c r="J12" s="16">
        <f>TB!H8</f>
        <v>0</v>
      </c>
      <c r="K12" s="13"/>
      <c r="L12" s="16">
        <f>TB!E8</f>
        <v>0</v>
      </c>
    </row>
    <row r="13" spans="1:12">
      <c r="B13" s="28" t="s">
        <v>39</v>
      </c>
      <c r="I13" s="13"/>
      <c r="J13" s="16"/>
      <c r="K13" s="13"/>
      <c r="L13" s="16"/>
    </row>
    <row r="14" spans="1:12">
      <c r="B14" s="13" t="s">
        <v>40</v>
      </c>
      <c r="C14" s="13" t="s">
        <v>41</v>
      </c>
      <c r="I14" s="13"/>
      <c r="J14" s="16">
        <f>TB!H9</f>
        <v>0</v>
      </c>
      <c r="K14" s="13"/>
      <c r="L14" s="16">
        <f>TB!E9</f>
        <v>0</v>
      </c>
    </row>
    <row r="15" spans="1:12">
      <c r="I15" s="13"/>
      <c r="J15" s="16"/>
      <c r="K15" s="13"/>
      <c r="L15" s="16"/>
    </row>
    <row r="16" spans="1:12" hidden="1">
      <c r="B16" s="28" t="s">
        <v>42</v>
      </c>
      <c r="I16" s="13"/>
      <c r="J16" s="16">
        <f>TB!H12</f>
        <v>0</v>
      </c>
      <c r="K16" s="13"/>
      <c r="L16" s="16">
        <f>TB!E12</f>
        <v>0</v>
      </c>
    </row>
    <row r="17" spans="1:12" ht="13.8" thickBot="1">
      <c r="B17" s="28"/>
      <c r="D17" s="28" t="s">
        <v>43</v>
      </c>
      <c r="I17" s="13"/>
      <c r="J17" s="36">
        <f>SUM(J11:J16)</f>
        <v>0</v>
      </c>
      <c r="K17" s="13"/>
      <c r="L17" s="36">
        <f>SUM(L11:L16)</f>
        <v>0</v>
      </c>
    </row>
    <row r="18" spans="1:12" ht="13.8" thickTop="1">
      <c r="I18" s="13"/>
      <c r="J18" s="16"/>
      <c r="K18" s="13"/>
      <c r="L18" s="16"/>
    </row>
    <row r="19" spans="1:12" ht="12.75" customHeight="1">
      <c r="A19" s="14">
        <v>2</v>
      </c>
      <c r="B19" s="28" t="s">
        <v>44</v>
      </c>
      <c r="I19" s="13"/>
      <c r="K19" s="13"/>
      <c r="L19" s="16"/>
    </row>
    <row r="20" spans="1:12" ht="12.75" customHeight="1">
      <c r="B20" s="246" t="s">
        <v>45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</row>
    <row r="21" spans="1:12" ht="12.75" customHeight="1">
      <c r="I21" s="13"/>
      <c r="K21" s="13"/>
      <c r="L21" s="16"/>
    </row>
    <row r="22" spans="1:12" ht="13.5" customHeight="1">
      <c r="I22" s="13"/>
      <c r="K22" s="13"/>
      <c r="L22" s="16"/>
    </row>
    <row r="23" spans="1:12" ht="16.5" customHeight="1">
      <c r="I23" s="245">
        <f>I9</f>
        <v>0</v>
      </c>
      <c r="J23" s="245"/>
      <c r="K23" s="245">
        <f>K9</f>
        <v>0</v>
      </c>
      <c r="L23" s="245"/>
    </row>
    <row r="24" spans="1:12" ht="12.75" customHeight="1">
      <c r="I24" s="244" t="s">
        <v>6</v>
      </c>
      <c r="J24" s="244"/>
      <c r="K24" s="244" t="s">
        <v>6</v>
      </c>
      <c r="L24" s="244"/>
    </row>
    <row r="25" spans="1:12" ht="12.75" customHeight="1">
      <c r="C25" s="13" t="s">
        <v>46</v>
      </c>
      <c r="I25" s="13"/>
      <c r="J25" s="16">
        <f>TB!H11</f>
        <v>0</v>
      </c>
      <c r="K25" s="13"/>
      <c r="L25" s="16">
        <f>TB!E11</f>
        <v>0</v>
      </c>
    </row>
    <row r="26" spans="1:12" ht="12.75" customHeight="1">
      <c r="I26" s="13"/>
      <c r="K26" s="13"/>
      <c r="L26" s="16"/>
    </row>
    <row r="27" spans="1:12" ht="13.8" thickBot="1">
      <c r="D27" s="28" t="s">
        <v>47</v>
      </c>
      <c r="I27" s="13"/>
      <c r="J27" s="36">
        <f>SUM(J23:J26)</f>
        <v>0</v>
      </c>
      <c r="K27" s="13"/>
      <c r="L27" s="36">
        <f>SUM(L23:L26)</f>
        <v>0</v>
      </c>
    </row>
    <row r="28" spans="1:12" ht="12.75" customHeight="1" thickTop="1">
      <c r="I28" s="13"/>
      <c r="K28" s="13"/>
      <c r="L28" s="16"/>
    </row>
    <row r="29" spans="1:12" ht="12.75" customHeight="1">
      <c r="I29" s="13"/>
      <c r="K29" s="13"/>
      <c r="L29" s="16"/>
    </row>
    <row r="30" spans="1:12">
      <c r="A30" s="14">
        <v>3</v>
      </c>
      <c r="B30" s="28" t="s">
        <v>48</v>
      </c>
      <c r="I30" s="13"/>
      <c r="K30" s="13"/>
      <c r="L30" s="16"/>
    </row>
    <row r="31" spans="1:12" ht="12.75" customHeight="1">
      <c r="B31" s="246" t="s">
        <v>49</v>
      </c>
      <c r="C31" s="246"/>
      <c r="D31" s="246"/>
      <c r="E31" s="246"/>
      <c r="F31" s="246"/>
      <c r="G31" s="246"/>
      <c r="H31" s="246"/>
      <c r="I31" s="246"/>
      <c r="J31" s="246"/>
      <c r="K31" s="246"/>
      <c r="L31" s="246"/>
    </row>
    <row r="32" spans="1:12" ht="15">
      <c r="I32" s="245">
        <f>I9</f>
        <v>0</v>
      </c>
      <c r="J32" s="245"/>
      <c r="K32" s="245">
        <f>K9</f>
        <v>0</v>
      </c>
      <c r="L32" s="245"/>
    </row>
    <row r="33" spans="1:12" ht="12.75" customHeight="1">
      <c r="I33" s="244" t="s">
        <v>6</v>
      </c>
      <c r="J33" s="244"/>
      <c r="K33" s="244" t="s">
        <v>6</v>
      </c>
      <c r="L33" s="244"/>
    </row>
    <row r="34" spans="1:12" ht="12.75" customHeight="1">
      <c r="C34" s="13" t="s">
        <v>50</v>
      </c>
      <c r="I34" s="13"/>
      <c r="J34" s="16">
        <f>TB!H14</f>
        <v>0</v>
      </c>
      <c r="K34" s="13"/>
      <c r="L34" s="16">
        <f>TB!E14</f>
        <v>0</v>
      </c>
    </row>
    <row r="35" spans="1:12" hidden="1">
      <c r="I35" s="13"/>
      <c r="K35" s="13"/>
      <c r="L35" s="16"/>
    </row>
    <row r="36" spans="1:12" ht="13.8" thickBot="1">
      <c r="D36" s="28" t="s">
        <v>51</v>
      </c>
      <c r="I36" s="13"/>
      <c r="J36" s="36">
        <f>SUM(J32:J35)</f>
        <v>0</v>
      </c>
      <c r="K36" s="13"/>
      <c r="L36" s="36">
        <f>SUM(L32:L35)</f>
        <v>0</v>
      </c>
    </row>
    <row r="37" spans="1:12" ht="12.75" customHeight="1" thickTop="1">
      <c r="I37" s="13"/>
      <c r="K37" s="13"/>
      <c r="L37" s="16"/>
    </row>
    <row r="38" spans="1:12">
      <c r="A38" s="14">
        <v>4</v>
      </c>
      <c r="B38" s="28" t="s">
        <v>52</v>
      </c>
      <c r="I38" s="13"/>
      <c r="K38" s="13"/>
      <c r="L38" s="16"/>
    </row>
    <row r="39" spans="1:12">
      <c r="B39" s="246" t="s">
        <v>53</v>
      </c>
      <c r="C39" s="246"/>
      <c r="D39" s="246"/>
      <c r="E39" s="246"/>
      <c r="F39" s="246"/>
      <c r="G39" s="246"/>
      <c r="H39" s="246"/>
      <c r="I39" s="246"/>
      <c r="J39" s="246"/>
      <c r="K39" s="246"/>
      <c r="L39" s="246"/>
    </row>
    <row r="40" spans="1:12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 ht="15">
      <c r="I41" s="245">
        <f>I9</f>
        <v>0</v>
      </c>
      <c r="J41" s="245"/>
      <c r="K41" s="245">
        <f>K9</f>
        <v>0</v>
      </c>
      <c r="L41" s="245"/>
    </row>
    <row r="42" spans="1:12">
      <c r="I42" s="244" t="s">
        <v>6</v>
      </c>
      <c r="J42" s="244"/>
      <c r="K42" s="244" t="s">
        <v>6</v>
      </c>
      <c r="L42" s="244"/>
    </row>
    <row r="43" spans="1:12" hidden="1">
      <c r="C43" s="13" t="s">
        <v>54</v>
      </c>
      <c r="I43" s="13"/>
      <c r="J43" s="16">
        <f>TB!H16</f>
        <v>0</v>
      </c>
      <c r="K43" s="13"/>
      <c r="L43" s="16">
        <f>TB!E16</f>
        <v>0</v>
      </c>
    </row>
    <row r="44" spans="1:12" hidden="1">
      <c r="C44" s="13" t="s">
        <v>55</v>
      </c>
      <c r="I44" s="13"/>
      <c r="J44" s="16">
        <f>TB!H18</f>
        <v>0</v>
      </c>
      <c r="K44" s="13"/>
      <c r="L44" s="16">
        <f>TB!E18</f>
        <v>0</v>
      </c>
    </row>
    <row r="45" spans="1:12">
      <c r="C45" s="13" t="s">
        <v>56</v>
      </c>
      <c r="I45" s="13"/>
      <c r="J45" s="16">
        <f>TB!H17</f>
        <v>0</v>
      </c>
      <c r="K45" s="13"/>
      <c r="L45" s="16">
        <f>TB!E17</f>
        <v>0</v>
      </c>
    </row>
    <row r="46" spans="1:12" hidden="1">
      <c r="I46" s="13"/>
      <c r="J46" s="16"/>
      <c r="K46" s="13"/>
      <c r="L46" s="16"/>
    </row>
    <row r="47" spans="1:12">
      <c r="C47" s="13" t="s">
        <v>57</v>
      </c>
      <c r="I47" s="13"/>
      <c r="J47" s="16">
        <f>TB!H19</f>
        <v>0</v>
      </c>
      <c r="K47" s="13"/>
      <c r="L47" s="16">
        <f>TB!E19</f>
        <v>0</v>
      </c>
    </row>
    <row r="48" spans="1:12" ht="13.8" thickBot="1">
      <c r="D48" s="28" t="s">
        <v>58</v>
      </c>
      <c r="I48" s="13"/>
      <c r="J48" s="36">
        <f>SUM(J41:J47)</f>
        <v>0</v>
      </c>
      <c r="K48" s="13"/>
      <c r="L48" s="36">
        <f>SUM(L41:L47)</f>
        <v>0</v>
      </c>
    </row>
    <row r="49" spans="1:16" ht="12.75" customHeight="1" thickTop="1">
      <c r="I49" s="13"/>
      <c r="K49" s="13"/>
      <c r="L49" s="16"/>
    </row>
    <row r="50" spans="1:16">
      <c r="A50" s="14">
        <v>5</v>
      </c>
      <c r="B50" s="28" t="s">
        <v>59</v>
      </c>
      <c r="I50" s="13"/>
      <c r="K50" s="13"/>
      <c r="L50" s="16"/>
    </row>
    <row r="51" spans="1:16" ht="12.75" customHeight="1">
      <c r="B51" s="246" t="s">
        <v>60</v>
      </c>
      <c r="C51" s="246"/>
      <c r="D51" s="246"/>
      <c r="E51" s="246"/>
      <c r="F51" s="246"/>
      <c r="G51" s="246"/>
      <c r="H51" s="246"/>
      <c r="I51" s="246"/>
      <c r="J51" s="246"/>
      <c r="K51" s="246"/>
      <c r="L51" s="246"/>
    </row>
    <row r="52" spans="1:16" ht="12.75" customHeight="1">
      <c r="B52" s="37" t="s">
        <v>61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6" ht="15">
      <c r="I53" s="245">
        <f>I9</f>
        <v>0</v>
      </c>
      <c r="J53" s="245"/>
      <c r="K53" s="245">
        <f>K9</f>
        <v>0</v>
      </c>
      <c r="L53" s="245"/>
    </row>
    <row r="54" spans="1:16" ht="12.75" customHeight="1">
      <c r="I54" s="244" t="s">
        <v>6</v>
      </c>
      <c r="J54" s="244"/>
      <c r="K54" s="244" t="s">
        <v>6</v>
      </c>
      <c r="L54" s="244"/>
    </row>
    <row r="55" spans="1:16" ht="12.75" customHeight="1">
      <c r="C55" s="13" t="s">
        <v>62</v>
      </c>
      <c r="I55" s="13"/>
      <c r="J55" s="16">
        <f>TB!H21</f>
        <v>0</v>
      </c>
      <c r="K55" s="13"/>
      <c r="L55" s="16">
        <f>TB!E21</f>
        <v>0</v>
      </c>
      <c r="O55" s="38"/>
      <c r="P55" s="21"/>
    </row>
    <row r="56" spans="1:16" ht="12.75" customHeight="1">
      <c r="I56" s="13"/>
      <c r="J56" s="16"/>
      <c r="K56" s="13"/>
      <c r="L56" s="16"/>
    </row>
    <row r="57" spans="1:16" ht="13.8" thickBot="1">
      <c r="D57" s="28" t="s">
        <v>63</v>
      </c>
      <c r="I57" s="13"/>
      <c r="J57" s="36">
        <f>SUM(J55:J56)</f>
        <v>0</v>
      </c>
      <c r="K57" s="13"/>
      <c r="L57" s="36">
        <f>SUM(L55:L56)</f>
        <v>0</v>
      </c>
    </row>
    <row r="58" spans="1:16" ht="13.8" hidden="1" thickTop="1">
      <c r="I58" s="13"/>
      <c r="K58" s="13"/>
      <c r="L58" s="16"/>
    </row>
    <row r="59" spans="1:16" ht="12.75" customHeight="1" thickTop="1">
      <c r="I59" s="13"/>
      <c r="K59" s="13"/>
      <c r="L59" s="16"/>
    </row>
    <row r="60" spans="1:16">
      <c r="A60" s="14">
        <v>6</v>
      </c>
      <c r="B60" s="28" t="s">
        <v>64</v>
      </c>
      <c r="C60" s="28"/>
      <c r="I60" s="13"/>
      <c r="K60" s="13"/>
      <c r="L60" s="16"/>
    </row>
    <row r="61" spans="1:16" ht="12.75" customHeight="1">
      <c r="B61" s="13" t="s">
        <v>65</v>
      </c>
      <c r="I61" s="13"/>
      <c r="J61" s="16"/>
      <c r="K61" s="13"/>
      <c r="L61" s="16"/>
    </row>
    <row r="62" spans="1:16" ht="15">
      <c r="I62" s="245">
        <f>I9</f>
        <v>0</v>
      </c>
      <c r="J62" s="245"/>
      <c r="K62" s="245">
        <f>K9</f>
        <v>0</v>
      </c>
      <c r="L62" s="245"/>
    </row>
    <row r="63" spans="1:16">
      <c r="I63" s="244" t="s">
        <v>6</v>
      </c>
      <c r="J63" s="244"/>
      <c r="K63" s="244" t="s">
        <v>6</v>
      </c>
      <c r="L63" s="244"/>
    </row>
    <row r="64" spans="1:16">
      <c r="C64" s="13" t="s">
        <v>66</v>
      </c>
      <c r="I64" s="15"/>
      <c r="J64" s="39">
        <f>TB!H22</f>
        <v>0</v>
      </c>
      <c r="K64" s="39"/>
      <c r="L64" s="39">
        <f>TB!E22</f>
        <v>0</v>
      </c>
    </row>
    <row r="65" spans="1:12">
      <c r="C65" s="13" t="s">
        <v>67</v>
      </c>
      <c r="I65" s="15"/>
      <c r="J65" s="39">
        <f>TB!H26</f>
        <v>0</v>
      </c>
      <c r="K65" s="39"/>
      <c r="L65" s="39">
        <f>TB!E26</f>
        <v>0</v>
      </c>
    </row>
    <row r="66" spans="1:12">
      <c r="C66" s="28" t="s">
        <v>68</v>
      </c>
      <c r="I66" s="13"/>
      <c r="J66" s="39"/>
      <c r="K66" s="13"/>
      <c r="L66" s="39"/>
    </row>
    <row r="67" spans="1:12">
      <c r="C67" s="13" t="s">
        <v>69</v>
      </c>
      <c r="I67" s="13"/>
      <c r="J67" s="39">
        <f>TB!H29</f>
        <v>0</v>
      </c>
      <c r="K67" s="13"/>
      <c r="L67" s="39">
        <f>TB!E29</f>
        <v>0</v>
      </c>
    </row>
    <row r="68" spans="1:12">
      <c r="C68" s="13" t="s">
        <v>70</v>
      </c>
      <c r="I68" s="13"/>
      <c r="J68" s="39">
        <f>TB!H31</f>
        <v>0</v>
      </c>
      <c r="K68" s="13"/>
      <c r="L68" s="39">
        <f>TB!E31</f>
        <v>0</v>
      </c>
    </row>
    <row r="69" spans="1:12">
      <c r="C69" s="13" t="s">
        <v>71</v>
      </c>
      <c r="I69" s="13"/>
      <c r="J69" s="39">
        <f>TB!H32</f>
        <v>0</v>
      </c>
      <c r="K69" s="13"/>
      <c r="L69" s="225">
        <f>TB!E32</f>
        <v>0</v>
      </c>
    </row>
    <row r="70" spans="1:12">
      <c r="C70" s="13" t="s">
        <v>72</v>
      </c>
      <c r="I70" s="13"/>
      <c r="J70" s="39">
        <f>TB!H30</f>
        <v>0</v>
      </c>
      <c r="K70" s="13"/>
      <c r="L70" s="39">
        <f>TB!E30</f>
        <v>0</v>
      </c>
    </row>
    <row r="71" spans="1:12">
      <c r="C71" s="13" t="s">
        <v>73</v>
      </c>
      <c r="I71" s="13"/>
      <c r="J71" s="39">
        <f>TB!H33</f>
        <v>0</v>
      </c>
      <c r="K71" s="13"/>
      <c r="L71" s="39">
        <f>TB!E33</f>
        <v>0</v>
      </c>
    </row>
    <row r="72" spans="1:12" ht="12.75" customHeight="1">
      <c r="C72" s="13" t="s">
        <v>74</v>
      </c>
      <c r="I72" s="13"/>
      <c r="J72" s="16">
        <f>TB!H34</f>
        <v>0</v>
      </c>
      <c r="K72" s="13"/>
      <c r="L72" s="16">
        <f>TB!E34</f>
        <v>0</v>
      </c>
    </row>
    <row r="73" spans="1:12" hidden="1">
      <c r="I73" s="13"/>
      <c r="J73" s="16"/>
      <c r="K73" s="13"/>
      <c r="L73" s="16"/>
    </row>
    <row r="74" spans="1:12" ht="13.8" thickBot="1">
      <c r="D74" s="28" t="s">
        <v>75</v>
      </c>
      <c r="I74" s="13"/>
      <c r="J74" s="36">
        <f>SUM(J64:J73)</f>
        <v>0</v>
      </c>
      <c r="K74" s="13"/>
      <c r="L74" s="36">
        <f>SUM(L64:L73)</f>
        <v>0</v>
      </c>
    </row>
    <row r="75" spans="1:12" ht="13.8" hidden="1" thickTop="1">
      <c r="I75" s="13"/>
      <c r="K75" s="13"/>
      <c r="L75" s="16"/>
    </row>
    <row r="76" spans="1:12" ht="12.75" customHeight="1" thickTop="1">
      <c r="I76" s="13"/>
      <c r="K76" s="13"/>
      <c r="L76" s="16"/>
    </row>
    <row r="77" spans="1:12" ht="12.75" customHeight="1">
      <c r="A77" s="14">
        <v>7</v>
      </c>
      <c r="B77" s="28" t="s">
        <v>76</v>
      </c>
      <c r="C77" s="28"/>
      <c r="I77" s="13"/>
      <c r="K77" s="13"/>
      <c r="L77" s="16"/>
    </row>
    <row r="78" spans="1:12" ht="12.75" customHeight="1">
      <c r="B78" s="13" t="s">
        <v>77</v>
      </c>
      <c r="I78" s="13"/>
      <c r="J78" s="16"/>
      <c r="K78" s="13"/>
      <c r="L78" s="16"/>
    </row>
    <row r="79" spans="1:12" ht="12.75" customHeight="1">
      <c r="I79" s="13"/>
      <c r="J79" s="16"/>
      <c r="K79" s="13"/>
      <c r="L79" s="16"/>
    </row>
    <row r="80" spans="1:12" ht="12.75" customHeight="1">
      <c r="D80" s="244" t="s">
        <v>78</v>
      </c>
      <c r="E80" s="244"/>
      <c r="F80" s="244"/>
      <c r="G80" s="244" t="s">
        <v>79</v>
      </c>
      <c r="H80" s="244"/>
      <c r="I80" s="244" t="s">
        <v>80</v>
      </c>
      <c r="J80" s="244"/>
      <c r="K80" s="244" t="s">
        <v>81</v>
      </c>
      <c r="L80" s="244"/>
    </row>
    <row r="81" spans="2:15" ht="12.75" customHeight="1">
      <c r="D81" s="244" t="s">
        <v>6</v>
      </c>
      <c r="E81" s="244"/>
      <c r="F81" s="244"/>
      <c r="G81" s="244" t="s">
        <v>6</v>
      </c>
      <c r="H81" s="244"/>
      <c r="I81" s="244" t="s">
        <v>6</v>
      </c>
      <c r="J81" s="244"/>
      <c r="K81" s="244" t="s">
        <v>6</v>
      </c>
      <c r="L81" s="244"/>
    </row>
    <row r="82" spans="2:15" ht="12.75" customHeight="1">
      <c r="B82" s="28" t="s">
        <v>82</v>
      </c>
      <c r="I82" s="13"/>
      <c r="J82" s="16"/>
      <c r="K82" s="13"/>
      <c r="L82" s="16"/>
    </row>
    <row r="83" spans="2:15" ht="12.75" customHeight="1">
      <c r="C83" s="13" t="s">
        <v>83</v>
      </c>
      <c r="D83" s="40"/>
      <c r="E83" s="247">
        <f>TB!E44</f>
        <v>0</v>
      </c>
      <c r="F83" s="247"/>
      <c r="H83" s="16">
        <f>TB!F44</f>
        <v>0</v>
      </c>
      <c r="I83" s="13"/>
      <c r="J83" s="16">
        <f>TB!G44</f>
        <v>0</v>
      </c>
      <c r="K83" s="13"/>
      <c r="L83" s="16">
        <f>+E83+H83+J83</f>
        <v>0</v>
      </c>
    </row>
    <row r="84" spans="2:15" ht="12.75" customHeight="1">
      <c r="C84" s="13" t="s">
        <v>84</v>
      </c>
      <c r="E84" s="247">
        <f>TB!E45</f>
        <v>0</v>
      </c>
      <c r="F84" s="247"/>
      <c r="H84" s="16">
        <f>TB!F45</f>
        <v>0</v>
      </c>
      <c r="I84" s="13"/>
      <c r="J84" s="16">
        <f>TB!G45</f>
        <v>0</v>
      </c>
      <c r="K84" s="13"/>
      <c r="L84" s="16">
        <f>+E84+H84+J84</f>
        <v>0</v>
      </c>
    </row>
    <row r="85" spans="2:15" ht="12.75" customHeight="1">
      <c r="C85" s="13" t="s">
        <v>85</v>
      </c>
      <c r="E85" s="247">
        <f>TB!E46</f>
        <v>0</v>
      </c>
      <c r="F85" s="247"/>
      <c r="H85" s="16">
        <f>TB!F46</f>
        <v>0</v>
      </c>
      <c r="I85" s="13"/>
      <c r="J85" s="16">
        <f>TB!G46</f>
        <v>0</v>
      </c>
      <c r="K85" s="13"/>
      <c r="L85" s="16">
        <f>+E85+H85+J85</f>
        <v>0</v>
      </c>
    </row>
    <row r="86" spans="2:15" ht="12.75" customHeight="1">
      <c r="C86" s="13" t="s">
        <v>86</v>
      </c>
      <c r="E86" s="247">
        <f>TB!E47</f>
        <v>0</v>
      </c>
      <c r="F86" s="247"/>
      <c r="H86" s="16">
        <f>TB!F47</f>
        <v>0</v>
      </c>
      <c r="I86" s="13"/>
      <c r="J86" s="16">
        <f>TB!G47</f>
        <v>0</v>
      </c>
      <c r="K86" s="13"/>
      <c r="L86" s="16">
        <f>+E86+H86+J86</f>
        <v>0</v>
      </c>
    </row>
    <row r="87" spans="2:15">
      <c r="B87" s="28" t="s">
        <v>87</v>
      </c>
      <c r="E87" s="248">
        <f>SUM(E83:F86)</f>
        <v>0</v>
      </c>
      <c r="F87" s="248"/>
      <c r="H87" s="22">
        <f>SUM(H83:H86)</f>
        <v>0</v>
      </c>
      <c r="I87" s="13"/>
      <c r="J87" s="22">
        <f>SUM(J83:J86)</f>
        <v>0</v>
      </c>
      <c r="K87" s="13"/>
      <c r="L87" s="22">
        <f>SUM(L83:L86)</f>
        <v>0</v>
      </c>
    </row>
    <row r="88" spans="2:15" ht="12.75" customHeight="1">
      <c r="D88" s="16"/>
      <c r="H88" s="16"/>
      <c r="I88" s="13"/>
      <c r="J88" s="16"/>
      <c r="K88" s="13"/>
      <c r="L88" s="16"/>
    </row>
    <row r="89" spans="2:15" ht="12.75" customHeight="1">
      <c r="B89" s="28" t="s">
        <v>88</v>
      </c>
      <c r="C89" s="28"/>
      <c r="D89" s="16"/>
      <c r="H89" s="16"/>
      <c r="I89" s="13"/>
      <c r="J89" s="16"/>
      <c r="K89" s="13"/>
      <c r="L89" s="16"/>
    </row>
    <row r="90" spans="2:15" ht="12.75" customHeight="1">
      <c r="C90" s="13" t="s">
        <v>83</v>
      </c>
      <c r="D90" s="40"/>
      <c r="E90" s="247">
        <f>TB!E49</f>
        <v>0</v>
      </c>
      <c r="F90" s="247"/>
      <c r="H90" s="16">
        <f>TB!F49</f>
        <v>0</v>
      </c>
      <c r="I90" s="13"/>
      <c r="J90" s="16">
        <f>TB!G49</f>
        <v>0</v>
      </c>
      <c r="K90" s="13"/>
      <c r="L90" s="16">
        <f>+E90+H90+J90</f>
        <v>0</v>
      </c>
    </row>
    <row r="91" spans="2:15" ht="12.75" customHeight="1">
      <c r="C91" s="13" t="s">
        <v>84</v>
      </c>
      <c r="E91" s="247">
        <f>TB!E50</f>
        <v>0</v>
      </c>
      <c r="F91" s="247"/>
      <c r="H91" s="16">
        <f>TB!F50</f>
        <v>0</v>
      </c>
      <c r="I91" s="13"/>
      <c r="J91" s="16">
        <f>TB!G50</f>
        <v>0</v>
      </c>
      <c r="K91" s="13"/>
      <c r="L91" s="16">
        <f>+E91+H91+J91</f>
        <v>0</v>
      </c>
      <c r="O91" s="21"/>
    </row>
    <row r="92" spans="2:15" ht="12.75" customHeight="1">
      <c r="C92" s="13" t="s">
        <v>85</v>
      </c>
      <c r="E92" s="247">
        <f>TB!E51</f>
        <v>0</v>
      </c>
      <c r="F92" s="247"/>
      <c r="H92" s="16">
        <f>TB!F51</f>
        <v>0</v>
      </c>
      <c r="I92" s="13"/>
      <c r="J92" s="16">
        <f>TB!G51</f>
        <v>0</v>
      </c>
      <c r="K92" s="13"/>
      <c r="L92" s="16">
        <f>+E92+H92+J92</f>
        <v>0</v>
      </c>
    </row>
    <row r="93" spans="2:15" ht="12.75" customHeight="1">
      <c r="C93" s="13" t="s">
        <v>86</v>
      </c>
      <c r="E93" s="247">
        <f>TB!E52</f>
        <v>0</v>
      </c>
      <c r="F93" s="247"/>
      <c r="H93" s="16">
        <f>TB!F52</f>
        <v>0</v>
      </c>
      <c r="I93" s="13"/>
      <c r="J93" s="16">
        <f>TB!G52</f>
        <v>0</v>
      </c>
      <c r="K93" s="13"/>
      <c r="L93" s="16">
        <f>+E93+H93+J93</f>
        <v>0</v>
      </c>
    </row>
    <row r="94" spans="2:15">
      <c r="B94" s="28" t="s">
        <v>87</v>
      </c>
      <c r="E94" s="248">
        <f>SUM(E90:E93)</f>
        <v>0</v>
      </c>
      <c r="F94" s="248"/>
      <c r="H94" s="22">
        <f>SUM(H90:H93)</f>
        <v>0</v>
      </c>
      <c r="I94" s="13"/>
      <c r="J94" s="22">
        <f>SUM(J90:J93)</f>
        <v>0</v>
      </c>
      <c r="K94" s="13"/>
      <c r="L94" s="22">
        <f>SUM(L90:L93)</f>
        <v>0</v>
      </c>
    </row>
    <row r="95" spans="2:15" ht="12.75" customHeight="1">
      <c r="D95" s="16"/>
      <c r="H95" s="16"/>
      <c r="I95" s="13"/>
      <c r="J95" s="16"/>
      <c r="K95" s="13"/>
      <c r="L95" s="16"/>
    </row>
    <row r="96" spans="2:15" ht="12.75" customHeight="1">
      <c r="B96" s="28" t="s">
        <v>89</v>
      </c>
      <c r="D96" s="16"/>
      <c r="H96" s="16"/>
      <c r="I96" s="13"/>
      <c r="J96" s="16"/>
      <c r="K96" s="13"/>
      <c r="L96" s="16"/>
    </row>
    <row r="97" spans="1:12" ht="12.75" customHeight="1">
      <c r="C97" s="13" t="s">
        <v>83</v>
      </c>
      <c r="E97" s="247">
        <f>E83+E90</f>
        <v>0</v>
      </c>
      <c r="F97" s="247"/>
      <c r="H97" s="16">
        <f>H83+H90</f>
        <v>0</v>
      </c>
      <c r="I97" s="13"/>
      <c r="J97" s="16">
        <f>(J83+J90)</f>
        <v>0</v>
      </c>
      <c r="K97" s="13"/>
      <c r="L97" s="16">
        <f>+E97+H97+J97</f>
        <v>0</v>
      </c>
    </row>
    <row r="98" spans="1:12" ht="12.75" customHeight="1">
      <c r="C98" s="13" t="s">
        <v>84</v>
      </c>
      <c r="E98" s="247">
        <f>E84+E91</f>
        <v>0</v>
      </c>
      <c r="F98" s="247"/>
      <c r="H98" s="16">
        <f>H84+H91</f>
        <v>0</v>
      </c>
      <c r="I98" s="13"/>
      <c r="J98" s="16">
        <f>(J84+J91)</f>
        <v>0</v>
      </c>
      <c r="K98" s="13"/>
      <c r="L98" s="16">
        <f>+E98+H98+J98</f>
        <v>0</v>
      </c>
    </row>
    <row r="99" spans="1:12" ht="12.75" customHeight="1">
      <c r="C99" s="13" t="s">
        <v>85</v>
      </c>
      <c r="E99" s="247">
        <f>E85+E92</f>
        <v>0</v>
      </c>
      <c r="F99" s="247"/>
      <c r="H99" s="16">
        <f>H85+H92</f>
        <v>0</v>
      </c>
      <c r="I99" s="13"/>
      <c r="J99" s="16">
        <f>(J85+J92)</f>
        <v>0</v>
      </c>
      <c r="K99" s="13"/>
      <c r="L99" s="16">
        <f>+E99+H99+J99</f>
        <v>0</v>
      </c>
    </row>
    <row r="100" spans="1:12" ht="12.75" customHeight="1">
      <c r="C100" s="13" t="s">
        <v>86</v>
      </c>
      <c r="E100" s="247">
        <f>E86+E93</f>
        <v>0</v>
      </c>
      <c r="F100" s="247"/>
      <c r="H100" s="16">
        <f>H86+H93</f>
        <v>0</v>
      </c>
      <c r="I100" s="13"/>
      <c r="J100" s="16">
        <f>(J86+J93)</f>
        <v>0</v>
      </c>
      <c r="K100" s="13"/>
      <c r="L100" s="16">
        <f>+E100+H100+J100</f>
        <v>0</v>
      </c>
    </row>
    <row r="101" spans="1:12" ht="13.8" thickBot="1">
      <c r="B101" s="28" t="s">
        <v>87</v>
      </c>
      <c r="D101" s="40"/>
      <c r="E101" s="249">
        <f>SUM(E97:F100)</f>
        <v>0</v>
      </c>
      <c r="F101" s="249"/>
      <c r="H101" s="36">
        <f>SUM(H97:H100)</f>
        <v>0</v>
      </c>
      <c r="I101" s="13"/>
      <c r="J101" s="36">
        <f>SUM(J97:J100)</f>
        <v>0</v>
      </c>
      <c r="K101" s="13"/>
      <c r="L101" s="36">
        <f>SUM(L97:L100)</f>
        <v>0</v>
      </c>
    </row>
    <row r="102" spans="1:12" ht="13.5" customHeight="1" thickTop="1">
      <c r="D102" s="16"/>
      <c r="E102" s="16"/>
      <c r="F102" s="16"/>
      <c r="I102" s="13"/>
      <c r="J102" s="16"/>
      <c r="K102" s="13"/>
      <c r="L102" s="16"/>
    </row>
    <row r="103" spans="1:12" ht="13.5" customHeight="1">
      <c r="A103" s="14">
        <v>8</v>
      </c>
      <c r="B103" s="28" t="s">
        <v>90</v>
      </c>
      <c r="D103" s="16"/>
      <c r="E103" s="16"/>
      <c r="F103" s="16"/>
      <c r="I103" s="13"/>
      <c r="J103" s="16"/>
      <c r="K103" s="13"/>
      <c r="L103" s="16"/>
    </row>
    <row r="104" spans="1:12" ht="13.5" customHeight="1">
      <c r="B104" s="13" t="s">
        <v>91</v>
      </c>
      <c r="D104" s="16"/>
      <c r="E104" s="16"/>
      <c r="F104" s="16"/>
      <c r="I104" s="13"/>
      <c r="J104" s="16"/>
      <c r="K104" s="13"/>
      <c r="L104" s="16"/>
    </row>
    <row r="105" spans="1:12" ht="15">
      <c r="D105" s="16"/>
      <c r="E105" s="16"/>
      <c r="F105" s="16"/>
      <c r="I105" s="245">
        <f>I9</f>
        <v>0</v>
      </c>
      <c r="J105" s="245"/>
      <c r="K105" s="245">
        <f>K9</f>
        <v>0</v>
      </c>
      <c r="L105" s="245"/>
    </row>
    <row r="106" spans="1:12">
      <c r="D106" s="16"/>
      <c r="E106" s="16"/>
      <c r="F106" s="16"/>
      <c r="I106" s="244" t="s">
        <v>6</v>
      </c>
      <c r="J106" s="244"/>
      <c r="K106" s="244" t="s">
        <v>6</v>
      </c>
      <c r="L106" s="244"/>
    </row>
    <row r="107" spans="1:12" ht="13.5" customHeight="1">
      <c r="C107" s="13" t="s">
        <v>92</v>
      </c>
      <c r="D107" s="16"/>
      <c r="E107" s="16"/>
      <c r="F107" s="16"/>
      <c r="I107" s="13"/>
      <c r="J107" s="16">
        <f>TB!H55</f>
        <v>0</v>
      </c>
      <c r="K107" s="13"/>
      <c r="L107" s="16">
        <f>TB!E55</f>
        <v>0</v>
      </c>
    </row>
    <row r="108" spans="1:12" ht="13.5" customHeight="1">
      <c r="C108" s="13" t="s">
        <v>93</v>
      </c>
      <c r="D108" s="16"/>
      <c r="E108" s="16"/>
      <c r="F108" s="16"/>
      <c r="I108" s="13"/>
      <c r="J108" s="16">
        <f>TB!H56</f>
        <v>0</v>
      </c>
      <c r="K108" s="13"/>
      <c r="L108" s="16">
        <f>TB!E56</f>
        <v>0</v>
      </c>
    </row>
    <row r="109" spans="1:12" ht="13.5" customHeight="1">
      <c r="C109" s="13" t="s">
        <v>94</v>
      </c>
      <c r="D109" s="16"/>
      <c r="E109" s="16"/>
      <c r="F109" s="16"/>
      <c r="I109" s="13"/>
      <c r="J109" s="16">
        <f>TB!H54</f>
        <v>0</v>
      </c>
      <c r="K109" s="13"/>
      <c r="L109" s="16">
        <f>TB!E54</f>
        <v>0</v>
      </c>
    </row>
    <row r="110" spans="1:12" ht="13.8" thickBot="1">
      <c r="D110" s="16"/>
      <c r="E110" s="16"/>
      <c r="F110" s="16"/>
      <c r="I110" s="13"/>
      <c r="J110" s="36">
        <f>SUM(J107:J109)</f>
        <v>0</v>
      </c>
      <c r="K110" s="13"/>
      <c r="L110" s="36">
        <f>SUM(L107:L109)</f>
        <v>0</v>
      </c>
    </row>
    <row r="111" spans="1:12" ht="13.5" customHeight="1" thickTop="1">
      <c r="D111" s="16"/>
      <c r="E111" s="16"/>
      <c r="F111" s="16"/>
      <c r="I111" s="13"/>
      <c r="J111" s="16"/>
      <c r="K111" s="13"/>
      <c r="L111" s="16"/>
    </row>
    <row r="112" spans="1:12" hidden="1">
      <c r="D112" s="16"/>
      <c r="E112" s="16"/>
      <c r="F112" s="16"/>
      <c r="I112" s="13"/>
      <c r="J112" s="16"/>
      <c r="K112" s="13"/>
      <c r="L112" s="16"/>
    </row>
    <row r="113" spans="1:12" hidden="1">
      <c r="A113" s="14"/>
      <c r="B113" s="28" t="s">
        <v>95</v>
      </c>
      <c r="C113" s="28"/>
      <c r="I113" s="13"/>
      <c r="J113" s="16"/>
      <c r="K113" s="13"/>
      <c r="L113" s="16"/>
    </row>
    <row r="114" spans="1:12" hidden="1">
      <c r="B114" s="250" t="s">
        <v>96</v>
      </c>
      <c r="C114" s="250"/>
      <c r="D114" s="250"/>
      <c r="E114" s="250"/>
      <c r="F114" s="250"/>
      <c r="G114" s="250"/>
      <c r="H114" s="250"/>
      <c r="I114" s="250"/>
      <c r="J114" s="250"/>
      <c r="K114" s="250"/>
      <c r="L114" s="250"/>
    </row>
    <row r="115" spans="1:12" hidden="1"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</row>
    <row r="116" spans="1:12" hidden="1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</row>
    <row r="117" spans="1:12" ht="15" hidden="1">
      <c r="B117" s="41"/>
      <c r="C117" s="41"/>
      <c r="D117" s="41"/>
      <c r="E117" s="41"/>
      <c r="F117" s="41"/>
      <c r="G117" s="41"/>
      <c r="H117" s="41"/>
      <c r="I117" s="251" t="s">
        <v>97</v>
      </c>
      <c r="J117" s="251"/>
      <c r="K117" s="251" t="s">
        <v>98</v>
      </c>
      <c r="L117" s="251"/>
    </row>
    <row r="118" spans="1:12" hidden="1">
      <c r="B118" s="41"/>
      <c r="C118" s="37" t="s">
        <v>99</v>
      </c>
      <c r="D118" s="41"/>
      <c r="E118" s="41"/>
      <c r="F118" s="41"/>
      <c r="G118" s="41"/>
      <c r="H118" s="41"/>
      <c r="I118" s="13" t="s">
        <v>6</v>
      </c>
      <c r="J118" s="16">
        <v>0</v>
      </c>
      <c r="K118" s="13" t="s">
        <v>6</v>
      </c>
      <c r="L118" s="16">
        <v>0</v>
      </c>
    </row>
    <row r="119" spans="1:12" ht="15" hidden="1">
      <c r="B119" s="41"/>
      <c r="C119" s="41"/>
      <c r="D119" s="41"/>
      <c r="E119" s="41"/>
      <c r="F119" s="41"/>
      <c r="G119" s="41"/>
      <c r="H119" s="41"/>
      <c r="I119" s="42"/>
      <c r="J119" s="42"/>
      <c r="K119" s="42"/>
      <c r="L119" s="42"/>
    </row>
    <row r="120" spans="1:12" ht="13.8" hidden="1" thickBot="1">
      <c r="B120" s="41"/>
      <c r="C120" s="41"/>
      <c r="D120" s="41"/>
      <c r="E120" s="41"/>
      <c r="F120" s="41"/>
      <c r="G120" s="41"/>
      <c r="H120" s="41"/>
      <c r="I120" s="13" t="s">
        <v>6</v>
      </c>
      <c r="J120" s="36">
        <f>SUM(J115:J119)</f>
        <v>0</v>
      </c>
      <c r="K120" s="13" t="s">
        <v>6</v>
      </c>
      <c r="L120" s="36">
        <f>SUM(L115:L119)</f>
        <v>0</v>
      </c>
    </row>
    <row r="121" spans="1:12" hidden="1">
      <c r="I121" s="13"/>
      <c r="J121" s="21"/>
      <c r="K121" s="13"/>
      <c r="L121" s="16"/>
    </row>
    <row r="122" spans="1:12" hidden="1">
      <c r="I122" s="13"/>
      <c r="J122" s="21"/>
      <c r="K122" s="13"/>
      <c r="L122" s="16"/>
    </row>
    <row r="123" spans="1:12" hidden="1">
      <c r="I123" s="13"/>
      <c r="J123" s="21"/>
      <c r="K123" s="13"/>
      <c r="L123" s="16"/>
    </row>
    <row r="124" spans="1:12" hidden="1">
      <c r="I124" s="13"/>
      <c r="J124" s="16"/>
      <c r="K124" s="13"/>
      <c r="L124" s="16"/>
    </row>
    <row r="125" spans="1:12" hidden="1">
      <c r="A125" s="14"/>
      <c r="B125" s="28" t="s">
        <v>100</v>
      </c>
      <c r="C125" s="28"/>
      <c r="I125" s="13"/>
      <c r="J125" s="21"/>
      <c r="K125" s="13"/>
      <c r="L125" s="16"/>
    </row>
    <row r="126" spans="1:12" hidden="1">
      <c r="B126" s="13" t="s">
        <v>101</v>
      </c>
      <c r="I126" s="13"/>
      <c r="J126" s="21"/>
      <c r="K126" s="13"/>
      <c r="L126" s="16"/>
    </row>
    <row r="127" spans="1:12" hidden="1">
      <c r="I127" s="13"/>
      <c r="J127" s="21"/>
      <c r="K127" s="13"/>
      <c r="L127" s="16"/>
    </row>
    <row r="128" spans="1:12" ht="15" hidden="1">
      <c r="I128" s="251" t="s">
        <v>97</v>
      </c>
      <c r="J128" s="251"/>
      <c r="K128" s="251" t="s">
        <v>98</v>
      </c>
      <c r="L128" s="251"/>
    </row>
    <row r="129" spans="1:14" ht="15" hidden="1">
      <c r="C129" s="43"/>
      <c r="D129" s="41"/>
      <c r="E129" s="41"/>
      <c r="F129" s="41"/>
      <c r="G129" s="41"/>
      <c r="H129" s="41"/>
      <c r="I129" s="42"/>
      <c r="J129" s="42"/>
      <c r="K129" s="42"/>
      <c r="L129" s="42"/>
    </row>
    <row r="130" spans="1:14" ht="15" hidden="1">
      <c r="C130" s="37"/>
      <c r="D130" s="41"/>
      <c r="E130" s="41"/>
      <c r="F130" s="41"/>
      <c r="G130" s="41"/>
      <c r="H130" s="41"/>
      <c r="I130" s="42"/>
      <c r="J130" s="39"/>
      <c r="K130" s="42"/>
      <c r="L130" s="39"/>
    </row>
    <row r="131" spans="1:14" ht="15" hidden="1">
      <c r="C131" s="37"/>
      <c r="D131" s="41"/>
      <c r="E131" s="41"/>
      <c r="F131" s="41"/>
      <c r="G131" s="41"/>
      <c r="H131" s="41"/>
      <c r="I131" s="42"/>
      <c r="J131" s="39"/>
      <c r="K131" s="42"/>
      <c r="L131" s="39"/>
    </row>
    <row r="132" spans="1:14" ht="15" hidden="1">
      <c r="C132" s="37"/>
      <c r="D132" s="41"/>
      <c r="E132" s="41"/>
      <c r="F132" s="41"/>
      <c r="G132" s="41"/>
      <c r="H132" s="41"/>
      <c r="I132" s="42"/>
      <c r="J132" s="39"/>
      <c r="K132" s="42"/>
      <c r="L132" s="39"/>
    </row>
    <row r="133" spans="1:14" ht="15.6" hidden="1" thickBot="1">
      <c r="C133" s="37"/>
      <c r="D133" s="41"/>
      <c r="E133" s="41"/>
      <c r="F133" s="41"/>
      <c r="G133" s="41"/>
      <c r="H133" s="41"/>
      <c r="I133" s="42"/>
      <c r="J133" s="36">
        <f>SUM(J130:J132)</f>
        <v>0</v>
      </c>
      <c r="K133" s="13"/>
      <c r="L133" s="36">
        <f>SUM(L130:L132)</f>
        <v>0</v>
      </c>
    </row>
    <row r="134" spans="1:14" hidden="1">
      <c r="I134" s="13"/>
      <c r="J134" s="21"/>
      <c r="K134" s="13"/>
      <c r="L134" s="16"/>
    </row>
    <row r="135" spans="1:14">
      <c r="A135" s="14">
        <v>9</v>
      </c>
      <c r="B135" s="28" t="s">
        <v>102</v>
      </c>
      <c r="C135" s="28"/>
      <c r="I135" s="13"/>
      <c r="J135" s="16"/>
      <c r="K135" s="13"/>
      <c r="L135" s="16"/>
    </row>
    <row r="136" spans="1:14" ht="17.25" customHeight="1">
      <c r="B136" s="13" t="s">
        <v>91</v>
      </c>
      <c r="I136" s="13"/>
      <c r="K136" s="13"/>
    </row>
    <row r="137" spans="1:14" ht="15">
      <c r="B137" s="41"/>
      <c r="C137" s="41"/>
      <c r="D137" s="41"/>
      <c r="E137" s="41"/>
      <c r="F137" s="41"/>
      <c r="G137" s="41"/>
      <c r="H137" s="41"/>
      <c r="I137" s="245">
        <f>I9</f>
        <v>0</v>
      </c>
      <c r="J137" s="245"/>
      <c r="K137" s="245">
        <f>K9</f>
        <v>0</v>
      </c>
      <c r="L137" s="245"/>
    </row>
    <row r="138" spans="1:14">
      <c r="B138" s="41"/>
      <c r="C138" s="41"/>
      <c r="D138" s="41"/>
      <c r="E138" s="41"/>
      <c r="F138" s="41"/>
      <c r="G138" s="41"/>
      <c r="H138" s="41"/>
      <c r="I138" s="244" t="s">
        <v>6</v>
      </c>
      <c r="J138" s="244"/>
      <c r="K138" s="244" t="s">
        <v>6</v>
      </c>
      <c r="L138" s="244"/>
    </row>
    <row r="139" spans="1:14">
      <c r="B139" s="41"/>
      <c r="C139" s="28" t="s">
        <v>103</v>
      </c>
      <c r="D139" s="44"/>
      <c r="E139" s="41"/>
      <c r="F139" s="41"/>
      <c r="G139" s="41"/>
      <c r="H139" s="41"/>
      <c r="I139" s="13"/>
      <c r="J139" s="16">
        <f>-TB!H66</f>
        <v>0</v>
      </c>
      <c r="K139" s="13"/>
      <c r="L139" s="16">
        <f>-TB!E66</f>
        <v>0</v>
      </c>
      <c r="N139" s="28"/>
    </row>
    <row r="140" spans="1:14">
      <c r="B140" s="41"/>
      <c r="C140" s="28" t="s">
        <v>104</v>
      </c>
      <c r="D140" s="45"/>
      <c r="E140" s="41"/>
      <c r="F140" s="41"/>
      <c r="G140" s="41"/>
      <c r="H140" s="41"/>
      <c r="I140" s="13"/>
      <c r="J140" s="16"/>
      <c r="K140" s="13"/>
      <c r="L140" s="16"/>
    </row>
    <row r="141" spans="1:14">
      <c r="B141" s="41"/>
      <c r="C141" s="13" t="s">
        <v>105</v>
      </c>
      <c r="D141" s="45"/>
      <c r="E141" s="41"/>
      <c r="F141" s="41"/>
      <c r="G141" s="41"/>
      <c r="H141" s="41"/>
      <c r="I141" s="13"/>
      <c r="J141" s="16">
        <f>-TB!H69</f>
        <v>0</v>
      </c>
      <c r="K141" s="13"/>
      <c r="L141" s="16">
        <f>-TB!E69</f>
        <v>0</v>
      </c>
    </row>
    <row r="142" spans="1:14">
      <c r="B142" s="41"/>
      <c r="C142" s="13" t="s">
        <v>106</v>
      </c>
      <c r="D142" s="45"/>
      <c r="E142" s="41"/>
      <c r="F142" s="41"/>
      <c r="G142" s="41"/>
      <c r="H142" s="41"/>
      <c r="I142" s="13"/>
      <c r="J142" s="16">
        <f>-TB!H71</f>
        <v>0</v>
      </c>
      <c r="K142" s="13"/>
      <c r="L142" s="16">
        <f>-TB!E71</f>
        <v>0</v>
      </c>
    </row>
    <row r="143" spans="1:14">
      <c r="B143" s="41"/>
      <c r="C143" s="13" t="s">
        <v>107</v>
      </c>
      <c r="D143" s="45"/>
      <c r="E143" s="41"/>
      <c r="F143" s="41"/>
      <c r="G143" s="41"/>
      <c r="H143" s="41"/>
      <c r="I143" s="13"/>
      <c r="J143" s="16">
        <f>-TB!H70</f>
        <v>0</v>
      </c>
      <c r="K143" s="13"/>
      <c r="L143" s="16">
        <f>-TB!E70</f>
        <v>0</v>
      </c>
    </row>
    <row r="144" spans="1:14">
      <c r="B144" s="41"/>
      <c r="C144" s="13" t="s">
        <v>108</v>
      </c>
      <c r="D144" s="45"/>
      <c r="E144" s="41"/>
      <c r="F144" s="41"/>
      <c r="G144" s="41"/>
      <c r="H144" s="41"/>
      <c r="I144" s="13"/>
      <c r="J144" s="16">
        <f>-TB!H68</f>
        <v>0</v>
      </c>
      <c r="K144" s="13"/>
      <c r="L144" s="16">
        <f>-TB!E68</f>
        <v>0</v>
      </c>
    </row>
    <row r="145" spans="1:15">
      <c r="B145" s="41"/>
      <c r="C145" s="13" t="s">
        <v>109</v>
      </c>
      <c r="D145" s="45"/>
      <c r="E145" s="41"/>
      <c r="F145" s="41"/>
      <c r="G145" s="41"/>
      <c r="H145" s="41"/>
      <c r="I145" s="13"/>
      <c r="J145" s="16">
        <f>-TB!H72</f>
        <v>0</v>
      </c>
      <c r="K145" s="13"/>
      <c r="L145" s="16">
        <f>-TB!E72</f>
        <v>0</v>
      </c>
    </row>
    <row r="146" spans="1:15">
      <c r="B146" s="41"/>
      <c r="C146" s="28" t="s">
        <v>110</v>
      </c>
      <c r="D146" s="41"/>
      <c r="E146" s="41"/>
      <c r="F146" s="41"/>
      <c r="G146" s="41"/>
      <c r="H146" s="41"/>
      <c r="I146" s="13"/>
      <c r="J146" s="16"/>
      <c r="K146" s="13"/>
      <c r="L146" s="16"/>
      <c r="N146" s="28"/>
    </row>
    <row r="147" spans="1:15" ht="15.75" customHeight="1">
      <c r="B147" s="41"/>
      <c r="C147" s="37" t="s">
        <v>111</v>
      </c>
      <c r="D147" s="41"/>
      <c r="E147" s="41"/>
      <c r="F147" s="41"/>
      <c r="G147" s="41"/>
      <c r="H147" s="41"/>
      <c r="I147" s="42"/>
      <c r="J147" s="39">
        <f>-TB!H74</f>
        <v>0</v>
      </c>
      <c r="K147" s="42"/>
      <c r="L147" s="39">
        <f>-TB!E74</f>
        <v>0</v>
      </c>
    </row>
    <row r="148" spans="1:15" ht="15">
      <c r="B148" s="41"/>
      <c r="C148" s="37" t="s">
        <v>112</v>
      </c>
      <c r="D148" s="41"/>
      <c r="E148" s="41"/>
      <c r="F148" s="41"/>
      <c r="G148" s="41"/>
      <c r="H148" s="41"/>
      <c r="I148" s="42"/>
      <c r="J148" s="39">
        <f>-TB!H82</f>
        <v>0</v>
      </c>
      <c r="K148" s="42"/>
      <c r="L148" s="39">
        <f>-TB!E82</f>
        <v>0</v>
      </c>
    </row>
    <row r="149" spans="1:15" ht="15">
      <c r="B149" s="41"/>
      <c r="C149" s="37" t="s">
        <v>113</v>
      </c>
      <c r="D149" s="41"/>
      <c r="E149" s="41"/>
      <c r="F149" s="41"/>
      <c r="G149" s="41"/>
      <c r="H149" s="41"/>
      <c r="I149" s="42"/>
      <c r="J149" s="39">
        <f>-TB!H83</f>
        <v>0</v>
      </c>
      <c r="K149" s="42"/>
      <c r="L149" s="39">
        <f>-TB!E83</f>
        <v>0</v>
      </c>
    </row>
    <row r="150" spans="1:15" ht="15">
      <c r="B150" s="41"/>
      <c r="C150" s="37" t="s">
        <v>114</v>
      </c>
      <c r="D150" s="41"/>
      <c r="E150" s="41"/>
      <c r="F150" s="41"/>
      <c r="G150" s="41"/>
      <c r="H150" s="41"/>
      <c r="I150" s="42"/>
      <c r="J150" s="39">
        <f>-TB!H84</f>
        <v>0</v>
      </c>
      <c r="K150" s="42"/>
      <c r="L150" s="39">
        <f>-TB!E84</f>
        <v>0</v>
      </c>
    </row>
    <row r="151" spans="1:15" ht="15.75" customHeight="1">
      <c r="B151" s="41"/>
      <c r="C151" s="37" t="s">
        <v>115</v>
      </c>
      <c r="D151" s="41"/>
      <c r="E151" s="41"/>
      <c r="F151" s="41"/>
      <c r="G151" s="41"/>
      <c r="H151" s="41"/>
      <c r="I151" s="42"/>
      <c r="J151" s="39">
        <f>-TB!H86</f>
        <v>0</v>
      </c>
      <c r="K151" s="42"/>
      <c r="L151" s="39">
        <f>-TB!E86</f>
        <v>0</v>
      </c>
    </row>
    <row r="152" spans="1:15" ht="15.75" customHeight="1">
      <c r="B152" s="41"/>
      <c r="C152" s="37" t="s">
        <v>116</v>
      </c>
      <c r="D152" s="41"/>
      <c r="E152" s="41"/>
      <c r="F152" s="41"/>
      <c r="G152" s="41"/>
      <c r="H152" s="41"/>
      <c r="I152" s="42"/>
      <c r="J152" s="39">
        <f>-TB!H85</f>
        <v>0</v>
      </c>
      <c r="K152" s="42"/>
      <c r="L152" s="39">
        <f>-TB!E85</f>
        <v>0</v>
      </c>
    </row>
    <row r="153" spans="1:15" ht="14.4" thickBot="1">
      <c r="B153" s="41"/>
      <c r="C153" s="46"/>
      <c r="D153" s="46"/>
      <c r="E153" s="46"/>
      <c r="F153" s="46"/>
      <c r="G153" s="47"/>
      <c r="H153" s="47"/>
      <c r="I153" s="13"/>
      <c r="J153" s="36">
        <f>SUM(J139:J152)</f>
        <v>0</v>
      </c>
      <c r="K153" s="13"/>
      <c r="L153" s="36">
        <f>SUM(L139:L152)</f>
        <v>0</v>
      </c>
      <c r="O153" s="21"/>
    </row>
    <row r="154" spans="1:15" ht="15.6" thickTop="1">
      <c r="B154" s="41"/>
      <c r="C154" s="41"/>
      <c r="D154" s="41"/>
      <c r="E154" s="41"/>
      <c r="F154" s="41"/>
      <c r="G154" s="41"/>
      <c r="H154" s="41"/>
      <c r="I154" s="42"/>
      <c r="J154" s="42"/>
      <c r="K154" s="42"/>
      <c r="L154" s="42"/>
    </row>
    <row r="155" spans="1:15">
      <c r="A155" s="14">
        <v>10</v>
      </c>
      <c r="B155" s="28" t="s">
        <v>21</v>
      </c>
      <c r="C155" s="28"/>
      <c r="D155" s="37"/>
      <c r="I155" s="13"/>
      <c r="K155" s="13"/>
      <c r="L155" s="16"/>
    </row>
    <row r="156" spans="1:15">
      <c r="B156" s="13" t="s">
        <v>117</v>
      </c>
      <c r="I156" s="13"/>
      <c r="J156" s="16"/>
      <c r="K156" s="13"/>
      <c r="L156" s="16"/>
    </row>
    <row r="157" spans="1:15">
      <c r="I157" s="13"/>
      <c r="J157" s="16"/>
      <c r="K157" s="13"/>
      <c r="L157" s="16"/>
    </row>
    <row r="158" spans="1:15">
      <c r="B158" s="252" t="s">
        <v>118</v>
      </c>
      <c r="C158" s="252"/>
      <c r="E158" s="252" t="s">
        <v>119</v>
      </c>
      <c r="F158" s="252"/>
      <c r="G158" s="252"/>
      <c r="I158" s="252" t="s">
        <v>120</v>
      </c>
      <c r="J158" s="252"/>
      <c r="K158" s="252"/>
      <c r="L158" s="16"/>
    </row>
    <row r="159" spans="1:15">
      <c r="B159" s="17"/>
      <c r="C159" s="17"/>
      <c r="E159" s="17"/>
      <c r="F159" s="17"/>
      <c r="G159" s="17"/>
      <c r="I159" s="244" t="s">
        <v>6</v>
      </c>
      <c r="J159" s="244"/>
      <c r="K159" s="244"/>
      <c r="L159" s="16"/>
    </row>
    <row r="160" spans="1:15" ht="18.75" customHeight="1">
      <c r="C160" s="13" t="s">
        <v>121</v>
      </c>
      <c r="F160" s="244">
        <f>I160/I163*100</f>
        <v>99.616</v>
      </c>
      <c r="G160" s="244"/>
      <c r="I160" s="247">
        <f>24808000000+25000000000</f>
        <v>49808000000</v>
      </c>
      <c r="J160" s="247"/>
      <c r="L160" s="16"/>
    </row>
    <row r="161" spans="1:12">
      <c r="A161" s="15" t="s">
        <v>122</v>
      </c>
      <c r="C161" s="13" t="s">
        <v>123</v>
      </c>
      <c r="F161" s="244">
        <f>I161/I163*100</f>
        <v>0.38400000000000001</v>
      </c>
      <c r="G161" s="244"/>
      <c r="I161" s="247">
        <v>192000000</v>
      </c>
      <c r="J161" s="247"/>
      <c r="L161" s="16"/>
    </row>
    <row r="162" spans="1:12">
      <c r="F162" s="254"/>
      <c r="G162" s="254"/>
      <c r="I162" s="247"/>
      <c r="J162" s="247"/>
      <c r="L162" s="16"/>
    </row>
    <row r="163" spans="1:12" ht="13.8" thickBot="1">
      <c r="C163" s="13" t="s">
        <v>124</v>
      </c>
      <c r="E163" s="48"/>
      <c r="F163" s="253">
        <f>SUM(F160:F161)</f>
        <v>100</v>
      </c>
      <c r="G163" s="253"/>
      <c r="I163" s="249">
        <f>SUM(I160:I161)</f>
        <v>50000000000</v>
      </c>
      <c r="J163" s="249"/>
      <c r="L163" s="16"/>
    </row>
    <row r="164" spans="1:12" ht="12.75" customHeight="1" thickTop="1">
      <c r="I164" s="13"/>
      <c r="K164" s="13"/>
    </row>
    <row r="165" spans="1:12" ht="12.75" customHeight="1">
      <c r="I165" s="13"/>
      <c r="K165" s="13"/>
    </row>
    <row r="166" spans="1:12">
      <c r="C166" s="13" t="s">
        <v>125</v>
      </c>
      <c r="I166" s="13"/>
      <c r="J166" s="16"/>
      <c r="K166" s="13"/>
      <c r="L166" s="16"/>
    </row>
    <row r="167" spans="1:12">
      <c r="C167" s="13" t="s">
        <v>126</v>
      </c>
    </row>
  </sheetData>
  <mergeCells count="80">
    <mergeCell ref="F163:G163"/>
    <mergeCell ref="I163:J163"/>
    <mergeCell ref="F160:G160"/>
    <mergeCell ref="I160:J160"/>
    <mergeCell ref="F161:G161"/>
    <mergeCell ref="I161:J161"/>
    <mergeCell ref="F162:G162"/>
    <mergeCell ref="I162:J162"/>
    <mergeCell ref="I159:K159"/>
    <mergeCell ref="B114:L115"/>
    <mergeCell ref="I117:J117"/>
    <mergeCell ref="K117:L117"/>
    <mergeCell ref="I128:J128"/>
    <mergeCell ref="K128:L128"/>
    <mergeCell ref="I137:J137"/>
    <mergeCell ref="K137:L137"/>
    <mergeCell ref="I138:J138"/>
    <mergeCell ref="K138:L138"/>
    <mergeCell ref="B158:C158"/>
    <mergeCell ref="E158:G158"/>
    <mergeCell ref="I158:K158"/>
    <mergeCell ref="I106:J106"/>
    <mergeCell ref="K106:L106"/>
    <mergeCell ref="E91:F91"/>
    <mergeCell ref="E92:F92"/>
    <mergeCell ref="E93:F93"/>
    <mergeCell ref="E94:F94"/>
    <mergeCell ref="E97:F97"/>
    <mergeCell ref="E98:F98"/>
    <mergeCell ref="E99:F99"/>
    <mergeCell ref="E100:F100"/>
    <mergeCell ref="E101:F101"/>
    <mergeCell ref="I105:J105"/>
    <mergeCell ref="K105:L105"/>
    <mergeCell ref="E90:F90"/>
    <mergeCell ref="D80:F80"/>
    <mergeCell ref="G80:H80"/>
    <mergeCell ref="I80:J80"/>
    <mergeCell ref="K80:L80"/>
    <mergeCell ref="D81:F81"/>
    <mergeCell ref="G81:H81"/>
    <mergeCell ref="I81:J81"/>
    <mergeCell ref="K81:L81"/>
    <mergeCell ref="E83:F83"/>
    <mergeCell ref="E84:F84"/>
    <mergeCell ref="E85:F85"/>
    <mergeCell ref="E86:F86"/>
    <mergeCell ref="E87:F87"/>
    <mergeCell ref="I54:J54"/>
    <mergeCell ref="K54:L54"/>
    <mergeCell ref="I62:J62"/>
    <mergeCell ref="K62:L62"/>
    <mergeCell ref="I63:J63"/>
    <mergeCell ref="K63:L63"/>
    <mergeCell ref="I53:J53"/>
    <mergeCell ref="K53:L53"/>
    <mergeCell ref="B31:L31"/>
    <mergeCell ref="I32:J32"/>
    <mergeCell ref="K32:L32"/>
    <mergeCell ref="I33:J33"/>
    <mergeCell ref="K33:L33"/>
    <mergeCell ref="B39:L39"/>
    <mergeCell ref="I41:J41"/>
    <mergeCell ref="K41:L41"/>
    <mergeCell ref="I42:J42"/>
    <mergeCell ref="K42:L42"/>
    <mergeCell ref="B51:L51"/>
    <mergeCell ref="I24:J24"/>
    <mergeCell ref="K24:L24"/>
    <mergeCell ref="A2:L2"/>
    <mergeCell ref="A3:L3"/>
    <mergeCell ref="A4:L4"/>
    <mergeCell ref="A5:L5"/>
    <mergeCell ref="I9:J9"/>
    <mergeCell ref="K9:L9"/>
    <mergeCell ref="I10:J10"/>
    <mergeCell ref="K10:L10"/>
    <mergeCell ref="B20:L20"/>
    <mergeCell ref="I23:J23"/>
    <mergeCell ref="K23:L23"/>
  </mergeCells>
  <pageMargins left="0.75" right="0.75" top="0.57999999999999996" bottom="0.6" header="0.63" footer="0.28000000000000003"/>
  <pageSetup paperSize="9" scale="80" orientation="portrait"/>
  <headerFooter alignWithMargins="0">
    <oddFooter>&amp;R&amp;"Letter Gothic,Regular"&amp;7Printed  &amp;D&amp;T</oddFooter>
  </headerFooter>
  <rowBreaks count="1" manualBreakCount="1">
    <brk id="76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7"/>
  <sheetViews>
    <sheetView zoomScaleNormal="100" zoomScaleSheetLayoutView="100" workbookViewId="0">
      <selection activeCell="D81" sqref="D81"/>
    </sheetView>
  </sheetViews>
  <sheetFormatPr defaultColWidth="9.109375" defaultRowHeight="13.2"/>
  <cols>
    <col min="1" max="1" width="2.33203125" style="13" customWidth="1"/>
    <col min="2" max="2" width="3" style="13" customWidth="1"/>
    <col min="3" max="3" width="36.109375" style="13" bestFit="1" customWidth="1"/>
    <col min="4" max="4" width="17.44140625" style="13" customWidth="1"/>
    <col min="5" max="5" width="9.88671875" style="13" bestFit="1" customWidth="1"/>
    <col min="6" max="6" width="20.109375" style="13" customWidth="1"/>
    <col min="7" max="7" width="8.44140625" style="13" customWidth="1"/>
    <col min="8" max="8" width="18.5546875" style="13" customWidth="1"/>
    <col min="9" max="9" width="12.33203125" style="13" bestFit="1" customWidth="1"/>
    <col min="10" max="10" width="32.88671875" style="13" customWidth="1"/>
    <col min="11" max="11" width="51" style="13" hidden="1" customWidth="1"/>
    <col min="12" max="12" width="41.44140625" style="13" hidden="1" customWidth="1"/>
    <col min="13" max="13" width="50" style="13" hidden="1" customWidth="1"/>
    <col min="14" max="14" width="38.33203125" style="13" hidden="1" customWidth="1"/>
    <col min="15" max="15" width="18.5546875" style="13" hidden="1" customWidth="1"/>
    <col min="16" max="16" width="54" style="13" hidden="1" customWidth="1"/>
    <col min="17" max="17" width="12.44140625" style="13" hidden="1" customWidth="1"/>
    <col min="18" max="18" width="14" style="13" hidden="1" customWidth="1"/>
    <col min="19" max="19" width="9.109375" style="13" customWidth="1"/>
    <col min="20" max="16384" width="9.109375" style="13"/>
  </cols>
  <sheetData>
    <row r="1" spans="1:18" ht="15">
      <c r="A1" s="242" t="str">
        <f>BS!A1</f>
        <v>PT RHB ASSET MANAGEMENT INDONESIA</v>
      </c>
      <c r="B1" s="242"/>
      <c r="C1" s="242"/>
      <c r="D1" s="242"/>
      <c r="E1" s="242"/>
      <c r="F1" s="242"/>
      <c r="G1" s="242"/>
      <c r="H1" s="242"/>
      <c r="I1" s="242"/>
      <c r="J1" s="34"/>
      <c r="K1" s="34"/>
      <c r="L1" s="34"/>
      <c r="M1" s="34"/>
      <c r="N1" s="34"/>
    </row>
    <row r="2" spans="1:18" ht="15">
      <c r="A2" s="242" t="s">
        <v>127</v>
      </c>
      <c r="B2" s="242"/>
      <c r="C2" s="242"/>
      <c r="D2" s="242"/>
      <c r="E2" s="242"/>
      <c r="F2" s="242"/>
      <c r="G2" s="242"/>
      <c r="H2" s="242"/>
      <c r="I2" s="242"/>
      <c r="J2" s="34"/>
      <c r="K2" s="34"/>
      <c r="L2" s="34"/>
      <c r="M2" s="34"/>
      <c r="N2" s="34"/>
    </row>
    <row r="3" spans="1:18" ht="15">
      <c r="A3" s="242" t="s">
        <v>1</v>
      </c>
      <c r="B3" s="242"/>
      <c r="C3" s="242"/>
      <c r="D3" s="242"/>
      <c r="E3" s="242"/>
      <c r="F3" s="242"/>
      <c r="G3" s="242"/>
      <c r="H3" s="242"/>
      <c r="I3" s="242"/>
      <c r="J3" s="34"/>
      <c r="K3" s="34"/>
      <c r="L3" s="34"/>
      <c r="M3" s="34"/>
      <c r="N3" s="34"/>
    </row>
    <row r="4" spans="1:18" ht="15">
      <c r="A4" s="243">
        <f>Cover!A24</f>
        <v>0</v>
      </c>
      <c r="B4" s="243"/>
      <c r="C4" s="243"/>
      <c r="D4" s="243"/>
      <c r="E4" s="243"/>
      <c r="F4" s="243"/>
      <c r="G4" s="243"/>
      <c r="H4" s="243"/>
      <c r="I4" s="243"/>
      <c r="J4" s="49"/>
      <c r="K4" s="49"/>
      <c r="L4" s="49"/>
      <c r="M4" s="49"/>
      <c r="N4" s="49"/>
    </row>
    <row r="5" spans="1:18">
      <c r="D5" s="50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8">
      <c r="A6" s="52"/>
      <c r="B6" s="53"/>
      <c r="C6" s="53"/>
      <c r="D6" s="259">
        <f>BS!D7</f>
        <v>0</v>
      </c>
      <c r="E6" s="259"/>
      <c r="F6" s="259">
        <f>BS!F7</f>
        <v>0</v>
      </c>
      <c r="G6" s="259"/>
      <c r="H6" s="260" t="s">
        <v>128</v>
      </c>
      <c r="I6" s="261"/>
      <c r="J6" s="54"/>
      <c r="K6" s="54" t="s">
        <v>129</v>
      </c>
      <c r="L6" s="54" t="s">
        <v>130</v>
      </c>
      <c r="M6" s="54" t="s">
        <v>131</v>
      </c>
      <c r="N6" s="54" t="s">
        <v>132</v>
      </c>
      <c r="O6" s="13" t="s">
        <v>133</v>
      </c>
      <c r="P6" s="13" t="s">
        <v>134</v>
      </c>
    </row>
    <row r="7" spans="1:18">
      <c r="A7" s="55"/>
      <c r="D7" s="56" t="s">
        <v>6</v>
      </c>
      <c r="E7" s="57" t="s">
        <v>135</v>
      </c>
      <c r="F7" s="58" t="s">
        <v>6</v>
      </c>
      <c r="G7" s="57" t="s">
        <v>135</v>
      </c>
      <c r="H7" s="56" t="s">
        <v>6</v>
      </c>
      <c r="I7" s="57" t="s">
        <v>135</v>
      </c>
      <c r="J7" s="59"/>
      <c r="K7" s="59"/>
      <c r="L7" s="59"/>
      <c r="M7" s="59"/>
      <c r="N7" s="59"/>
    </row>
    <row r="8" spans="1:18">
      <c r="A8" s="52"/>
      <c r="B8" s="53"/>
      <c r="C8" s="53"/>
      <c r="D8" s="60"/>
      <c r="E8" s="61"/>
      <c r="F8" s="62"/>
      <c r="G8" s="61"/>
      <c r="H8" s="60"/>
      <c r="I8" s="61"/>
      <c r="J8" s="59"/>
      <c r="K8" s="59"/>
      <c r="L8" s="59"/>
      <c r="M8" s="59"/>
      <c r="N8" s="59"/>
    </row>
    <row r="9" spans="1:18">
      <c r="A9" s="63" t="s">
        <v>136</v>
      </c>
      <c r="B9" s="28"/>
      <c r="D9" s="64"/>
      <c r="E9" s="65"/>
      <c r="F9" s="66"/>
      <c r="G9" s="65"/>
      <c r="H9" s="64"/>
      <c r="I9" s="65"/>
      <c r="J9" s="51"/>
      <c r="K9" s="51"/>
      <c r="L9" s="51"/>
      <c r="M9" s="51"/>
      <c r="N9" s="51"/>
    </row>
    <row r="10" spans="1:18" ht="43.2">
      <c r="A10" s="55"/>
      <c r="B10" s="13" t="s">
        <v>137</v>
      </c>
      <c r="D10" s="67">
        <f>-(TB!F105+TB!G105)</f>
        <v>0</v>
      </c>
      <c r="E10" s="68" t="e">
        <f>(D10-F10)/D10*100</f>
        <v>#DIV/0!</v>
      </c>
      <c r="F10" s="67">
        <f>-(TB!P105+TB!Q105)</f>
        <v>0</v>
      </c>
      <c r="G10" s="68" t="e">
        <f>(F10-H10)/F10*100</f>
        <v>#DIV/0!</v>
      </c>
      <c r="H10" s="67">
        <f>-TB!H105</f>
        <v>0</v>
      </c>
      <c r="I10" s="69" t="e">
        <f>H10/H$14*100</f>
        <v>#DIV/0!</v>
      </c>
      <c r="J10" s="70"/>
      <c r="K10" s="70" t="s">
        <v>138</v>
      </c>
      <c r="L10" s="70"/>
      <c r="M10" s="70"/>
      <c r="N10" s="71" t="s">
        <v>139</v>
      </c>
      <c r="O10" s="21"/>
      <c r="Q10" s="21"/>
      <c r="R10" s="21"/>
    </row>
    <row r="11" spans="1:18" ht="15.75" customHeight="1">
      <c r="A11" s="55"/>
      <c r="B11" s="13" t="s">
        <v>140</v>
      </c>
      <c r="D11" s="67">
        <f>-(TB!F106+TB!G106)</f>
        <v>0</v>
      </c>
      <c r="E11" s="68" t="e">
        <f>(D11-F11)/D11*100</f>
        <v>#DIV/0!</v>
      </c>
      <c r="F11" s="67">
        <f>-(TB!P106+TB!Q106)</f>
        <v>0</v>
      </c>
      <c r="G11" s="68" t="e">
        <f>(F11-H11)/F11*100</f>
        <v>#DIV/0!</v>
      </c>
      <c r="H11" s="67">
        <f>-TB!H106</f>
        <v>0</v>
      </c>
      <c r="I11" s="69" t="e">
        <f>H11/H$14*100</f>
        <v>#DIV/0!</v>
      </c>
      <c r="J11" s="70"/>
      <c r="K11" s="70"/>
      <c r="L11" s="70" t="s">
        <v>141</v>
      </c>
      <c r="M11" s="70"/>
      <c r="N11" s="70"/>
    </row>
    <row r="12" spans="1:18" ht="29.25" customHeight="1">
      <c r="A12" s="55"/>
      <c r="B12" s="13" t="s">
        <v>142</v>
      </c>
      <c r="D12" s="67">
        <f>-(TB!F107+TB!G107)</f>
        <v>0</v>
      </c>
      <c r="E12" s="68" t="e">
        <f>(D12-F12)/D12*100</f>
        <v>#DIV/0!</v>
      </c>
      <c r="F12" s="67">
        <f>-(TB!P107+TB!Q107)</f>
        <v>0</v>
      </c>
      <c r="G12" s="68" t="e">
        <f>(F12-H12)/F12*100</f>
        <v>#DIV/0!</v>
      </c>
      <c r="H12" s="67">
        <f>-TB!H107</f>
        <v>0</v>
      </c>
      <c r="I12" s="69" t="e">
        <f>H12/H$14*100</f>
        <v>#DIV/0!</v>
      </c>
      <c r="J12" s="70"/>
      <c r="K12" s="70" t="s">
        <v>143</v>
      </c>
      <c r="L12" s="70"/>
      <c r="M12" s="70"/>
      <c r="N12" s="71" t="s">
        <v>144</v>
      </c>
    </row>
    <row r="13" spans="1:18" ht="15.75" customHeight="1">
      <c r="A13" s="55"/>
      <c r="B13" s="13" t="s">
        <v>145</v>
      </c>
      <c r="D13" s="67">
        <f>-(TB!F108+TB!G108)</f>
        <v>0</v>
      </c>
      <c r="E13" s="68" t="e">
        <f>(D13-F13)/D13*100</f>
        <v>#DIV/0!</v>
      </c>
      <c r="F13" s="67">
        <f>-(TB!P108+TB!Q108)</f>
        <v>0</v>
      </c>
      <c r="G13" s="68" t="e">
        <f>(F13-H13)/F13*100</f>
        <v>#DIV/0!</v>
      </c>
      <c r="H13" s="67">
        <f>-TB!H108</f>
        <v>0</v>
      </c>
      <c r="I13" s="69" t="e">
        <f>H13/H$14*100</f>
        <v>#DIV/0!</v>
      </c>
      <c r="J13" s="70"/>
      <c r="K13" s="70"/>
      <c r="L13" s="70"/>
      <c r="M13" s="70"/>
      <c r="N13" s="70" t="s">
        <v>146</v>
      </c>
    </row>
    <row r="14" spans="1:18">
      <c r="A14" s="255" t="s">
        <v>147</v>
      </c>
      <c r="B14" s="256"/>
      <c r="C14" s="256"/>
      <c r="D14" s="72">
        <f>SUM(D10:D13)</f>
        <v>0</v>
      </c>
      <c r="E14" s="72" t="e">
        <f>(D14-F14)/D14*100</f>
        <v>#DIV/0!</v>
      </c>
      <c r="F14" s="72">
        <f>SUM(F10:F13)</f>
        <v>0</v>
      </c>
      <c r="G14" s="73" t="e">
        <f>SUM(G10:G10)</f>
        <v>#DIV/0!</v>
      </c>
      <c r="H14" s="72">
        <f>SUM(H10:H13)</f>
        <v>0</v>
      </c>
      <c r="I14" s="74" t="e">
        <f>SUM(I10:I13)</f>
        <v>#DIV/0!</v>
      </c>
      <c r="J14" s="35"/>
      <c r="K14" s="35"/>
      <c r="L14" s="35"/>
      <c r="M14" s="35"/>
      <c r="N14" s="35"/>
      <c r="P14" s="21"/>
    </row>
    <row r="15" spans="1:18">
      <c r="A15" s="75"/>
      <c r="B15" s="76"/>
      <c r="C15" s="76"/>
      <c r="D15" s="77"/>
      <c r="E15" s="78"/>
      <c r="F15" s="79"/>
      <c r="G15" s="78"/>
      <c r="H15" s="77"/>
      <c r="I15" s="78"/>
      <c r="J15" s="80"/>
      <c r="K15" s="80"/>
      <c r="L15" s="80"/>
      <c r="M15" s="80"/>
      <c r="N15" s="80"/>
    </row>
    <row r="16" spans="1:18">
      <c r="A16" s="63" t="s">
        <v>148</v>
      </c>
      <c r="B16" s="28"/>
      <c r="D16" s="64"/>
      <c r="E16" s="65"/>
      <c r="F16" s="66"/>
      <c r="G16" s="65"/>
      <c r="H16" s="64"/>
      <c r="I16" s="65"/>
      <c r="J16" s="51"/>
      <c r="K16" s="51"/>
      <c r="L16" s="51"/>
      <c r="M16" s="51"/>
      <c r="N16" s="51"/>
    </row>
    <row r="17" spans="1:16">
      <c r="A17" s="55"/>
      <c r="B17" s="44" t="s">
        <v>149</v>
      </c>
      <c r="C17" s="44"/>
      <c r="D17" s="67">
        <f>TB!F114+TB!G114</f>
        <v>0</v>
      </c>
      <c r="E17" s="68" t="e">
        <f t="shared" ref="E17:E47" si="0">(D17-F17)/D17*100</f>
        <v>#DIV/0!</v>
      </c>
      <c r="F17" s="67">
        <f>TB!P114+TB!Q114</f>
        <v>0</v>
      </c>
      <c r="G17" s="68" t="e">
        <f>(F17-H17)/F17*100</f>
        <v>#DIV/0!</v>
      </c>
      <c r="H17" s="67">
        <f>TB!H114</f>
        <v>0</v>
      </c>
      <c r="I17" s="81" t="e">
        <f>H17/H$48*100</f>
        <v>#DIV/0!</v>
      </c>
      <c r="J17" s="82"/>
      <c r="K17" s="82"/>
      <c r="L17" s="82"/>
      <c r="M17" s="82"/>
      <c r="N17" s="82"/>
      <c r="O17" s="21"/>
      <c r="P17" s="21"/>
    </row>
    <row r="18" spans="1:16">
      <c r="A18" s="55"/>
      <c r="B18" s="44" t="s">
        <v>150</v>
      </c>
      <c r="C18" s="44"/>
      <c r="D18" s="67">
        <f>TB!F116+TB!F117+TB!F118+TB!G116+TB!G117+TB!G118</f>
        <v>0</v>
      </c>
      <c r="E18" s="68" t="e">
        <f t="shared" si="0"/>
        <v>#DIV/0!</v>
      </c>
      <c r="F18" s="67">
        <f>TB!P116+TB!P117+TB!P118+TB!Q116+TB!Q117+TB!Q118</f>
        <v>0</v>
      </c>
      <c r="G18" s="68" t="e">
        <f t="shared" ref="G18:G26" si="1">(F18-H18)/F18*100</f>
        <v>#DIV/0!</v>
      </c>
      <c r="H18" s="67">
        <f>TB!H116+TB!H117+TB!H118</f>
        <v>0</v>
      </c>
      <c r="I18" s="69" t="e">
        <f t="shared" ref="I18:I47" si="2">H18/H$48*100</f>
        <v>#DIV/0!</v>
      </c>
      <c r="J18" s="70"/>
      <c r="K18" s="70"/>
      <c r="L18" s="70"/>
      <c r="M18" s="70"/>
      <c r="N18" s="70"/>
    </row>
    <row r="19" spans="1:16">
      <c r="A19" s="55"/>
      <c r="B19" s="44" t="s">
        <v>151</v>
      </c>
      <c r="C19" s="44"/>
      <c r="D19" s="67">
        <f>TB!F119+TB!G119</f>
        <v>0</v>
      </c>
      <c r="E19" s="68" t="e">
        <f t="shared" si="0"/>
        <v>#DIV/0!</v>
      </c>
      <c r="F19" s="67">
        <f>TB!P119+TB!Q119</f>
        <v>0</v>
      </c>
      <c r="G19" s="68" t="e">
        <f t="shared" si="1"/>
        <v>#DIV/0!</v>
      </c>
      <c r="H19" s="67">
        <f>TB!H119</f>
        <v>0</v>
      </c>
      <c r="I19" s="69" t="e">
        <f t="shared" si="2"/>
        <v>#DIV/0!</v>
      </c>
      <c r="J19" s="70"/>
      <c r="K19" s="70"/>
      <c r="L19" s="70"/>
      <c r="M19" s="70"/>
      <c r="N19" s="70"/>
      <c r="P19" s="13" t="s">
        <v>152</v>
      </c>
    </row>
    <row r="20" spans="1:16">
      <c r="A20" s="55"/>
      <c r="B20" s="44" t="s">
        <v>153</v>
      </c>
      <c r="C20" s="44"/>
      <c r="D20" s="67">
        <f>TB!F120+TB!G120</f>
        <v>0</v>
      </c>
      <c r="E20" s="68" t="e">
        <f t="shared" si="0"/>
        <v>#DIV/0!</v>
      </c>
      <c r="F20" s="67">
        <f>TB!P120+TB!Q120</f>
        <v>0</v>
      </c>
      <c r="G20" s="68" t="e">
        <f t="shared" si="1"/>
        <v>#DIV/0!</v>
      </c>
      <c r="H20" s="67">
        <f>TB!H120</f>
        <v>0</v>
      </c>
      <c r="I20" s="69" t="e">
        <f t="shared" si="2"/>
        <v>#DIV/0!</v>
      </c>
      <c r="J20" s="70"/>
      <c r="K20" s="70"/>
      <c r="L20" s="70"/>
      <c r="M20" s="70"/>
      <c r="N20" s="70"/>
      <c r="P20" s="13" t="s">
        <v>152</v>
      </c>
    </row>
    <row r="21" spans="1:16">
      <c r="A21" s="55"/>
      <c r="B21" s="44" t="s">
        <v>154</v>
      </c>
      <c r="C21" s="44"/>
      <c r="D21" s="67">
        <f>TB!F121+TB!G121</f>
        <v>0</v>
      </c>
      <c r="E21" s="68" t="e">
        <f t="shared" si="0"/>
        <v>#DIV/0!</v>
      </c>
      <c r="F21" s="67">
        <f>TB!P121+TB!Q121</f>
        <v>0</v>
      </c>
      <c r="G21" s="68" t="e">
        <f t="shared" si="1"/>
        <v>#DIV/0!</v>
      </c>
      <c r="H21" s="67">
        <f>TB!H121</f>
        <v>0</v>
      </c>
      <c r="I21" s="69" t="e">
        <f t="shared" si="2"/>
        <v>#DIV/0!</v>
      </c>
      <c r="J21" s="70"/>
      <c r="K21" s="70"/>
      <c r="L21" s="70"/>
      <c r="M21" s="70"/>
      <c r="N21" s="70"/>
    </row>
    <row r="22" spans="1:16">
      <c r="A22" s="55"/>
      <c r="B22" s="44" t="s">
        <v>155</v>
      </c>
      <c r="C22" s="44"/>
      <c r="D22" s="67">
        <f>TB!F122+TB!G122</f>
        <v>0</v>
      </c>
      <c r="E22" s="68" t="e">
        <f t="shared" si="0"/>
        <v>#DIV/0!</v>
      </c>
      <c r="F22" s="67">
        <f>TB!P122+TB!Q122</f>
        <v>0</v>
      </c>
      <c r="G22" s="68" t="e">
        <f t="shared" si="1"/>
        <v>#DIV/0!</v>
      </c>
      <c r="H22" s="67">
        <f>TB!H122</f>
        <v>0</v>
      </c>
      <c r="I22" s="69" t="e">
        <f t="shared" si="2"/>
        <v>#DIV/0!</v>
      </c>
      <c r="J22" s="70"/>
      <c r="K22" s="70"/>
      <c r="L22" s="70"/>
      <c r="M22" s="70"/>
      <c r="N22" s="70"/>
    </row>
    <row r="23" spans="1:16">
      <c r="A23" s="55"/>
      <c r="B23" s="44" t="s">
        <v>156</v>
      </c>
      <c r="C23" s="44"/>
      <c r="D23" s="67">
        <f>TB!F123+TB!G123</f>
        <v>0</v>
      </c>
      <c r="E23" s="68" t="e">
        <f t="shared" si="0"/>
        <v>#DIV/0!</v>
      </c>
      <c r="F23" s="67">
        <f>TB!P123+TB!Q123</f>
        <v>0</v>
      </c>
      <c r="G23" s="68" t="e">
        <f t="shared" si="1"/>
        <v>#DIV/0!</v>
      </c>
      <c r="H23" s="67">
        <f>TB!H123</f>
        <v>0</v>
      </c>
      <c r="I23" s="69" t="e">
        <f t="shared" si="2"/>
        <v>#DIV/0!</v>
      </c>
      <c r="J23" s="70"/>
      <c r="K23" s="70"/>
      <c r="L23" s="70"/>
      <c r="M23" s="70"/>
      <c r="N23" s="70"/>
    </row>
    <row r="24" spans="1:16" ht="21.6">
      <c r="A24" s="55"/>
      <c r="B24" s="44" t="s">
        <v>157</v>
      </c>
      <c r="C24" s="44"/>
      <c r="D24" s="67">
        <f>TB!F124+TB!G124</f>
        <v>0</v>
      </c>
      <c r="E24" s="68" t="e">
        <f t="shared" si="0"/>
        <v>#DIV/0!</v>
      </c>
      <c r="F24" s="67">
        <f>TB!P124+TB!Q124</f>
        <v>0</v>
      </c>
      <c r="G24" s="68" t="e">
        <f t="shared" si="1"/>
        <v>#DIV/0!</v>
      </c>
      <c r="H24" s="67">
        <f>TB!H124</f>
        <v>0</v>
      </c>
      <c r="I24" s="69" t="e">
        <f t="shared" si="2"/>
        <v>#DIV/0!</v>
      </c>
      <c r="J24" s="70"/>
      <c r="K24" s="70"/>
      <c r="L24" s="83" t="s">
        <v>158</v>
      </c>
      <c r="M24" s="70"/>
      <c r="N24" s="70"/>
    </row>
    <row r="25" spans="1:16">
      <c r="A25" s="55"/>
      <c r="B25" s="44" t="s">
        <v>159</v>
      </c>
      <c r="C25" s="44"/>
      <c r="D25" s="67">
        <f>TB!F125+TB!G125</f>
        <v>0</v>
      </c>
      <c r="E25" s="68" t="e">
        <f t="shared" si="0"/>
        <v>#DIV/0!</v>
      </c>
      <c r="F25" s="67">
        <f>TB!P125+TB!Q125</f>
        <v>0</v>
      </c>
      <c r="G25" s="68" t="e">
        <f t="shared" si="1"/>
        <v>#DIV/0!</v>
      </c>
      <c r="H25" s="67">
        <f>TB!H125</f>
        <v>0</v>
      </c>
      <c r="I25" s="69" t="e">
        <f t="shared" si="2"/>
        <v>#DIV/0!</v>
      </c>
      <c r="J25" s="70"/>
      <c r="K25" s="70"/>
      <c r="L25" s="70"/>
      <c r="M25" s="70"/>
      <c r="N25" s="70"/>
    </row>
    <row r="26" spans="1:16">
      <c r="A26" s="55"/>
      <c r="B26" s="44" t="s">
        <v>160</v>
      </c>
      <c r="C26" s="44"/>
      <c r="D26" s="67">
        <f>TB!F128+TB!G128</f>
        <v>0</v>
      </c>
      <c r="E26" s="68" t="e">
        <f t="shared" si="0"/>
        <v>#DIV/0!</v>
      </c>
      <c r="F26" s="67">
        <f>TB!P128+TB!Q128</f>
        <v>0</v>
      </c>
      <c r="G26" s="68" t="e">
        <f t="shared" si="1"/>
        <v>#DIV/0!</v>
      </c>
      <c r="H26" s="67">
        <f>TB!H128</f>
        <v>0</v>
      </c>
      <c r="I26" s="69" t="e">
        <f t="shared" si="2"/>
        <v>#DIV/0!</v>
      </c>
      <c r="J26" s="70"/>
      <c r="K26" s="70"/>
      <c r="L26" s="70"/>
      <c r="M26" s="70"/>
      <c r="N26" s="70"/>
    </row>
    <row r="27" spans="1:16">
      <c r="A27" s="55"/>
      <c r="B27" s="44" t="s">
        <v>161</v>
      </c>
      <c r="C27" s="44"/>
      <c r="D27" s="67">
        <f>TB!F126+TB!G126</f>
        <v>0</v>
      </c>
      <c r="E27" s="68" t="e">
        <f t="shared" si="0"/>
        <v>#DIV/0!</v>
      </c>
      <c r="F27" s="67">
        <f>TB!P126+TB!Q126</f>
        <v>0</v>
      </c>
      <c r="G27" s="68">
        <v>0</v>
      </c>
      <c r="H27" s="67">
        <f>TB!H126</f>
        <v>0</v>
      </c>
      <c r="I27" s="69" t="e">
        <f t="shared" si="2"/>
        <v>#DIV/0!</v>
      </c>
      <c r="J27" s="70"/>
      <c r="K27" s="70"/>
      <c r="L27" s="70"/>
      <c r="M27" s="70"/>
      <c r="N27" s="70"/>
    </row>
    <row r="28" spans="1:16">
      <c r="A28" s="55"/>
      <c r="B28" s="44" t="s">
        <v>162</v>
      </c>
      <c r="C28" s="44"/>
      <c r="D28" s="67">
        <f>TB!F127+TB!G127</f>
        <v>0</v>
      </c>
      <c r="E28" s="68" t="e">
        <f t="shared" si="0"/>
        <v>#DIV/0!</v>
      </c>
      <c r="F28" s="67">
        <f>TB!P127+TB!Q127</f>
        <v>0</v>
      </c>
      <c r="G28" s="68" t="e">
        <f>(F28-H28)/F28*100</f>
        <v>#DIV/0!</v>
      </c>
      <c r="H28" s="67">
        <f>TB!H127</f>
        <v>0</v>
      </c>
      <c r="I28" s="69" t="e">
        <f t="shared" si="2"/>
        <v>#DIV/0!</v>
      </c>
      <c r="J28" s="70"/>
      <c r="K28" s="70"/>
      <c r="L28" s="70"/>
      <c r="M28" s="70"/>
      <c r="N28" s="70"/>
    </row>
    <row r="29" spans="1:16">
      <c r="A29" s="55"/>
      <c r="B29" s="44" t="s">
        <v>163</v>
      </c>
      <c r="C29" s="44"/>
      <c r="D29" s="67">
        <f>TB!F130+TB!F131+TB!F132+TB!F133+TB!G130+TB!G131+TB!G132+TB!G133</f>
        <v>0</v>
      </c>
      <c r="E29" s="68" t="e">
        <f t="shared" si="0"/>
        <v>#DIV/0!</v>
      </c>
      <c r="F29" s="67">
        <f>TB!P130+TB!P131+TB!P132+TB!P133+TB!Q130+TB!Q131+TB!Q132+TB!Q133</f>
        <v>0</v>
      </c>
      <c r="G29" s="68">
        <v>0</v>
      </c>
      <c r="H29" s="67">
        <f>TB!H130+TB!H131+TB!H132+TB!H133</f>
        <v>0</v>
      </c>
      <c r="I29" s="69" t="e">
        <f t="shared" si="2"/>
        <v>#DIV/0!</v>
      </c>
      <c r="J29" s="70"/>
      <c r="K29" s="70"/>
      <c r="L29" s="70"/>
      <c r="M29" s="70"/>
      <c r="N29" s="70"/>
    </row>
    <row r="30" spans="1:16">
      <c r="A30" s="55"/>
      <c r="B30" s="44" t="s">
        <v>164</v>
      </c>
      <c r="C30" s="44"/>
      <c r="D30" s="67">
        <f>TB!F135+TB!F136+TB!F137+TB!F138+TB!F139+TB!F140+TB!G135+TB!G136+TB!G137+TB!G138+TB!G139+TB!G140</f>
        <v>0</v>
      </c>
      <c r="E30" s="68" t="e">
        <f t="shared" si="0"/>
        <v>#DIV/0!</v>
      </c>
      <c r="F30" s="67">
        <f>TB!P135+TB!P136+TB!P137+TB!P138+TB!P139+TB!P140+TB!Q135+TB!Q136+TB!Q137+TB!Q138+TB!Q139+TB!Q140</f>
        <v>0</v>
      </c>
      <c r="G30" s="68" t="e">
        <f>(F30-H30)/F30*100</f>
        <v>#DIV/0!</v>
      </c>
      <c r="H30" s="67">
        <f>TB!H135+TB!H136+TB!H137+TB!H138+TB!H139+TB!H140</f>
        <v>0</v>
      </c>
      <c r="I30" s="69" t="e">
        <f t="shared" si="2"/>
        <v>#DIV/0!</v>
      </c>
      <c r="J30" s="70"/>
      <c r="K30" s="70"/>
      <c r="L30" s="70"/>
      <c r="M30" s="70"/>
      <c r="N30" s="70"/>
      <c r="P30" s="13" t="s">
        <v>165</v>
      </c>
    </row>
    <row r="31" spans="1:16">
      <c r="A31" s="55"/>
      <c r="B31" s="44" t="s">
        <v>166</v>
      </c>
      <c r="C31" s="44"/>
      <c r="D31" s="84">
        <f>TB!F142+TB!F143+TB!G143+TB!G142</f>
        <v>0</v>
      </c>
      <c r="E31" s="85" t="e">
        <f t="shared" si="0"/>
        <v>#DIV/0!</v>
      </c>
      <c r="F31" s="84">
        <f>TB!P142+TB!P143+TB!Q143+TB!Q142</f>
        <v>0</v>
      </c>
      <c r="G31" s="68" t="e">
        <f>(F31-H31)/F31*100</f>
        <v>#DIV/0!</v>
      </c>
      <c r="H31" s="67">
        <f>TB!H141</f>
        <v>0</v>
      </c>
      <c r="I31" s="69" t="e">
        <f t="shared" si="2"/>
        <v>#DIV/0!</v>
      </c>
      <c r="J31" s="70"/>
      <c r="K31" s="70"/>
      <c r="L31" s="70"/>
      <c r="M31" s="70" t="s">
        <v>167</v>
      </c>
      <c r="N31" s="70"/>
    </row>
    <row r="32" spans="1:16" ht="21.6">
      <c r="A32" s="55"/>
      <c r="B32" s="44" t="s">
        <v>168</v>
      </c>
      <c r="C32" s="44"/>
      <c r="D32" s="84">
        <f>TB!F145+TB!G145+TB!F146+TB!G146+TB!F147+TB!G147+TB!F148+TB!G148</f>
        <v>0</v>
      </c>
      <c r="E32" s="85" t="e">
        <f t="shared" si="0"/>
        <v>#DIV/0!</v>
      </c>
      <c r="F32" s="84">
        <f>TB!P145+TB!Q145+TB!P146+TB!Q146+TB!P147+TB!Q147+TB!P148+TB!Q148</f>
        <v>0</v>
      </c>
      <c r="G32" s="68" t="e">
        <f>(F32-H32)/F32*100</f>
        <v>#DIV/0!</v>
      </c>
      <c r="H32" s="67">
        <f>TB!H145+TB!H146+TB!H147+TB!H148</f>
        <v>0</v>
      </c>
      <c r="I32" s="69" t="e">
        <f t="shared" si="2"/>
        <v>#DIV/0!</v>
      </c>
      <c r="J32" s="70"/>
      <c r="K32" s="70"/>
      <c r="L32" s="70"/>
      <c r="M32" s="70"/>
      <c r="N32" s="71" t="s">
        <v>169</v>
      </c>
    </row>
    <row r="33" spans="1:17">
      <c r="A33" s="55"/>
      <c r="B33" s="44" t="s">
        <v>170</v>
      </c>
      <c r="D33" s="84">
        <f>TB!F149+TB!G149</f>
        <v>0</v>
      </c>
      <c r="E33" s="85" t="e">
        <f t="shared" si="0"/>
        <v>#DIV/0!</v>
      </c>
      <c r="F33" s="84">
        <f>TB!P149+TB!Q149</f>
        <v>0</v>
      </c>
      <c r="G33" s="68">
        <v>0</v>
      </c>
      <c r="H33" s="67">
        <f>TB!H149</f>
        <v>0</v>
      </c>
      <c r="I33" s="69" t="e">
        <f t="shared" si="2"/>
        <v>#DIV/0!</v>
      </c>
      <c r="J33" s="70"/>
      <c r="K33" s="70"/>
      <c r="L33" s="70" t="s">
        <v>171</v>
      </c>
      <c r="M33" s="70"/>
      <c r="N33" s="70"/>
    </row>
    <row r="34" spans="1:17">
      <c r="A34" s="55"/>
      <c r="B34" s="44" t="s">
        <v>172</v>
      </c>
      <c r="D34" s="84">
        <f>TB!F150+TB!G150</f>
        <v>0</v>
      </c>
      <c r="E34" s="85" t="e">
        <f t="shared" si="0"/>
        <v>#DIV/0!</v>
      </c>
      <c r="F34" s="84">
        <f>TB!P150+TB!Q150</f>
        <v>0</v>
      </c>
      <c r="G34" s="68">
        <v>0</v>
      </c>
      <c r="H34" s="67">
        <f>TB!H150</f>
        <v>0</v>
      </c>
      <c r="I34" s="69" t="e">
        <f t="shared" si="2"/>
        <v>#DIV/0!</v>
      </c>
      <c r="J34" s="70"/>
      <c r="K34" s="70"/>
      <c r="L34" s="70"/>
      <c r="M34" s="70"/>
      <c r="N34" s="70"/>
    </row>
    <row r="35" spans="1:17" ht="39.75" customHeight="1">
      <c r="A35" s="55"/>
      <c r="B35" s="44" t="s">
        <v>173</v>
      </c>
      <c r="D35" s="84">
        <f>TB!F152+TB!G152+TB!F153+TB!G153</f>
        <v>0</v>
      </c>
      <c r="E35" s="85" t="e">
        <f t="shared" si="0"/>
        <v>#DIV/0!</v>
      </c>
      <c r="F35" s="84">
        <f>TB!P152+TB!Q152+TB!P153+TB!Q153</f>
        <v>0</v>
      </c>
      <c r="G35" s="68">
        <v>-100</v>
      </c>
      <c r="H35" s="67">
        <f>TB!H152+TB!H153</f>
        <v>0</v>
      </c>
      <c r="I35" s="69" t="e">
        <f t="shared" si="2"/>
        <v>#DIV/0!</v>
      </c>
      <c r="J35" s="70"/>
      <c r="K35" s="70"/>
      <c r="L35" s="86" t="s">
        <v>174</v>
      </c>
      <c r="M35" s="70" t="s">
        <v>175</v>
      </c>
      <c r="N35" s="70"/>
      <c r="O35" s="71" t="s">
        <v>176</v>
      </c>
    </row>
    <row r="36" spans="1:17" ht="21.6">
      <c r="A36" s="55"/>
      <c r="B36" s="44" t="s">
        <v>177</v>
      </c>
      <c r="D36" s="84">
        <f>TB!F155+TB!G155+TB!F156+TB!G156+TB!F157+TB!G157+TB!F158+TB!G158+TB!F159+TB!G159+TB!F160+TB!G160+TB!F161+TB!G161+TB!F162+TB!G162+TB!F164+TB!G164+TB!F165+TB!G165+TB!F163+TB!G163</f>
        <v>0</v>
      </c>
      <c r="E36" s="85" t="e">
        <f t="shared" si="0"/>
        <v>#DIV/0!</v>
      </c>
      <c r="F36" s="84">
        <f>TB!P155+TB!Q155+TB!P156+TB!Q156+TB!P157+TB!Q157+TB!P158+TB!Q158+TB!P159+TB!Q159+TB!P160+TB!Q160+TB!P161+TB!Q161+TB!P162+TB!Q162+TB!P164+TB!Q164+TB!P165+TB!Q165+TB!P163+TB!Q163</f>
        <v>0</v>
      </c>
      <c r="G36" s="68" t="e">
        <f>(F36-H36)/F36*100</f>
        <v>#DIV/0!</v>
      </c>
      <c r="H36" s="67">
        <f>TB!H155+TB!H156+TB!H157+TB!H158+TB!H159+TB!H160+TB!H161+TB!H162+TB!H164+TB!H165+TB!H163</f>
        <v>0</v>
      </c>
      <c r="I36" s="69" t="e">
        <f t="shared" si="2"/>
        <v>#DIV/0!</v>
      </c>
      <c r="J36" s="70"/>
      <c r="K36" s="70"/>
      <c r="L36" s="70"/>
      <c r="M36" s="71" t="s">
        <v>178</v>
      </c>
      <c r="N36" s="71" t="s">
        <v>179</v>
      </c>
      <c r="P36" s="13" t="s">
        <v>180</v>
      </c>
      <c r="Q36" s="21">
        <f>+F36-D36</f>
        <v>0</v>
      </c>
    </row>
    <row r="37" spans="1:17">
      <c r="A37" s="55"/>
      <c r="B37" s="44" t="s">
        <v>181</v>
      </c>
      <c r="D37" s="84">
        <f>TB!F167+TB!G167+TB!F168+TB!G168+TB!F169+TB!G169</f>
        <v>0</v>
      </c>
      <c r="E37" s="85" t="e">
        <f t="shared" si="0"/>
        <v>#DIV/0!</v>
      </c>
      <c r="F37" s="84">
        <f>TB!P167+TB!Q167+TB!P168+TB!Q168+TB!P169+TB!Q169</f>
        <v>0</v>
      </c>
      <c r="G37" s="68">
        <v>0</v>
      </c>
      <c r="H37" s="67">
        <f>TB!H167+TB!H168+TB!H169</f>
        <v>0</v>
      </c>
      <c r="I37" s="69" t="e">
        <f t="shared" si="2"/>
        <v>#DIV/0!</v>
      </c>
      <c r="J37" s="70"/>
      <c r="K37" s="70"/>
      <c r="L37" s="70" t="s">
        <v>182</v>
      </c>
      <c r="M37" s="70"/>
      <c r="N37" s="70" t="s">
        <v>183</v>
      </c>
      <c r="Q37" s="21">
        <f>+F37-D37</f>
        <v>0</v>
      </c>
    </row>
    <row r="38" spans="1:17">
      <c r="A38" s="55"/>
      <c r="B38" s="44" t="s">
        <v>184</v>
      </c>
      <c r="D38" s="84">
        <f>TB!F171+TB!G171+TB!F172+TB!G172</f>
        <v>0</v>
      </c>
      <c r="E38" s="85" t="e">
        <f t="shared" si="0"/>
        <v>#DIV/0!</v>
      </c>
      <c r="F38" s="84">
        <f>TB!P171+TB!Q171+TB!P172+TB!Q172</f>
        <v>0</v>
      </c>
      <c r="G38" s="68" t="e">
        <f>(F38-H38)/F38*100</f>
        <v>#DIV/0!</v>
      </c>
      <c r="H38" s="67">
        <f>TB!H171+TB!H172</f>
        <v>0</v>
      </c>
      <c r="I38" s="69" t="e">
        <f t="shared" si="2"/>
        <v>#DIV/0!</v>
      </c>
      <c r="J38" s="70"/>
      <c r="K38" s="70"/>
      <c r="L38" s="70"/>
      <c r="M38" s="70"/>
      <c r="N38" s="70"/>
    </row>
    <row r="39" spans="1:17">
      <c r="A39" s="55"/>
      <c r="B39" s="44" t="s">
        <v>185</v>
      </c>
      <c r="D39" s="84">
        <f>TB!F173+TB!G173</f>
        <v>0</v>
      </c>
      <c r="E39" s="85" t="e">
        <f t="shared" si="0"/>
        <v>#DIV/0!</v>
      </c>
      <c r="F39" s="84">
        <f>TB!P173+TB!Q173</f>
        <v>0</v>
      </c>
      <c r="G39" s="68" t="e">
        <f>(F39-H39)/F39*100</f>
        <v>#DIV/0!</v>
      </c>
      <c r="H39" s="67">
        <f>TB!H173</f>
        <v>0</v>
      </c>
      <c r="I39" s="69" t="e">
        <f t="shared" si="2"/>
        <v>#DIV/0!</v>
      </c>
      <c r="J39" s="70"/>
      <c r="K39" s="70"/>
      <c r="L39" s="70"/>
      <c r="M39" s="70"/>
      <c r="N39" s="70"/>
      <c r="P39" s="13" t="s">
        <v>186</v>
      </c>
    </row>
    <row r="40" spans="1:17">
      <c r="A40" s="55"/>
      <c r="B40" s="44" t="s">
        <v>187</v>
      </c>
      <c r="D40" s="84">
        <f>TB!F175+TB!G175+TB!F176+TB!G176</f>
        <v>0</v>
      </c>
      <c r="E40" s="85" t="e">
        <f t="shared" si="0"/>
        <v>#DIV/0!</v>
      </c>
      <c r="F40" s="84">
        <f>TB!P175+TB!Q175+TB!P176+TB!Q176</f>
        <v>0</v>
      </c>
      <c r="G40" s="68">
        <v>0</v>
      </c>
      <c r="H40" s="67">
        <f>TB!H175+TB!H176</f>
        <v>0</v>
      </c>
      <c r="I40" s="69" t="e">
        <f t="shared" si="2"/>
        <v>#DIV/0!</v>
      </c>
      <c r="J40" s="70"/>
      <c r="K40" s="70"/>
      <c r="L40" s="70"/>
      <c r="M40" s="70" t="s">
        <v>188</v>
      </c>
      <c r="N40" s="70" t="s">
        <v>189</v>
      </c>
    </row>
    <row r="41" spans="1:17" ht="43.2">
      <c r="A41" s="55"/>
      <c r="B41" s="44" t="s">
        <v>190</v>
      </c>
      <c r="D41" s="84">
        <f>TB!F178+TB!G178+TB!F179+TB!G179</f>
        <v>0</v>
      </c>
      <c r="E41" s="85" t="e">
        <f t="shared" si="0"/>
        <v>#DIV/0!</v>
      </c>
      <c r="F41" s="84">
        <f>TB!P178+TB!Q178+TB!P179+TB!Q179</f>
        <v>0</v>
      </c>
      <c r="G41" s="68">
        <v>0</v>
      </c>
      <c r="H41" s="67">
        <f>TB!H178+TB!H179</f>
        <v>0</v>
      </c>
      <c r="I41" s="69" t="e">
        <f t="shared" si="2"/>
        <v>#DIV/0!</v>
      </c>
      <c r="J41" s="70"/>
      <c r="K41" s="70"/>
      <c r="L41" s="70"/>
      <c r="M41" s="70" t="s">
        <v>191</v>
      </c>
      <c r="N41" s="71" t="s">
        <v>192</v>
      </c>
      <c r="P41" s="13" t="s">
        <v>193</v>
      </c>
      <c r="Q41" s="21">
        <f>+F41-D41</f>
        <v>0</v>
      </c>
    </row>
    <row r="42" spans="1:17" ht="32.4">
      <c r="A42" s="55"/>
      <c r="B42" s="44" t="s">
        <v>194</v>
      </c>
      <c r="D42" s="84">
        <f>TB!F180+TB!G180</f>
        <v>0</v>
      </c>
      <c r="E42" s="85" t="e">
        <f t="shared" si="0"/>
        <v>#DIV/0!</v>
      </c>
      <c r="F42" s="84">
        <f>TB!P180+TB!Q180</f>
        <v>0</v>
      </c>
      <c r="G42" s="68">
        <v>0</v>
      </c>
      <c r="H42" s="67">
        <f>TB!H180</f>
        <v>0</v>
      </c>
      <c r="I42" s="69" t="e">
        <f t="shared" si="2"/>
        <v>#DIV/0!</v>
      </c>
      <c r="J42" s="70"/>
      <c r="K42" s="70"/>
      <c r="L42" s="70"/>
      <c r="M42" s="70"/>
      <c r="N42" s="71" t="s">
        <v>195</v>
      </c>
      <c r="O42" s="71" t="s">
        <v>196</v>
      </c>
      <c r="P42" s="87" t="s">
        <v>197</v>
      </c>
      <c r="Q42" s="21">
        <f>+F42-D42</f>
        <v>0</v>
      </c>
    </row>
    <row r="43" spans="1:17">
      <c r="A43" s="55"/>
      <c r="B43" s="44" t="s">
        <v>198</v>
      </c>
      <c r="D43" s="84">
        <f>TB!F181+TB!G181</f>
        <v>0</v>
      </c>
      <c r="E43" s="85" t="e">
        <f t="shared" si="0"/>
        <v>#DIV/0!</v>
      </c>
      <c r="F43" s="84">
        <f>TB!P181+TB!Q181</f>
        <v>0</v>
      </c>
      <c r="G43" s="68">
        <v>0</v>
      </c>
      <c r="H43" s="67">
        <f>TB!H181</f>
        <v>0</v>
      </c>
      <c r="I43" s="69" t="e">
        <f t="shared" si="2"/>
        <v>#DIV/0!</v>
      </c>
      <c r="J43" s="70"/>
      <c r="K43" s="70"/>
      <c r="L43" s="70"/>
      <c r="M43" s="70" t="s">
        <v>199</v>
      </c>
      <c r="N43" s="70" t="s">
        <v>200</v>
      </c>
    </row>
    <row r="44" spans="1:17" ht="28.5" customHeight="1">
      <c r="A44" s="55"/>
      <c r="B44" s="44" t="s">
        <v>201</v>
      </c>
      <c r="D44" s="84">
        <f>TB!F183+TB!G183+TB!F184+TB!G184</f>
        <v>0</v>
      </c>
      <c r="E44" s="85" t="e">
        <f t="shared" si="0"/>
        <v>#DIV/0!</v>
      </c>
      <c r="F44" s="84">
        <f>TB!P183+TB!Q183+TB!P184+TB!Q184</f>
        <v>0</v>
      </c>
      <c r="G44" s="68">
        <v>0</v>
      </c>
      <c r="H44" s="67">
        <f>TB!H183+TB!H184</f>
        <v>0</v>
      </c>
      <c r="I44" s="69" t="e">
        <f t="shared" si="2"/>
        <v>#DIV/0!</v>
      </c>
      <c r="J44" s="70"/>
      <c r="K44" s="70"/>
      <c r="L44" s="70" t="s">
        <v>202</v>
      </c>
      <c r="M44" s="70"/>
      <c r="N44" s="71" t="s">
        <v>203</v>
      </c>
      <c r="O44" s="71" t="s">
        <v>204</v>
      </c>
      <c r="P44" s="87" t="s">
        <v>205</v>
      </c>
      <c r="Q44" s="21">
        <f>+F44-D44</f>
        <v>0</v>
      </c>
    </row>
    <row r="45" spans="1:17">
      <c r="A45" s="55"/>
      <c r="B45" s="44" t="s">
        <v>206</v>
      </c>
      <c r="D45" s="84">
        <f>TB!F185+TB!G185</f>
        <v>0</v>
      </c>
      <c r="E45" s="85" t="e">
        <f t="shared" si="0"/>
        <v>#DIV/0!</v>
      </c>
      <c r="F45" s="84">
        <f>TB!P185+TB!Q185</f>
        <v>0</v>
      </c>
      <c r="G45" s="68" t="e">
        <f>(F45-H45)/F45*100</f>
        <v>#DIV/0!</v>
      </c>
      <c r="H45" s="67">
        <f>TB!H185</f>
        <v>0</v>
      </c>
      <c r="I45" s="69" t="e">
        <f t="shared" si="2"/>
        <v>#DIV/0!</v>
      </c>
      <c r="J45" s="70"/>
      <c r="K45" s="70"/>
      <c r="L45" s="70"/>
      <c r="M45" s="70"/>
      <c r="N45" s="70" t="s">
        <v>207</v>
      </c>
      <c r="P45" s="13" t="s">
        <v>208</v>
      </c>
    </row>
    <row r="46" spans="1:17">
      <c r="A46" s="55"/>
      <c r="B46" s="44" t="s">
        <v>209</v>
      </c>
      <c r="D46" s="84">
        <f>TB!F186+TB!G186</f>
        <v>0</v>
      </c>
      <c r="E46" s="85" t="e">
        <f t="shared" si="0"/>
        <v>#DIV/0!</v>
      </c>
      <c r="F46" s="84">
        <f>TB!P186+TB!Q186</f>
        <v>0</v>
      </c>
      <c r="G46" s="68">
        <v>0</v>
      </c>
      <c r="H46" s="67">
        <f>TB!H186</f>
        <v>0</v>
      </c>
      <c r="I46" s="69" t="e">
        <f t="shared" si="2"/>
        <v>#DIV/0!</v>
      </c>
      <c r="J46" s="70"/>
      <c r="K46" s="70"/>
      <c r="L46" s="70" t="s">
        <v>210</v>
      </c>
      <c r="M46" s="70"/>
      <c r="N46" s="70" t="s">
        <v>211</v>
      </c>
    </row>
    <row r="47" spans="1:17">
      <c r="A47" s="55"/>
      <c r="B47" s="44" t="s">
        <v>212</v>
      </c>
      <c r="D47" s="67">
        <f>TB!F187+TB!G187</f>
        <v>0</v>
      </c>
      <c r="E47" s="68" t="e">
        <f t="shared" si="0"/>
        <v>#DIV/0!</v>
      </c>
      <c r="F47" s="67">
        <f>TB!P187+TB!Q187</f>
        <v>0</v>
      </c>
      <c r="G47" s="68"/>
      <c r="H47" s="67">
        <f>TB!H187</f>
        <v>0</v>
      </c>
      <c r="I47" s="69" t="e">
        <f t="shared" si="2"/>
        <v>#DIV/0!</v>
      </c>
      <c r="J47" s="70"/>
      <c r="K47" s="70"/>
      <c r="L47" s="70"/>
      <c r="M47" s="70"/>
      <c r="N47" s="70"/>
    </row>
    <row r="48" spans="1:17">
      <c r="A48" s="255" t="s">
        <v>213</v>
      </c>
      <c r="B48" s="256"/>
      <c r="C48" s="256"/>
      <c r="D48" s="72">
        <f>SUM(D17:D47)</f>
        <v>0</v>
      </c>
      <c r="E48" s="72" t="e">
        <f>(D48-F48)/D48*100</f>
        <v>#DIV/0!</v>
      </c>
      <c r="F48" s="72">
        <f>SUM(F17:F47)</f>
        <v>0</v>
      </c>
      <c r="G48" s="88" t="e">
        <f>SUM(G17:G46)</f>
        <v>#DIV/0!</v>
      </c>
      <c r="H48" s="72">
        <f>SUM(H17:H47)</f>
        <v>0</v>
      </c>
      <c r="I48" s="73" t="e">
        <f>SUM(I17:I46)</f>
        <v>#DIV/0!</v>
      </c>
      <c r="J48" s="35"/>
      <c r="K48" s="35"/>
      <c r="L48" s="35"/>
      <c r="M48" s="35"/>
      <c r="N48" s="35"/>
      <c r="O48" s="21"/>
      <c r="P48" s="21"/>
    </row>
    <row r="49" spans="1:14">
      <c r="A49" s="89" t="s">
        <v>214</v>
      </c>
      <c r="B49" s="90"/>
      <c r="D49" s="91"/>
      <c r="E49" s="92"/>
      <c r="F49" s="91"/>
      <c r="G49" s="93"/>
      <c r="H49" s="91"/>
      <c r="I49" s="92"/>
      <c r="J49" s="35"/>
      <c r="K49" s="35"/>
      <c r="L49" s="35"/>
      <c r="M49" s="35"/>
      <c r="N49" s="35"/>
    </row>
    <row r="50" spans="1:14">
      <c r="A50" s="89"/>
      <c r="B50" s="28" t="s">
        <v>215</v>
      </c>
      <c r="D50" s="91">
        <f>SUM(D51:D60)</f>
        <v>0</v>
      </c>
      <c r="E50" s="68" t="e">
        <f>(D50-F50)/D50*100</f>
        <v>#DIV/0!</v>
      </c>
      <c r="F50" s="91">
        <f>SUM(F51:F60)</f>
        <v>0</v>
      </c>
      <c r="G50" s="93"/>
      <c r="H50" s="91">
        <f>SUM(H51:H60)</f>
        <v>0</v>
      </c>
      <c r="I50" s="69"/>
      <c r="J50" s="70"/>
      <c r="K50" s="70"/>
      <c r="L50" s="70"/>
      <c r="M50" s="70"/>
      <c r="N50" s="70"/>
    </row>
    <row r="51" spans="1:14">
      <c r="A51" s="75"/>
      <c r="B51" s="76"/>
      <c r="C51" s="44" t="s">
        <v>216</v>
      </c>
      <c r="D51" s="67">
        <f>TB!F190+TB!G190</f>
        <v>0</v>
      </c>
      <c r="E51" s="68" t="e">
        <f t="shared" ref="E51:E69" si="3">(D51-F51)/D51*100</f>
        <v>#DIV/0!</v>
      </c>
      <c r="F51" s="67">
        <f>TB!P190+TB!Q190</f>
        <v>0</v>
      </c>
      <c r="G51" s="93"/>
      <c r="H51" s="67">
        <f>TB!H190</f>
        <v>0</v>
      </c>
      <c r="I51" s="69" t="e">
        <f>H51/H$70*100</f>
        <v>#DIV/0!</v>
      </c>
      <c r="J51" s="70"/>
      <c r="K51" s="70"/>
      <c r="L51" s="70" t="s">
        <v>217</v>
      </c>
      <c r="M51" s="70"/>
      <c r="N51" s="70"/>
    </row>
    <row r="52" spans="1:14">
      <c r="A52" s="75"/>
      <c r="B52" s="76"/>
      <c r="C52" s="44" t="s">
        <v>218</v>
      </c>
      <c r="D52" s="67">
        <f>TB!F191+TB!G191</f>
        <v>0</v>
      </c>
      <c r="E52" s="68" t="e">
        <f t="shared" si="3"/>
        <v>#DIV/0!</v>
      </c>
      <c r="F52" s="67">
        <f>TB!P191+TB!Q191</f>
        <v>0</v>
      </c>
      <c r="G52" s="93"/>
      <c r="H52" s="67">
        <f>TB!H191</f>
        <v>0</v>
      </c>
      <c r="I52" s="69" t="e">
        <f>H52/H$70*100</f>
        <v>#DIV/0!</v>
      </c>
      <c r="J52" s="70"/>
      <c r="K52" s="70"/>
      <c r="L52" s="70"/>
      <c r="M52" s="70"/>
      <c r="N52" s="70"/>
    </row>
    <row r="53" spans="1:14">
      <c r="A53" s="75"/>
      <c r="B53" s="76"/>
      <c r="C53" s="44" t="s">
        <v>219</v>
      </c>
      <c r="D53" s="67">
        <f>TB!F192+TB!G192</f>
        <v>0</v>
      </c>
      <c r="E53" s="68" t="e">
        <f t="shared" si="3"/>
        <v>#DIV/0!</v>
      </c>
      <c r="F53" s="67">
        <f>TB!P192+TB!Q192</f>
        <v>0</v>
      </c>
      <c r="G53" s="93"/>
      <c r="H53" s="67">
        <f>TB!H192</f>
        <v>0</v>
      </c>
      <c r="I53" s="69" t="e">
        <f>H53/H$70*100</f>
        <v>#DIV/0!</v>
      </c>
      <c r="J53" s="70"/>
      <c r="K53" s="70"/>
      <c r="L53" s="70"/>
      <c r="M53" s="70"/>
      <c r="N53" s="70"/>
    </row>
    <row r="54" spans="1:14">
      <c r="A54" s="75"/>
      <c r="B54" s="76"/>
      <c r="C54" s="44" t="s">
        <v>220</v>
      </c>
      <c r="D54" s="67">
        <f>TB!F193+TB!G193</f>
        <v>0</v>
      </c>
      <c r="E54" s="68" t="e">
        <f t="shared" si="3"/>
        <v>#DIV/0!</v>
      </c>
      <c r="F54" s="67">
        <f>TB!P193+TB!Q193</f>
        <v>0</v>
      </c>
      <c r="G54" s="93"/>
      <c r="H54" s="67">
        <f>TB!H193</f>
        <v>0</v>
      </c>
      <c r="I54" s="69" t="e">
        <f>H54/H$70*100</f>
        <v>#DIV/0!</v>
      </c>
      <c r="J54" s="70"/>
      <c r="K54" s="70"/>
      <c r="L54" s="70"/>
      <c r="M54" s="70"/>
      <c r="N54" s="70"/>
    </row>
    <row r="55" spans="1:14">
      <c r="A55" s="75"/>
      <c r="B55" s="76"/>
      <c r="C55" s="44" t="s">
        <v>221</v>
      </c>
      <c r="D55" s="67">
        <f>TB!F194+TB!G194</f>
        <v>0</v>
      </c>
      <c r="E55" s="68" t="e">
        <f t="shared" si="3"/>
        <v>#DIV/0!</v>
      </c>
      <c r="F55" s="67">
        <f>TB!P194+TB!Q194</f>
        <v>0</v>
      </c>
      <c r="G55" s="93"/>
      <c r="H55" s="67">
        <f>TB!H194</f>
        <v>0</v>
      </c>
      <c r="I55" s="69" t="e">
        <f>H55/H$70*100</f>
        <v>#DIV/0!</v>
      </c>
      <c r="J55" s="70"/>
      <c r="K55" s="70"/>
      <c r="L55" s="70"/>
      <c r="M55" s="70"/>
      <c r="N55" s="70"/>
    </row>
    <row r="56" spans="1:14">
      <c r="A56" s="75"/>
      <c r="B56" s="76"/>
      <c r="C56" s="44" t="s">
        <v>222</v>
      </c>
      <c r="D56" s="67">
        <f>TB!F195+TB!G195</f>
        <v>0</v>
      </c>
      <c r="E56" s="68" t="e">
        <f t="shared" si="3"/>
        <v>#DIV/0!</v>
      </c>
      <c r="F56" s="67">
        <f>TB!P195+TB!Q195</f>
        <v>0</v>
      </c>
      <c r="G56" s="93"/>
      <c r="H56" s="67">
        <f>TB!H195</f>
        <v>0</v>
      </c>
      <c r="I56" s="69"/>
      <c r="J56" s="70"/>
      <c r="K56" s="70"/>
      <c r="L56" s="70"/>
      <c r="M56" s="70"/>
      <c r="N56" s="70"/>
    </row>
    <row r="57" spans="1:14">
      <c r="A57" s="75"/>
      <c r="B57" s="76"/>
      <c r="C57" s="44" t="s">
        <v>223</v>
      </c>
      <c r="D57" s="67">
        <f>TB!F196+TB!G196</f>
        <v>0</v>
      </c>
      <c r="E57" s="68" t="e">
        <f t="shared" si="3"/>
        <v>#DIV/0!</v>
      </c>
      <c r="F57" s="67">
        <f>TB!P196+TB!Q196</f>
        <v>0</v>
      </c>
      <c r="G57" s="93"/>
      <c r="H57" s="67">
        <f>TB!H196</f>
        <v>0</v>
      </c>
      <c r="I57" s="69" t="e">
        <f>H57/H$70*100</f>
        <v>#DIV/0!</v>
      </c>
      <c r="J57" s="70"/>
      <c r="K57" s="70" t="s">
        <v>224</v>
      </c>
      <c r="L57" s="70"/>
      <c r="M57" s="70"/>
      <c r="N57" s="70"/>
    </row>
    <row r="58" spans="1:14">
      <c r="A58" s="75"/>
      <c r="B58" s="76"/>
      <c r="C58" s="44" t="s">
        <v>225</v>
      </c>
      <c r="D58" s="67">
        <f>TB!F197+TB!G197</f>
        <v>0</v>
      </c>
      <c r="E58" s="68" t="e">
        <f t="shared" si="3"/>
        <v>#DIV/0!</v>
      </c>
      <c r="F58" s="67">
        <f>TB!P197+TB!Q197</f>
        <v>0</v>
      </c>
      <c r="G58" s="93"/>
      <c r="H58" s="67">
        <f>TB!H197</f>
        <v>0</v>
      </c>
      <c r="I58" s="69"/>
      <c r="J58" s="70"/>
      <c r="K58" s="70"/>
      <c r="L58" s="70"/>
      <c r="M58" s="70"/>
      <c r="N58" s="70"/>
    </row>
    <row r="59" spans="1:14">
      <c r="A59" s="75"/>
      <c r="B59" s="76"/>
      <c r="C59" s="44" t="s">
        <v>226</v>
      </c>
      <c r="D59" s="67">
        <f>TB!F198+TB!G198</f>
        <v>0</v>
      </c>
      <c r="E59" s="68" t="e">
        <f t="shared" si="3"/>
        <v>#DIV/0!</v>
      </c>
      <c r="F59" s="67">
        <f>TB!P198+TB!Q198</f>
        <v>0</v>
      </c>
      <c r="G59" s="93"/>
      <c r="H59" s="67">
        <f>TB!H198</f>
        <v>0</v>
      </c>
      <c r="I59" s="69" t="e">
        <f>H59/H$70*100</f>
        <v>#DIV/0!</v>
      </c>
      <c r="J59" s="70"/>
      <c r="K59" s="70"/>
      <c r="L59" s="70"/>
      <c r="M59" s="70"/>
      <c r="N59" s="70"/>
    </row>
    <row r="60" spans="1:14" ht="16.5" customHeight="1">
      <c r="A60" s="75"/>
      <c r="B60" s="76"/>
      <c r="C60" s="44" t="s">
        <v>227</v>
      </c>
      <c r="D60" s="67">
        <f>TB!F200+TB!G200</f>
        <v>0</v>
      </c>
      <c r="E60" s="68" t="e">
        <f t="shared" si="3"/>
        <v>#DIV/0!</v>
      </c>
      <c r="F60" s="67">
        <f>TB!P200+TB!Q200</f>
        <v>0</v>
      </c>
      <c r="G60" s="93"/>
      <c r="H60" s="67">
        <f>TB!H200</f>
        <v>0</v>
      </c>
      <c r="I60" s="69" t="e">
        <f>H60/H$70*100</f>
        <v>#DIV/0!</v>
      </c>
      <c r="J60" s="70"/>
      <c r="K60" s="70"/>
      <c r="L60" s="70"/>
      <c r="M60" s="70"/>
      <c r="N60" s="71" t="s">
        <v>228</v>
      </c>
    </row>
    <row r="61" spans="1:14" ht="14.25" customHeight="1">
      <c r="A61" s="75"/>
      <c r="B61" s="90" t="s">
        <v>229</v>
      </c>
      <c r="C61" s="44"/>
      <c r="D61" s="91">
        <f>SUM(D62:D69)</f>
        <v>0</v>
      </c>
      <c r="E61" s="68" t="e">
        <f t="shared" si="3"/>
        <v>#DIV/0!</v>
      </c>
      <c r="F61" s="91">
        <f>SUM(F62:F69)</f>
        <v>0</v>
      </c>
      <c r="G61" s="93"/>
      <c r="H61" s="91">
        <f>SUM(H62:H69)</f>
        <v>0</v>
      </c>
      <c r="I61" s="69"/>
      <c r="J61" s="70"/>
      <c r="K61" s="70"/>
      <c r="L61" s="70"/>
      <c r="M61" s="70"/>
      <c r="N61" s="70"/>
    </row>
    <row r="62" spans="1:14">
      <c r="A62" s="75"/>
      <c r="B62" s="76"/>
      <c r="C62" s="44" t="s">
        <v>230</v>
      </c>
      <c r="D62" s="67">
        <f>TB!F202+TB!G202</f>
        <v>0</v>
      </c>
      <c r="E62" s="68" t="e">
        <f t="shared" si="3"/>
        <v>#DIV/0!</v>
      </c>
      <c r="F62" s="67">
        <f>TB!P202+TB!Q202</f>
        <v>0</v>
      </c>
      <c r="G62" s="93"/>
      <c r="H62" s="91">
        <f>TB!H202</f>
        <v>0</v>
      </c>
      <c r="I62" s="69" t="e">
        <f t="shared" ref="I62:I68" si="4">H62/H$70*100</f>
        <v>#DIV/0!</v>
      </c>
      <c r="J62" s="70"/>
      <c r="K62" s="70"/>
      <c r="L62" s="70"/>
      <c r="M62" s="70"/>
      <c r="N62" s="70"/>
    </row>
    <row r="63" spans="1:14">
      <c r="A63" s="75"/>
      <c r="B63" s="76"/>
      <c r="C63" s="44" t="s">
        <v>99</v>
      </c>
      <c r="D63" s="67">
        <f>TB!F203+TB!G203</f>
        <v>0</v>
      </c>
      <c r="E63" s="68" t="e">
        <f t="shared" si="3"/>
        <v>#DIV/0!</v>
      </c>
      <c r="F63" s="67">
        <f>TB!P203+TB!Q203</f>
        <v>0</v>
      </c>
      <c r="G63" s="93"/>
      <c r="H63" s="91">
        <f>TB!H203</f>
        <v>0</v>
      </c>
      <c r="I63" s="69" t="e">
        <f t="shared" si="4"/>
        <v>#DIV/0!</v>
      </c>
      <c r="J63" s="70"/>
      <c r="K63" s="70"/>
      <c r="L63" s="70"/>
      <c r="M63" s="70"/>
      <c r="N63" s="70"/>
    </row>
    <row r="64" spans="1:14">
      <c r="A64" s="75"/>
      <c r="B64" s="76"/>
      <c r="C64" s="44" t="s">
        <v>231</v>
      </c>
      <c r="D64" s="67">
        <f>TB!F204+TB!G204</f>
        <v>0</v>
      </c>
      <c r="E64" s="68" t="e">
        <f t="shared" si="3"/>
        <v>#DIV/0!</v>
      </c>
      <c r="F64" s="67">
        <f>TB!P204+TB!Q204</f>
        <v>0</v>
      </c>
      <c r="G64" s="93"/>
      <c r="H64" s="91">
        <f>TB!H204</f>
        <v>0</v>
      </c>
      <c r="I64" s="69" t="e">
        <f t="shared" si="4"/>
        <v>#DIV/0!</v>
      </c>
      <c r="J64" s="70"/>
      <c r="K64" s="70"/>
      <c r="L64" s="70"/>
      <c r="M64" s="70"/>
      <c r="N64" s="70"/>
    </row>
    <row r="65" spans="1:16" ht="21.6">
      <c r="A65" s="75"/>
      <c r="B65" s="76"/>
      <c r="C65" s="44" t="s">
        <v>232</v>
      </c>
      <c r="D65" s="91">
        <f>TB!F205+TB!G205</f>
        <v>0</v>
      </c>
      <c r="E65" s="68" t="e">
        <f t="shared" si="3"/>
        <v>#DIV/0!</v>
      </c>
      <c r="F65" s="91">
        <f>TB!P205+TB!Q205</f>
        <v>0</v>
      </c>
      <c r="G65" s="93"/>
      <c r="H65" s="91">
        <f>TB!H205</f>
        <v>0</v>
      </c>
      <c r="I65" s="69" t="e">
        <f t="shared" si="4"/>
        <v>#DIV/0!</v>
      </c>
      <c r="J65" s="70"/>
      <c r="K65" s="70" t="s">
        <v>233</v>
      </c>
      <c r="L65" s="70"/>
      <c r="M65" s="70" t="s">
        <v>234</v>
      </c>
      <c r="N65" s="71" t="s">
        <v>235</v>
      </c>
      <c r="P65" s="13" t="s">
        <v>236</v>
      </c>
    </row>
    <row r="66" spans="1:16">
      <c r="A66" s="75"/>
      <c r="B66" s="76"/>
      <c r="C66" s="44" t="s">
        <v>237</v>
      </c>
      <c r="D66" s="91">
        <f>TB!F206+TB!G206</f>
        <v>0</v>
      </c>
      <c r="E66" s="68" t="e">
        <f t="shared" si="3"/>
        <v>#DIV/0!</v>
      </c>
      <c r="F66" s="91">
        <f>TB!P206+TB!Q206</f>
        <v>0</v>
      </c>
      <c r="G66" s="93"/>
      <c r="H66" s="91">
        <f>TB!H206</f>
        <v>0</v>
      </c>
      <c r="I66" s="69" t="e">
        <f t="shared" si="4"/>
        <v>#DIV/0!</v>
      </c>
      <c r="J66" s="70"/>
      <c r="K66" s="70"/>
      <c r="L66" s="70"/>
      <c r="M66" s="70"/>
      <c r="N66" s="70"/>
    </row>
    <row r="67" spans="1:16">
      <c r="A67" s="75"/>
      <c r="B67" s="76"/>
      <c r="C67" s="44" t="s">
        <v>238</v>
      </c>
      <c r="D67" s="91">
        <f>TB!F207+TB!G207</f>
        <v>0</v>
      </c>
      <c r="E67" s="68" t="e">
        <f t="shared" si="3"/>
        <v>#DIV/0!</v>
      </c>
      <c r="F67" s="91">
        <f>TB!P207+TB!Q207</f>
        <v>0</v>
      </c>
      <c r="G67" s="93"/>
      <c r="H67" s="91">
        <f>TB!H207</f>
        <v>0</v>
      </c>
      <c r="I67" s="69" t="e">
        <f t="shared" si="4"/>
        <v>#DIV/0!</v>
      </c>
      <c r="J67" s="70"/>
      <c r="K67" s="70"/>
      <c r="L67" s="70"/>
      <c r="M67" s="70"/>
      <c r="N67" s="70"/>
    </row>
    <row r="68" spans="1:16">
      <c r="A68" s="75"/>
      <c r="B68" s="76"/>
      <c r="C68" s="44" t="s">
        <v>239</v>
      </c>
      <c r="D68" s="91">
        <f>TB!F209+TB!G209</f>
        <v>0</v>
      </c>
      <c r="E68" s="68" t="e">
        <f t="shared" si="3"/>
        <v>#DIV/0!</v>
      </c>
      <c r="F68" s="91">
        <f>TB!P209+TB!Q209</f>
        <v>0</v>
      </c>
      <c r="G68" s="93"/>
      <c r="H68" s="91">
        <f>TB!H209</f>
        <v>0</v>
      </c>
      <c r="I68" s="69" t="e">
        <f t="shared" si="4"/>
        <v>#DIV/0!</v>
      </c>
      <c r="J68" s="70"/>
      <c r="K68" s="70"/>
      <c r="L68" s="70"/>
      <c r="M68" s="70"/>
      <c r="N68" s="70"/>
    </row>
    <row r="69" spans="1:16">
      <c r="A69" s="75"/>
      <c r="B69" s="76"/>
      <c r="C69" s="44" t="s">
        <v>240</v>
      </c>
      <c r="D69" s="91">
        <f>TB!F210+TB!G210</f>
        <v>0</v>
      </c>
      <c r="E69" s="68" t="e">
        <f t="shared" si="3"/>
        <v>#DIV/0!</v>
      </c>
      <c r="F69" s="91">
        <f>TB!P210+TB!Q210</f>
        <v>0</v>
      </c>
      <c r="G69" s="93"/>
      <c r="H69" s="91">
        <f>TB!H210</f>
        <v>0</v>
      </c>
      <c r="I69" s="69" t="e">
        <f>H69/H$70*100</f>
        <v>#DIV/0!</v>
      </c>
      <c r="J69" s="70"/>
      <c r="K69" s="70"/>
      <c r="L69" s="70"/>
      <c r="M69" s="70"/>
      <c r="N69" s="70"/>
    </row>
    <row r="70" spans="1:16">
      <c r="A70" s="75"/>
      <c r="B70" s="76"/>
      <c r="C70" s="90" t="s">
        <v>241</v>
      </c>
      <c r="D70" s="72">
        <f>D50+D61</f>
        <v>0</v>
      </c>
      <c r="E70" s="94" t="e">
        <f>(D70-F70)/D70*100</f>
        <v>#DIV/0!</v>
      </c>
      <c r="F70" s="72">
        <f>F50+F61</f>
        <v>0</v>
      </c>
      <c r="G70" s="95"/>
      <c r="H70" s="72">
        <f>H50+H61</f>
        <v>0</v>
      </c>
      <c r="I70" s="73" t="e">
        <f>SUM(I50:I69)</f>
        <v>#DIV/0!</v>
      </c>
      <c r="J70" s="35"/>
      <c r="K70" s="35"/>
      <c r="L70" s="35"/>
      <c r="M70" s="35"/>
      <c r="N70" s="35"/>
    </row>
    <row r="71" spans="1:16">
      <c r="A71" s="75"/>
      <c r="B71" s="76"/>
      <c r="C71" s="76"/>
      <c r="D71" s="91"/>
      <c r="E71" s="92"/>
      <c r="F71" s="91"/>
      <c r="G71" s="96"/>
      <c r="H71" s="91"/>
      <c r="I71" s="92"/>
      <c r="J71" s="35"/>
      <c r="K71" s="35"/>
      <c r="L71" s="35"/>
      <c r="M71" s="35"/>
      <c r="N71" s="35"/>
    </row>
    <row r="72" spans="1:16" ht="13.8">
      <c r="A72" s="257" t="s">
        <v>242</v>
      </c>
      <c r="B72" s="258"/>
      <c r="C72" s="258"/>
      <c r="D72" s="97">
        <f>+D14-D48-D70</f>
        <v>0</v>
      </c>
      <c r="E72" s="68" t="e">
        <f>(D72-F72)/D72*100</f>
        <v>#DIV/0!</v>
      </c>
      <c r="F72" s="97">
        <f>+F14-F48-F70</f>
        <v>0</v>
      </c>
      <c r="G72" s="98" t="e">
        <f>G14/G48*100</f>
        <v>#DIV/0!</v>
      </c>
      <c r="H72" s="97">
        <f>+H14-H48-H70</f>
        <v>0</v>
      </c>
      <c r="I72" s="99"/>
      <c r="J72" s="100"/>
      <c r="K72" s="100"/>
      <c r="L72" s="100"/>
      <c r="M72" s="100"/>
      <c r="N72" s="100"/>
      <c r="O72" s="21"/>
      <c r="P72" s="21"/>
    </row>
    <row r="73" spans="1:16">
      <c r="A73" s="55"/>
      <c r="C73" s="101"/>
      <c r="D73" s="64"/>
      <c r="E73" s="68"/>
      <c r="F73" s="64"/>
      <c r="G73" s="66"/>
      <c r="H73" s="67"/>
      <c r="I73" s="102"/>
      <c r="J73" s="103"/>
      <c r="K73" s="103"/>
      <c r="L73" s="103"/>
      <c r="M73" s="103"/>
      <c r="N73" s="103"/>
    </row>
    <row r="74" spans="1:16" ht="13.8">
      <c r="A74" s="104" t="s">
        <v>243</v>
      </c>
      <c r="B74" s="105"/>
      <c r="C74" s="105"/>
      <c r="D74" s="106">
        <f>+D72</f>
        <v>0</v>
      </c>
      <c r="E74" s="68" t="e">
        <f>(D74-F74)/D74*100</f>
        <v>#DIV/0!</v>
      </c>
      <c r="F74" s="106">
        <f>+F72</f>
        <v>0</v>
      </c>
      <c r="G74" s="107"/>
      <c r="H74" s="106">
        <f>+H72</f>
        <v>0</v>
      </c>
      <c r="I74" s="108"/>
      <c r="J74" s="109"/>
      <c r="K74" s="109"/>
      <c r="L74" s="109"/>
      <c r="M74" s="109"/>
      <c r="N74" s="109"/>
    </row>
    <row r="75" spans="1:16" ht="13.8">
      <c r="A75" s="104" t="s">
        <v>244</v>
      </c>
      <c r="B75" s="105"/>
      <c r="C75" s="105"/>
      <c r="D75" s="110"/>
      <c r="E75" s="111"/>
      <c r="F75" s="110"/>
      <c r="G75" s="112"/>
      <c r="H75" s="113"/>
      <c r="I75" s="108">
        <v>0</v>
      </c>
      <c r="J75" s="109"/>
      <c r="K75" s="109"/>
      <c r="L75" s="109"/>
      <c r="M75" s="109"/>
      <c r="N75" s="109"/>
    </row>
    <row r="76" spans="1:16" ht="13.8">
      <c r="A76" s="104"/>
      <c r="B76" s="105"/>
      <c r="C76" s="44" t="s">
        <v>238</v>
      </c>
      <c r="D76" s="67">
        <f>TB!F207+TB!G207</f>
        <v>0</v>
      </c>
      <c r="E76" s="68"/>
      <c r="F76" s="67">
        <f>TB!P207+TB!Q207</f>
        <v>0</v>
      </c>
      <c r="G76" s="112"/>
      <c r="H76" s="67">
        <f>TB!H207</f>
        <v>0</v>
      </c>
      <c r="I76" s="69"/>
      <c r="J76" s="109"/>
      <c r="K76" s="109"/>
      <c r="L76" s="109"/>
      <c r="M76" s="109"/>
      <c r="N76" s="109"/>
    </row>
    <row r="77" spans="1:16" ht="13.8">
      <c r="A77" s="104"/>
      <c r="B77" s="105"/>
      <c r="C77" s="227" t="s">
        <v>439</v>
      </c>
      <c r="D77" s="67">
        <f>SUM(TB!F208:G208)</f>
        <v>0</v>
      </c>
      <c r="E77" s="68"/>
      <c r="F77" s="67">
        <f>TB!P208+TB!Q208</f>
        <v>0</v>
      </c>
      <c r="G77" s="112"/>
      <c r="H77" s="67">
        <f>TB!H208</f>
        <v>0</v>
      </c>
      <c r="I77" s="69"/>
      <c r="J77" s="109"/>
      <c r="K77" s="109"/>
      <c r="L77" s="109"/>
      <c r="M77" s="109"/>
      <c r="N77" s="109"/>
    </row>
    <row r="78" spans="1:16" ht="13.8">
      <c r="A78" s="114" t="s">
        <v>245</v>
      </c>
      <c r="B78" s="115"/>
      <c r="C78" s="115"/>
      <c r="D78" s="116">
        <f>+D74-D76-D77</f>
        <v>0</v>
      </c>
      <c r="E78" s="117" t="e">
        <f>(D78-F78)/D78*100</f>
        <v>#DIV/0!</v>
      </c>
      <c r="F78" s="116">
        <f>+F74-F76-F77</f>
        <v>0</v>
      </c>
      <c r="G78" s="118">
        <f>SUM(G74:G75)</f>
        <v>0</v>
      </c>
      <c r="H78" s="116">
        <f>+H74-H76-H77</f>
        <v>0</v>
      </c>
      <c r="I78" s="119">
        <f>SUM(I74:I75)</f>
        <v>0</v>
      </c>
      <c r="J78" s="120"/>
      <c r="K78" s="120"/>
      <c r="L78" s="120"/>
      <c r="M78" s="120"/>
      <c r="N78" s="120"/>
    </row>
    <row r="79" spans="1:16" ht="18" customHeight="1">
      <c r="A79" s="105" t="s">
        <v>246</v>
      </c>
      <c r="B79" s="105"/>
      <c r="C79" s="105"/>
      <c r="D79" s="121">
        <f>H79</f>
        <v>0</v>
      </c>
      <c r="E79" s="80"/>
      <c r="F79" s="80"/>
      <c r="G79" s="80"/>
      <c r="H79" s="35">
        <f>-SUM(TB!H93:H96)</f>
        <v>0</v>
      </c>
      <c r="I79" s="122"/>
      <c r="J79" s="122"/>
      <c r="K79" s="122"/>
      <c r="L79" s="122"/>
      <c r="M79" s="122"/>
      <c r="N79" s="122"/>
    </row>
    <row r="80" spans="1:16" ht="17.25" customHeight="1">
      <c r="A80" s="105" t="s">
        <v>247</v>
      </c>
      <c r="B80" s="105"/>
      <c r="C80" s="105"/>
      <c r="D80" s="35">
        <f>-(TB!E97+TB!P98)</f>
        <v>0</v>
      </c>
      <c r="E80" s="80"/>
      <c r="F80" s="35"/>
      <c r="G80" s="80"/>
      <c r="H80" s="35"/>
      <c r="I80" s="122"/>
      <c r="J80" s="122"/>
      <c r="K80" s="122"/>
      <c r="L80" s="122"/>
      <c r="M80" s="122"/>
      <c r="N80" s="122"/>
      <c r="O80" s="21"/>
      <c r="P80" s="21"/>
    </row>
    <row r="81" spans="1:14" ht="20.25" customHeight="1">
      <c r="A81" s="105" t="s">
        <v>248</v>
      </c>
      <c r="B81" s="105"/>
      <c r="C81" s="105"/>
      <c r="D81" s="35">
        <f>+D78+D79+D80</f>
        <v>0</v>
      </c>
      <c r="E81" s="80"/>
      <c r="F81" s="35">
        <v>0</v>
      </c>
      <c r="G81" s="80"/>
      <c r="H81" s="35">
        <f>+H78+H79+H80</f>
        <v>0</v>
      </c>
      <c r="I81" s="123">
        <f>D81-H81</f>
        <v>0</v>
      </c>
      <c r="J81" s="123"/>
      <c r="K81" s="123"/>
      <c r="L81" s="123"/>
      <c r="M81" s="123"/>
      <c r="N81" s="123"/>
    </row>
    <row r="82" spans="1:14">
      <c r="H82" s="21"/>
    </row>
    <row r="84" spans="1:14">
      <c r="D84" s="21"/>
      <c r="F84" s="21"/>
      <c r="H84" s="21"/>
    </row>
    <row r="85" spans="1:14">
      <c r="D85" s="21"/>
      <c r="H85" s="21"/>
    </row>
    <row r="86" spans="1:14">
      <c r="D86" s="31"/>
      <c r="H86" s="21"/>
    </row>
    <row r="87" spans="1:14">
      <c r="D87" s="31"/>
      <c r="H87" s="21"/>
    </row>
    <row r="88" spans="1:14">
      <c r="H88" s="21"/>
    </row>
    <row r="89" spans="1:14">
      <c r="H89" s="21"/>
    </row>
    <row r="90" spans="1:14">
      <c r="H90" s="21"/>
    </row>
    <row r="91" spans="1:14">
      <c r="H91" s="21"/>
    </row>
    <row r="92" spans="1:14">
      <c r="H92" s="21"/>
    </row>
    <row r="93" spans="1:14">
      <c r="H93" s="21"/>
    </row>
    <row r="94" spans="1:14">
      <c r="H94" s="21"/>
    </row>
    <row r="95" spans="1:14">
      <c r="H95" s="21"/>
    </row>
    <row r="96" spans="1:14">
      <c r="H96" s="21"/>
    </row>
    <row r="97" spans="8:8">
      <c r="H97" s="21"/>
    </row>
    <row r="98" spans="8:8">
      <c r="H98" s="21"/>
    </row>
    <row r="99" spans="8:8">
      <c r="H99" s="21"/>
    </row>
    <row r="100" spans="8:8">
      <c r="H100" s="21"/>
    </row>
    <row r="101" spans="8:8">
      <c r="H101" s="21"/>
    </row>
    <row r="102" spans="8:8">
      <c r="H102" s="21"/>
    </row>
    <row r="103" spans="8:8">
      <c r="H103" s="21"/>
    </row>
    <row r="104" spans="8:8">
      <c r="H104" s="21"/>
    </row>
    <row r="105" spans="8:8">
      <c r="H105" s="21"/>
    </row>
    <row r="106" spans="8:8">
      <c r="H106" s="21"/>
    </row>
    <row r="107" spans="8:8">
      <c r="H107" s="21"/>
    </row>
    <row r="108" spans="8:8">
      <c r="H108" s="21"/>
    </row>
    <row r="109" spans="8:8">
      <c r="H109" s="21"/>
    </row>
    <row r="110" spans="8:8">
      <c r="H110" s="21"/>
    </row>
    <row r="111" spans="8:8">
      <c r="H111" s="21"/>
    </row>
    <row r="112" spans="8:8">
      <c r="H112" s="21"/>
    </row>
    <row r="113" spans="8:8">
      <c r="H113" s="21"/>
    </row>
    <row r="114" spans="8:8">
      <c r="H114" s="21"/>
    </row>
    <row r="115" spans="8:8">
      <c r="H115" s="21"/>
    </row>
    <row r="116" spans="8:8">
      <c r="H116" s="21"/>
    </row>
    <row r="117" spans="8:8">
      <c r="H117" s="21"/>
    </row>
    <row r="118" spans="8:8">
      <c r="H118" s="21"/>
    </row>
    <row r="119" spans="8:8">
      <c r="H119" s="21"/>
    </row>
    <row r="120" spans="8:8">
      <c r="H120" s="21"/>
    </row>
    <row r="121" spans="8:8">
      <c r="H121" s="21"/>
    </row>
    <row r="122" spans="8:8">
      <c r="H122" s="21"/>
    </row>
    <row r="123" spans="8:8">
      <c r="H123" s="21"/>
    </row>
    <row r="124" spans="8:8">
      <c r="H124" s="21"/>
    </row>
    <row r="125" spans="8:8">
      <c r="H125" s="21"/>
    </row>
    <row r="126" spans="8:8">
      <c r="H126" s="21"/>
    </row>
    <row r="127" spans="8:8">
      <c r="H127" s="21"/>
    </row>
    <row r="128" spans="8:8">
      <c r="H128" s="21"/>
    </row>
    <row r="129" spans="8:8">
      <c r="H129" s="21"/>
    </row>
    <row r="130" spans="8:8">
      <c r="H130" s="21"/>
    </row>
    <row r="131" spans="8:8">
      <c r="H131" s="21"/>
    </row>
    <row r="132" spans="8:8">
      <c r="H132" s="21"/>
    </row>
    <row r="133" spans="8:8">
      <c r="H133" s="21"/>
    </row>
    <row r="134" spans="8:8">
      <c r="H134" s="21"/>
    </row>
    <row r="135" spans="8:8">
      <c r="H135" s="21"/>
    </row>
    <row r="136" spans="8:8">
      <c r="H136" s="21"/>
    </row>
    <row r="137" spans="8:8">
      <c r="H137" s="21"/>
    </row>
    <row r="138" spans="8:8">
      <c r="H138" s="21"/>
    </row>
    <row r="139" spans="8:8">
      <c r="H139" s="21"/>
    </row>
    <row r="140" spans="8:8">
      <c r="H140" s="21"/>
    </row>
    <row r="141" spans="8:8">
      <c r="H141" s="21"/>
    </row>
    <row r="142" spans="8:8">
      <c r="H142" s="21"/>
    </row>
    <row r="143" spans="8:8">
      <c r="H143" s="21"/>
    </row>
    <row r="144" spans="8:8">
      <c r="H144" s="21"/>
    </row>
    <row r="145" spans="8:8">
      <c r="H145" s="21"/>
    </row>
    <row r="146" spans="8:8">
      <c r="H146" s="21"/>
    </row>
    <row r="147" spans="8:8">
      <c r="H147" s="21"/>
    </row>
    <row r="148" spans="8:8">
      <c r="H148" s="21"/>
    </row>
    <row r="149" spans="8:8">
      <c r="H149" s="21"/>
    </row>
    <row r="150" spans="8:8">
      <c r="H150" s="21"/>
    </row>
    <row r="151" spans="8:8">
      <c r="H151" s="21"/>
    </row>
    <row r="152" spans="8:8">
      <c r="H152" s="21"/>
    </row>
    <row r="153" spans="8:8">
      <c r="H153" s="21"/>
    </row>
    <row r="154" spans="8:8">
      <c r="H154" s="21"/>
    </row>
    <row r="155" spans="8:8">
      <c r="H155" s="21"/>
    </row>
    <row r="156" spans="8:8">
      <c r="H156" s="21"/>
    </row>
    <row r="157" spans="8:8">
      <c r="H157" s="21"/>
    </row>
    <row r="158" spans="8:8">
      <c r="H158" s="21"/>
    </row>
    <row r="159" spans="8:8">
      <c r="H159" s="21"/>
    </row>
    <row r="160" spans="8:8">
      <c r="H160" s="21"/>
    </row>
    <row r="161" spans="8:8">
      <c r="H161" s="21"/>
    </row>
    <row r="162" spans="8:8">
      <c r="H162" s="21"/>
    </row>
    <row r="163" spans="8:8">
      <c r="H163" s="21"/>
    </row>
    <row r="164" spans="8:8">
      <c r="H164" s="21"/>
    </row>
    <row r="165" spans="8:8">
      <c r="H165" s="21"/>
    </row>
    <row r="166" spans="8:8">
      <c r="H166" s="21"/>
    </row>
    <row r="167" spans="8:8">
      <c r="H167" s="21"/>
    </row>
    <row r="168" spans="8:8">
      <c r="H168" s="21"/>
    </row>
    <row r="169" spans="8:8">
      <c r="H169" s="21"/>
    </row>
    <row r="170" spans="8:8">
      <c r="H170" s="21"/>
    </row>
    <row r="171" spans="8:8">
      <c r="H171" s="21"/>
    </row>
    <row r="172" spans="8:8">
      <c r="H172" s="21"/>
    </row>
    <row r="173" spans="8:8">
      <c r="H173" s="21"/>
    </row>
    <row r="174" spans="8:8">
      <c r="H174" s="21"/>
    </row>
    <row r="175" spans="8:8">
      <c r="H175" s="21"/>
    </row>
    <row r="176" spans="8:8">
      <c r="H176" s="21"/>
    </row>
    <row r="177" spans="8:8">
      <c r="H177" s="21"/>
    </row>
    <row r="178" spans="8:8">
      <c r="H178" s="21"/>
    </row>
    <row r="179" spans="8:8">
      <c r="H179" s="21"/>
    </row>
    <row r="180" spans="8:8">
      <c r="H180" s="21"/>
    </row>
    <row r="181" spans="8:8">
      <c r="H181" s="21"/>
    </row>
    <row r="182" spans="8:8">
      <c r="H182" s="21"/>
    </row>
    <row r="183" spans="8:8">
      <c r="H183" s="21"/>
    </row>
    <row r="184" spans="8:8">
      <c r="H184" s="21"/>
    </row>
    <row r="185" spans="8:8">
      <c r="H185" s="21"/>
    </row>
    <row r="186" spans="8:8">
      <c r="H186" s="21"/>
    </row>
    <row r="187" spans="8:8">
      <c r="H187" s="21"/>
    </row>
    <row r="188" spans="8:8">
      <c r="H188" s="21"/>
    </row>
    <row r="189" spans="8:8">
      <c r="H189" s="21"/>
    </row>
    <row r="190" spans="8:8">
      <c r="H190" s="21"/>
    </row>
    <row r="191" spans="8:8">
      <c r="H191" s="21"/>
    </row>
    <row r="192" spans="8:8">
      <c r="H192" s="21"/>
    </row>
    <row r="547" spans="3:3">
      <c r="C547" s="13" t="s">
        <v>249</v>
      </c>
    </row>
  </sheetData>
  <mergeCells count="10">
    <mergeCell ref="A14:C14"/>
    <mergeCell ref="A48:C48"/>
    <mergeCell ref="A72:C72"/>
    <mergeCell ref="A1:I1"/>
    <mergeCell ref="A2:I2"/>
    <mergeCell ref="A3:I3"/>
    <mergeCell ref="A4:I4"/>
    <mergeCell ref="D6:E6"/>
    <mergeCell ref="F6:G6"/>
    <mergeCell ref="H6:I6"/>
  </mergeCells>
  <printOptions horizontalCentered="1"/>
  <pageMargins left="0" right="0" top="0" bottom="0" header="0.5" footer="0.3"/>
  <pageSetup paperSize="9" scale="56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zoomScale="130" zoomScaleNormal="130" zoomScaleSheetLayoutView="115" workbookViewId="0">
      <pane xSplit="4" ySplit="4" topLeftCell="E31" activePane="bottomRight" state="frozen"/>
      <selection activeCell="B179" sqref="B179:B180"/>
      <selection pane="topRight" activeCell="B179" sqref="B179:B180"/>
      <selection pane="bottomLeft" activeCell="B179" sqref="B179:B180"/>
      <selection pane="bottomRight" activeCell="D41" sqref="D41"/>
    </sheetView>
  </sheetViews>
  <sheetFormatPr defaultColWidth="9.109375" defaultRowHeight="10.199999999999999"/>
  <cols>
    <col min="1" max="1" width="10.5546875" style="124" customWidth="1"/>
    <col min="2" max="2" width="2.88671875" style="124" customWidth="1"/>
    <col min="3" max="3" width="5.109375" style="124" customWidth="1"/>
    <col min="4" max="4" width="34.33203125" style="124" customWidth="1"/>
    <col min="5" max="5" width="16" style="124" customWidth="1"/>
    <col min="6" max="6" width="24.109375" style="125" bestFit="1" customWidth="1"/>
    <col min="7" max="7" width="15.6640625" style="125" bestFit="1" customWidth="1"/>
    <col min="8" max="8" width="14" style="125" customWidth="1"/>
    <col min="9" max="9" width="17.5546875" style="124" hidden="1" customWidth="1"/>
    <col min="10" max="10" width="13.5546875" style="124" hidden="1" customWidth="1"/>
    <col min="11" max="12" width="0" style="124" hidden="1" customWidth="1"/>
    <col min="13" max="13" width="13" style="124" hidden="1" customWidth="1"/>
    <col min="14" max="15" width="12.5546875" style="124" hidden="1" customWidth="1"/>
    <col min="16" max="16" width="16" style="124" customWidth="1"/>
    <col min="17" max="17" width="17.88671875" style="124" customWidth="1"/>
    <col min="18" max="16384" width="9.109375" style="124"/>
  </cols>
  <sheetData>
    <row r="1" spans="1:17">
      <c r="A1" s="124" t="s">
        <v>442</v>
      </c>
    </row>
    <row r="2" spans="1:17" ht="15">
      <c r="A2" s="124" t="s">
        <v>440</v>
      </c>
      <c r="D2" s="229">
        <f>Cover!A24</f>
        <v>0</v>
      </c>
      <c r="E2" s="228"/>
      <c r="F2" s="228"/>
      <c r="G2" s="228"/>
      <c r="H2" s="228"/>
      <c r="I2" s="228"/>
      <c r="J2" s="124" t="s">
        <v>250</v>
      </c>
    </row>
    <row r="3" spans="1:17" ht="12.75" customHeight="1">
      <c r="A3" s="265" t="s">
        <v>251</v>
      </c>
      <c r="B3" s="265" t="s">
        <v>252</v>
      </c>
      <c r="C3" s="267"/>
      <c r="D3" s="268"/>
      <c r="E3" s="127" t="s">
        <v>253</v>
      </c>
      <c r="F3" s="271" t="s">
        <v>254</v>
      </c>
      <c r="G3" s="272"/>
      <c r="H3" s="128" t="s">
        <v>253</v>
      </c>
      <c r="M3" s="129">
        <v>5.3199999999999997E-2</v>
      </c>
      <c r="N3" s="129">
        <v>0.94679999999999997</v>
      </c>
      <c r="O3" s="273" t="s">
        <v>87</v>
      </c>
      <c r="P3" s="262" t="s">
        <v>437</v>
      </c>
      <c r="Q3" s="263"/>
    </row>
    <row r="4" spans="1:17" s="133" customFormat="1">
      <c r="A4" s="266"/>
      <c r="B4" s="266"/>
      <c r="C4" s="269"/>
      <c r="D4" s="270"/>
      <c r="E4" s="130">
        <f>+BS!F7</f>
        <v>0</v>
      </c>
      <c r="F4" s="131" t="s">
        <v>255</v>
      </c>
      <c r="G4" s="132" t="s">
        <v>256</v>
      </c>
      <c r="H4" s="130">
        <f>+BS!D7</f>
        <v>0</v>
      </c>
      <c r="M4" s="134" t="s">
        <v>257</v>
      </c>
      <c r="N4" s="134" t="s">
        <v>258</v>
      </c>
      <c r="O4" s="274"/>
      <c r="P4" s="133" t="s">
        <v>255</v>
      </c>
      <c r="Q4" s="133" t="s">
        <v>256</v>
      </c>
    </row>
    <row r="5" spans="1:17">
      <c r="A5" s="135"/>
      <c r="B5" s="135"/>
      <c r="C5" s="135"/>
      <c r="D5" s="135" t="s">
        <v>259</v>
      </c>
      <c r="E5" s="136"/>
      <c r="F5" s="137"/>
      <c r="G5" s="137"/>
      <c r="H5" s="137"/>
    </row>
    <row r="6" spans="1:17">
      <c r="A6" s="138"/>
      <c r="B6" s="139" t="s">
        <v>260</v>
      </c>
      <c r="C6" s="138"/>
      <c r="D6" s="138"/>
      <c r="E6" s="136">
        <f>SUM(E7:E12)</f>
        <v>0</v>
      </c>
      <c r="F6" s="137"/>
      <c r="G6" s="137"/>
      <c r="H6" s="140">
        <f>SUM(H7:H12)</f>
        <v>0</v>
      </c>
    </row>
    <row r="7" spans="1:17">
      <c r="A7" s="126"/>
      <c r="C7" s="124" t="s">
        <v>261</v>
      </c>
      <c r="E7" s="137"/>
      <c r="F7" s="137"/>
      <c r="G7" s="137"/>
      <c r="H7" s="137"/>
    </row>
    <row r="8" spans="1:17">
      <c r="A8" s="126"/>
      <c r="C8" s="124" t="s">
        <v>262</v>
      </c>
      <c r="E8" s="137"/>
      <c r="F8" s="137"/>
      <c r="G8" s="137"/>
      <c r="H8" s="137"/>
    </row>
    <row r="9" spans="1:17">
      <c r="A9" s="126"/>
      <c r="C9" s="124" t="s">
        <v>263</v>
      </c>
      <c r="E9" s="137"/>
      <c r="F9" s="137"/>
      <c r="G9" s="137"/>
      <c r="H9" s="137"/>
      <c r="I9" s="141"/>
      <c r="J9" s="141">
        <f>H9-I9</f>
        <v>0</v>
      </c>
    </row>
    <row r="10" spans="1:17">
      <c r="A10" s="126"/>
      <c r="C10" s="124" t="s">
        <v>264</v>
      </c>
      <c r="E10" s="137"/>
      <c r="F10" s="137"/>
      <c r="G10" s="137"/>
      <c r="H10" s="137"/>
    </row>
    <row r="11" spans="1:17">
      <c r="A11" s="126"/>
      <c r="C11" s="124" t="s">
        <v>265</v>
      </c>
      <c r="E11" s="137"/>
      <c r="F11" s="137"/>
      <c r="G11" s="137"/>
      <c r="H11" s="137"/>
      <c r="J11" s="141">
        <f>H11-I11</f>
        <v>0</v>
      </c>
    </row>
    <row r="12" spans="1:17" ht="11.25" customHeight="1">
      <c r="A12" s="126"/>
      <c r="C12" s="124" t="s">
        <v>266</v>
      </c>
      <c r="E12" s="137"/>
      <c r="F12" s="137"/>
      <c r="G12" s="137"/>
      <c r="H12" s="137"/>
    </row>
    <row r="13" spans="1:17">
      <c r="A13" s="126"/>
      <c r="B13" s="142" t="s">
        <v>267</v>
      </c>
      <c r="E13" s="137"/>
      <c r="F13" s="137"/>
      <c r="G13" s="137"/>
      <c r="H13" s="137"/>
    </row>
    <row r="14" spans="1:17">
      <c r="A14" s="126"/>
      <c r="B14" s="142" t="s">
        <v>99</v>
      </c>
      <c r="E14" s="137"/>
      <c r="F14" s="137"/>
      <c r="G14" s="137"/>
      <c r="H14" s="137"/>
    </row>
    <row r="15" spans="1:17">
      <c r="A15" s="143"/>
      <c r="B15" s="142" t="s">
        <v>52</v>
      </c>
      <c r="E15" s="140">
        <f>SUM(E16:E19)</f>
        <v>0</v>
      </c>
      <c r="F15" s="140"/>
      <c r="G15" s="140"/>
      <c r="H15" s="140">
        <f>SUM(H16:H19)</f>
        <v>0</v>
      </c>
      <c r="J15" s="141">
        <f>H15-I15</f>
        <v>0</v>
      </c>
    </row>
    <row r="16" spans="1:17">
      <c r="A16" s="126"/>
      <c r="B16" s="142"/>
      <c r="C16" s="124" t="s">
        <v>268</v>
      </c>
      <c r="E16" s="137"/>
      <c r="F16" s="137"/>
      <c r="G16" s="137"/>
      <c r="H16" s="137"/>
    </row>
    <row r="17" spans="1:14">
      <c r="A17" s="126"/>
      <c r="B17" s="142"/>
      <c r="C17" s="124" t="s">
        <v>269</v>
      </c>
      <c r="E17" s="137"/>
      <c r="F17" s="137"/>
      <c r="G17" s="137"/>
      <c r="H17" s="137"/>
    </row>
    <row r="18" spans="1:14">
      <c r="A18" s="126"/>
      <c r="B18" s="142"/>
      <c r="C18" s="124" t="s">
        <v>270</v>
      </c>
      <c r="E18" s="137"/>
      <c r="F18" s="137"/>
      <c r="G18" s="137"/>
      <c r="H18" s="137"/>
    </row>
    <row r="19" spans="1:14">
      <c r="A19" s="126"/>
      <c r="B19" s="142"/>
      <c r="C19" s="124" t="s">
        <v>271</v>
      </c>
      <c r="E19" s="137"/>
      <c r="F19" s="137"/>
      <c r="G19" s="137"/>
      <c r="H19" s="137"/>
      <c r="N19" s="144"/>
    </row>
    <row r="20" spans="1:14">
      <c r="A20" s="126"/>
      <c r="B20" s="142" t="s">
        <v>272</v>
      </c>
      <c r="E20" s="137"/>
      <c r="F20" s="137"/>
      <c r="G20" s="137"/>
      <c r="H20" s="140"/>
      <c r="N20" s="141"/>
    </row>
    <row r="21" spans="1:14">
      <c r="A21" s="126"/>
      <c r="B21" s="142" t="s">
        <v>273</v>
      </c>
      <c r="E21" s="137"/>
      <c r="F21" s="137"/>
      <c r="G21" s="137"/>
      <c r="H21" s="140"/>
      <c r="J21" s="141">
        <f>H21-I21</f>
        <v>0</v>
      </c>
      <c r="N21" s="145"/>
    </row>
    <row r="22" spans="1:14">
      <c r="A22" s="143"/>
      <c r="B22" s="142" t="s">
        <v>274</v>
      </c>
      <c r="E22" s="137">
        <f>SUM(E23:E25)</f>
        <v>0</v>
      </c>
      <c r="F22" s="137"/>
      <c r="G22" s="137"/>
      <c r="H22" s="140">
        <f>SUM(H23:H25)</f>
        <v>0</v>
      </c>
      <c r="J22" s="141">
        <f>H22-I22</f>
        <v>0</v>
      </c>
    </row>
    <row r="23" spans="1:14">
      <c r="A23" s="126"/>
      <c r="B23" s="142"/>
      <c r="C23" s="124" t="s">
        <v>275</v>
      </c>
      <c r="E23" s="137"/>
      <c r="F23" s="137"/>
      <c r="G23" s="137"/>
      <c r="H23" s="137"/>
    </row>
    <row r="24" spans="1:14">
      <c r="A24" s="126"/>
      <c r="B24" s="142"/>
      <c r="C24" s="124" t="s">
        <v>276</v>
      </c>
      <c r="E24" s="137"/>
      <c r="F24" s="137"/>
      <c r="G24" s="137"/>
      <c r="H24" s="137"/>
    </row>
    <row r="25" spans="1:14">
      <c r="A25" s="126"/>
      <c r="B25" s="142"/>
      <c r="C25" s="124" t="s">
        <v>277</v>
      </c>
      <c r="E25" s="137"/>
      <c r="F25" s="137"/>
      <c r="G25" s="137"/>
      <c r="H25" s="137"/>
    </row>
    <row r="26" spans="1:14">
      <c r="A26" s="126"/>
      <c r="B26" s="142" t="s">
        <v>278</v>
      </c>
      <c r="E26" s="137"/>
      <c r="F26" s="137"/>
      <c r="G26" s="137"/>
      <c r="H26" s="137"/>
    </row>
    <row r="27" spans="1:14">
      <c r="A27" s="126"/>
      <c r="B27" s="142" t="s">
        <v>279</v>
      </c>
      <c r="E27" s="140">
        <f>SUM(E28:E33)</f>
        <v>0</v>
      </c>
      <c r="F27" s="137"/>
      <c r="G27" s="137"/>
      <c r="H27" s="140">
        <f>SUM(H28:H33)</f>
        <v>0</v>
      </c>
    </row>
    <row r="28" spans="1:14">
      <c r="A28" s="126"/>
      <c r="B28" s="142"/>
      <c r="C28" s="124" t="s">
        <v>280</v>
      </c>
      <c r="E28" s="140"/>
      <c r="F28" s="140"/>
      <c r="G28" s="140"/>
      <c r="H28" s="137"/>
    </row>
    <row r="29" spans="1:14" s="146" customFormat="1">
      <c r="A29" s="126"/>
      <c r="C29" s="124" t="s">
        <v>281</v>
      </c>
      <c r="E29" s="137"/>
      <c r="F29" s="137"/>
      <c r="G29" s="137"/>
      <c r="H29" s="137"/>
    </row>
    <row r="30" spans="1:14">
      <c r="A30" s="126"/>
      <c r="C30" s="124" t="s">
        <v>282</v>
      </c>
      <c r="D30" s="146"/>
      <c r="E30" s="137"/>
      <c r="F30" s="137"/>
      <c r="G30" s="137"/>
      <c r="H30" s="137"/>
    </row>
    <row r="31" spans="1:14">
      <c r="A31" s="126"/>
      <c r="C31" s="124" t="s">
        <v>283</v>
      </c>
      <c r="E31" s="137"/>
      <c r="F31" s="137"/>
      <c r="G31" s="137"/>
      <c r="H31" s="137"/>
    </row>
    <row r="32" spans="1:14">
      <c r="A32" s="126"/>
      <c r="C32" s="124" t="s">
        <v>284</v>
      </c>
      <c r="E32" s="137"/>
      <c r="F32" s="137"/>
      <c r="G32" s="137"/>
      <c r="H32" s="137"/>
    </row>
    <row r="33" spans="1:14">
      <c r="A33" s="126"/>
      <c r="C33" s="124" t="s">
        <v>285</v>
      </c>
      <c r="E33" s="137"/>
      <c r="F33" s="137"/>
      <c r="G33" s="137"/>
      <c r="H33" s="137"/>
      <c r="N33" s="141"/>
    </row>
    <row r="34" spans="1:14">
      <c r="A34" s="126"/>
      <c r="B34" s="142" t="s">
        <v>286</v>
      </c>
      <c r="E34" s="140">
        <f>SUM(E35:E42)</f>
        <v>0</v>
      </c>
      <c r="F34" s="137"/>
      <c r="G34" s="137"/>
      <c r="H34" s="140">
        <f>SUM(H35:H42)</f>
        <v>0</v>
      </c>
      <c r="J34" s="141">
        <f>H34+H27+H53-I34</f>
        <v>0</v>
      </c>
    </row>
    <row r="35" spans="1:14">
      <c r="A35" s="126"/>
      <c r="C35" s="147" t="s">
        <v>287</v>
      </c>
      <c r="E35" s="137"/>
      <c r="F35" s="137"/>
      <c r="G35" s="137"/>
      <c r="H35" s="137"/>
    </row>
    <row r="36" spans="1:14">
      <c r="A36" s="126"/>
      <c r="C36" s="147" t="s">
        <v>288</v>
      </c>
      <c r="E36" s="137"/>
      <c r="F36" s="137"/>
      <c r="G36" s="137"/>
      <c r="H36" s="137"/>
    </row>
    <row r="37" spans="1:14">
      <c r="A37" s="126"/>
      <c r="C37" s="147" t="s">
        <v>289</v>
      </c>
      <c r="E37" s="137"/>
      <c r="F37" s="137"/>
      <c r="G37" s="137"/>
      <c r="H37" s="137"/>
    </row>
    <row r="38" spans="1:14">
      <c r="A38" s="126"/>
      <c r="C38" s="147" t="s">
        <v>290</v>
      </c>
      <c r="E38" s="137"/>
      <c r="F38" s="137"/>
      <c r="G38" s="137"/>
      <c r="H38" s="137"/>
    </row>
    <row r="39" spans="1:14">
      <c r="A39" s="126"/>
      <c r="C39" s="124" t="s">
        <v>291</v>
      </c>
      <c r="E39" s="137"/>
      <c r="F39" s="137"/>
      <c r="G39" s="137"/>
      <c r="H39" s="137"/>
    </row>
    <row r="40" spans="1:14">
      <c r="A40" s="126"/>
      <c r="C40" s="124" t="s">
        <v>292</v>
      </c>
      <c r="E40" s="137"/>
      <c r="F40" s="137"/>
      <c r="G40" s="137"/>
      <c r="H40" s="137"/>
    </row>
    <row r="41" spans="1:14">
      <c r="A41" s="126"/>
      <c r="C41" s="124" t="s">
        <v>443</v>
      </c>
      <c r="E41" s="137"/>
      <c r="F41" s="137"/>
      <c r="G41" s="137"/>
      <c r="H41" s="137"/>
    </row>
    <row r="42" spans="1:14">
      <c r="A42" s="126"/>
      <c r="C42" s="124" t="s">
        <v>293</v>
      </c>
      <c r="E42" s="137"/>
      <c r="F42" s="137"/>
      <c r="G42" s="137"/>
      <c r="H42" s="137"/>
    </row>
    <row r="43" spans="1:14">
      <c r="A43" s="126"/>
      <c r="B43" s="142" t="s">
        <v>294</v>
      </c>
      <c r="E43" s="140">
        <f>SUM(E44:E47)</f>
        <v>0</v>
      </c>
      <c r="F43" s="137"/>
      <c r="G43" s="137"/>
      <c r="H43" s="140">
        <f>SUM(H44:H47)</f>
        <v>0</v>
      </c>
      <c r="J43" s="141">
        <f>H43-I43</f>
        <v>0</v>
      </c>
    </row>
    <row r="44" spans="1:14">
      <c r="A44" s="126"/>
      <c r="B44" s="142"/>
      <c r="C44" s="124" t="s">
        <v>83</v>
      </c>
      <c r="E44" s="148"/>
      <c r="F44" s="148"/>
      <c r="G44" s="148"/>
      <c r="H44" s="137"/>
    </row>
    <row r="45" spans="1:14">
      <c r="A45" s="126"/>
      <c r="B45" s="142"/>
      <c r="C45" s="124" t="s">
        <v>295</v>
      </c>
      <c r="E45" s="148"/>
      <c r="F45" s="148"/>
      <c r="G45" s="148"/>
      <c r="H45" s="137"/>
      <c r="I45" s="141"/>
    </row>
    <row r="46" spans="1:14">
      <c r="A46" s="126"/>
      <c r="B46" s="142"/>
      <c r="C46" s="124" t="s">
        <v>296</v>
      </c>
      <c r="E46" s="148"/>
      <c r="F46" s="148"/>
      <c r="G46" s="148"/>
      <c r="H46" s="137"/>
    </row>
    <row r="47" spans="1:14">
      <c r="A47" s="126"/>
      <c r="B47" s="142"/>
      <c r="C47" s="124" t="s">
        <v>297</v>
      </c>
      <c r="E47" s="137"/>
      <c r="F47" s="137"/>
      <c r="G47" s="137"/>
      <c r="H47" s="137"/>
    </row>
    <row r="48" spans="1:14">
      <c r="A48" s="126"/>
      <c r="B48" s="142" t="s">
        <v>298</v>
      </c>
      <c r="E48" s="140">
        <f>SUM(E49:E52)</f>
        <v>0</v>
      </c>
      <c r="F48" s="137"/>
      <c r="G48" s="137"/>
      <c r="H48" s="140">
        <f>SUM(H49:H52)</f>
        <v>0</v>
      </c>
      <c r="J48" s="141">
        <f>H48-I48</f>
        <v>0</v>
      </c>
    </row>
    <row r="49" spans="1:10">
      <c r="A49" s="126"/>
      <c r="B49" s="142"/>
      <c r="C49" s="124" t="s">
        <v>299</v>
      </c>
      <c r="E49" s="137"/>
      <c r="F49" s="137"/>
      <c r="G49" s="137"/>
      <c r="H49" s="137"/>
    </row>
    <row r="50" spans="1:10">
      <c r="A50" s="126"/>
      <c r="B50" s="142"/>
      <c r="C50" s="124" t="s">
        <v>300</v>
      </c>
      <c r="E50" s="137"/>
      <c r="F50" s="137"/>
      <c r="G50" s="137"/>
      <c r="H50" s="137"/>
    </row>
    <row r="51" spans="1:10">
      <c r="A51" s="126"/>
      <c r="B51" s="142"/>
      <c r="C51" s="124" t="s">
        <v>301</v>
      </c>
      <c r="E51" s="137"/>
      <c r="F51" s="137"/>
      <c r="G51" s="137"/>
      <c r="H51" s="137"/>
    </row>
    <row r="52" spans="1:10">
      <c r="A52" s="126"/>
      <c r="B52" s="142"/>
      <c r="C52" s="124" t="s">
        <v>302</v>
      </c>
      <c r="E52" s="137"/>
      <c r="F52" s="137"/>
      <c r="G52" s="137"/>
      <c r="H52" s="137"/>
    </row>
    <row r="53" spans="1:10">
      <c r="A53" s="126"/>
      <c r="B53" s="142" t="s">
        <v>303</v>
      </c>
      <c r="E53" s="140">
        <f>SUM(E54:E57)</f>
        <v>0</v>
      </c>
      <c r="F53" s="137"/>
      <c r="G53" s="137"/>
      <c r="H53" s="140">
        <f>SUM(H54:H57)</f>
        <v>0</v>
      </c>
    </row>
    <row r="54" spans="1:10">
      <c r="A54" s="126"/>
      <c r="B54" s="142"/>
      <c r="C54" s="124" t="s">
        <v>304</v>
      </c>
      <c r="E54" s="137"/>
      <c r="F54" s="137"/>
      <c r="G54" s="137"/>
      <c r="H54" s="137"/>
    </row>
    <row r="55" spans="1:10">
      <c r="A55" s="126"/>
      <c r="B55" s="142"/>
      <c r="C55" s="124" t="s">
        <v>305</v>
      </c>
      <c r="E55" s="137"/>
      <c r="F55" s="137"/>
      <c r="G55" s="137"/>
      <c r="H55" s="137"/>
    </row>
    <row r="56" spans="1:10">
      <c r="A56" s="126"/>
      <c r="B56" s="142"/>
      <c r="C56" s="124" t="s">
        <v>306</v>
      </c>
      <c r="E56" s="137"/>
      <c r="F56" s="137"/>
      <c r="G56" s="137"/>
      <c r="H56" s="137"/>
    </row>
    <row r="57" spans="1:10">
      <c r="A57" s="126"/>
      <c r="B57" s="142"/>
      <c r="C57" s="124" t="s">
        <v>277</v>
      </c>
      <c r="E57" s="137"/>
      <c r="F57" s="137"/>
      <c r="G57" s="137"/>
      <c r="H57" s="137">
        <f>+E57+F57-G57</f>
        <v>0</v>
      </c>
    </row>
    <row r="58" spans="1:10" s="151" customFormat="1" ht="10.8" thickBot="1">
      <c r="A58" s="149"/>
      <c r="B58" s="275" t="s">
        <v>15</v>
      </c>
      <c r="C58" s="275"/>
      <c r="D58" s="275"/>
      <c r="E58" s="150">
        <f>E6+E13+E14+E15+E20+E21+E22+E26+E27+E34+E43+E48+E53</f>
        <v>0</v>
      </c>
      <c r="F58" s="150">
        <f>SUM(F7:F57)</f>
        <v>0</v>
      </c>
      <c r="G58" s="150">
        <f>SUM(G7:G57)</f>
        <v>0</v>
      </c>
      <c r="H58" s="150">
        <f>H6+H13+H14+H15+H20+H21+H22+H26+H27+H34+H43+H48+H53</f>
        <v>0</v>
      </c>
      <c r="I58" s="151">
        <v>36285236560</v>
      </c>
      <c r="J58" s="152">
        <f>H58-I58</f>
        <v>-36285236560</v>
      </c>
    </row>
    <row r="59" spans="1:10" s="156" customFormat="1" ht="10.8" thickTop="1">
      <c r="A59" s="153"/>
      <c r="B59" s="153"/>
      <c r="C59" s="153"/>
      <c r="D59" s="153"/>
      <c r="E59" s="154"/>
      <c r="F59" s="155"/>
      <c r="G59" s="155"/>
      <c r="H59" s="155"/>
    </row>
    <row r="60" spans="1:10">
      <c r="A60" s="138"/>
      <c r="B60" s="138"/>
      <c r="C60" s="138"/>
      <c r="D60" s="138" t="s">
        <v>307</v>
      </c>
      <c r="E60" s="137"/>
      <c r="F60" s="137"/>
      <c r="G60" s="137"/>
      <c r="H60" s="137"/>
    </row>
    <row r="61" spans="1:10">
      <c r="A61" s="138"/>
      <c r="B61" s="139" t="s">
        <v>50</v>
      </c>
      <c r="C61" s="138"/>
      <c r="D61" s="138"/>
      <c r="E61" s="137"/>
      <c r="F61" s="137"/>
      <c r="G61" s="137"/>
      <c r="H61" s="137"/>
    </row>
    <row r="62" spans="1:10">
      <c r="A62" s="157"/>
      <c r="B62" s="142" t="s">
        <v>308</v>
      </c>
      <c r="E62" s="137"/>
      <c r="F62" s="137"/>
      <c r="G62" s="137"/>
      <c r="H62" s="137"/>
    </row>
    <row r="63" spans="1:10">
      <c r="A63" s="157"/>
      <c r="B63" s="142" t="s">
        <v>309</v>
      </c>
      <c r="E63" s="140"/>
      <c r="F63" s="140"/>
      <c r="G63" s="140"/>
      <c r="H63" s="137"/>
    </row>
    <row r="64" spans="1:10">
      <c r="A64" s="157"/>
      <c r="B64" s="142"/>
      <c r="C64" s="124" t="s">
        <v>310</v>
      </c>
      <c r="E64" s="137"/>
      <c r="F64" s="137"/>
      <c r="G64" s="137"/>
      <c r="H64" s="137"/>
    </row>
    <row r="65" spans="1:10">
      <c r="A65" s="157"/>
      <c r="B65" s="142" t="s">
        <v>311</v>
      </c>
      <c r="E65" s="140">
        <f>E66+E67+E73</f>
        <v>0</v>
      </c>
      <c r="F65" s="137"/>
      <c r="G65" s="137"/>
      <c r="H65" s="140">
        <f>H66+H67+H73</f>
        <v>0</v>
      </c>
      <c r="J65" s="141"/>
    </row>
    <row r="66" spans="1:10">
      <c r="A66" s="157"/>
      <c r="B66" s="142"/>
      <c r="C66" s="124" t="s">
        <v>312</v>
      </c>
      <c r="E66" s="137"/>
      <c r="F66" s="137"/>
      <c r="G66" s="137"/>
      <c r="H66" s="137"/>
      <c r="J66" s="158"/>
    </row>
    <row r="67" spans="1:10" s="142" customFormat="1">
      <c r="A67" s="126"/>
      <c r="C67" s="124" t="s">
        <v>313</v>
      </c>
      <c r="E67" s="140">
        <f>SUM(E68:E72)</f>
        <v>0</v>
      </c>
      <c r="F67" s="159"/>
      <c r="G67" s="159"/>
      <c r="H67" s="140">
        <f>SUM(H68:H72)</f>
        <v>0</v>
      </c>
      <c r="J67" s="158"/>
    </row>
    <row r="68" spans="1:10">
      <c r="A68" s="160"/>
      <c r="D68" s="124" t="s">
        <v>314</v>
      </c>
      <c r="E68" s="137"/>
      <c r="F68" s="137"/>
      <c r="G68" s="137"/>
      <c r="H68" s="137"/>
    </row>
    <row r="69" spans="1:10">
      <c r="A69" s="160"/>
      <c r="D69" s="124" t="s">
        <v>315</v>
      </c>
      <c r="E69" s="137"/>
      <c r="F69" s="137"/>
      <c r="G69" s="137"/>
      <c r="H69" s="137"/>
    </row>
    <row r="70" spans="1:10">
      <c r="A70" s="160"/>
      <c r="D70" s="124" t="s">
        <v>316</v>
      </c>
      <c r="E70" s="137"/>
      <c r="F70" s="137"/>
      <c r="G70" s="137"/>
      <c r="H70" s="137"/>
    </row>
    <row r="71" spans="1:10">
      <c r="A71" s="160"/>
      <c r="D71" s="124" t="s">
        <v>317</v>
      </c>
      <c r="E71" s="137"/>
      <c r="F71" s="137"/>
      <c r="G71" s="137"/>
      <c r="H71" s="137"/>
    </row>
    <row r="72" spans="1:10">
      <c r="A72" s="160"/>
      <c r="D72" s="124" t="s">
        <v>441</v>
      </c>
      <c r="E72" s="137"/>
      <c r="F72" s="137"/>
      <c r="G72" s="137"/>
      <c r="H72" s="137"/>
    </row>
    <row r="73" spans="1:10" s="142" customFormat="1">
      <c r="A73" s="126"/>
      <c r="C73" s="124" t="s">
        <v>318</v>
      </c>
      <c r="E73" s="140">
        <f>E74+E82+E83+E85+E86+E84</f>
        <v>0</v>
      </c>
      <c r="F73" s="137"/>
      <c r="G73" s="137"/>
      <c r="H73" s="140">
        <f>H74+H82+H83+H84+H85+H86</f>
        <v>0</v>
      </c>
      <c r="J73" s="158"/>
    </row>
    <row r="74" spans="1:10" ht="11.25" customHeight="1">
      <c r="A74" s="126"/>
      <c r="D74" s="142" t="s">
        <v>319</v>
      </c>
      <c r="E74" s="161">
        <f>SUM(E75:E81)</f>
        <v>0</v>
      </c>
      <c r="F74" s="137"/>
      <c r="G74" s="137"/>
      <c r="H74" s="140">
        <f>SUM(H75:H81)</f>
        <v>0</v>
      </c>
      <c r="I74" s="162">
        <f>I15+I25+I32+I33+I40+I48+I56+I62+I68</f>
        <v>0</v>
      </c>
    </row>
    <row r="75" spans="1:10" ht="11.25" customHeight="1">
      <c r="A75" s="160"/>
      <c r="D75" s="124" t="s">
        <v>320</v>
      </c>
      <c r="E75" s="137"/>
      <c r="F75" s="137"/>
      <c r="G75" s="137"/>
      <c r="H75" s="137"/>
      <c r="I75" s="125"/>
    </row>
    <row r="76" spans="1:10" ht="11.25" customHeight="1">
      <c r="A76" s="160"/>
      <c r="D76" s="124" t="s">
        <v>321</v>
      </c>
      <c r="E76" s="137"/>
      <c r="F76" s="137"/>
      <c r="G76" s="137"/>
      <c r="H76" s="137"/>
    </row>
    <row r="77" spans="1:10" ht="11.25" customHeight="1">
      <c r="A77" s="160"/>
      <c r="D77" s="124" t="s">
        <v>322</v>
      </c>
      <c r="E77" s="137"/>
      <c r="F77" s="137"/>
      <c r="G77" s="137"/>
      <c r="H77" s="137"/>
    </row>
    <row r="78" spans="1:10" ht="11.25" customHeight="1">
      <c r="A78" s="160"/>
      <c r="D78" s="124" t="s">
        <v>323</v>
      </c>
      <c r="E78" s="137"/>
      <c r="F78" s="137"/>
      <c r="G78" s="137"/>
      <c r="H78" s="137"/>
    </row>
    <row r="79" spans="1:10" ht="11.25" customHeight="1">
      <c r="A79" s="160"/>
      <c r="D79" s="124" t="s">
        <v>324</v>
      </c>
      <c r="E79" s="137"/>
      <c r="F79" s="137"/>
      <c r="G79" s="137"/>
      <c r="H79" s="137"/>
    </row>
    <row r="80" spans="1:10" ht="11.25" customHeight="1">
      <c r="A80" s="160"/>
      <c r="D80" s="124" t="s">
        <v>325</v>
      </c>
      <c r="E80" s="137"/>
      <c r="F80" s="137"/>
      <c r="G80" s="137"/>
      <c r="H80" s="137"/>
    </row>
    <row r="81" spans="1:9" ht="11.25" customHeight="1">
      <c r="A81" s="160"/>
      <c r="D81" s="124" t="s">
        <v>326</v>
      </c>
      <c r="E81" s="137"/>
      <c r="F81" s="137"/>
      <c r="G81" s="137"/>
      <c r="H81" s="137"/>
    </row>
    <row r="82" spans="1:9" ht="11.25" customHeight="1">
      <c r="A82" s="160"/>
      <c r="D82" s="142" t="s">
        <v>327</v>
      </c>
      <c r="E82" s="137"/>
      <c r="F82" s="137"/>
      <c r="G82" s="137"/>
      <c r="H82" s="137"/>
    </row>
    <row r="83" spans="1:9" ht="11.25" customHeight="1">
      <c r="A83" s="160"/>
      <c r="D83" s="142" t="s">
        <v>328</v>
      </c>
      <c r="E83" s="137"/>
      <c r="F83" s="137"/>
      <c r="G83" s="137"/>
      <c r="H83" s="137"/>
    </row>
    <row r="84" spans="1:9" ht="11.25" customHeight="1">
      <c r="A84" s="160"/>
      <c r="D84" s="142" t="s">
        <v>329</v>
      </c>
      <c r="E84" s="137"/>
      <c r="F84" s="137"/>
      <c r="G84" s="137"/>
      <c r="H84" s="137"/>
    </row>
    <row r="85" spans="1:9" ht="11.25" customHeight="1">
      <c r="A85" s="160"/>
      <c r="D85" s="142" t="s">
        <v>330</v>
      </c>
      <c r="E85" s="137"/>
      <c r="F85" s="137"/>
      <c r="G85" s="137"/>
      <c r="H85" s="137"/>
    </row>
    <row r="86" spans="1:9" ht="11.25" customHeight="1">
      <c r="A86" s="160"/>
      <c r="D86" s="142" t="s">
        <v>318</v>
      </c>
      <c r="E86" s="137"/>
      <c r="F86" s="137"/>
      <c r="G86" s="137"/>
      <c r="H86" s="137"/>
    </row>
    <row r="87" spans="1:9" s="142" customFormat="1">
      <c r="A87" s="163"/>
      <c r="C87" s="124"/>
      <c r="E87" s="137"/>
      <c r="F87" s="159"/>
      <c r="G87" s="159"/>
      <c r="H87" s="137"/>
    </row>
    <row r="88" spans="1:9" s="168" customFormat="1">
      <c r="A88" s="164"/>
      <c r="B88" s="165" t="s">
        <v>20</v>
      </c>
      <c r="C88" s="166"/>
      <c r="D88" s="164"/>
      <c r="E88" s="167">
        <f>E63+E61+E62+E65</f>
        <v>0</v>
      </c>
      <c r="F88" s="167">
        <f>SUM(F61:F87)</f>
        <v>0</v>
      </c>
      <c r="G88" s="167">
        <f>SUM(G61:G87)</f>
        <v>0</v>
      </c>
      <c r="H88" s="167">
        <f>H61+H62+H65</f>
        <v>0</v>
      </c>
      <c r="I88" s="168">
        <v>4174749696</v>
      </c>
    </row>
    <row r="89" spans="1:9" s="142" customFormat="1">
      <c r="A89" s="169"/>
      <c r="B89" s="142" t="s">
        <v>21</v>
      </c>
      <c r="E89" s="159"/>
      <c r="F89" s="159"/>
      <c r="G89" s="159"/>
      <c r="H89" s="137"/>
    </row>
    <row r="90" spans="1:9" s="142" customFormat="1">
      <c r="A90" s="169"/>
      <c r="B90" s="142" t="s">
        <v>25</v>
      </c>
      <c r="E90" s="159"/>
      <c r="F90" s="159"/>
      <c r="G90" s="159"/>
      <c r="H90" s="137"/>
    </row>
    <row r="91" spans="1:9" s="142" customFormat="1">
      <c r="A91" s="163"/>
      <c r="B91" s="142" t="s">
        <v>331</v>
      </c>
      <c r="E91" s="159"/>
      <c r="F91" s="159"/>
      <c r="G91" s="159"/>
      <c r="H91" s="137"/>
    </row>
    <row r="92" spans="1:9" s="142" customFormat="1">
      <c r="A92" s="163"/>
      <c r="B92" s="142" t="s">
        <v>332</v>
      </c>
      <c r="E92" s="137">
        <f>SUM(E93:E94)</f>
        <v>0</v>
      </c>
      <c r="F92" s="170"/>
      <c r="G92" s="170"/>
      <c r="H92" s="140">
        <f>SUM(H93:H94)</f>
        <v>0</v>
      </c>
    </row>
    <row r="93" spans="1:9" s="142" customFormat="1">
      <c r="A93" s="163"/>
      <c r="C93" s="142" t="s">
        <v>333</v>
      </c>
      <c r="E93" s="137"/>
      <c r="F93" s="170"/>
      <c r="G93" s="170"/>
      <c r="H93" s="137"/>
    </row>
    <row r="94" spans="1:9" s="142" customFormat="1">
      <c r="A94" s="163"/>
      <c r="C94" s="142" t="s">
        <v>334</v>
      </c>
      <c r="E94" s="137"/>
      <c r="F94" s="170"/>
      <c r="G94" s="170"/>
      <c r="H94" s="137"/>
    </row>
    <row r="95" spans="1:9" s="142" customFormat="1">
      <c r="A95" s="163"/>
      <c r="B95" s="142" t="s">
        <v>335</v>
      </c>
      <c r="E95" s="137"/>
      <c r="F95" s="137"/>
      <c r="G95" s="137"/>
      <c r="H95" s="137"/>
    </row>
    <row r="96" spans="1:9" s="142" customFormat="1">
      <c r="A96" s="163"/>
      <c r="B96" s="142" t="s">
        <v>336</v>
      </c>
      <c r="E96" s="137"/>
      <c r="F96" s="137"/>
      <c r="G96" s="137"/>
      <c r="H96" s="137"/>
    </row>
    <row r="97" spans="1:15" s="142" customFormat="1" ht="13.2">
      <c r="B97" s="142" t="s">
        <v>337</v>
      </c>
      <c r="E97" s="171"/>
      <c r="F97" s="137"/>
      <c r="G97" s="137"/>
      <c r="H97" s="137"/>
    </row>
    <row r="98" spans="1:15" s="142" customFormat="1" ht="13.2">
      <c r="B98" s="142" t="s">
        <v>338</v>
      </c>
      <c r="E98" s="171">
        <f>P98</f>
        <v>0</v>
      </c>
      <c r="F98" s="137"/>
      <c r="G98" s="137">
        <f>Q98</f>
        <v>0</v>
      </c>
      <c r="H98" s="137">
        <f>E97+E98+F98+G98</f>
        <v>0</v>
      </c>
    </row>
    <row r="99" spans="1:15" s="175" customFormat="1">
      <c r="A99" s="172"/>
      <c r="B99" s="165" t="s">
        <v>30</v>
      </c>
      <c r="C99" s="166"/>
      <c r="D99" s="164"/>
      <c r="E99" s="173">
        <f>E89+E92+E95+E97+E98+E90+E96</f>
        <v>0</v>
      </c>
      <c r="F99" s="174">
        <f>SUM(F89:F98)</f>
        <v>0</v>
      </c>
      <c r="G99" s="174">
        <f>SUM(G89:G98)</f>
        <v>0</v>
      </c>
      <c r="H99" s="174">
        <f>H89+H90+H92+H95+H97+H98+H96</f>
        <v>0</v>
      </c>
    </row>
    <row r="100" spans="1:15" s="151" customFormat="1" ht="10.8" thickBot="1">
      <c r="A100" s="149"/>
      <c r="B100" s="276" t="s">
        <v>339</v>
      </c>
      <c r="C100" s="276"/>
      <c r="D100" s="276"/>
      <c r="E100" s="150">
        <f>+E88+E99</f>
        <v>0</v>
      </c>
      <c r="F100" s="150">
        <f>+F88+F99</f>
        <v>0</v>
      </c>
      <c r="G100" s="150">
        <f>+G88+G99</f>
        <v>0</v>
      </c>
      <c r="H100" s="150">
        <f>+H88+H99</f>
        <v>0</v>
      </c>
      <c r="I100" s="151">
        <v>-36285236559.660004</v>
      </c>
      <c r="J100" s="152">
        <f>H100-I100</f>
        <v>36285236559.660004</v>
      </c>
    </row>
    <row r="101" spans="1:15" ht="10.8" thickTop="1">
      <c r="A101" s="126"/>
      <c r="E101" s="137">
        <f>+E100+E58</f>
        <v>0</v>
      </c>
      <c r="F101" s="137">
        <f>+F100+F58</f>
        <v>0</v>
      </c>
      <c r="G101" s="137">
        <f>+G100+G58</f>
        <v>0</v>
      </c>
      <c r="H101" s="137">
        <f>+H58+H100</f>
        <v>0</v>
      </c>
      <c r="I101" s="141">
        <f>E101-H101</f>
        <v>0</v>
      </c>
      <c r="M101" s="141"/>
    </row>
    <row r="102" spans="1:15">
      <c r="A102" s="138"/>
      <c r="B102" s="176" t="s">
        <v>127</v>
      </c>
      <c r="E102" s="137"/>
      <c r="F102" s="137"/>
      <c r="G102" s="137"/>
      <c r="H102" s="137"/>
    </row>
    <row r="103" spans="1:15">
      <c r="A103" s="138"/>
      <c r="B103" s="176"/>
      <c r="E103" s="137"/>
      <c r="F103" s="137"/>
      <c r="G103" s="137"/>
      <c r="H103" s="137"/>
      <c r="M103" s="129">
        <v>5.3999999999999999E-2</v>
      </c>
      <c r="N103" s="129">
        <v>0.94599999999999995</v>
      </c>
      <c r="O103" s="129"/>
    </row>
    <row r="104" spans="1:15">
      <c r="A104" s="138"/>
      <c r="B104" s="177" t="s">
        <v>340</v>
      </c>
      <c r="E104" s="137"/>
      <c r="F104" s="137"/>
      <c r="G104" s="137"/>
      <c r="H104" s="137"/>
      <c r="M104" s="126" t="s">
        <v>257</v>
      </c>
      <c r="N104" s="126" t="s">
        <v>258</v>
      </c>
      <c r="O104" s="126" t="s">
        <v>87</v>
      </c>
    </row>
    <row r="105" spans="1:15">
      <c r="A105" s="126"/>
      <c r="C105" s="124" t="s">
        <v>137</v>
      </c>
      <c r="E105" s="137"/>
      <c r="F105" s="137"/>
      <c r="G105" s="137"/>
      <c r="H105" s="137"/>
      <c r="I105" s="141">
        <f>F105+G105</f>
        <v>0</v>
      </c>
      <c r="M105" s="178">
        <f>$M$103*H105</f>
        <v>0</v>
      </c>
      <c r="N105" s="178">
        <f>H105*$N$103</f>
        <v>0</v>
      </c>
      <c r="O105" s="178">
        <f>SUM(M105:N105)</f>
        <v>0</v>
      </c>
    </row>
    <row r="106" spans="1:15">
      <c r="A106" s="126"/>
      <c r="C106" s="124" t="s">
        <v>341</v>
      </c>
      <c r="E106" s="137"/>
      <c r="F106" s="137"/>
      <c r="G106" s="137"/>
      <c r="H106" s="137"/>
      <c r="I106" s="141">
        <f>F106+G106</f>
        <v>0</v>
      </c>
      <c r="M106" s="178">
        <f>$M$103*H106</f>
        <v>0</v>
      </c>
      <c r="N106" s="178">
        <f>H106*$N$103</f>
        <v>0</v>
      </c>
      <c r="O106" s="178">
        <f>SUM(M106:N106)</f>
        <v>0</v>
      </c>
    </row>
    <row r="107" spans="1:15">
      <c r="A107" s="126"/>
      <c r="C107" s="124" t="s">
        <v>342</v>
      </c>
      <c r="E107" s="137"/>
      <c r="F107" s="137"/>
      <c r="G107" s="137"/>
      <c r="H107" s="137"/>
      <c r="I107" s="141">
        <f>F107+G107</f>
        <v>0</v>
      </c>
      <c r="M107" s="178">
        <f>$M$103*H107</f>
        <v>0</v>
      </c>
      <c r="N107" s="178">
        <f>H107*$N$103</f>
        <v>0</v>
      </c>
      <c r="O107" s="178">
        <f>SUM(M107:N107)</f>
        <v>0</v>
      </c>
    </row>
    <row r="108" spans="1:15">
      <c r="A108" s="126"/>
      <c r="C108" s="124" t="s">
        <v>145</v>
      </c>
      <c r="E108" s="137"/>
      <c r="F108" s="137"/>
      <c r="G108" s="137"/>
      <c r="H108" s="137"/>
      <c r="I108" s="141">
        <f>F108+G108</f>
        <v>0</v>
      </c>
      <c r="M108" s="178">
        <f>$M$103*H108</f>
        <v>0</v>
      </c>
      <c r="N108" s="178">
        <f>H108*$N$103</f>
        <v>0</v>
      </c>
      <c r="O108" s="178">
        <f>SUM(M108:N108)</f>
        <v>0</v>
      </c>
    </row>
    <row r="109" spans="1:15">
      <c r="A109" s="126"/>
      <c r="E109" s="137"/>
      <c r="F109" s="137"/>
      <c r="G109" s="137"/>
      <c r="H109" s="137"/>
      <c r="I109" s="141"/>
      <c r="M109" s="178"/>
      <c r="N109" s="178"/>
      <c r="O109" s="178"/>
    </row>
    <row r="110" spans="1:15">
      <c r="A110" s="126"/>
      <c r="E110" s="137"/>
      <c r="F110" s="137"/>
      <c r="G110" s="137"/>
      <c r="H110" s="137"/>
      <c r="M110" s="178"/>
      <c r="N110" s="178"/>
      <c r="O110" s="178"/>
    </row>
    <row r="111" spans="1:15" s="182" customFormat="1">
      <c r="A111" s="179"/>
      <c r="B111" s="277" t="s">
        <v>147</v>
      </c>
      <c r="C111" s="277"/>
      <c r="D111" s="277"/>
      <c r="E111" s="180">
        <f>SUM(E105:E110)</f>
        <v>0</v>
      </c>
      <c r="F111" s="180">
        <f>SUM(F105:F110)</f>
        <v>0</v>
      </c>
      <c r="G111" s="180">
        <f>SUM(G102:G110)</f>
        <v>0</v>
      </c>
      <c r="H111" s="180">
        <f>SUM(H102:H110)</f>
        <v>0</v>
      </c>
      <c r="I111" s="181">
        <f>SUM(I102:I110)</f>
        <v>0</v>
      </c>
      <c r="M111" s="183">
        <f>SUM(M102:M110)</f>
        <v>5.3999999999999999E-2</v>
      </c>
      <c r="N111" s="183">
        <f>SUM(N102:N110)</f>
        <v>0.94599999999999995</v>
      </c>
      <c r="O111" s="183">
        <f>SUM(O102:O110)</f>
        <v>0</v>
      </c>
    </row>
    <row r="112" spans="1:15" s="142" customFormat="1">
      <c r="A112" s="163"/>
      <c r="B112" s="177" t="s">
        <v>343</v>
      </c>
      <c r="C112" s="184"/>
      <c r="D112" s="184"/>
      <c r="E112" s="185">
        <f>E113+E129+E127+E128+E134+E141+E144+E149+E150+E151+E154+E166+E170+E173+E174+E177+E180+E182+E185+E186+E181+E187</f>
        <v>0</v>
      </c>
      <c r="F112" s="159"/>
      <c r="G112" s="159"/>
      <c r="H112" s="185">
        <f>H113+H129+H127+H128+H134+H141+H144+H149+H150+H151+H154+H166+H170+H173+H174+H177+H180+H181+H182+H185+H186+H187</f>
        <v>0</v>
      </c>
      <c r="M112" s="186">
        <f>M113+M129+M127+M128+M134+M141+M144+M149+M150+M151+M154+M166+M170+M173+M174+M177+M180+M181+M182+M185+M186+M187</f>
        <v>0</v>
      </c>
      <c r="N112" s="186">
        <f>N113+N129+N127+N128+N134+N141+N144+N149+N150+N151+N154+N166+N170+N173+N174+N177+N180+N181+N182+N185+N186+N187</f>
        <v>0</v>
      </c>
      <c r="O112" s="186">
        <f>O113+O129+O127+O128+O134+O141+O144+O149+O150+O151+O154+O166+O170+O173+O174+O177+O180+O181+O182+O185+O186+O187</f>
        <v>0</v>
      </c>
    </row>
    <row r="113" spans="1:15" ht="13.2">
      <c r="A113" s="126"/>
      <c r="B113" s="187" t="s">
        <v>344</v>
      </c>
      <c r="C113" s="188"/>
      <c r="D113" s="188"/>
      <c r="E113" s="140">
        <f>E114+E115+E119+E120+E121+E122+E123+E124+E126+E125</f>
        <v>0</v>
      </c>
      <c r="F113" s="140"/>
      <c r="G113" s="140"/>
      <c r="H113" s="140">
        <f>H114+H115+H119+H120+H121+H122+H123+H124+H126+H125</f>
        <v>0</v>
      </c>
      <c r="I113">
        <f>I114+I116+I117+I118+I119+I120+I121+I122+I123+I124+I126+I125+I128</f>
        <v>0</v>
      </c>
      <c r="M113" s="189">
        <f>M114+M115+M119+M120+M121+M122+M123+M124+M126+M125</f>
        <v>0</v>
      </c>
      <c r="N113" s="189">
        <f>N114+N115+N119+N120+N121+N122+N123+N124+N126+N125</f>
        <v>0</v>
      </c>
      <c r="O113" s="189">
        <f>O114+O115+O119+O120+O121+O122+O123+O124+O126+O125</f>
        <v>0</v>
      </c>
    </row>
    <row r="114" spans="1:15">
      <c r="A114" s="126"/>
      <c r="B114" s="188"/>
      <c r="C114" s="188" t="s">
        <v>345</v>
      </c>
      <c r="D114" s="188"/>
      <c r="E114" s="137"/>
      <c r="F114" s="137"/>
      <c r="G114" s="137"/>
      <c r="H114" s="137"/>
      <c r="I114" s="141">
        <f>F114+G114</f>
        <v>0</v>
      </c>
      <c r="M114" s="178">
        <f>$M$103*H114</f>
        <v>0</v>
      </c>
      <c r="N114" s="178">
        <f>H114*$N$103</f>
        <v>0</v>
      </c>
      <c r="O114" s="178">
        <f>SUM(M114:N114)</f>
        <v>0</v>
      </c>
    </row>
    <row r="115" spans="1:15">
      <c r="A115" s="126"/>
      <c r="B115" s="188"/>
      <c r="C115" s="188" t="s">
        <v>346</v>
      </c>
      <c r="D115" s="188"/>
      <c r="E115" s="140">
        <f>SUM(E116:E118)</f>
        <v>0</v>
      </c>
      <c r="F115" s="137"/>
      <c r="G115" s="137"/>
      <c r="H115" s="140">
        <f>SUM(H116:H118)</f>
        <v>0</v>
      </c>
      <c r="I115" s="141">
        <f>F115+G115</f>
        <v>0</v>
      </c>
      <c r="M115" s="178">
        <f>SUM(M116:M118)</f>
        <v>0</v>
      </c>
      <c r="N115" s="178">
        <f>SUM(N116:N118)</f>
        <v>0</v>
      </c>
      <c r="O115" s="178">
        <f>SUM(O116:O118)</f>
        <v>0</v>
      </c>
    </row>
    <row r="116" spans="1:15">
      <c r="A116" s="126"/>
      <c r="B116" s="188"/>
      <c r="C116" s="188"/>
      <c r="D116" s="188" t="s">
        <v>347</v>
      </c>
      <c r="E116" s="137"/>
      <c r="F116" s="137"/>
      <c r="G116" s="137"/>
      <c r="H116" s="137"/>
      <c r="I116" s="141">
        <f t="shared" ref="I116:I179" si="0">F116+G116</f>
        <v>0</v>
      </c>
      <c r="M116" s="178">
        <f t="shared" ref="M116:M128" si="1">$M$103*H116</f>
        <v>0</v>
      </c>
      <c r="N116" s="178">
        <f t="shared" ref="N116:N128" si="2">H116*$N$103</f>
        <v>0</v>
      </c>
      <c r="O116" s="178">
        <f t="shared" ref="O116:O128" si="3">SUM(M116:N116)</f>
        <v>0</v>
      </c>
    </row>
    <row r="117" spans="1:15">
      <c r="A117" s="126"/>
      <c r="B117" s="188"/>
      <c r="C117" s="188"/>
      <c r="D117" s="188" t="s">
        <v>348</v>
      </c>
      <c r="E117" s="137"/>
      <c r="F117" s="137"/>
      <c r="G117" s="137"/>
      <c r="H117" s="137"/>
      <c r="I117" s="141">
        <f t="shared" si="0"/>
        <v>0</v>
      </c>
      <c r="M117" s="178">
        <f t="shared" si="1"/>
        <v>0</v>
      </c>
      <c r="N117" s="178">
        <f t="shared" si="2"/>
        <v>0</v>
      </c>
      <c r="O117" s="178">
        <f t="shared" si="3"/>
        <v>0</v>
      </c>
    </row>
    <row r="118" spans="1:15">
      <c r="A118" s="126"/>
      <c r="B118" s="188"/>
      <c r="C118" s="188"/>
      <c r="D118" s="188" t="s">
        <v>349</v>
      </c>
      <c r="E118" s="137"/>
      <c r="F118" s="137"/>
      <c r="G118" s="137"/>
      <c r="H118" s="137"/>
      <c r="I118" s="141">
        <f t="shared" si="0"/>
        <v>0</v>
      </c>
      <c r="M118" s="178">
        <f t="shared" si="1"/>
        <v>0</v>
      </c>
      <c r="N118" s="178">
        <f t="shared" si="2"/>
        <v>0</v>
      </c>
      <c r="O118" s="178">
        <f t="shared" si="3"/>
        <v>0</v>
      </c>
    </row>
    <row r="119" spans="1:15">
      <c r="A119" s="126"/>
      <c r="B119" s="188"/>
      <c r="C119" s="188" t="s">
        <v>350</v>
      </c>
      <c r="D119" s="188"/>
      <c r="E119" s="137"/>
      <c r="F119" s="137"/>
      <c r="G119" s="137"/>
      <c r="H119" s="137"/>
      <c r="I119" s="141">
        <f t="shared" si="0"/>
        <v>0</v>
      </c>
      <c r="M119" s="178">
        <f t="shared" si="1"/>
        <v>0</v>
      </c>
      <c r="N119" s="178">
        <f t="shared" si="2"/>
        <v>0</v>
      </c>
      <c r="O119" s="178">
        <f t="shared" si="3"/>
        <v>0</v>
      </c>
    </row>
    <row r="120" spans="1:15">
      <c r="A120" s="126"/>
      <c r="B120" s="188"/>
      <c r="C120" s="188" t="s">
        <v>351</v>
      </c>
      <c r="D120" s="188"/>
      <c r="E120" s="137"/>
      <c r="F120" s="137"/>
      <c r="G120" s="137"/>
      <c r="H120" s="137"/>
      <c r="I120" s="141">
        <f t="shared" si="0"/>
        <v>0</v>
      </c>
      <c r="M120" s="178">
        <f t="shared" si="1"/>
        <v>0</v>
      </c>
      <c r="N120" s="178">
        <f t="shared" si="2"/>
        <v>0</v>
      </c>
      <c r="O120" s="178">
        <f t="shared" si="3"/>
        <v>0</v>
      </c>
    </row>
    <row r="121" spans="1:15">
      <c r="A121" s="126"/>
      <c r="B121" s="188"/>
      <c r="C121" s="188" t="s">
        <v>352</v>
      </c>
      <c r="D121" s="188"/>
      <c r="E121" s="137"/>
      <c r="F121" s="137"/>
      <c r="G121" s="137"/>
      <c r="H121" s="137"/>
      <c r="I121" s="141">
        <f t="shared" si="0"/>
        <v>0</v>
      </c>
      <c r="M121" s="178">
        <f t="shared" si="1"/>
        <v>0</v>
      </c>
      <c r="N121" s="178">
        <f t="shared" si="2"/>
        <v>0</v>
      </c>
      <c r="O121" s="178">
        <f t="shared" si="3"/>
        <v>0</v>
      </c>
    </row>
    <row r="122" spans="1:15">
      <c r="A122" s="126"/>
      <c r="B122" s="188"/>
      <c r="C122" s="188" t="s">
        <v>353</v>
      </c>
      <c r="D122" s="188"/>
      <c r="E122" s="137"/>
      <c r="F122" s="137"/>
      <c r="G122" s="137"/>
      <c r="H122" s="137"/>
      <c r="I122" s="141">
        <f t="shared" si="0"/>
        <v>0</v>
      </c>
      <c r="M122" s="178">
        <f t="shared" si="1"/>
        <v>0</v>
      </c>
      <c r="N122" s="178">
        <f t="shared" si="2"/>
        <v>0</v>
      </c>
      <c r="O122" s="178">
        <f t="shared" si="3"/>
        <v>0</v>
      </c>
    </row>
    <row r="123" spans="1:15">
      <c r="A123" s="126"/>
      <c r="B123" s="188"/>
      <c r="C123" s="188" t="s">
        <v>354</v>
      </c>
      <c r="D123" s="188"/>
      <c r="E123" s="137"/>
      <c r="F123" s="137"/>
      <c r="G123" s="137"/>
      <c r="H123" s="137"/>
      <c r="I123" s="141">
        <f t="shared" si="0"/>
        <v>0</v>
      </c>
      <c r="M123" s="178">
        <f t="shared" si="1"/>
        <v>0</v>
      </c>
      <c r="N123" s="178">
        <f t="shared" si="2"/>
        <v>0</v>
      </c>
      <c r="O123" s="178">
        <f t="shared" si="3"/>
        <v>0</v>
      </c>
    </row>
    <row r="124" spans="1:15">
      <c r="A124" s="126"/>
      <c r="B124" s="188"/>
      <c r="C124" s="188" t="s">
        <v>355</v>
      </c>
      <c r="D124" s="188"/>
      <c r="E124" s="137"/>
      <c r="F124" s="137"/>
      <c r="G124" s="137"/>
      <c r="H124" s="137"/>
      <c r="I124" s="141">
        <f t="shared" si="0"/>
        <v>0</v>
      </c>
      <c r="M124" s="178">
        <f t="shared" si="1"/>
        <v>0</v>
      </c>
      <c r="N124" s="178">
        <f t="shared" si="2"/>
        <v>0</v>
      </c>
      <c r="O124" s="178">
        <f t="shared" si="3"/>
        <v>0</v>
      </c>
    </row>
    <row r="125" spans="1:15">
      <c r="A125" s="126"/>
      <c r="B125" s="188"/>
      <c r="C125" s="188" t="s">
        <v>356</v>
      </c>
      <c r="D125" s="188"/>
      <c r="E125" s="137"/>
      <c r="F125" s="137"/>
      <c r="G125" s="137"/>
      <c r="H125" s="137"/>
      <c r="I125" s="141">
        <f t="shared" si="0"/>
        <v>0</v>
      </c>
      <c r="M125" s="178">
        <f t="shared" si="1"/>
        <v>0</v>
      </c>
      <c r="N125" s="178">
        <f t="shared" si="2"/>
        <v>0</v>
      </c>
      <c r="O125" s="178">
        <f t="shared" si="3"/>
        <v>0</v>
      </c>
    </row>
    <row r="126" spans="1:15">
      <c r="A126" s="126"/>
      <c r="B126" s="188"/>
      <c r="C126" s="188" t="s">
        <v>357</v>
      </c>
      <c r="D126" s="188"/>
      <c r="E126" s="137"/>
      <c r="F126" s="137"/>
      <c r="G126" s="137"/>
      <c r="H126" s="137"/>
      <c r="I126" s="141">
        <f t="shared" si="0"/>
        <v>0</v>
      </c>
      <c r="M126" s="178">
        <f t="shared" si="1"/>
        <v>0</v>
      </c>
      <c r="N126" s="178">
        <f t="shared" si="2"/>
        <v>0</v>
      </c>
      <c r="O126" s="178">
        <f t="shared" si="3"/>
        <v>0</v>
      </c>
    </row>
    <row r="127" spans="1:15">
      <c r="A127" s="126"/>
      <c r="B127" s="188"/>
      <c r="C127" s="188" t="s">
        <v>358</v>
      </c>
      <c r="D127" s="188"/>
      <c r="E127" s="137"/>
      <c r="F127" s="137"/>
      <c r="G127" s="137"/>
      <c r="H127" s="137"/>
      <c r="I127" s="141">
        <f t="shared" si="0"/>
        <v>0</v>
      </c>
      <c r="M127" s="178">
        <f t="shared" si="1"/>
        <v>0</v>
      </c>
      <c r="N127" s="178">
        <f t="shared" si="2"/>
        <v>0</v>
      </c>
      <c r="O127" s="178">
        <f t="shared" si="3"/>
        <v>0</v>
      </c>
    </row>
    <row r="128" spans="1:15">
      <c r="A128" s="126"/>
      <c r="B128" s="188"/>
      <c r="C128" s="188" t="s">
        <v>359</v>
      </c>
      <c r="D128" s="188"/>
      <c r="E128" s="137"/>
      <c r="F128" s="137"/>
      <c r="G128" s="137"/>
      <c r="H128" s="137"/>
      <c r="I128" s="141">
        <f t="shared" si="0"/>
        <v>0</v>
      </c>
      <c r="M128" s="178">
        <f t="shared" si="1"/>
        <v>0</v>
      </c>
      <c r="N128" s="178">
        <f t="shared" si="2"/>
        <v>0</v>
      </c>
      <c r="O128" s="178">
        <f t="shared" si="3"/>
        <v>0</v>
      </c>
    </row>
    <row r="129" spans="1:15">
      <c r="A129" s="126"/>
      <c r="B129" s="190" t="s">
        <v>360</v>
      </c>
      <c r="C129" s="191"/>
      <c r="D129" s="191"/>
      <c r="E129" s="140">
        <f>SUM(E130:E133)</f>
        <v>0</v>
      </c>
      <c r="F129" s="140"/>
      <c r="G129" s="140"/>
      <c r="H129" s="140">
        <f>SUM(H130:H133)</f>
        <v>0</v>
      </c>
      <c r="I129" s="141">
        <f t="shared" si="0"/>
        <v>0</v>
      </c>
      <c r="J129" s="141"/>
      <c r="M129" s="189">
        <f>SUM(M130:M133)</f>
        <v>0</v>
      </c>
      <c r="N129" s="189">
        <f>SUM(N130:N133)</f>
        <v>0</v>
      </c>
      <c r="O129" s="189">
        <f>SUM(O130:O133)</f>
        <v>0</v>
      </c>
    </row>
    <row r="130" spans="1:15">
      <c r="A130" s="126"/>
      <c r="B130" s="191"/>
      <c r="C130" s="191" t="s">
        <v>361</v>
      </c>
      <c r="D130" s="191"/>
      <c r="E130" s="137"/>
      <c r="F130" s="137"/>
      <c r="G130" s="137"/>
      <c r="H130" s="137"/>
      <c r="I130" s="141">
        <f t="shared" si="0"/>
        <v>0</v>
      </c>
      <c r="M130" s="178">
        <f>$M$103*H130</f>
        <v>0</v>
      </c>
      <c r="N130" s="178">
        <f>H130*$N$103</f>
        <v>0</v>
      </c>
      <c r="O130" s="178">
        <f>SUM(M130:N130)</f>
        <v>0</v>
      </c>
    </row>
    <row r="131" spans="1:15">
      <c r="A131" s="126"/>
      <c r="B131" s="191"/>
      <c r="C131" s="191" t="s">
        <v>362</v>
      </c>
      <c r="D131" s="191"/>
      <c r="E131" s="137"/>
      <c r="F131" s="137"/>
      <c r="G131" s="137"/>
      <c r="H131" s="137"/>
      <c r="I131" s="141">
        <f t="shared" si="0"/>
        <v>0</v>
      </c>
      <c r="M131" s="178">
        <f>$M$103*H131</f>
        <v>0</v>
      </c>
      <c r="N131" s="178">
        <f>H131*$N$103</f>
        <v>0</v>
      </c>
      <c r="O131" s="178">
        <f>SUM(M131:N131)</f>
        <v>0</v>
      </c>
    </row>
    <row r="132" spans="1:15">
      <c r="A132" s="126"/>
      <c r="B132" s="191"/>
      <c r="C132" s="191" t="s">
        <v>363</v>
      </c>
      <c r="D132" s="191"/>
      <c r="E132" s="137"/>
      <c r="F132" s="137"/>
      <c r="G132" s="137"/>
      <c r="H132" s="137"/>
      <c r="I132" s="141">
        <f t="shared" si="0"/>
        <v>0</v>
      </c>
      <c r="M132" s="178">
        <f>$M$103*H132</f>
        <v>0</v>
      </c>
      <c r="N132" s="178">
        <f>H132*$N$103</f>
        <v>0</v>
      </c>
      <c r="O132" s="178">
        <f>SUM(M132:N132)</f>
        <v>0</v>
      </c>
    </row>
    <row r="133" spans="1:15">
      <c r="A133" s="126"/>
      <c r="B133" s="191"/>
      <c r="C133" s="191" t="s">
        <v>364</v>
      </c>
      <c r="D133" s="191"/>
      <c r="E133" s="137"/>
      <c r="F133" s="137"/>
      <c r="G133" s="137"/>
      <c r="H133" s="137"/>
      <c r="I133" s="141">
        <f t="shared" si="0"/>
        <v>0</v>
      </c>
      <c r="M133" s="178">
        <f>$M$103*H133</f>
        <v>0</v>
      </c>
      <c r="N133" s="178">
        <f>H133*$N$103</f>
        <v>0</v>
      </c>
      <c r="O133" s="178">
        <f>SUM(M133:N133)</f>
        <v>0</v>
      </c>
    </row>
    <row r="134" spans="1:15">
      <c r="A134" s="192"/>
      <c r="B134" s="193" t="s">
        <v>365</v>
      </c>
      <c r="C134" s="194"/>
      <c r="D134" s="194"/>
      <c r="E134" s="140">
        <f>SUM(E135:E140)</f>
        <v>0</v>
      </c>
      <c r="F134" s="140"/>
      <c r="G134" s="140"/>
      <c r="H134" s="140">
        <f>SUM(H135:H140)</f>
        <v>0</v>
      </c>
      <c r="I134" s="141">
        <f t="shared" si="0"/>
        <v>0</v>
      </c>
      <c r="M134" s="189">
        <f>SUM(M135:M140)</f>
        <v>0</v>
      </c>
      <c r="N134" s="189">
        <f>SUM(N135:N140)</f>
        <v>0</v>
      </c>
      <c r="O134" s="189">
        <f>SUM(O135:O140)</f>
        <v>0</v>
      </c>
    </row>
    <row r="135" spans="1:15">
      <c r="A135" s="192"/>
      <c r="B135" s="194"/>
      <c r="C135" s="194" t="s">
        <v>366</v>
      </c>
      <c r="D135" s="194"/>
      <c r="E135" s="137"/>
      <c r="F135" s="137"/>
      <c r="G135" s="137"/>
      <c r="H135" s="137"/>
      <c r="I135" s="141">
        <f t="shared" si="0"/>
        <v>0</v>
      </c>
      <c r="M135" s="178">
        <f t="shared" ref="M135:M140" si="4">$M$103*H135</f>
        <v>0</v>
      </c>
      <c r="N135" s="178">
        <f t="shared" ref="N135:N140" si="5">H135*$N$103</f>
        <v>0</v>
      </c>
      <c r="O135" s="178">
        <f t="shared" ref="O135:O140" si="6">SUM(M135:N135)</f>
        <v>0</v>
      </c>
    </row>
    <row r="136" spans="1:15">
      <c r="A136" s="192"/>
      <c r="B136" s="194"/>
      <c r="C136" s="194" t="s">
        <v>367</v>
      </c>
      <c r="D136" s="194"/>
      <c r="E136" s="137"/>
      <c r="F136" s="137"/>
      <c r="G136" s="137"/>
      <c r="H136" s="137"/>
      <c r="I136" s="141">
        <f t="shared" si="0"/>
        <v>0</v>
      </c>
      <c r="M136" s="178">
        <f t="shared" si="4"/>
        <v>0</v>
      </c>
      <c r="N136" s="178">
        <f t="shared" si="5"/>
        <v>0</v>
      </c>
      <c r="O136" s="178">
        <f t="shared" si="6"/>
        <v>0</v>
      </c>
    </row>
    <row r="137" spans="1:15">
      <c r="A137" s="192"/>
      <c r="B137" s="194"/>
      <c r="C137" s="194" t="s">
        <v>368</v>
      </c>
      <c r="D137" s="194"/>
      <c r="E137" s="137"/>
      <c r="F137" s="137"/>
      <c r="G137" s="137"/>
      <c r="H137" s="137"/>
      <c r="I137" s="141">
        <f t="shared" si="0"/>
        <v>0</v>
      </c>
      <c r="M137" s="178">
        <f t="shared" si="4"/>
        <v>0</v>
      </c>
      <c r="N137" s="178">
        <f t="shared" si="5"/>
        <v>0</v>
      </c>
      <c r="O137" s="178">
        <f t="shared" si="6"/>
        <v>0</v>
      </c>
    </row>
    <row r="138" spans="1:15">
      <c r="A138" s="192"/>
      <c r="B138" s="194"/>
      <c r="C138" s="194" t="s">
        <v>369</v>
      </c>
      <c r="D138" s="194"/>
      <c r="E138" s="137"/>
      <c r="F138" s="137"/>
      <c r="G138" s="137"/>
      <c r="H138" s="137"/>
      <c r="I138" s="141">
        <f t="shared" si="0"/>
        <v>0</v>
      </c>
      <c r="M138" s="178">
        <f t="shared" si="4"/>
        <v>0</v>
      </c>
      <c r="N138" s="178">
        <f t="shared" si="5"/>
        <v>0</v>
      </c>
      <c r="O138" s="178">
        <f t="shared" si="6"/>
        <v>0</v>
      </c>
    </row>
    <row r="139" spans="1:15">
      <c r="A139" s="192"/>
      <c r="B139" s="194"/>
      <c r="C139" s="194" t="s">
        <v>370</v>
      </c>
      <c r="D139" s="194"/>
      <c r="E139" s="137"/>
      <c r="F139" s="137"/>
      <c r="G139" s="137"/>
      <c r="H139" s="137"/>
      <c r="I139" s="141">
        <f>F139+G139</f>
        <v>0</v>
      </c>
      <c r="M139" s="178">
        <f t="shared" si="4"/>
        <v>0</v>
      </c>
      <c r="N139" s="178">
        <f t="shared" si="5"/>
        <v>0</v>
      </c>
      <c r="O139" s="178">
        <f t="shared" si="6"/>
        <v>0</v>
      </c>
    </row>
    <row r="140" spans="1:15">
      <c r="A140" s="192"/>
      <c r="B140" s="194"/>
      <c r="C140" s="194" t="s">
        <v>371</v>
      </c>
      <c r="D140" s="194"/>
      <c r="E140" s="137"/>
      <c r="F140" s="137"/>
      <c r="G140" s="137"/>
      <c r="H140" s="137"/>
      <c r="I140" s="141">
        <f t="shared" si="0"/>
        <v>0</v>
      </c>
      <c r="M140" s="178">
        <f t="shared" si="4"/>
        <v>0</v>
      </c>
      <c r="N140" s="178">
        <f t="shared" si="5"/>
        <v>0</v>
      </c>
      <c r="O140" s="178">
        <f t="shared" si="6"/>
        <v>0</v>
      </c>
    </row>
    <row r="141" spans="1:15">
      <c r="A141" s="126"/>
      <c r="B141" s="195" t="s">
        <v>372</v>
      </c>
      <c r="E141" s="140">
        <f>SUM(E142:E143)</f>
        <v>0</v>
      </c>
      <c r="F141" s="137"/>
      <c r="G141" s="137"/>
      <c r="H141" s="140">
        <f>SUM(H142:H143)</f>
        <v>0</v>
      </c>
      <c r="I141" s="141">
        <f t="shared" si="0"/>
        <v>0</v>
      </c>
      <c r="M141" s="189">
        <f>SUM(M142:M143)</f>
        <v>0</v>
      </c>
      <c r="N141" s="189">
        <f>SUM(N142:N143)</f>
        <v>0</v>
      </c>
      <c r="O141" s="189">
        <f>SUM(O142:O143)</f>
        <v>0</v>
      </c>
    </row>
    <row r="142" spans="1:15">
      <c r="A142" s="126"/>
      <c r="B142" s="196"/>
      <c r="C142" s="197" t="s">
        <v>373</v>
      </c>
      <c r="D142" s="197"/>
      <c r="E142" s="137"/>
      <c r="F142" s="137"/>
      <c r="G142" s="137"/>
      <c r="H142" s="137"/>
      <c r="I142" s="141">
        <f t="shared" si="0"/>
        <v>0</v>
      </c>
      <c r="M142" s="178">
        <f>$M$103*H142</f>
        <v>0</v>
      </c>
      <c r="N142" s="178">
        <f>H142*$N$103</f>
        <v>0</v>
      </c>
      <c r="O142" s="178">
        <f>SUM(M142:N142)</f>
        <v>0</v>
      </c>
    </row>
    <row r="143" spans="1:15">
      <c r="A143" s="126"/>
      <c r="B143" s="196"/>
      <c r="C143" s="197" t="s">
        <v>275</v>
      </c>
      <c r="D143" s="197"/>
      <c r="E143" s="137"/>
      <c r="F143" s="137"/>
      <c r="G143" s="137"/>
      <c r="H143" s="137"/>
      <c r="I143" s="141">
        <f t="shared" si="0"/>
        <v>0</v>
      </c>
      <c r="M143" s="178">
        <f>$M$103*H143</f>
        <v>0</v>
      </c>
      <c r="N143" s="178">
        <f>H143*$N$103</f>
        <v>0</v>
      </c>
      <c r="O143" s="178">
        <f>SUM(M143:N143)</f>
        <v>0</v>
      </c>
    </row>
    <row r="144" spans="1:15">
      <c r="A144" s="126"/>
      <c r="B144" s="198" t="s">
        <v>374</v>
      </c>
      <c r="C144" s="199"/>
      <c r="D144" s="199"/>
      <c r="E144" s="140">
        <f>SUM(E145:E148)</f>
        <v>0</v>
      </c>
      <c r="F144" s="140"/>
      <c r="G144" s="140"/>
      <c r="H144" s="140">
        <f>SUM(H145:H148)</f>
        <v>0</v>
      </c>
      <c r="I144" s="141">
        <f t="shared" si="0"/>
        <v>0</v>
      </c>
      <c r="M144" s="189">
        <f>SUM(M145:M148)</f>
        <v>0</v>
      </c>
      <c r="N144" s="189">
        <f>SUM(N145:N148)</f>
        <v>0</v>
      </c>
      <c r="O144" s="189">
        <f>SUM(O145:O148)</f>
        <v>0</v>
      </c>
    </row>
    <row r="145" spans="1:15">
      <c r="A145" s="126"/>
      <c r="B145" s="199"/>
      <c r="C145" s="188" t="s">
        <v>375</v>
      </c>
      <c r="D145" s="199"/>
      <c r="E145" s="137"/>
      <c r="F145" s="137"/>
      <c r="G145" s="137"/>
      <c r="H145" s="137"/>
      <c r="I145" s="141">
        <f t="shared" si="0"/>
        <v>0</v>
      </c>
      <c r="M145" s="178">
        <f t="shared" ref="M145:M150" si="7">$M$103*H145</f>
        <v>0</v>
      </c>
      <c r="N145" s="178">
        <f t="shared" ref="N145:N150" si="8">H145*$N$103</f>
        <v>0</v>
      </c>
      <c r="O145" s="178">
        <f t="shared" ref="O145:O150" si="9">SUM(M145:N145)</f>
        <v>0</v>
      </c>
    </row>
    <row r="146" spans="1:15">
      <c r="A146" s="126"/>
      <c r="B146" s="199"/>
      <c r="C146" s="199" t="s">
        <v>376</v>
      </c>
      <c r="D146" s="199"/>
      <c r="E146" s="137"/>
      <c r="F146" s="137"/>
      <c r="G146" s="137"/>
      <c r="H146" s="137"/>
      <c r="I146" s="141">
        <f t="shared" si="0"/>
        <v>0</v>
      </c>
      <c r="M146" s="178">
        <f t="shared" si="7"/>
        <v>0</v>
      </c>
      <c r="N146" s="178">
        <f t="shared" si="8"/>
        <v>0</v>
      </c>
      <c r="O146" s="178">
        <f t="shared" si="9"/>
        <v>0</v>
      </c>
    </row>
    <row r="147" spans="1:15">
      <c r="A147" s="126"/>
      <c r="B147" s="199"/>
      <c r="C147" s="199" t="s">
        <v>377</v>
      </c>
      <c r="D147" s="199"/>
      <c r="E147" s="137"/>
      <c r="F147" s="137"/>
      <c r="G147" s="137"/>
      <c r="H147" s="137"/>
      <c r="I147" s="141">
        <f t="shared" si="0"/>
        <v>0</v>
      </c>
      <c r="M147" s="178">
        <f t="shared" si="7"/>
        <v>0</v>
      </c>
      <c r="N147" s="178">
        <f t="shared" si="8"/>
        <v>0</v>
      </c>
      <c r="O147" s="178">
        <f t="shared" si="9"/>
        <v>0</v>
      </c>
    </row>
    <row r="148" spans="1:15">
      <c r="A148" s="126"/>
      <c r="B148" s="199"/>
      <c r="C148" s="199" t="s">
        <v>378</v>
      </c>
      <c r="D148" s="199"/>
      <c r="E148" s="137"/>
      <c r="F148" s="137"/>
      <c r="G148" s="137"/>
      <c r="H148" s="137"/>
      <c r="I148" s="141">
        <f t="shared" si="0"/>
        <v>0</v>
      </c>
      <c r="M148" s="178">
        <f t="shared" si="7"/>
        <v>0</v>
      </c>
      <c r="N148" s="178">
        <f t="shared" si="8"/>
        <v>0</v>
      </c>
      <c r="O148" s="178">
        <f t="shared" si="9"/>
        <v>0</v>
      </c>
    </row>
    <row r="149" spans="1:15">
      <c r="A149" s="126"/>
      <c r="B149" s="196" t="s">
        <v>379</v>
      </c>
      <c r="E149" s="140"/>
      <c r="F149" s="140"/>
      <c r="G149" s="140"/>
      <c r="H149" s="140"/>
      <c r="I149" s="141">
        <f t="shared" si="0"/>
        <v>0</v>
      </c>
      <c r="M149" s="178">
        <f t="shared" si="7"/>
        <v>0</v>
      </c>
      <c r="N149" s="178">
        <f t="shared" si="8"/>
        <v>0</v>
      </c>
      <c r="O149" s="178">
        <f t="shared" si="9"/>
        <v>0</v>
      </c>
    </row>
    <row r="150" spans="1:15">
      <c r="A150" s="126"/>
      <c r="B150" s="200" t="s">
        <v>380</v>
      </c>
      <c r="C150" s="201"/>
      <c r="D150" s="201"/>
      <c r="E150" s="140"/>
      <c r="F150" s="140"/>
      <c r="G150" s="140"/>
      <c r="H150" s="140"/>
      <c r="I150" s="141">
        <f t="shared" si="0"/>
        <v>0</v>
      </c>
      <c r="M150" s="189">
        <f t="shared" si="7"/>
        <v>0</v>
      </c>
      <c r="N150" s="189">
        <f t="shared" si="8"/>
        <v>0</v>
      </c>
      <c r="O150" s="189">
        <f t="shared" si="9"/>
        <v>0</v>
      </c>
    </row>
    <row r="151" spans="1:15">
      <c r="A151" s="126"/>
      <c r="B151" s="202" t="s">
        <v>173</v>
      </c>
      <c r="C151" s="203"/>
      <c r="D151" s="203"/>
      <c r="E151" s="140">
        <f>SUM(E152:E153)</f>
        <v>0</v>
      </c>
      <c r="F151" s="137"/>
      <c r="G151" s="137"/>
      <c r="H151" s="140">
        <f>SUM(H152:H153)</f>
        <v>0</v>
      </c>
      <c r="I151" s="141">
        <f t="shared" si="0"/>
        <v>0</v>
      </c>
      <c r="M151" s="189">
        <f>SUM(M152:M153)</f>
        <v>0</v>
      </c>
      <c r="N151" s="189">
        <f>SUM(N152:N153)</f>
        <v>0</v>
      </c>
      <c r="O151" s="189">
        <f>SUM(O152:O153)</f>
        <v>0</v>
      </c>
    </row>
    <row r="152" spans="1:15">
      <c r="A152" s="126"/>
      <c r="B152" s="202"/>
      <c r="C152" s="203" t="s">
        <v>381</v>
      </c>
      <c r="D152" s="203"/>
      <c r="E152" s="137"/>
      <c r="F152" s="137"/>
      <c r="G152" s="137"/>
      <c r="H152" s="137"/>
      <c r="I152" s="141">
        <f t="shared" si="0"/>
        <v>0</v>
      </c>
      <c r="M152" s="178">
        <f>$M$103*H152</f>
        <v>0</v>
      </c>
      <c r="N152" s="178">
        <f>H152*$N$103</f>
        <v>0</v>
      </c>
      <c r="O152" s="178">
        <f>SUM(M152:N152)</f>
        <v>0</v>
      </c>
    </row>
    <row r="153" spans="1:15">
      <c r="A153" s="126"/>
      <c r="B153" s="202"/>
      <c r="C153" s="203" t="s">
        <v>382</v>
      </c>
      <c r="D153" s="203"/>
      <c r="E153" s="137"/>
      <c r="F153" s="137"/>
      <c r="G153" s="137"/>
      <c r="H153" s="137"/>
      <c r="I153" s="141">
        <f t="shared" si="0"/>
        <v>0</v>
      </c>
      <c r="M153" s="178"/>
      <c r="N153" s="178"/>
      <c r="O153" s="178"/>
    </row>
    <row r="154" spans="1:15">
      <c r="A154" s="126"/>
      <c r="B154" s="196" t="s">
        <v>383</v>
      </c>
      <c r="E154" s="140">
        <f>SUM(E155:E165)</f>
        <v>0</v>
      </c>
      <c r="F154" s="140"/>
      <c r="G154" s="140"/>
      <c r="H154" s="140">
        <f>SUM(H155:H165)</f>
        <v>0</v>
      </c>
      <c r="I154" s="141">
        <f t="shared" si="0"/>
        <v>0</v>
      </c>
      <c r="M154" s="189">
        <f>SUM(M155:M165)</f>
        <v>0</v>
      </c>
      <c r="N154" s="189">
        <f>SUM(N155:N165)</f>
        <v>0</v>
      </c>
      <c r="O154" s="189">
        <f>SUM(O155:O165)</f>
        <v>0</v>
      </c>
    </row>
    <row r="155" spans="1:15">
      <c r="A155" s="126"/>
      <c r="C155" s="204" t="s">
        <v>384</v>
      </c>
      <c r="E155" s="137"/>
      <c r="F155" s="137"/>
      <c r="G155" s="137"/>
      <c r="H155" s="137"/>
      <c r="I155" s="141">
        <f>F155+G155</f>
        <v>0</v>
      </c>
      <c r="J155" s="141">
        <f>H155-E155</f>
        <v>0</v>
      </c>
      <c r="M155" s="178">
        <f t="shared" ref="M155:M165" si="10">$M$103*H155</f>
        <v>0</v>
      </c>
      <c r="N155" s="178">
        <f t="shared" ref="N155:N165" si="11">H155*$N$103</f>
        <v>0</v>
      </c>
      <c r="O155" s="178">
        <f t="shared" ref="O155:O165" si="12">SUM(M155:N155)</f>
        <v>0</v>
      </c>
    </row>
    <row r="156" spans="1:15">
      <c r="A156" s="205"/>
      <c r="B156" s="206"/>
      <c r="C156" s="204" t="s">
        <v>385</v>
      </c>
      <c r="D156" s="206"/>
      <c r="E156" s="137"/>
      <c r="F156" s="137"/>
      <c r="G156" s="137"/>
      <c r="H156" s="137"/>
      <c r="I156" s="141">
        <f t="shared" si="0"/>
        <v>0</v>
      </c>
      <c r="J156" s="141">
        <f t="shared" ref="J156:J165" si="13">H156-E156</f>
        <v>0</v>
      </c>
      <c r="M156" s="178">
        <f t="shared" si="10"/>
        <v>0</v>
      </c>
      <c r="N156" s="178">
        <f t="shared" si="11"/>
        <v>0</v>
      </c>
      <c r="O156" s="178">
        <f t="shared" si="12"/>
        <v>0</v>
      </c>
    </row>
    <row r="157" spans="1:15">
      <c r="A157" s="205"/>
      <c r="B157" s="206"/>
      <c r="C157" s="204" t="s">
        <v>386</v>
      </c>
      <c r="D157" s="206"/>
      <c r="E157" s="137"/>
      <c r="F157" s="137"/>
      <c r="G157" s="137"/>
      <c r="H157" s="137"/>
      <c r="I157" s="141">
        <f t="shared" si="0"/>
        <v>0</v>
      </c>
      <c r="J157" s="141">
        <f t="shared" si="13"/>
        <v>0</v>
      </c>
      <c r="M157" s="178">
        <f t="shared" si="10"/>
        <v>0</v>
      </c>
      <c r="N157" s="178">
        <f t="shared" si="11"/>
        <v>0</v>
      </c>
      <c r="O157" s="178">
        <f t="shared" si="12"/>
        <v>0</v>
      </c>
    </row>
    <row r="158" spans="1:15">
      <c r="A158" s="205"/>
      <c r="B158" s="206"/>
      <c r="C158" s="204" t="s">
        <v>387</v>
      </c>
      <c r="D158" s="206"/>
      <c r="E158" s="137"/>
      <c r="F158" s="137"/>
      <c r="G158" s="137"/>
      <c r="H158" s="137"/>
      <c r="I158" s="141">
        <f t="shared" si="0"/>
        <v>0</v>
      </c>
      <c r="J158" s="141">
        <f t="shared" si="13"/>
        <v>0</v>
      </c>
      <c r="M158" s="178">
        <f t="shared" si="10"/>
        <v>0</v>
      </c>
      <c r="N158" s="178">
        <f t="shared" si="11"/>
        <v>0</v>
      </c>
      <c r="O158" s="178">
        <f t="shared" si="12"/>
        <v>0</v>
      </c>
    </row>
    <row r="159" spans="1:15">
      <c r="A159" s="205"/>
      <c r="B159" s="206"/>
      <c r="C159" s="204" t="s">
        <v>388</v>
      </c>
      <c r="D159" s="206"/>
      <c r="E159" s="137"/>
      <c r="F159" s="137"/>
      <c r="G159" s="137"/>
      <c r="H159" s="137"/>
      <c r="I159" s="141">
        <f t="shared" si="0"/>
        <v>0</v>
      </c>
      <c r="J159" s="141">
        <f t="shared" si="13"/>
        <v>0</v>
      </c>
      <c r="M159" s="178">
        <f t="shared" si="10"/>
        <v>0</v>
      </c>
      <c r="N159" s="178">
        <f t="shared" si="11"/>
        <v>0</v>
      </c>
      <c r="O159" s="178">
        <f t="shared" si="12"/>
        <v>0</v>
      </c>
    </row>
    <row r="160" spans="1:15">
      <c r="A160" s="205"/>
      <c r="B160" s="206"/>
      <c r="C160" s="204" t="s">
        <v>389</v>
      </c>
      <c r="D160" s="206"/>
      <c r="E160" s="137"/>
      <c r="F160" s="137"/>
      <c r="G160" s="137"/>
      <c r="H160" s="137"/>
      <c r="I160" s="141">
        <f t="shared" si="0"/>
        <v>0</v>
      </c>
      <c r="J160" s="141">
        <f t="shared" si="13"/>
        <v>0</v>
      </c>
      <c r="M160" s="178">
        <f t="shared" si="10"/>
        <v>0</v>
      </c>
      <c r="N160" s="178">
        <f t="shared" si="11"/>
        <v>0</v>
      </c>
      <c r="O160" s="178">
        <f t="shared" si="12"/>
        <v>0</v>
      </c>
    </row>
    <row r="161" spans="1:15">
      <c r="A161" s="205"/>
      <c r="B161" s="206"/>
      <c r="C161" s="206" t="s">
        <v>390</v>
      </c>
      <c r="D161" s="206"/>
      <c r="E161" s="137"/>
      <c r="F161" s="137"/>
      <c r="G161" s="137"/>
      <c r="H161" s="137"/>
      <c r="I161" s="141">
        <f t="shared" si="0"/>
        <v>0</v>
      </c>
      <c r="J161" s="141">
        <f t="shared" si="13"/>
        <v>0</v>
      </c>
      <c r="M161" s="178">
        <f t="shared" si="10"/>
        <v>0</v>
      </c>
      <c r="N161" s="178">
        <f t="shared" si="11"/>
        <v>0</v>
      </c>
      <c r="O161" s="178">
        <f t="shared" si="12"/>
        <v>0</v>
      </c>
    </row>
    <row r="162" spans="1:15">
      <c r="A162" s="205"/>
      <c r="B162" s="206"/>
      <c r="C162" s="206" t="s">
        <v>391</v>
      </c>
      <c r="D162" s="206"/>
      <c r="E162" s="137"/>
      <c r="F162" s="137"/>
      <c r="G162" s="137"/>
      <c r="H162" s="137"/>
      <c r="I162" s="141">
        <f t="shared" si="0"/>
        <v>0</v>
      </c>
      <c r="J162" s="141">
        <f t="shared" si="13"/>
        <v>0</v>
      </c>
      <c r="M162" s="178">
        <f t="shared" si="10"/>
        <v>0</v>
      </c>
      <c r="N162" s="178">
        <f t="shared" si="11"/>
        <v>0</v>
      </c>
      <c r="O162" s="178">
        <f t="shared" si="12"/>
        <v>0</v>
      </c>
    </row>
    <row r="163" spans="1:15">
      <c r="A163" s="205"/>
      <c r="B163" s="206"/>
      <c r="C163" s="206" t="s">
        <v>392</v>
      </c>
      <c r="D163" s="206"/>
      <c r="E163" s="137"/>
      <c r="F163" s="137"/>
      <c r="G163" s="137"/>
      <c r="H163" s="137"/>
      <c r="I163" s="141"/>
      <c r="J163" s="141"/>
      <c r="M163" s="178"/>
      <c r="N163" s="178"/>
      <c r="O163" s="178"/>
    </row>
    <row r="164" spans="1:15">
      <c r="A164" s="126"/>
      <c r="C164" s="124" t="s">
        <v>393</v>
      </c>
      <c r="E164" s="137"/>
      <c r="F164" s="137"/>
      <c r="G164" s="137"/>
      <c r="H164" s="137"/>
      <c r="I164" s="141">
        <f t="shared" si="0"/>
        <v>0</v>
      </c>
      <c r="J164" s="141">
        <f t="shared" si="13"/>
        <v>0</v>
      </c>
      <c r="M164" s="178">
        <f t="shared" si="10"/>
        <v>0</v>
      </c>
      <c r="N164" s="178">
        <f t="shared" si="11"/>
        <v>0</v>
      </c>
      <c r="O164" s="178">
        <f t="shared" si="12"/>
        <v>0</v>
      </c>
    </row>
    <row r="165" spans="1:15">
      <c r="A165" s="126"/>
      <c r="C165" s="124" t="s">
        <v>394</v>
      </c>
      <c r="E165" s="137"/>
      <c r="F165" s="137"/>
      <c r="G165" s="137"/>
      <c r="H165" s="137"/>
      <c r="I165" s="141">
        <f t="shared" si="0"/>
        <v>0</v>
      </c>
      <c r="J165" s="141">
        <f t="shared" si="13"/>
        <v>0</v>
      </c>
      <c r="M165" s="178">
        <f t="shared" si="10"/>
        <v>0</v>
      </c>
      <c r="N165" s="178">
        <f t="shared" si="11"/>
        <v>0</v>
      </c>
      <c r="O165" s="178">
        <f t="shared" si="12"/>
        <v>0</v>
      </c>
    </row>
    <row r="166" spans="1:15">
      <c r="A166" s="126"/>
      <c r="B166" s="196" t="s">
        <v>395</v>
      </c>
      <c r="E166" s="140">
        <f>SUM(E167:E169)</f>
        <v>0</v>
      </c>
      <c r="F166" s="137"/>
      <c r="G166" s="137"/>
      <c r="H166" s="140">
        <f>SUM(H167:H169)</f>
        <v>0</v>
      </c>
      <c r="I166" s="141">
        <f t="shared" si="0"/>
        <v>0</v>
      </c>
      <c r="M166" s="189">
        <f>SUM(M167:M169)</f>
        <v>0</v>
      </c>
      <c r="N166" s="189">
        <f>SUM(N167:N169)</f>
        <v>0</v>
      </c>
      <c r="O166" s="189">
        <f>SUM(O167:O169)</f>
        <v>0</v>
      </c>
    </row>
    <row r="167" spans="1:15">
      <c r="A167" s="126"/>
      <c r="B167" s="196"/>
      <c r="C167" s="124" t="s">
        <v>396</v>
      </c>
      <c r="E167" s="137"/>
      <c r="F167" s="137"/>
      <c r="G167" s="137"/>
      <c r="H167" s="137"/>
      <c r="I167" s="141">
        <f t="shared" si="0"/>
        <v>0</v>
      </c>
      <c r="M167" s="178">
        <f>$M$103*H167</f>
        <v>0</v>
      </c>
      <c r="N167" s="178">
        <f>H167*$N$103</f>
        <v>0</v>
      </c>
      <c r="O167" s="178">
        <f>SUM(M167:N167)</f>
        <v>0</v>
      </c>
    </row>
    <row r="168" spans="1:15">
      <c r="A168" s="126"/>
      <c r="B168" s="196"/>
      <c r="C168" s="124" t="s">
        <v>397</v>
      </c>
      <c r="E168" s="137"/>
      <c r="F168" s="137"/>
      <c r="G168" s="137"/>
      <c r="H168" s="137"/>
      <c r="I168" s="141">
        <f t="shared" si="0"/>
        <v>0</v>
      </c>
      <c r="M168" s="178">
        <f>$M$103*H168</f>
        <v>0</v>
      </c>
      <c r="N168" s="178">
        <f>H168*$N$103</f>
        <v>0</v>
      </c>
      <c r="O168" s="178">
        <f>SUM(M168:N168)</f>
        <v>0</v>
      </c>
    </row>
    <row r="169" spans="1:15">
      <c r="A169" s="126"/>
      <c r="B169" s="196"/>
      <c r="C169" s="124" t="s">
        <v>398</v>
      </c>
      <c r="E169" s="137"/>
      <c r="F169" s="137"/>
      <c r="G169" s="137"/>
      <c r="H169" s="137"/>
      <c r="I169" s="141">
        <f t="shared" si="0"/>
        <v>0</v>
      </c>
      <c r="M169" s="178">
        <f>$M$103*H169</f>
        <v>0</v>
      </c>
      <c r="N169" s="178">
        <f>H169*$N$103</f>
        <v>0</v>
      </c>
      <c r="O169" s="178">
        <f>SUM(M169:N169)</f>
        <v>0</v>
      </c>
    </row>
    <row r="170" spans="1:15">
      <c r="A170" s="126"/>
      <c r="B170" s="207" t="s">
        <v>399</v>
      </c>
      <c r="C170" s="208"/>
      <c r="D170" s="208"/>
      <c r="E170" s="140">
        <f>SUM(E171:E172)</f>
        <v>0</v>
      </c>
      <c r="F170" s="137"/>
      <c r="G170" s="137"/>
      <c r="H170" s="140">
        <f>SUM(H171:H172)</f>
        <v>0</v>
      </c>
      <c r="I170" s="141">
        <f t="shared" si="0"/>
        <v>0</v>
      </c>
      <c r="M170" s="189">
        <f>SUM(M171:M172)</f>
        <v>0</v>
      </c>
      <c r="N170" s="189">
        <f>SUM(N171:N172)</f>
        <v>0</v>
      </c>
      <c r="O170" s="189">
        <f>SUM(O171:O172)</f>
        <v>0</v>
      </c>
    </row>
    <row r="171" spans="1:15">
      <c r="A171" s="126"/>
      <c r="B171" s="207"/>
      <c r="C171" s="208" t="s">
        <v>400</v>
      </c>
      <c r="D171" s="208"/>
      <c r="E171" s="137"/>
      <c r="F171" s="137"/>
      <c r="G171" s="137"/>
      <c r="H171" s="137"/>
      <c r="I171" s="141">
        <f t="shared" si="0"/>
        <v>0</v>
      </c>
      <c r="M171" s="178">
        <f>$M$103*H171</f>
        <v>0</v>
      </c>
      <c r="N171" s="178">
        <f>H171*$N$103</f>
        <v>0</v>
      </c>
      <c r="O171" s="178">
        <f>SUM(M171:N171)</f>
        <v>0</v>
      </c>
    </row>
    <row r="172" spans="1:15">
      <c r="A172" s="126"/>
      <c r="B172" s="207"/>
      <c r="C172" s="208" t="s">
        <v>401</v>
      </c>
      <c r="D172" s="208"/>
      <c r="E172" s="137"/>
      <c r="F172" s="137"/>
      <c r="G172" s="137"/>
      <c r="H172" s="137"/>
      <c r="I172" s="141">
        <f t="shared" si="0"/>
        <v>0</v>
      </c>
      <c r="M172" s="178">
        <f>$M$103*H172</f>
        <v>0</v>
      </c>
      <c r="N172" s="178">
        <f>H172*$N$103</f>
        <v>0</v>
      </c>
      <c r="O172" s="178">
        <f>SUM(M172:N172)</f>
        <v>0</v>
      </c>
    </row>
    <row r="173" spans="1:15">
      <c r="A173" s="126"/>
      <c r="B173" s="207" t="s">
        <v>185</v>
      </c>
      <c r="C173" s="208"/>
      <c r="D173" s="208"/>
      <c r="E173" s="140"/>
      <c r="F173" s="140"/>
      <c r="G173" s="140"/>
      <c r="H173" s="140"/>
      <c r="I173" s="141">
        <f t="shared" si="0"/>
        <v>0</v>
      </c>
      <c r="M173" s="189">
        <f>$M$103*H173</f>
        <v>0</v>
      </c>
      <c r="N173" s="189">
        <f>H173*$N$103</f>
        <v>0</v>
      </c>
      <c r="O173" s="189">
        <f>SUM(M173:N173)</f>
        <v>0</v>
      </c>
    </row>
    <row r="174" spans="1:15">
      <c r="A174" s="126"/>
      <c r="B174" s="209" t="s">
        <v>402</v>
      </c>
      <c r="C174" s="210"/>
      <c r="D174" s="210"/>
      <c r="E174" s="140">
        <f>SUM(E175:E176)</f>
        <v>0</v>
      </c>
      <c r="F174" s="140"/>
      <c r="G174" s="140"/>
      <c r="H174" s="140">
        <f>SUM(H175:H176)</f>
        <v>0</v>
      </c>
      <c r="I174" s="141">
        <f t="shared" si="0"/>
        <v>0</v>
      </c>
      <c r="M174" s="189">
        <f>SUM(M175:M176)</f>
        <v>0</v>
      </c>
      <c r="N174" s="189">
        <f>SUM(N175:N176)</f>
        <v>0</v>
      </c>
      <c r="O174" s="189">
        <f>SUM(O175:O176)</f>
        <v>0</v>
      </c>
    </row>
    <row r="175" spans="1:15">
      <c r="A175" s="126"/>
      <c r="B175" s="210"/>
      <c r="C175" s="210" t="s">
        <v>403</v>
      </c>
      <c r="D175" s="210"/>
      <c r="E175" s="137"/>
      <c r="F175" s="137"/>
      <c r="G175" s="137"/>
      <c r="H175" s="137"/>
      <c r="I175" s="141">
        <f t="shared" si="0"/>
        <v>0</v>
      </c>
      <c r="M175" s="178">
        <f>$M$103*H175</f>
        <v>0</v>
      </c>
      <c r="N175" s="178">
        <f>H175*$N$103</f>
        <v>0</v>
      </c>
      <c r="O175" s="178">
        <f>SUM(M175:N175)</f>
        <v>0</v>
      </c>
    </row>
    <row r="176" spans="1:15">
      <c r="A176" s="126"/>
      <c r="B176" s="210"/>
      <c r="C176" s="210" t="s">
        <v>404</v>
      </c>
      <c r="D176" s="210"/>
      <c r="E176" s="137"/>
      <c r="F176" s="137"/>
      <c r="G176" s="137"/>
      <c r="H176" s="137"/>
      <c r="I176" s="141">
        <f t="shared" si="0"/>
        <v>0</v>
      </c>
      <c r="M176" s="178">
        <f>$M$103*H176</f>
        <v>0</v>
      </c>
      <c r="N176" s="178">
        <f>H176*$N$103</f>
        <v>0</v>
      </c>
      <c r="O176" s="178">
        <f>SUM(M176:N176)</f>
        <v>0</v>
      </c>
    </row>
    <row r="177" spans="1:15">
      <c r="A177" s="126"/>
      <c r="B177" s="211" t="s">
        <v>405</v>
      </c>
      <c r="C177" s="196"/>
      <c r="E177" s="140">
        <f>SUM(E178:E179)</f>
        <v>0</v>
      </c>
      <c r="F177" s="137"/>
      <c r="G177" s="137"/>
      <c r="H177" s="140">
        <f>SUM(H178:H179)</f>
        <v>0</v>
      </c>
      <c r="I177" s="141">
        <f t="shared" si="0"/>
        <v>0</v>
      </c>
      <c r="M177" s="189">
        <f>SUM(M178:M179)</f>
        <v>0</v>
      </c>
      <c r="N177" s="189">
        <f>SUM(N178:N179)</f>
        <v>0</v>
      </c>
      <c r="O177" s="189">
        <f>SUM(O178:O179)</f>
        <v>0</v>
      </c>
    </row>
    <row r="178" spans="1:15">
      <c r="A178" s="126"/>
      <c r="B178" s="211"/>
      <c r="C178" s="124" t="s">
        <v>406</v>
      </c>
      <c r="E178" s="137"/>
      <c r="F178" s="137"/>
      <c r="G178" s="137"/>
      <c r="H178" s="137"/>
      <c r="I178" s="141">
        <f t="shared" si="0"/>
        <v>0</v>
      </c>
      <c r="M178" s="178">
        <f>$M$103*H178</f>
        <v>0</v>
      </c>
      <c r="N178" s="178">
        <f>H178*$N$103</f>
        <v>0</v>
      </c>
      <c r="O178" s="178">
        <f>SUM(M178:N178)</f>
        <v>0</v>
      </c>
    </row>
    <row r="179" spans="1:15">
      <c r="A179" s="126"/>
      <c r="B179" s="211"/>
      <c r="C179" s="124" t="s">
        <v>407</v>
      </c>
      <c r="E179" s="137"/>
      <c r="F179" s="137"/>
      <c r="G179" s="137"/>
      <c r="H179" s="137"/>
      <c r="I179" s="141">
        <f t="shared" si="0"/>
        <v>0</v>
      </c>
      <c r="M179" s="178">
        <f>$M$103*H179</f>
        <v>0</v>
      </c>
      <c r="N179" s="178">
        <f>H179*$N$103</f>
        <v>0</v>
      </c>
      <c r="O179" s="178">
        <f>SUM(M179:N179)</f>
        <v>0</v>
      </c>
    </row>
    <row r="180" spans="1:15">
      <c r="A180" s="126"/>
      <c r="B180" s="211" t="s">
        <v>408</v>
      </c>
      <c r="C180" s="196"/>
      <c r="E180" s="140"/>
      <c r="F180" s="140"/>
      <c r="G180" s="140"/>
      <c r="H180" s="140"/>
      <c r="I180" s="141">
        <f t="shared" ref="I180:I209" si="14">F180+G180</f>
        <v>0</v>
      </c>
      <c r="M180" s="189">
        <f>$M$103*H180</f>
        <v>0</v>
      </c>
      <c r="N180" s="189">
        <f>H180*$N$103</f>
        <v>0</v>
      </c>
      <c r="O180" s="189">
        <f>SUM(M180:N180)</f>
        <v>0</v>
      </c>
    </row>
    <row r="181" spans="1:15">
      <c r="A181" s="126"/>
      <c r="B181" s="211" t="s">
        <v>409</v>
      </c>
      <c r="C181" s="196"/>
      <c r="E181" s="140"/>
      <c r="F181" s="140"/>
      <c r="G181" s="140"/>
      <c r="H181" s="140"/>
      <c r="I181" s="141">
        <f t="shared" si="14"/>
        <v>0</v>
      </c>
      <c r="M181" s="189">
        <f>$M$103*H181</f>
        <v>0</v>
      </c>
      <c r="N181" s="189">
        <f>H181*$N$103</f>
        <v>0</v>
      </c>
      <c r="O181" s="189">
        <f>SUM(M181:N181)</f>
        <v>0</v>
      </c>
    </row>
    <row r="182" spans="1:15">
      <c r="A182" s="126"/>
      <c r="B182" s="196" t="s">
        <v>201</v>
      </c>
      <c r="C182" s="196"/>
      <c r="E182" s="140">
        <f>SUM(E183:E184)</f>
        <v>0</v>
      </c>
      <c r="F182" s="140"/>
      <c r="G182" s="137"/>
      <c r="H182" s="140">
        <f>SUM(H183:H184)</f>
        <v>0</v>
      </c>
      <c r="I182" s="141">
        <f t="shared" si="14"/>
        <v>0</v>
      </c>
      <c r="M182" s="189">
        <f>SUM(M183:M184)</f>
        <v>0</v>
      </c>
      <c r="N182" s="189">
        <f>SUM(N183:N184)</f>
        <v>0</v>
      </c>
      <c r="O182" s="189">
        <f>SUM(O183:O184)</f>
        <v>0</v>
      </c>
    </row>
    <row r="183" spans="1:15">
      <c r="A183" s="126"/>
      <c r="B183" s="196"/>
      <c r="C183" s="124" t="s">
        <v>410</v>
      </c>
      <c r="E183" s="137"/>
      <c r="F183" s="137"/>
      <c r="G183" s="137"/>
      <c r="H183" s="137"/>
      <c r="I183" s="141">
        <f t="shared" si="14"/>
        <v>0</v>
      </c>
      <c r="M183" s="178">
        <f>$M$103*H183</f>
        <v>0</v>
      </c>
      <c r="N183" s="178">
        <f>H183*$N$103</f>
        <v>0</v>
      </c>
      <c r="O183" s="178">
        <f>SUM(M183:N183)</f>
        <v>0</v>
      </c>
    </row>
    <row r="184" spans="1:15">
      <c r="A184" s="126"/>
      <c r="B184" s="196"/>
      <c r="C184" s="124" t="s">
        <v>411</v>
      </c>
      <c r="E184" s="137"/>
      <c r="F184" s="137"/>
      <c r="G184" s="137"/>
      <c r="H184" s="137"/>
      <c r="I184" s="141">
        <f t="shared" si="14"/>
        <v>0</v>
      </c>
      <c r="M184" s="178">
        <f>$M$103*H184</f>
        <v>0</v>
      </c>
      <c r="N184" s="178">
        <f>H184*$N$103</f>
        <v>0</v>
      </c>
      <c r="O184" s="178">
        <f>SUM(M184:N184)</f>
        <v>0</v>
      </c>
    </row>
    <row r="185" spans="1:15">
      <c r="A185" s="126"/>
      <c r="B185" s="196" t="s">
        <v>412</v>
      </c>
      <c r="E185" s="140"/>
      <c r="F185" s="140"/>
      <c r="G185" s="140"/>
      <c r="H185" s="140"/>
      <c r="I185" s="141">
        <f t="shared" si="14"/>
        <v>0</v>
      </c>
      <c r="M185" s="189">
        <f>$M$103*H185</f>
        <v>0</v>
      </c>
      <c r="N185" s="189">
        <f>H185*$N$103</f>
        <v>0</v>
      </c>
      <c r="O185" s="189">
        <f>SUM(M185:N185)</f>
        <v>0</v>
      </c>
    </row>
    <row r="186" spans="1:15">
      <c r="A186" s="126"/>
      <c r="B186" s="212" t="s">
        <v>209</v>
      </c>
      <c r="E186" s="140"/>
      <c r="F186" s="140"/>
      <c r="G186" s="140"/>
      <c r="H186" s="140"/>
      <c r="I186" s="141">
        <f t="shared" si="14"/>
        <v>0</v>
      </c>
      <c r="M186" s="178"/>
      <c r="N186" s="178"/>
      <c r="O186" s="178"/>
    </row>
    <row r="187" spans="1:15">
      <c r="A187" s="126"/>
      <c r="B187" s="196" t="s">
        <v>413</v>
      </c>
      <c r="E187" s="140"/>
      <c r="F187" s="140"/>
      <c r="G187" s="140"/>
      <c r="H187" s="140"/>
      <c r="I187" s="141">
        <f t="shared" si="14"/>
        <v>0</v>
      </c>
      <c r="J187" s="141">
        <f>SUM(I114:I187)</f>
        <v>0</v>
      </c>
      <c r="M187" s="178"/>
      <c r="N187" s="178"/>
      <c r="O187" s="178"/>
    </row>
    <row r="188" spans="1:15">
      <c r="A188" s="126"/>
      <c r="B188" s="213" t="s">
        <v>414</v>
      </c>
      <c r="E188" s="185">
        <f>E189+E201</f>
        <v>0</v>
      </c>
      <c r="F188" s="137"/>
      <c r="G188" s="137"/>
      <c r="H188" s="185">
        <f>H189+H201</f>
        <v>0</v>
      </c>
      <c r="I188" s="141">
        <f t="shared" si="14"/>
        <v>0</v>
      </c>
      <c r="M188" s="189">
        <f>M189+M201</f>
        <v>0</v>
      </c>
      <c r="N188" s="189">
        <f>N189+N201</f>
        <v>0</v>
      </c>
      <c r="O188" s="189">
        <f>O189+O201</f>
        <v>0</v>
      </c>
    </row>
    <row r="189" spans="1:15">
      <c r="A189" s="126"/>
      <c r="B189" s="213"/>
      <c r="C189" s="196" t="s">
        <v>415</v>
      </c>
      <c r="E189" s="140">
        <f>SUM(E190:E200)</f>
        <v>0</v>
      </c>
      <c r="F189" s="137"/>
      <c r="G189" s="137"/>
      <c r="H189" s="140">
        <f>SUM(H190:H200)</f>
        <v>0</v>
      </c>
      <c r="I189" s="141">
        <f t="shared" si="14"/>
        <v>0</v>
      </c>
      <c r="M189" s="189">
        <f>SUM(M190:M200)</f>
        <v>0</v>
      </c>
      <c r="N189" s="189">
        <f>SUM(N190:N200)</f>
        <v>0</v>
      </c>
      <c r="O189" s="189">
        <f>SUM(O190:O200)</f>
        <v>0</v>
      </c>
    </row>
    <row r="190" spans="1:15">
      <c r="A190" s="126"/>
      <c r="B190" s="213"/>
      <c r="D190" s="124" t="s">
        <v>416</v>
      </c>
      <c r="E190" s="137"/>
      <c r="F190" s="137"/>
      <c r="G190" s="137"/>
      <c r="H190" s="140"/>
      <c r="I190" s="141">
        <f t="shared" si="14"/>
        <v>0</v>
      </c>
      <c r="M190" s="189">
        <f t="shared" ref="M190:M200" si="15">$M$103*H190</f>
        <v>0</v>
      </c>
      <c r="N190" s="189">
        <f t="shared" ref="N190:N200" si="16">H190*$N$103</f>
        <v>0</v>
      </c>
      <c r="O190" s="189">
        <f t="shared" ref="O190:O200" si="17">SUM(M190:N190)</f>
        <v>0</v>
      </c>
    </row>
    <row r="191" spans="1:15">
      <c r="A191" s="126"/>
      <c r="B191" s="213"/>
      <c r="D191" s="124" t="s">
        <v>417</v>
      </c>
      <c r="E191" s="137"/>
      <c r="F191" s="137"/>
      <c r="G191" s="137"/>
      <c r="H191" s="140"/>
      <c r="I191" s="141">
        <f t="shared" si="14"/>
        <v>0</v>
      </c>
      <c r="M191" s="189">
        <f t="shared" si="15"/>
        <v>0</v>
      </c>
      <c r="N191" s="189">
        <f t="shared" si="16"/>
        <v>0</v>
      </c>
      <c r="O191" s="189">
        <f t="shared" si="17"/>
        <v>0</v>
      </c>
    </row>
    <row r="192" spans="1:15">
      <c r="A192" s="126"/>
      <c r="B192" s="213"/>
      <c r="D192" s="124" t="s">
        <v>418</v>
      </c>
      <c r="E192" s="137"/>
      <c r="F192" s="137"/>
      <c r="G192" s="137"/>
      <c r="H192" s="140"/>
      <c r="I192" s="141">
        <f t="shared" si="14"/>
        <v>0</v>
      </c>
      <c r="M192" s="178">
        <f t="shared" si="15"/>
        <v>0</v>
      </c>
      <c r="N192" s="178">
        <f t="shared" si="16"/>
        <v>0</v>
      </c>
      <c r="O192" s="178">
        <f t="shared" si="17"/>
        <v>0</v>
      </c>
    </row>
    <row r="193" spans="1:15">
      <c r="A193" s="126"/>
      <c r="B193" s="213"/>
      <c r="D193" s="124" t="s">
        <v>419</v>
      </c>
      <c r="E193" s="137"/>
      <c r="F193" s="137"/>
      <c r="G193" s="137"/>
      <c r="H193" s="140"/>
      <c r="I193" s="141">
        <f t="shared" si="14"/>
        <v>0</v>
      </c>
      <c r="M193" s="178">
        <f t="shared" si="15"/>
        <v>0</v>
      </c>
      <c r="N193" s="178">
        <f t="shared" si="16"/>
        <v>0</v>
      </c>
      <c r="O193" s="178">
        <f t="shared" si="17"/>
        <v>0</v>
      </c>
    </row>
    <row r="194" spans="1:15">
      <c r="A194" s="126"/>
      <c r="B194" s="213"/>
      <c r="D194" s="124" t="s">
        <v>420</v>
      </c>
      <c r="E194" s="137"/>
      <c r="F194" s="137"/>
      <c r="G194" s="137"/>
      <c r="H194" s="140"/>
      <c r="I194" s="141">
        <f t="shared" si="14"/>
        <v>0</v>
      </c>
      <c r="M194" s="178">
        <f t="shared" si="15"/>
        <v>0</v>
      </c>
      <c r="N194" s="178">
        <f t="shared" si="16"/>
        <v>0</v>
      </c>
      <c r="O194" s="178">
        <f t="shared" si="17"/>
        <v>0</v>
      </c>
    </row>
    <row r="195" spans="1:15">
      <c r="A195" s="126"/>
      <c r="B195" s="213"/>
      <c r="D195" s="124" t="s">
        <v>421</v>
      </c>
      <c r="E195" s="137"/>
      <c r="F195" s="137"/>
      <c r="G195" s="137"/>
      <c r="H195" s="140"/>
      <c r="I195" s="141">
        <f t="shared" si="14"/>
        <v>0</v>
      </c>
      <c r="M195" s="178">
        <f t="shared" si="15"/>
        <v>0</v>
      </c>
      <c r="N195" s="178">
        <f t="shared" si="16"/>
        <v>0</v>
      </c>
      <c r="O195" s="178">
        <f t="shared" si="17"/>
        <v>0</v>
      </c>
    </row>
    <row r="196" spans="1:15">
      <c r="A196" s="126"/>
      <c r="B196" s="213"/>
      <c r="D196" s="124" t="s">
        <v>422</v>
      </c>
      <c r="E196" s="137"/>
      <c r="F196" s="137"/>
      <c r="G196" s="137"/>
      <c r="H196" s="140"/>
      <c r="I196" s="141"/>
      <c r="M196" s="178">
        <f t="shared" si="15"/>
        <v>0</v>
      </c>
      <c r="N196" s="178">
        <f t="shared" si="16"/>
        <v>0</v>
      </c>
      <c r="O196" s="178">
        <f t="shared" si="17"/>
        <v>0</v>
      </c>
    </row>
    <row r="197" spans="1:15">
      <c r="A197" s="126"/>
      <c r="B197" s="213"/>
      <c r="D197" s="124" t="s">
        <v>423</v>
      </c>
      <c r="E197" s="137"/>
      <c r="F197" s="137"/>
      <c r="G197" s="137"/>
      <c r="H197" s="140"/>
      <c r="I197" s="141">
        <f t="shared" si="14"/>
        <v>0</v>
      </c>
      <c r="M197" s="178">
        <f t="shared" si="15"/>
        <v>0</v>
      </c>
      <c r="N197" s="178">
        <f t="shared" si="16"/>
        <v>0</v>
      </c>
      <c r="O197" s="178">
        <f t="shared" si="17"/>
        <v>0</v>
      </c>
    </row>
    <row r="198" spans="1:15">
      <c r="A198" s="126"/>
      <c r="B198" s="213"/>
      <c r="D198" s="124" t="s">
        <v>424</v>
      </c>
      <c r="E198" s="137"/>
      <c r="F198" s="137"/>
      <c r="G198" s="137"/>
      <c r="H198" s="140"/>
      <c r="I198" s="141">
        <f t="shared" si="14"/>
        <v>0</v>
      </c>
      <c r="M198" s="178">
        <f t="shared" si="15"/>
        <v>0</v>
      </c>
      <c r="N198" s="178">
        <f t="shared" si="16"/>
        <v>0</v>
      </c>
      <c r="O198" s="178">
        <f t="shared" si="17"/>
        <v>0</v>
      </c>
    </row>
    <row r="199" spans="1:15">
      <c r="A199" s="126"/>
      <c r="B199" s="213"/>
      <c r="D199" s="124" t="s">
        <v>425</v>
      </c>
      <c r="E199" s="137"/>
      <c r="F199" s="137"/>
      <c r="G199" s="137"/>
      <c r="H199" s="140"/>
      <c r="I199" s="141"/>
      <c r="M199" s="178">
        <f t="shared" si="15"/>
        <v>0</v>
      </c>
      <c r="N199" s="178">
        <f t="shared" si="16"/>
        <v>0</v>
      </c>
      <c r="O199" s="178">
        <f t="shared" si="17"/>
        <v>0</v>
      </c>
    </row>
    <row r="200" spans="1:15">
      <c r="A200" s="126"/>
      <c r="B200" s="213"/>
      <c r="D200" s="124" t="s">
        <v>426</v>
      </c>
      <c r="E200" s="137"/>
      <c r="F200" s="137"/>
      <c r="G200" s="137"/>
      <c r="H200" s="140"/>
      <c r="I200" s="141">
        <f t="shared" si="14"/>
        <v>0</v>
      </c>
      <c r="M200" s="178">
        <f t="shared" si="15"/>
        <v>0</v>
      </c>
      <c r="N200" s="178">
        <f t="shared" si="16"/>
        <v>0</v>
      </c>
      <c r="O200" s="178">
        <f t="shared" si="17"/>
        <v>0</v>
      </c>
    </row>
    <row r="201" spans="1:15">
      <c r="A201" s="126"/>
      <c r="B201" s="213"/>
      <c r="C201" s="196" t="s">
        <v>427</v>
      </c>
      <c r="E201" s="140"/>
      <c r="F201" s="140"/>
      <c r="G201" s="140"/>
      <c r="H201" s="140"/>
      <c r="I201" s="141">
        <f t="shared" si="14"/>
        <v>0</v>
      </c>
      <c r="M201" s="178">
        <f>SUM(M202:M210)</f>
        <v>0</v>
      </c>
      <c r="N201" s="178">
        <f>SUM(N202:N210)</f>
        <v>0</v>
      </c>
      <c r="O201" s="178">
        <f>SUM(O202:O210)</f>
        <v>0</v>
      </c>
    </row>
    <row r="202" spans="1:15">
      <c r="A202" s="126"/>
      <c r="B202" s="213"/>
      <c r="C202" s="196"/>
      <c r="D202" s="124" t="s">
        <v>428</v>
      </c>
      <c r="E202" s="137"/>
      <c r="F202" s="137"/>
      <c r="G202" s="137"/>
      <c r="H202" s="140"/>
      <c r="I202" s="141">
        <f t="shared" si="14"/>
        <v>0</v>
      </c>
      <c r="M202" s="178">
        <f t="shared" ref="M202:M210" si="18">$M$103*H202</f>
        <v>0</v>
      </c>
      <c r="N202" s="178">
        <f t="shared" ref="N202:N210" si="19">H202*$N$103</f>
        <v>0</v>
      </c>
      <c r="O202" s="178">
        <f t="shared" ref="O202:O210" si="20">SUM(M202:N202)</f>
        <v>0</v>
      </c>
    </row>
    <row r="203" spans="1:15">
      <c r="A203" s="126"/>
      <c r="B203" s="213"/>
      <c r="C203" s="196"/>
      <c r="D203" s="124" t="s">
        <v>99</v>
      </c>
      <c r="E203" s="137"/>
      <c r="F203" s="137"/>
      <c r="G203" s="137"/>
      <c r="H203" s="140"/>
      <c r="I203" s="141">
        <f t="shared" si="14"/>
        <v>0</v>
      </c>
      <c r="M203" s="178">
        <f t="shared" si="18"/>
        <v>0</v>
      </c>
      <c r="N203" s="178">
        <f t="shared" si="19"/>
        <v>0</v>
      </c>
      <c r="O203" s="178">
        <f t="shared" si="20"/>
        <v>0</v>
      </c>
    </row>
    <row r="204" spans="1:15">
      <c r="A204" s="126"/>
      <c r="D204" s="124" t="s">
        <v>429</v>
      </c>
      <c r="E204" s="137"/>
      <c r="F204" s="137"/>
      <c r="G204" s="137"/>
      <c r="H204" s="140"/>
      <c r="I204" s="141">
        <f t="shared" si="14"/>
        <v>0</v>
      </c>
      <c r="M204" s="178">
        <f t="shared" si="18"/>
        <v>0</v>
      </c>
      <c r="N204" s="178">
        <f t="shared" si="19"/>
        <v>0</v>
      </c>
      <c r="O204" s="178">
        <f t="shared" si="20"/>
        <v>0</v>
      </c>
    </row>
    <row r="205" spans="1:15">
      <c r="A205" s="126"/>
      <c r="D205" s="124" t="s">
        <v>430</v>
      </c>
      <c r="E205" s="137"/>
      <c r="F205" s="137"/>
      <c r="G205" s="137"/>
      <c r="H205" s="140"/>
      <c r="I205" s="141">
        <f t="shared" si="14"/>
        <v>0</v>
      </c>
      <c r="M205" s="178">
        <f t="shared" si="18"/>
        <v>0</v>
      </c>
      <c r="N205" s="178">
        <f t="shared" si="19"/>
        <v>0</v>
      </c>
      <c r="O205" s="178">
        <f t="shared" si="20"/>
        <v>0</v>
      </c>
    </row>
    <row r="206" spans="1:15">
      <c r="A206" s="126"/>
      <c r="D206" s="124" t="s">
        <v>431</v>
      </c>
      <c r="E206" s="137"/>
      <c r="F206" s="137"/>
      <c r="G206" s="137"/>
      <c r="H206" s="140"/>
      <c r="I206" s="141">
        <f t="shared" si="14"/>
        <v>0</v>
      </c>
      <c r="M206" s="178">
        <f t="shared" si="18"/>
        <v>0</v>
      </c>
      <c r="N206" s="178">
        <f t="shared" si="19"/>
        <v>0</v>
      </c>
      <c r="O206" s="178">
        <f t="shared" si="20"/>
        <v>0</v>
      </c>
    </row>
    <row r="207" spans="1:15">
      <c r="A207" s="126"/>
      <c r="D207" s="124" t="s">
        <v>425</v>
      </c>
      <c r="E207" s="137"/>
      <c r="F207" s="137"/>
      <c r="G207" s="137"/>
      <c r="H207" s="140"/>
      <c r="I207" s="141">
        <f t="shared" si="14"/>
        <v>0</v>
      </c>
      <c r="M207" s="178">
        <f t="shared" si="18"/>
        <v>0</v>
      </c>
      <c r="N207" s="178">
        <f t="shared" si="19"/>
        <v>0</v>
      </c>
      <c r="O207" s="178">
        <f t="shared" si="20"/>
        <v>0</v>
      </c>
    </row>
    <row r="208" spans="1:15">
      <c r="A208" s="226"/>
      <c r="D208" s="124" t="s">
        <v>438</v>
      </c>
      <c r="E208" s="137"/>
      <c r="F208" s="137"/>
      <c r="G208" s="137"/>
      <c r="H208" s="140"/>
      <c r="I208" s="141"/>
      <c r="M208" s="178"/>
      <c r="N208" s="178"/>
      <c r="O208" s="178"/>
    </row>
    <row r="209" spans="1:15">
      <c r="A209" s="126"/>
      <c r="D209" s="124" t="s">
        <v>432</v>
      </c>
      <c r="E209" s="137"/>
      <c r="F209" s="137"/>
      <c r="G209" s="137"/>
      <c r="H209" s="140"/>
      <c r="I209" s="141">
        <f t="shared" si="14"/>
        <v>0</v>
      </c>
      <c r="M209" s="178">
        <f t="shared" si="18"/>
        <v>0</v>
      </c>
      <c r="N209" s="178">
        <f t="shared" si="19"/>
        <v>0</v>
      </c>
      <c r="O209" s="178">
        <f t="shared" si="20"/>
        <v>0</v>
      </c>
    </row>
    <row r="210" spans="1:15">
      <c r="A210" s="126"/>
      <c r="D210" s="124" t="s">
        <v>433</v>
      </c>
      <c r="E210" s="137"/>
      <c r="F210" s="137"/>
      <c r="G210" s="137"/>
      <c r="H210" s="140"/>
      <c r="I210" s="141">
        <f>F210+G210</f>
        <v>0</v>
      </c>
      <c r="M210" s="178">
        <f t="shared" si="18"/>
        <v>0</v>
      </c>
      <c r="N210" s="178">
        <f t="shared" si="19"/>
        <v>0</v>
      </c>
      <c r="O210" s="178">
        <f t="shared" si="20"/>
        <v>0</v>
      </c>
    </row>
    <row r="211" spans="1:15" s="182" customFormat="1">
      <c r="A211" s="126"/>
      <c r="B211" s="214" t="s">
        <v>241</v>
      </c>
      <c r="C211" s="215"/>
      <c r="D211" s="215"/>
      <c r="E211" s="216">
        <f>E112+E188</f>
        <v>0</v>
      </c>
      <c r="F211" s="180">
        <f>SUM(F113:F210)</f>
        <v>0</v>
      </c>
      <c r="G211" s="180">
        <f>SUM(G113:G210)</f>
        <v>0</v>
      </c>
      <c r="H211" s="216">
        <f>H112+H188</f>
        <v>0</v>
      </c>
      <c r="M211" s="183">
        <f>M112+M188</f>
        <v>0</v>
      </c>
      <c r="N211" s="183">
        <f>N112+N188</f>
        <v>0</v>
      </c>
      <c r="O211" s="183">
        <f>O112+O188</f>
        <v>0</v>
      </c>
    </row>
    <row r="212" spans="1:15" s="220" customFormat="1" ht="10.8" thickBot="1">
      <c r="A212" s="217"/>
      <c r="B212" s="278" t="s">
        <v>434</v>
      </c>
      <c r="C212" s="278"/>
      <c r="D212" s="278"/>
      <c r="E212" s="218">
        <f>+E111+E211</f>
        <v>0</v>
      </c>
      <c r="F212" s="218">
        <f>+F111+F211</f>
        <v>0</v>
      </c>
      <c r="G212" s="218">
        <f>+G111+G211</f>
        <v>0</v>
      </c>
      <c r="H212" s="218">
        <f>H111+H211</f>
        <v>0</v>
      </c>
      <c r="I212" s="219">
        <f>F212+G212</f>
        <v>0</v>
      </c>
      <c r="M212" s="221">
        <f>M111+M211</f>
        <v>5.3999999999999999E-2</v>
      </c>
      <c r="N212" s="221">
        <f>N111+N211</f>
        <v>0.94599999999999995</v>
      </c>
      <c r="O212" s="221">
        <f>O111+O211</f>
        <v>0</v>
      </c>
    </row>
    <row r="213" spans="1:15" ht="10.8" thickTop="1">
      <c r="A213" s="222"/>
      <c r="B213" s="264"/>
      <c r="C213" s="264"/>
      <c r="D213" s="264"/>
      <c r="E213" s="137"/>
      <c r="F213" s="137"/>
      <c r="G213" s="137"/>
      <c r="H213" s="137">
        <f>H212-H98-H97</f>
        <v>0</v>
      </c>
      <c r="O213" s="178">
        <f>H212-O212</f>
        <v>0</v>
      </c>
    </row>
    <row r="214" spans="1:15" hidden="1">
      <c r="E214" s="223"/>
      <c r="F214" s="137"/>
      <c r="G214" s="137">
        <f>F212+G212</f>
        <v>0</v>
      </c>
      <c r="H214" s="137"/>
    </row>
    <row r="215" spans="1:15" hidden="1">
      <c r="E215" s="137"/>
      <c r="F215" s="224" t="s">
        <v>435</v>
      </c>
      <c r="G215" s="137">
        <v>733464080</v>
      </c>
      <c r="H215" s="137"/>
    </row>
    <row r="216" spans="1:15" hidden="1">
      <c r="E216" s="137"/>
      <c r="F216" s="224" t="s">
        <v>436</v>
      </c>
      <c r="G216" s="137">
        <f>G214-G215</f>
        <v>-733464080</v>
      </c>
      <c r="H216" s="137"/>
    </row>
  </sheetData>
  <mergeCells count="10">
    <mergeCell ref="P3:Q3"/>
    <mergeCell ref="B213:D213"/>
    <mergeCell ref="A3:A4"/>
    <mergeCell ref="B3:D4"/>
    <mergeCell ref="F3:G3"/>
    <mergeCell ref="O3:O4"/>
    <mergeCell ref="B58:D58"/>
    <mergeCell ref="B100:D100"/>
    <mergeCell ref="B111:D111"/>
    <mergeCell ref="B212:D212"/>
  </mergeCells>
  <printOptions horizontalCentered="1"/>
  <pageMargins left="0.75" right="0" top="0" bottom="0" header="0.5" footer="0.28000000000000003"/>
  <pageSetup paperSize="9" scale="66" orientation="portrait" r:id="rId1"/>
  <headerFooter alignWithMargins="0">
    <oddFooter>&amp;L&amp;7Printed Date :&amp;D&amp;R&amp;7C:\NAM FS\&amp;F</oddFooter>
  </headerFooter>
  <rowBreaks count="1" manualBreakCount="1">
    <brk id="101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</vt:lpstr>
      <vt:lpstr>BS</vt:lpstr>
      <vt:lpstr>Desc</vt:lpstr>
      <vt:lpstr>IS Total</vt:lpstr>
      <vt:lpstr>TB</vt:lpstr>
      <vt:lpstr>BS!Print_Area</vt:lpstr>
      <vt:lpstr>Desc!Print_Area</vt:lpstr>
      <vt:lpstr>'IS Total'!Print_Area</vt:lpstr>
      <vt:lpstr>TB!Print_Area</vt:lpstr>
      <vt:lpstr>Desc!Print_Titles</vt:lpstr>
      <vt:lpstr>TB!Print_Titles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Ezhekiel Christ</dc:creator>
  <cp:lastModifiedBy>MSIPE60s</cp:lastModifiedBy>
  <dcterms:created xsi:type="dcterms:W3CDTF">2015-04-24T13:01:17Z</dcterms:created>
  <dcterms:modified xsi:type="dcterms:W3CDTF">2017-10-02T04:48:51Z</dcterms:modified>
</cp:coreProperties>
</file>