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600" windowHeight="7995" activeTab="2"/>
  </bookViews>
  <sheets>
    <sheet name="Cover" sheetId="1" r:id="rId1"/>
    <sheet name="BS" sheetId="2" r:id="rId2"/>
    <sheet name="Desc" sheetId="3" r:id="rId3"/>
    <sheet name="IS Total" sheetId="4" r:id="rId4"/>
    <sheet name="TB_NEW" sheetId="6" r:id="rId5"/>
  </sheets>
  <definedNames>
    <definedName name="_xlnm._FilterDatabase" localSheetId="2" hidden="1">Desc!$M$2:$M$171</definedName>
    <definedName name="_xlnm._FilterDatabase" localSheetId="4" hidden="1">TB_NEW!$A$4:$J$259</definedName>
    <definedName name="_xlnm.Print_Area" localSheetId="1">BS!$A$1:$F$45</definedName>
    <definedName name="_xlnm.Print_Area" localSheetId="2">Desc!$A$1:$L$167</definedName>
    <definedName name="_xlnm.Print_Area" localSheetId="3">'IS Total'!$A$1:$I$83</definedName>
    <definedName name="_xlnm.Print_Titles" localSheetId="2">Desc!$2:$5</definedName>
  </definedNames>
  <calcPr calcId="144525"/>
</workbook>
</file>

<file path=xl/calcChain.xml><?xml version="1.0" encoding="utf-8"?>
<calcChain xmlns="http://schemas.openxmlformats.org/spreadsheetml/2006/main">
  <c r="L156" i="3" l="1"/>
  <c r="J156" i="3"/>
  <c r="H29" i="4" l="1"/>
  <c r="F29" i="4"/>
  <c r="D29" i="4"/>
  <c r="E29" i="4" s="1"/>
  <c r="D82" i="4" l="1"/>
  <c r="L146" i="3" l="1"/>
  <c r="J146" i="3"/>
  <c r="L102" i="3" l="1"/>
  <c r="J102" i="3"/>
  <c r="H102" i="3"/>
  <c r="E102" i="3"/>
  <c r="L87" i="3"/>
  <c r="J87" i="3"/>
  <c r="H87" i="3"/>
  <c r="E87" i="3"/>
  <c r="H19" i="4" l="1"/>
  <c r="F19" i="4"/>
  <c r="G19" i="4" s="1"/>
  <c r="D19" i="4"/>
  <c r="E19" i="4" s="1"/>
  <c r="F41" i="2" l="1"/>
  <c r="F40" i="2"/>
  <c r="F39" i="2"/>
  <c r="D41" i="2"/>
  <c r="D40" i="2"/>
  <c r="D39" i="2"/>
  <c r="F37" i="2"/>
  <c r="D37" i="2"/>
  <c r="J151" i="3"/>
  <c r="L151" i="3"/>
  <c r="J152" i="3"/>
  <c r="L152" i="3"/>
  <c r="J153" i="3"/>
  <c r="L153" i="3"/>
  <c r="J154" i="3"/>
  <c r="L154" i="3"/>
  <c r="J155" i="3"/>
  <c r="L155" i="3"/>
  <c r="L150" i="3"/>
  <c r="J150" i="3"/>
  <c r="L148" i="3"/>
  <c r="J148" i="3"/>
  <c r="L147" i="3"/>
  <c r="J147" i="3"/>
  <c r="L145" i="3"/>
  <c r="J145" i="3"/>
  <c r="L144" i="3"/>
  <c r="J144" i="3"/>
  <c r="L143" i="3"/>
  <c r="J143" i="3"/>
  <c r="L141" i="3"/>
  <c r="J141" i="3"/>
  <c r="L111" i="3"/>
  <c r="L110" i="3"/>
  <c r="J111" i="3"/>
  <c r="J110" i="3"/>
  <c r="J109" i="3"/>
  <c r="L109" i="3"/>
  <c r="L94" i="3"/>
  <c r="J94" i="3"/>
  <c r="H94" i="3"/>
  <c r="E94" i="3"/>
  <c r="L93" i="3"/>
  <c r="J93" i="3"/>
  <c r="H93" i="3"/>
  <c r="E93" i="3"/>
  <c r="L92" i="3"/>
  <c r="J92" i="3"/>
  <c r="H92" i="3"/>
  <c r="E92" i="3"/>
  <c r="L91" i="3"/>
  <c r="J91" i="3"/>
  <c r="H91" i="3"/>
  <c r="E91" i="3"/>
  <c r="L84" i="3"/>
  <c r="L85" i="3"/>
  <c r="L86" i="3"/>
  <c r="J84" i="3"/>
  <c r="J85" i="3"/>
  <c r="J86" i="3"/>
  <c r="H84" i="3"/>
  <c r="H99" i="3" s="1"/>
  <c r="H85" i="3"/>
  <c r="H86" i="3"/>
  <c r="L83" i="3"/>
  <c r="J83" i="3"/>
  <c r="H83" i="3"/>
  <c r="E84" i="3"/>
  <c r="E85" i="3"/>
  <c r="E86" i="3"/>
  <c r="E83" i="3"/>
  <c r="L72" i="3"/>
  <c r="L71" i="3"/>
  <c r="L70" i="3"/>
  <c r="L69" i="3"/>
  <c r="L68" i="3"/>
  <c r="L67" i="3"/>
  <c r="L65" i="3"/>
  <c r="L64" i="3"/>
  <c r="L55" i="3"/>
  <c r="L47" i="3"/>
  <c r="L45" i="3"/>
  <c r="L34" i="3"/>
  <c r="L25" i="3"/>
  <c r="L14" i="3"/>
  <c r="L12" i="3"/>
  <c r="L11" i="3"/>
  <c r="J72" i="3"/>
  <c r="J71" i="3"/>
  <c r="J70" i="3"/>
  <c r="J69" i="3"/>
  <c r="J68" i="3"/>
  <c r="J67" i="3"/>
  <c r="J65" i="3"/>
  <c r="J64" i="3"/>
  <c r="J55" i="3"/>
  <c r="J47" i="3"/>
  <c r="J45" i="3"/>
  <c r="J34" i="3"/>
  <c r="J25" i="3"/>
  <c r="J14" i="3"/>
  <c r="J12" i="3"/>
  <c r="J11" i="3"/>
  <c r="F79" i="4"/>
  <c r="L88" i="3" l="1"/>
  <c r="E98" i="3"/>
  <c r="E88" i="3"/>
  <c r="H98" i="3"/>
  <c r="H88" i="3"/>
  <c r="J88" i="3"/>
  <c r="H101" i="3"/>
  <c r="J100" i="3"/>
  <c r="J98" i="3"/>
  <c r="H100" i="3"/>
  <c r="E101" i="3"/>
  <c r="E99" i="3"/>
  <c r="E100" i="3"/>
  <c r="J101" i="3"/>
  <c r="J99" i="3"/>
  <c r="H66" i="4"/>
  <c r="H21" i="4"/>
  <c r="D43" i="4"/>
  <c r="D28" i="4"/>
  <c r="D78" i="4"/>
  <c r="H81" i="4"/>
  <c r="D54" i="4"/>
  <c r="D42" i="4"/>
  <c r="D49" i="4"/>
  <c r="D41" i="4"/>
  <c r="D25" i="4"/>
  <c r="F13" i="4"/>
  <c r="D34" i="4"/>
  <c r="D30" i="4"/>
  <c r="D48" i="4"/>
  <c r="D40" i="4"/>
  <c r="D53" i="4"/>
  <c r="H11" i="4"/>
  <c r="D47" i="4"/>
  <c r="D39" i="4"/>
  <c r="D62" i="4"/>
  <c r="F39" i="4"/>
  <c r="D44" i="4"/>
  <c r="D70" i="4"/>
  <c r="D46" i="4"/>
  <c r="D38" i="4"/>
  <c r="D59" i="4"/>
  <c r="F35" i="4"/>
  <c r="D21" i="4"/>
  <c r="D45" i="4"/>
  <c r="D37" i="4"/>
  <c r="D55" i="4"/>
  <c r="F22" i="4"/>
  <c r="F53" i="4"/>
  <c r="F70" i="4"/>
  <c r="H26" i="4"/>
  <c r="D36" i="4"/>
  <c r="D27" i="4"/>
  <c r="D61" i="4"/>
  <c r="D64" i="4"/>
  <c r="D79" i="4"/>
  <c r="F17" i="4"/>
  <c r="F34" i="4"/>
  <c r="F54" i="4"/>
  <c r="H17" i="4"/>
  <c r="H53" i="4"/>
  <c r="D35" i="4"/>
  <c r="D26" i="4"/>
  <c r="D60" i="4"/>
  <c r="D65" i="4"/>
  <c r="D18" i="4"/>
  <c r="F48" i="4"/>
  <c r="F32" i="4"/>
  <c r="F56" i="4"/>
  <c r="H46" i="4"/>
  <c r="H58" i="4"/>
  <c r="D66" i="4"/>
  <c r="D20" i="4"/>
  <c r="F47" i="4"/>
  <c r="F31" i="4"/>
  <c r="F57" i="4"/>
  <c r="H43" i="4"/>
  <c r="H61" i="4"/>
  <c r="D33" i="4"/>
  <c r="D24" i="4"/>
  <c r="D58" i="4"/>
  <c r="D67" i="4"/>
  <c r="D11" i="4"/>
  <c r="F43" i="4"/>
  <c r="F26" i="4"/>
  <c r="F61" i="4"/>
  <c r="H38" i="4"/>
  <c r="H67" i="4"/>
  <c r="D32" i="4"/>
  <c r="D23" i="4"/>
  <c r="D57" i="4"/>
  <c r="D68" i="4"/>
  <c r="F10" i="4"/>
  <c r="F42" i="4"/>
  <c r="F25" i="4"/>
  <c r="F65" i="4"/>
  <c r="H35" i="4"/>
  <c r="H70" i="4"/>
  <c r="D31" i="4"/>
  <c r="D22" i="4"/>
  <c r="D56" i="4"/>
  <c r="D69" i="4"/>
  <c r="F12" i="4"/>
  <c r="F40" i="4"/>
  <c r="F23" i="4"/>
  <c r="F66" i="4"/>
  <c r="H30" i="4"/>
  <c r="F62" i="4"/>
  <c r="F71" i="4"/>
  <c r="H45" i="4"/>
  <c r="H37" i="4"/>
  <c r="H28" i="4"/>
  <c r="H20" i="4"/>
  <c r="H59" i="4"/>
  <c r="H68" i="4"/>
  <c r="F42" i="2"/>
  <c r="D17" i="4"/>
  <c r="F11" i="4"/>
  <c r="F49" i="4"/>
  <c r="F41" i="4"/>
  <c r="F33" i="4"/>
  <c r="F24" i="4"/>
  <c r="F55" i="4"/>
  <c r="F64" i="4"/>
  <c r="F78" i="4"/>
  <c r="H44" i="4"/>
  <c r="H36" i="4"/>
  <c r="H27" i="4"/>
  <c r="H18" i="4"/>
  <c r="H60" i="4"/>
  <c r="H69" i="4"/>
  <c r="H42" i="4"/>
  <c r="H34" i="4"/>
  <c r="H25" i="4"/>
  <c r="H54" i="4"/>
  <c r="H62" i="4"/>
  <c r="H71" i="4"/>
  <c r="D10" i="4"/>
  <c r="H10" i="4"/>
  <c r="F46" i="4"/>
  <c r="F38" i="4"/>
  <c r="F30" i="4"/>
  <c r="F21" i="4"/>
  <c r="F58" i="4"/>
  <c r="F67" i="4"/>
  <c r="H49" i="4"/>
  <c r="H41" i="4"/>
  <c r="H33" i="4"/>
  <c r="H24" i="4"/>
  <c r="H55" i="4"/>
  <c r="H64" i="4"/>
  <c r="H78" i="4"/>
  <c r="D13" i="4"/>
  <c r="H13" i="4"/>
  <c r="F45" i="4"/>
  <c r="F37" i="4"/>
  <c r="F28" i="4"/>
  <c r="F20" i="4"/>
  <c r="F59" i="4"/>
  <c r="F68" i="4"/>
  <c r="H48" i="4"/>
  <c r="H40" i="4"/>
  <c r="H32" i="4"/>
  <c r="H23" i="4"/>
  <c r="H56" i="4"/>
  <c r="H65" i="4"/>
  <c r="H79" i="4"/>
  <c r="D71" i="4"/>
  <c r="D12" i="4"/>
  <c r="H12" i="4"/>
  <c r="F44" i="4"/>
  <c r="F36" i="4"/>
  <c r="F27" i="4"/>
  <c r="F18" i="4"/>
  <c r="F60" i="4"/>
  <c r="F69" i="4"/>
  <c r="H47" i="4"/>
  <c r="H39" i="4"/>
  <c r="H31" i="4"/>
  <c r="H22" i="4"/>
  <c r="H57" i="4"/>
  <c r="H103" i="3" l="1"/>
  <c r="E103" i="3"/>
  <c r="J103" i="3"/>
  <c r="L100" i="3"/>
  <c r="L98" i="3"/>
  <c r="L101" i="3"/>
  <c r="L99" i="3"/>
  <c r="H14" i="4"/>
  <c r="A4" i="4"/>
  <c r="A3" i="2"/>
  <c r="L103" i="3" l="1"/>
  <c r="F52" i="4"/>
  <c r="F6" i="4" l="1"/>
  <c r="K9" i="3"/>
  <c r="F12" i="2"/>
  <c r="D12" i="2"/>
  <c r="F11" i="2"/>
  <c r="D11" i="2"/>
  <c r="A1" i="2"/>
  <c r="A1" i="4" s="1"/>
  <c r="H52" i="4" l="1"/>
  <c r="F43" i="2"/>
  <c r="L157" i="3"/>
  <c r="F29" i="2" s="1"/>
  <c r="D81" i="4"/>
  <c r="I80" i="4"/>
  <c r="G80" i="4"/>
  <c r="E71" i="4"/>
  <c r="E70" i="4"/>
  <c r="E69" i="4"/>
  <c r="E68" i="4"/>
  <c r="E67" i="4"/>
  <c r="E66" i="4"/>
  <c r="E64" i="4"/>
  <c r="E62" i="4"/>
  <c r="E60" i="4"/>
  <c r="E58" i="4"/>
  <c r="E57" i="4"/>
  <c r="E56" i="4"/>
  <c r="E55" i="4"/>
  <c r="E53" i="4"/>
  <c r="E49" i="4"/>
  <c r="E48" i="4"/>
  <c r="E45" i="4"/>
  <c r="E44" i="4"/>
  <c r="Q43" i="4"/>
  <c r="E43" i="4"/>
  <c r="E41" i="4"/>
  <c r="Q38" i="4"/>
  <c r="E37" i="4"/>
  <c r="E36" i="4"/>
  <c r="E31" i="4"/>
  <c r="G30" i="4"/>
  <c r="E30" i="4"/>
  <c r="E28" i="4"/>
  <c r="E24" i="4"/>
  <c r="E20" i="4"/>
  <c r="E13" i="4"/>
  <c r="I164" i="3"/>
  <c r="I167" i="3" s="1"/>
  <c r="F165" i="3" s="1"/>
  <c r="L135" i="3"/>
  <c r="J135" i="3"/>
  <c r="L122" i="3"/>
  <c r="F27" i="2" s="1"/>
  <c r="J122" i="3"/>
  <c r="D27" i="2" s="1"/>
  <c r="K62" i="3"/>
  <c r="J57" i="3"/>
  <c r="D14" i="2" s="1"/>
  <c r="L57" i="3"/>
  <c r="F14" i="2" s="1"/>
  <c r="L36" i="3"/>
  <c r="J36" i="3"/>
  <c r="J27" i="3"/>
  <c r="L27" i="3"/>
  <c r="L17" i="3"/>
  <c r="F10" i="2" s="1"/>
  <c r="K139" i="3"/>
  <c r="F31" i="2" l="1"/>
  <c r="F45" i="2" s="1"/>
  <c r="J157" i="3"/>
  <c r="D29" i="2" s="1"/>
  <c r="E32" i="4"/>
  <c r="J74" i="3"/>
  <c r="D18" i="2" s="1"/>
  <c r="E42" i="4"/>
  <c r="Q44" i="4"/>
  <c r="K32" i="3"/>
  <c r="J48" i="3"/>
  <c r="D13" i="2" s="1"/>
  <c r="H95" i="3"/>
  <c r="J112" i="3"/>
  <c r="D20" i="2" s="1"/>
  <c r="E11" i="4"/>
  <c r="E34" i="4"/>
  <c r="E35" i="4"/>
  <c r="E61" i="4"/>
  <c r="G38" i="4"/>
  <c r="J17" i="3"/>
  <c r="D10" i="2" s="1"/>
  <c r="L48" i="3"/>
  <c r="F13" i="2" s="1"/>
  <c r="F16" i="2" s="1"/>
  <c r="L74" i="3"/>
  <c r="F18" i="2" s="1"/>
  <c r="J95" i="3"/>
  <c r="L112" i="3"/>
  <c r="F20" i="2" s="1"/>
  <c r="E22" i="4"/>
  <c r="E26" i="4"/>
  <c r="E38" i="4"/>
  <c r="D52" i="4"/>
  <c r="E54" i="4"/>
  <c r="E59" i="4"/>
  <c r="E65" i="4"/>
  <c r="E12" i="4"/>
  <c r="G12" i="4"/>
  <c r="G26" i="4"/>
  <c r="E33" i="4"/>
  <c r="G33" i="4"/>
  <c r="G34" i="4"/>
  <c r="E39" i="4"/>
  <c r="Q39" i="4"/>
  <c r="D14" i="4"/>
  <c r="F14" i="4"/>
  <c r="E40" i="4"/>
  <c r="G40" i="4"/>
  <c r="G41" i="4"/>
  <c r="E46" i="4"/>
  <c r="Q46" i="4"/>
  <c r="F63" i="4"/>
  <c r="E10" i="4"/>
  <c r="G10" i="4"/>
  <c r="G14" i="4" s="1"/>
  <c r="G11" i="4"/>
  <c r="D50" i="4"/>
  <c r="E17" i="4"/>
  <c r="E18" i="4"/>
  <c r="G18" i="4"/>
  <c r="G20" i="4"/>
  <c r="E23" i="4"/>
  <c r="G23" i="4"/>
  <c r="G24" i="4"/>
  <c r="E27" i="4"/>
  <c r="G27" i="4"/>
  <c r="G32" i="4"/>
  <c r="E47" i="4"/>
  <c r="G47" i="4"/>
  <c r="H63" i="4"/>
  <c r="G13" i="4"/>
  <c r="G17" i="4"/>
  <c r="H50" i="4"/>
  <c r="I29" i="4" s="1"/>
  <c r="E21" i="4"/>
  <c r="G21" i="4"/>
  <c r="G22" i="4"/>
  <c r="E25" i="4"/>
  <c r="G25" i="4"/>
  <c r="I11" i="4"/>
  <c r="F50" i="4"/>
  <c r="D63" i="4"/>
  <c r="K23" i="3"/>
  <c r="K41" i="3"/>
  <c r="K53" i="3"/>
  <c r="E95" i="3"/>
  <c r="K107" i="3"/>
  <c r="F164" i="3"/>
  <c r="F167" i="3" s="1"/>
  <c r="I44" i="4" l="1"/>
  <c r="I19" i="4"/>
  <c r="D31" i="2"/>
  <c r="G50" i="4"/>
  <c r="G74" i="4" s="1"/>
  <c r="D16" i="2"/>
  <c r="L95" i="3"/>
  <c r="E52" i="4"/>
  <c r="I30" i="4"/>
  <c r="I22" i="4"/>
  <c r="H72" i="4"/>
  <c r="I71" i="4" s="1"/>
  <c r="I13" i="4"/>
  <c r="I41" i="4"/>
  <c r="I34" i="4"/>
  <c r="I26" i="4"/>
  <c r="E14" i="4"/>
  <c r="I12" i="4"/>
  <c r="I10" i="4"/>
  <c r="I47" i="4"/>
  <c r="I45" i="4"/>
  <c r="I43" i="4"/>
  <c r="I40" i="4"/>
  <c r="I36" i="4"/>
  <c r="I33" i="4"/>
  <c r="I31" i="4"/>
  <c r="I27" i="4"/>
  <c r="I25" i="4"/>
  <c r="I23" i="4"/>
  <c r="I21" i="4"/>
  <c r="I18" i="4"/>
  <c r="I48" i="4"/>
  <c r="I39" i="4"/>
  <c r="I37" i="4"/>
  <c r="I28" i="4"/>
  <c r="I46" i="4"/>
  <c r="E63" i="4"/>
  <c r="D72" i="4"/>
  <c r="I38" i="4"/>
  <c r="I42" i="4"/>
  <c r="I17" i="4"/>
  <c r="F72" i="4"/>
  <c r="F74" i="4" s="1"/>
  <c r="F76" i="4" s="1"/>
  <c r="F80" i="4" s="1"/>
  <c r="I32" i="4"/>
  <c r="I24" i="4"/>
  <c r="I20" i="4"/>
  <c r="I35" i="4"/>
  <c r="I49" i="4"/>
  <c r="E50" i="4"/>
  <c r="D19" i="2"/>
  <c r="F19" i="2"/>
  <c r="F22" i="2" s="1"/>
  <c r="F47" i="2" s="1"/>
  <c r="I69" i="4" l="1"/>
  <c r="D22" i="2"/>
  <c r="I54" i="4"/>
  <c r="I50" i="4"/>
  <c r="I14" i="4"/>
  <c r="D74" i="4"/>
  <c r="D76" i="4" s="1"/>
  <c r="D80" i="4" s="1"/>
  <c r="I67" i="4"/>
  <c r="I59" i="4"/>
  <c r="I55" i="4"/>
  <c r="I65" i="4"/>
  <c r="H74" i="4"/>
  <c r="H76" i="4" s="1"/>
  <c r="I70" i="4"/>
  <c r="I53" i="4"/>
  <c r="I56" i="4"/>
  <c r="I57" i="4"/>
  <c r="I68" i="4"/>
  <c r="I62" i="4"/>
  <c r="I66" i="4"/>
  <c r="I61" i="4"/>
  <c r="I64" i="4"/>
  <c r="E72" i="4"/>
  <c r="I72" i="4" l="1"/>
  <c r="E74" i="4"/>
  <c r="H80" i="4"/>
  <c r="H83" i="4" s="1"/>
  <c r="E76" i="4"/>
  <c r="D42" i="2"/>
  <c r="D43" i="2" l="1"/>
  <c r="D45" i="2" s="1"/>
  <c r="D47" i="2" s="1"/>
  <c r="E80" i="4"/>
  <c r="D83" i="4"/>
  <c r="I83" i="4" s="1"/>
  <c r="I9" i="3"/>
  <c r="I62" i="3" s="1"/>
  <c r="D7" i="2"/>
  <c r="A5" i="3"/>
  <c r="I32" i="3" l="1"/>
  <c r="I107" i="3"/>
  <c r="I53" i="3"/>
  <c r="I23" i="3"/>
  <c r="I139" i="3"/>
  <c r="D6" i="4"/>
  <c r="I41" i="3"/>
</calcChain>
</file>

<file path=xl/sharedStrings.xml><?xml version="1.0" encoding="utf-8"?>
<sst xmlns="http://schemas.openxmlformats.org/spreadsheetml/2006/main" count="311" uniqueCount="261">
  <si>
    <t>FINANCIAL STATEMENT</t>
  </si>
  <si>
    <t>FOR THE PERIOD ENDED</t>
  </si>
  <si>
    <t xml:space="preserve">    </t>
  </si>
  <si>
    <t>NERACA</t>
  </si>
  <si>
    <t>Note</t>
  </si>
  <si>
    <t>ASSETS</t>
  </si>
  <si>
    <t>Rp</t>
  </si>
  <si>
    <t>Cash and cash equivalents</t>
  </si>
  <si>
    <t>Time deposit</t>
  </si>
  <si>
    <t>Reverse Repo</t>
  </si>
  <si>
    <t>Portofolio</t>
  </si>
  <si>
    <t>Interest Receivable &amp; Dividen</t>
  </si>
  <si>
    <t>Other Financial Asset</t>
  </si>
  <si>
    <t>Fixed Assets - Book Value</t>
  </si>
  <si>
    <t>Other Assets</t>
  </si>
  <si>
    <t>TOTAL ASSETS</t>
  </si>
  <si>
    <t>LIABILITIES</t>
  </si>
  <si>
    <t>Payables of Securities Transaction</t>
  </si>
  <si>
    <t>Payables of Securities Company</t>
  </si>
  <si>
    <t>Other Short term payable</t>
  </si>
  <si>
    <t>TOTAL LIABILITIES</t>
  </si>
  <si>
    <t>EQUITY</t>
  </si>
  <si>
    <t>Share Holder's Equity- Nominal value Rp 1.000.000,- per share</t>
  </si>
  <si>
    <t>Total  capital 50.000 :</t>
  </si>
  <si>
    <t>Premium share Equity - 50,000 share</t>
  </si>
  <si>
    <t>ADVANCE - FUTURE SHARES SUBSCR</t>
  </si>
  <si>
    <t>Retained Earnings</t>
  </si>
  <si>
    <t>Unrealized gain/loss on equity</t>
  </si>
  <si>
    <t>Unrealized gain/loss on actuaria</t>
  </si>
  <si>
    <t>Current Profit/Loss</t>
  </si>
  <si>
    <t>TOTAL EQUITY</t>
  </si>
  <si>
    <t>TOTAL LIABILITIES AND EQUITY</t>
  </si>
  <si>
    <t>Notes to Financial Statement</t>
  </si>
  <si>
    <t>For The Period Ended</t>
  </si>
  <si>
    <t>CASH AND CASH EQUIVALENTS</t>
  </si>
  <si>
    <t>This account consists of</t>
  </si>
  <si>
    <t>Petty cash</t>
  </si>
  <si>
    <t>- Operational ( Office's use )</t>
  </si>
  <si>
    <t>- Operational ( Office's car )</t>
  </si>
  <si>
    <t>Cash in Bank</t>
  </si>
  <si>
    <t>-</t>
  </si>
  <si>
    <t>Bank Niaga -  Exp - BEJ</t>
  </si>
  <si>
    <t xml:space="preserve">Ayat Silang </t>
  </si>
  <si>
    <t>TOTAL CASH AND BANK</t>
  </si>
  <si>
    <t>TIME DEPOSIT</t>
  </si>
  <si>
    <t>This account represents the nominal value of time deposit placement of the bank appointed</t>
  </si>
  <si>
    <t>Time Deposit</t>
  </si>
  <si>
    <t>TOTAL TIME DEPOSIT</t>
  </si>
  <si>
    <t>REPURCHASE AGREEMENT TRANSACTION (REVERSE REPO)</t>
  </si>
  <si>
    <t>This account represent repurchase agreement transaction (internal transaction) with PT OSK NSI</t>
  </si>
  <si>
    <t>REVERSE REPO</t>
  </si>
  <si>
    <t>TOTAL REVERSE REPO</t>
  </si>
  <si>
    <t>PORTOFOLIO</t>
  </si>
  <si>
    <t>This account represent company's investment</t>
  </si>
  <si>
    <t>BBNI 127,000 lot @ 2050</t>
  </si>
  <si>
    <t>Penyisihan L/R PF tahun 2010</t>
  </si>
  <si>
    <t>Bonds</t>
  </si>
  <si>
    <t>Other securities which listed at Bapepam (RDPTIPP &amp; RD INDEKS OSKN LQ45 Tracker)</t>
  </si>
  <si>
    <t>TOTAL PORTFOLIO</t>
  </si>
  <si>
    <t>INTEREST RECEIVABLE</t>
  </si>
  <si>
    <t>This account represent Interest receivable from time deposit, promisorry notes (if any), repo(if any) and</t>
  </si>
  <si>
    <t>dividen (if any)</t>
  </si>
  <si>
    <t>Interest Receivable</t>
  </si>
  <si>
    <t>TOTAL INTEREST RECEIVABLE</t>
  </si>
  <si>
    <t>OTHER FINANCIAL ASSETS</t>
  </si>
  <si>
    <t>This account represent :</t>
  </si>
  <si>
    <t>Cash deposit (guarantee)</t>
  </si>
  <si>
    <t>Promissory notes from PT OSK Nusadana Securities Indonesia</t>
  </si>
  <si>
    <t>Other Receivables :</t>
  </si>
  <si>
    <t>- A/R - affiliated</t>
  </si>
  <si>
    <t>- A/R - management fee</t>
  </si>
  <si>
    <t>- A/R - selling agent</t>
  </si>
  <si>
    <t>- A/R - employee</t>
  </si>
  <si>
    <t>- A/R - others</t>
  </si>
  <si>
    <t>Prepaid tax and others</t>
  </si>
  <si>
    <t>TOTAL OTHER FINANCIAL ASSETS</t>
  </si>
  <si>
    <t>FIXED ASSET</t>
  </si>
  <si>
    <t>This account represents Fixed assets movement and accumulated depreciation :</t>
  </si>
  <si>
    <t>Beginning balance</t>
  </si>
  <si>
    <t>Dr</t>
  </si>
  <si>
    <t>Cr</t>
  </si>
  <si>
    <t>End Balance</t>
  </si>
  <si>
    <t>Acquisition cost</t>
  </si>
  <si>
    <t>Furniture &amp; Fixture</t>
  </si>
  <si>
    <t>Office equipment</t>
  </si>
  <si>
    <t>Vehicles</t>
  </si>
  <si>
    <t>Office renovation</t>
  </si>
  <si>
    <t>TOTAL</t>
  </si>
  <si>
    <t>Accumulated Depreciation</t>
  </si>
  <si>
    <t>Book Value</t>
  </si>
  <si>
    <t>OTHER ASSETS</t>
  </si>
  <si>
    <t>This account represents :</t>
  </si>
  <si>
    <t>Intangible asset</t>
  </si>
  <si>
    <t>Accumulated Amortization - Intangible asset</t>
  </si>
  <si>
    <t>Deferred Tax</t>
  </si>
  <si>
    <t>EFEK JUAL DGN JANJI BELI KEMBALI (REPO)</t>
  </si>
  <si>
    <t xml:space="preserve">Akun ini merupakan transaksi Repo Perusahaan dengan </t>
  </si>
  <si>
    <t>30 Juni 2007</t>
  </si>
  <si>
    <t>31 Mei 2007</t>
  </si>
  <si>
    <t>REPO</t>
  </si>
  <si>
    <t>HUTANG PERUSAHAAN EFEK</t>
  </si>
  <si>
    <t xml:space="preserve">Akun ini adalah transaksi saham di perusahaan-perusahaan Efek  </t>
  </si>
  <si>
    <t>OTHER SHORT TERM LIABILITIES</t>
  </si>
  <si>
    <t>A/P - affiliated</t>
  </si>
  <si>
    <t>Tax Payable</t>
  </si>
  <si>
    <t>- Withholding tax article 21</t>
  </si>
  <si>
    <t>- Withholding tax article 4(2) - Final</t>
  </si>
  <si>
    <t>- Withholding tax article 23</t>
  </si>
  <si>
    <t>- VAT - out</t>
  </si>
  <si>
    <t>- VAT - import</t>
  </si>
  <si>
    <t>Other Payable :</t>
  </si>
  <si>
    <t>- Accruals</t>
  </si>
  <si>
    <t>- Pettycash payable</t>
  </si>
  <si>
    <t>- Selling Agent payable</t>
  </si>
  <si>
    <t>- Commission payable</t>
  </si>
  <si>
    <t>- Other payable</t>
  </si>
  <si>
    <t>- Estimated Employee Benefit</t>
  </si>
  <si>
    <t>This account represent company's shareholder :</t>
  </si>
  <si>
    <t>Shareholders</t>
  </si>
  <si>
    <t>% Shares</t>
  </si>
  <si>
    <t>Total Amount</t>
  </si>
  <si>
    <t>*</t>
  </si>
  <si>
    <t>Total</t>
  </si>
  <si>
    <t>INCOME STATEMENT</t>
  </si>
  <si>
    <t>Ending Balance</t>
  </si>
  <si>
    <t>Remark Nov'14</t>
  </si>
  <si>
    <t>Remark Oct'14</t>
  </si>
  <si>
    <t>Remark Sep'14</t>
  </si>
  <si>
    <t>Remark Agt'14</t>
  </si>
  <si>
    <t>Remark July14</t>
  </si>
  <si>
    <t>Remark June 14</t>
  </si>
  <si>
    <t>%</t>
  </si>
  <si>
    <t>OPERATING REVENUES</t>
  </si>
  <si>
    <t>Management Fee</t>
  </si>
  <si>
    <t>Adjust VAT of colaboration KL Investment Services fee 2014, subject to self assesst.</t>
  </si>
  <si>
    <t>Reclass KL Investment Services Fee period Apr-Agt'14 from Other Inc to Mgt Fee based on email from Carmen Ho.  Appraisal tarif mgt fee for ASR &amp; PEF.</t>
  </si>
  <si>
    <t>Selling agent</t>
  </si>
  <si>
    <t>New product CPF 30 selling agent</t>
  </si>
  <si>
    <t>Commission expense</t>
  </si>
  <si>
    <t>Increasing BSI trailling fee due to subscription on Nov'14</t>
  </si>
  <si>
    <t>Additional trailing fee: Great Fortune, Putera Bugis, Sarasin and  MSIG.</t>
  </si>
  <si>
    <t>Subscription Fee</t>
  </si>
  <si>
    <t>Subs fee from GGBF (Great Fortune) and ASR</t>
  </si>
  <si>
    <t>TOTAL OPERATING REVENUE</t>
  </si>
  <si>
    <t>OPERATING EXPENSE</t>
  </si>
  <si>
    <t>SALARY</t>
  </si>
  <si>
    <t>JAMSOSTEK</t>
  </si>
  <si>
    <t>EMPLOYEE SUBSIDY MEAL</t>
  </si>
  <si>
    <t>2months allocation due to last month unpaid by payroll</t>
  </si>
  <si>
    <t>EMPLOYEE OVERTIME</t>
  </si>
  <si>
    <t>DIRECTOR TRANSPORT</t>
  </si>
  <si>
    <t>EMPLOYEE MEDICAL</t>
  </si>
  <si>
    <t>EMPLOYEE THR</t>
  </si>
  <si>
    <t>EMPLOYEE BONUS</t>
  </si>
  <si>
    <t>Adj. under accrue bonus 2013 that was net to bonus 2014 accrual.</t>
  </si>
  <si>
    <t>IMBALAN JASA</t>
  </si>
  <si>
    <t>EMPLOYEE BENEFIT</t>
  </si>
  <si>
    <t>BIAYA PPH 21</t>
  </si>
  <si>
    <t>BIAYA BEBAN TANGGUHAN</t>
  </si>
  <si>
    <t>DEPRECIATION</t>
  </si>
  <si>
    <t>TELECOMUNICATION AND INFORMATION</t>
  </si>
  <si>
    <t>2months Bloomberg allocation</t>
  </si>
  <si>
    <t>RENTAL EXPENSE</t>
  </si>
  <si>
    <t>Rental Apartement 2 people in xyloq implementation</t>
  </si>
  <si>
    <t>INSURANCE</t>
  </si>
  <si>
    <t>Employee medical reimbursement and prepaid insurance adjustment</t>
  </si>
  <si>
    <t>DONATIONS</t>
  </si>
  <si>
    <t>Condolence flower bouquette</t>
  </si>
  <si>
    <t>COMPANY MEMBERSHIP (ASSOCIATION)</t>
  </si>
  <si>
    <t>ENTERTAIMENT &amp; REPRESENTATION</t>
  </si>
  <si>
    <t>Meal market update, company loyalty progrom to DP Mandiri</t>
  </si>
  <si>
    <t>BOD meeting and internal Meeting</t>
  </si>
  <si>
    <t>Employee breakfasting and marketing breakfasting with client.</t>
  </si>
  <si>
    <t>OFFICE EXP</t>
  </si>
  <si>
    <t>Printing poster+acrylic and banner.  Printing letterhead and envelope. Had be done in Aug 14</t>
  </si>
  <si>
    <t>Printing poster+acrylic and banner.  Printing letterhead and envelope.</t>
  </si>
  <si>
    <t>Addtional accrual OJK Levy for Q2</t>
  </si>
  <si>
    <t>TRAVELLING DUTY</t>
  </si>
  <si>
    <t>Bu Rima &amp; Qian trip to PCG event in Singapore.</t>
  </si>
  <si>
    <t>Participate in Investment BEI Summit Surabaya.</t>
  </si>
  <si>
    <t>PARKING, GASOLINE AND HIGWAYS EXP</t>
  </si>
  <si>
    <t>TRANSPORTATION</t>
  </si>
  <si>
    <t>Taxi Reimbursement</t>
  </si>
  <si>
    <t>MAINTENANCE</t>
  </si>
  <si>
    <t>Xyloq implementation</t>
  </si>
  <si>
    <t>Monthly SAS maintenance appraisal.</t>
  </si>
  <si>
    <t>LEGAL AND PERMITION EXP (NOTARY)</t>
  </si>
  <si>
    <t>some prepaid balance prepaid exp is zero</t>
  </si>
  <si>
    <t>Payment Legal &amp; notarial fee of CPF XII &amp; GGBF liquidation, notarial fee of Addendum ASR &amp; PEF.  Accrue Legal &amp; Notarial Fee for next new product and product liquidation.</t>
  </si>
  <si>
    <t>Legal Fee of Product Liquidation</t>
  </si>
  <si>
    <t>CONSULTANT AND AUDITOR FEE</t>
  </si>
  <si>
    <t>Audit Fee of CPF XII, CPF 8 &amp; 18 Liquidation payment.  Accrue product liquidation audit fee (GGBF).</t>
  </si>
  <si>
    <t>No product liquidation payment.</t>
  </si>
  <si>
    <t>Product Liquidation audit fee &amp; additional accrue for PWC audit fee 2014</t>
  </si>
  <si>
    <t>OTHER PROFESIONAL FEE</t>
  </si>
  <si>
    <t>IC renumeration</t>
  </si>
  <si>
    <t>Payment of poster &amp; banner design fee.</t>
  </si>
  <si>
    <t>ADVERTISING &amp; PROMOTION</t>
  </si>
  <si>
    <t>PCG event on Oct'14</t>
  </si>
  <si>
    <t>Marketing event with BII. Accrue product news advertising.</t>
  </si>
  <si>
    <t>Insti Market Outlook, Insti Apreciation program &amp; Advertising Product Liquidation&amp;World Cup 14 Client</t>
  </si>
  <si>
    <t>Insti Market Outlook, Insti Apreciation program &amp; Advertising Product Liquidation</t>
  </si>
  <si>
    <t>BANK CHARGES</t>
  </si>
  <si>
    <t>Vendor transfer fee.</t>
  </si>
  <si>
    <t>Reclass for last month advertising accrual</t>
  </si>
  <si>
    <t>TRAINING</t>
  </si>
  <si>
    <t>WAPERD License</t>
  </si>
  <si>
    <t>Employee passed WAPERD exam.</t>
  </si>
  <si>
    <t>AGENCY</t>
  </si>
  <si>
    <t>TOTAL OPERATING EXPENSE</t>
  </si>
  <si>
    <t>OTHER INCOME AND EXPENSES</t>
  </si>
  <si>
    <t>OTHER INCOME</t>
  </si>
  <si>
    <t>INTEREST INCOME BANK SAVING</t>
  </si>
  <si>
    <t>New rate for big outstanding amount in bank account.</t>
  </si>
  <si>
    <t>INTEREST INCOME DEPOSIT</t>
  </si>
  <si>
    <t>INTEREST INCOME FROM LOAN</t>
  </si>
  <si>
    <t>INTEREST INCOME REPO</t>
  </si>
  <si>
    <t>INTEREST INCOME MARKETABLE SECURITIES</t>
  </si>
  <si>
    <t>DIVIDENDS</t>
  </si>
  <si>
    <t xml:space="preserve">INVESTMENT RDPTIPP INCOME </t>
  </si>
  <si>
    <t>Adjust accrual balance of coupon RDPTIPP.</t>
  </si>
  <si>
    <t>FIXED INCOME</t>
  </si>
  <si>
    <t>GAIN/ LOSS PORTOFOLIO</t>
  </si>
  <si>
    <t>OTHER INCOMES</t>
  </si>
  <si>
    <t>Reclass KL Investment Services Fee period Apr-Jul'14 from Other Inc to Mgt Fee based on email from Carmen Ho.</t>
  </si>
  <si>
    <t>OTHER EXPENES</t>
  </si>
  <si>
    <t>INTEREST FROM LOAN</t>
  </si>
  <si>
    <t>PENALTY</t>
  </si>
  <si>
    <t>PROFIT/LOSS DIFFERENCE KURS</t>
  </si>
  <si>
    <t>Forex of realisation payment to Singapore.</t>
  </si>
  <si>
    <t>adjust accrual final payment audit PWC due to differences kurs</t>
  </si>
  <si>
    <t>Exchange loss from KL investment services fee payment (RM 300,000)</t>
  </si>
  <si>
    <t>BSI management fee payment</t>
  </si>
  <si>
    <t>TRADING</t>
  </si>
  <si>
    <t>DEFFERED TAX</t>
  </si>
  <si>
    <t>FIXED ASSET WRITE OFF EXPENSE</t>
  </si>
  <si>
    <t>OTHER EXPENSES</t>
  </si>
  <si>
    <t>TOTAL OTHER INCOME AND EXPENSES</t>
  </si>
  <si>
    <t>PROFIT (LOSS)</t>
  </si>
  <si>
    <t>PROFIT (LOSS) BEFORE TAX</t>
  </si>
  <si>
    <t>INCOME TAX</t>
  </si>
  <si>
    <t>PROFIT (LOSS) AFTER TAX</t>
  </si>
  <si>
    <t>RETAINED EARNINGS</t>
  </si>
  <si>
    <t>BEGINNING BALANCE PROFIT/(LOSS)</t>
  </si>
  <si>
    <t>ENDING BALACE PROFIT/(LOSS)</t>
  </si>
  <si>
    <t>0]0[</t>
  </si>
  <si>
    <t>CORPORATE INCOME TAX</t>
  </si>
  <si>
    <t>202.01.01.000</t>
  </si>
  <si>
    <t>202.02.03.000</t>
  </si>
  <si>
    <t>202.03.00.000</t>
  </si>
  <si>
    <t>202.04.01.001</t>
  </si>
  <si>
    <t>202.04.01.002</t>
  </si>
  <si>
    <t>a</t>
  </si>
  <si>
    <t>BPJS</t>
  </si>
  <si>
    <t>Construction in progress</t>
  </si>
  <si>
    <t>PT. RHB Sekuritas Indonesia</t>
  </si>
  <si>
    <t>Daniel Budiman</t>
  </si>
  <si>
    <t>PT. RHB ASSET MANAGEMENT INDONESIA</t>
  </si>
  <si>
    <t>- Withholding tax article 25</t>
  </si>
  <si>
    <t>OUTSOURCING</t>
  </si>
  <si>
    <t>- Prepaid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</si>
</sst>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[$-409]d\-mmm\-yy;@"/>
    <numFmt numFmtId="165" formatCode="_-* #,##0_-;\-* #,##0_-;_-* &quot;-&quot;_-;_-@_-"/>
    <numFmt numFmtId="166" formatCode="_-* #,##0.00_-;\-* #,##0.00_-;_-* &quot;-&quot;??_-;_-@_-"/>
    <numFmt numFmtId="167" formatCode="_(* #,##0_);_(* \(#,##0\);_(* &quot;-&quot;??_);_(@_)"/>
    <numFmt numFmtId="168" formatCode="[$-409]mmmm\ d\,\ yyyy;@"/>
    <numFmt numFmtId="169" formatCode="_-* #,##0_-;\-* #,##0_-;_-* &quot;-&quot;??_-;_-@_-"/>
    <numFmt numFmtId="170" formatCode="dd/mmm/yyyy"/>
  </numFmts>
  <fonts count="31">
    <font>
      <sz val="10"/>
      <name val="Arial"/>
    </font>
    <font>
      <sz val="10"/>
      <name val="Californian FB"/>
      <family val="1"/>
    </font>
    <font>
      <b/>
      <sz val="20"/>
      <name val="Californian FB"/>
      <family val="1"/>
    </font>
    <font>
      <sz val="11"/>
      <name val="Californian FB"/>
      <family val="1"/>
    </font>
    <font>
      <b/>
      <sz val="14"/>
      <name val="Californian FB"/>
      <family val="1"/>
    </font>
    <font>
      <sz val="10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name val="Century Gothic"/>
      <family val="2"/>
    </font>
    <font>
      <b/>
      <u/>
      <sz val="10"/>
      <name val="Century Gothic"/>
      <family val="2"/>
    </font>
    <font>
      <b/>
      <i/>
      <sz val="10"/>
      <name val="Century Gothic"/>
      <family val="2"/>
    </font>
    <font>
      <u val="singleAccounting"/>
      <sz val="10"/>
      <name val="Century Gothic"/>
      <family val="2"/>
    </font>
    <font>
      <sz val="8"/>
      <name val="Century Gothic"/>
      <family val="2"/>
    </font>
    <font>
      <sz val="8"/>
      <color indexed="12"/>
      <name val="Century Gothic"/>
      <family val="2"/>
    </font>
    <font>
      <i/>
      <sz val="9"/>
      <name val="Century Gothic"/>
      <family val="2"/>
    </font>
    <font>
      <sz val="9"/>
      <name val="Century Gothic"/>
      <family val="2"/>
    </font>
    <font>
      <sz val="8"/>
      <color rgb="FFFF0000"/>
      <name val="Century Gothic"/>
      <family val="2"/>
    </font>
    <font>
      <sz val="8"/>
      <color theme="1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b/>
      <sz val="9"/>
      <name val="Century Gothic"/>
      <family val="2"/>
    </font>
    <font>
      <b/>
      <sz val="7"/>
      <name val="Century Gothic"/>
      <family val="2"/>
    </font>
    <font>
      <b/>
      <i/>
      <sz val="9"/>
      <name val="Century Gothic"/>
      <family val="2"/>
    </font>
    <font>
      <b/>
      <i/>
      <sz val="11"/>
      <name val="Century Gothic"/>
      <family val="2"/>
    </font>
    <font>
      <b/>
      <i/>
      <sz val="8"/>
      <name val="Century Gothic"/>
      <family val="2"/>
    </font>
    <font>
      <b/>
      <sz val="11"/>
      <name val="Calibri"/>
    </font>
    <font>
      <sz val="1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/>
    <xf numFmtId="166" fontId="5" fillId="0" borderId="0"/>
    <xf numFmtId="9" fontId="5" fillId="0" borderId="0"/>
    <xf numFmtId="43" fontId="27" fillId="0" borderId="0" applyFont="0" applyFill="0" applyBorder="0" applyAlignment="0" applyProtection="0"/>
  </cellStyleXfs>
  <cellXfs count="18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7" fontId="7" fillId="0" borderId="0" xfId="2" applyNumberFormat="1" applyFont="1"/>
    <xf numFmtId="0" fontId="9" fillId="0" borderId="0" xfId="0" applyFont="1" applyAlignment="1">
      <alignment horizontal="center"/>
    </xf>
    <xf numFmtId="168" fontId="7" fillId="0" borderId="7" xfId="2" applyNumberFormat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67" fontId="7" fillId="0" borderId="0" xfId="0" applyNumberFormat="1" applyFont="1"/>
    <xf numFmtId="167" fontId="7" fillId="0" borderId="9" xfId="2" applyNumberFormat="1" applyFont="1" applyBorder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67" fontId="11" fillId="0" borderId="10" xfId="2" applyNumberFormat="1" applyFont="1" applyBorder="1" applyAlignment="1">
      <alignment vertical="center"/>
    </xf>
    <xf numFmtId="167" fontId="11" fillId="0" borderId="0" xfId="2" applyNumberFormat="1" applyFont="1" applyAlignment="1">
      <alignment vertical="center"/>
    </xf>
    <xf numFmtId="0" fontId="10" fillId="0" borderId="0" xfId="0" applyFont="1"/>
    <xf numFmtId="0" fontId="8" fillId="0" borderId="0" xfId="0" applyFont="1"/>
    <xf numFmtId="167" fontId="8" fillId="0" borderId="9" xfId="2" applyNumberFormat="1" applyFont="1" applyBorder="1"/>
    <xf numFmtId="169" fontId="7" fillId="0" borderId="0" xfId="2" applyNumberFormat="1" applyFont="1"/>
    <xf numFmtId="165" fontId="7" fillId="0" borderId="0" xfId="1" applyFont="1"/>
    <xf numFmtId="15" fontId="6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67" fontId="8" fillId="0" borderId="0" xfId="2" applyNumberFormat="1" applyFont="1"/>
    <xf numFmtId="167" fontId="7" fillId="0" borderId="10" xfId="2" applyNumberFormat="1" applyFont="1" applyBorder="1"/>
    <xf numFmtId="0" fontId="7" fillId="0" borderId="0" xfId="0" applyFont="1" applyAlignment="1">
      <alignment horizontal="left"/>
    </xf>
    <xf numFmtId="167" fontId="7" fillId="0" borderId="0" xfId="2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justify"/>
    </xf>
    <xf numFmtId="167" fontId="12" fillId="0" borderId="0" xfId="2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7" fillId="0" borderId="10" xfId="0" applyFont="1" applyBorder="1"/>
    <xf numFmtId="164" fontId="6" fillId="0" borderId="0" xfId="0" applyNumberFormat="1" applyFont="1" applyAlignment="1">
      <alignment horizontal="center"/>
    </xf>
    <xf numFmtId="38" fontId="7" fillId="0" borderId="0" xfId="2" applyNumberFormat="1" applyFont="1"/>
    <xf numFmtId="40" fontId="7" fillId="0" borderId="0" xfId="2" applyNumberFormat="1" applyFont="1"/>
    <xf numFmtId="0" fontId="7" fillId="0" borderId="12" xfId="0" applyFont="1" applyBorder="1"/>
    <xf numFmtId="0" fontId="7" fillId="0" borderId="13" xfId="0" applyFont="1" applyBorder="1"/>
    <xf numFmtId="38" fontId="7" fillId="0" borderId="0" xfId="2" applyNumberFormat="1" applyFont="1" applyAlignment="1">
      <alignment horizontal="center"/>
    </xf>
    <xf numFmtId="0" fontId="7" fillId="0" borderId="17" xfId="0" applyFont="1" applyBorder="1"/>
    <xf numFmtId="38" fontId="7" fillId="0" borderId="14" xfId="2" applyNumberFormat="1" applyFont="1" applyBorder="1" applyAlignment="1">
      <alignment horizontal="center"/>
    </xf>
    <xf numFmtId="40" fontId="7" fillId="0" borderId="14" xfId="2" applyNumberFormat="1" applyFont="1" applyBorder="1" applyAlignment="1">
      <alignment horizontal="center"/>
    </xf>
    <xf numFmtId="40" fontId="7" fillId="0" borderId="15" xfId="2" applyNumberFormat="1" applyFont="1" applyBorder="1" applyAlignment="1">
      <alignment horizontal="center"/>
    </xf>
    <xf numFmtId="40" fontId="7" fillId="0" borderId="0" xfId="2" applyNumberFormat="1" applyFont="1" applyAlignment="1">
      <alignment horizontal="center"/>
    </xf>
    <xf numFmtId="38" fontId="7" fillId="0" borderId="17" xfId="2" applyNumberFormat="1" applyFont="1" applyBorder="1" applyAlignment="1">
      <alignment horizontal="center"/>
    </xf>
    <xf numFmtId="40" fontId="7" fillId="0" borderId="18" xfId="2" applyNumberFormat="1" applyFont="1" applyBorder="1" applyAlignment="1">
      <alignment horizontal="center"/>
    </xf>
    <xf numFmtId="40" fontId="7" fillId="0" borderId="19" xfId="2" applyNumberFormat="1" applyFont="1" applyBorder="1" applyAlignment="1">
      <alignment horizontal="center"/>
    </xf>
    <xf numFmtId="0" fontId="8" fillId="0" borderId="17" xfId="0" applyFont="1" applyBorder="1"/>
    <xf numFmtId="38" fontId="7" fillId="0" borderId="17" xfId="2" applyNumberFormat="1" applyFont="1" applyBorder="1"/>
    <xf numFmtId="40" fontId="7" fillId="0" borderId="18" xfId="2" applyNumberFormat="1" applyFont="1" applyBorder="1"/>
    <xf numFmtId="40" fontId="7" fillId="0" borderId="20" xfId="2" applyNumberFormat="1" applyFont="1" applyBorder="1"/>
    <xf numFmtId="167" fontId="7" fillId="0" borderId="17" xfId="2" applyNumberFormat="1" applyFont="1" applyBorder="1"/>
    <xf numFmtId="167" fontId="13" fillId="0" borderId="18" xfId="2" applyNumberFormat="1" applyFont="1" applyBorder="1"/>
    <xf numFmtId="166" fontId="13" fillId="0" borderId="18" xfId="2" applyFont="1" applyBorder="1"/>
    <xf numFmtId="166" fontId="13" fillId="0" borderId="0" xfId="2" applyFont="1"/>
    <xf numFmtId="166" fontId="13" fillId="0" borderId="0" xfId="2" applyFont="1" applyAlignment="1">
      <alignment horizontal="left" wrapText="1"/>
    </xf>
    <xf numFmtId="167" fontId="8" fillId="0" borderId="15" xfId="2" applyNumberFormat="1" applyFont="1" applyBorder="1"/>
    <xf numFmtId="167" fontId="8" fillId="0" borderId="16" xfId="2" applyNumberFormat="1" applyFont="1" applyBorder="1"/>
    <xf numFmtId="167" fontId="8" fillId="0" borderId="14" xfId="2" applyNumberFormat="1" applyFont="1" applyBorder="1"/>
    <xf numFmtId="0" fontId="8" fillId="0" borderId="17" xfId="0" applyFont="1" applyBorder="1" applyAlignment="1">
      <alignment horizontal="right"/>
    </xf>
    <xf numFmtId="0" fontId="8" fillId="0" borderId="0" xfId="0" applyFont="1" applyAlignment="1">
      <alignment horizontal="right"/>
    </xf>
    <xf numFmtId="38" fontId="8" fillId="0" borderId="17" xfId="2" applyNumberFormat="1" applyFont="1" applyBorder="1"/>
    <xf numFmtId="40" fontId="8" fillId="0" borderId="18" xfId="2" applyNumberFormat="1" applyFont="1" applyBorder="1"/>
    <xf numFmtId="40" fontId="8" fillId="0" borderId="20" xfId="2" applyNumberFormat="1" applyFont="1" applyBorder="1"/>
    <xf numFmtId="40" fontId="8" fillId="0" borderId="0" xfId="2" applyNumberFormat="1" applyFont="1"/>
    <xf numFmtId="166" fontId="17" fillId="0" borderId="18" xfId="2" applyFont="1" applyBorder="1"/>
    <xf numFmtId="166" fontId="17" fillId="0" borderId="0" xfId="2" applyFont="1"/>
    <xf numFmtId="166" fontId="13" fillId="0" borderId="0" xfId="2" applyFont="1" applyAlignment="1">
      <alignment wrapText="1"/>
    </xf>
    <xf numFmtId="167" fontId="18" fillId="0" borderId="18" xfId="2" applyNumberFormat="1" applyFont="1" applyBorder="1"/>
    <xf numFmtId="166" fontId="13" fillId="0" borderId="0" xfId="2" applyFont="1" applyAlignment="1">
      <alignment wrapText="1" shrinkToFit="1"/>
    </xf>
    <xf numFmtId="0" fontId="7" fillId="0" borderId="0" xfId="0" applyFont="1" applyAlignment="1">
      <alignment wrapText="1"/>
    </xf>
    <xf numFmtId="38" fontId="8" fillId="0" borderId="16" xfId="2" applyNumberFormat="1" applyFont="1" applyBorder="1"/>
    <xf numFmtId="0" fontId="8" fillId="0" borderId="17" xfId="0" applyFont="1" applyBorder="1" applyAlignment="1">
      <alignment horizontal="left"/>
    </xf>
    <xf numFmtId="0" fontId="8" fillId="0" borderId="0" xfId="0" applyFont="1" applyAlignment="1">
      <alignment horizontal="left"/>
    </xf>
    <xf numFmtId="167" fontId="8" fillId="0" borderId="17" xfId="2" applyNumberFormat="1" applyFont="1" applyBorder="1"/>
    <xf numFmtId="167" fontId="8" fillId="0" borderId="18" xfId="2" applyNumberFormat="1" applyFont="1" applyBorder="1"/>
    <xf numFmtId="38" fontId="8" fillId="0" borderId="18" xfId="2" applyNumberFormat="1" applyFont="1" applyBorder="1"/>
    <xf numFmtId="167" fontId="13" fillId="0" borderId="14" xfId="2" applyNumberFormat="1" applyFont="1" applyBorder="1"/>
    <xf numFmtId="38" fontId="8" fillId="0" borderId="14" xfId="2" applyNumberFormat="1" applyFont="1" applyBorder="1"/>
    <xf numFmtId="38" fontId="8" fillId="0" borderId="20" xfId="2" applyNumberFormat="1" applyFont="1" applyBorder="1"/>
    <xf numFmtId="167" fontId="19" fillId="0" borderId="17" xfId="2" applyNumberFormat="1" applyFont="1" applyBorder="1" applyAlignment="1">
      <alignment vertical="center"/>
    </xf>
    <xf numFmtId="166" fontId="20" fillId="0" borderId="20" xfId="2" applyFont="1" applyBorder="1" applyAlignment="1">
      <alignment vertical="center"/>
    </xf>
    <xf numFmtId="166" fontId="20" fillId="0" borderId="18" xfId="2" applyFont="1" applyBorder="1" applyAlignment="1">
      <alignment vertical="center"/>
    </xf>
    <xf numFmtId="166" fontId="20" fillId="0" borderId="0" xfId="2" applyFont="1" applyAlignment="1">
      <alignment vertical="center"/>
    </xf>
    <xf numFmtId="38" fontId="7" fillId="0" borderId="0" xfId="0" applyNumberFormat="1" applyFont="1"/>
    <xf numFmtId="40" fontId="13" fillId="0" borderId="18" xfId="2" applyNumberFormat="1" applyFont="1" applyBorder="1"/>
    <xf numFmtId="40" fontId="13" fillId="0" borderId="0" xfId="2" applyNumberFormat="1" applyFont="1"/>
    <xf numFmtId="0" fontId="21" fillId="0" borderId="17" xfId="0" applyFont="1" applyBorder="1"/>
    <xf numFmtId="0" fontId="21" fillId="0" borderId="0" xfId="0" applyFont="1"/>
    <xf numFmtId="167" fontId="19" fillId="0" borderId="17" xfId="2" applyNumberFormat="1" applyFont="1" applyBorder="1"/>
    <xf numFmtId="166" fontId="22" fillId="0" borderId="20" xfId="2" applyFont="1" applyBorder="1"/>
    <xf numFmtId="166" fontId="20" fillId="0" borderId="18" xfId="2" applyFont="1" applyBorder="1"/>
    <xf numFmtId="166" fontId="20" fillId="0" borderId="0" xfId="2" applyFont="1"/>
    <xf numFmtId="166" fontId="19" fillId="0" borderId="17" xfId="2" applyFont="1" applyBorder="1"/>
    <xf numFmtId="167" fontId="13" fillId="0" borderId="0" xfId="2" applyNumberFormat="1" applyFont="1"/>
    <xf numFmtId="166" fontId="19" fillId="0" borderId="20" xfId="2" applyFont="1" applyBorder="1"/>
    <xf numFmtId="167" fontId="19" fillId="0" borderId="0" xfId="2" applyNumberFormat="1" applyFont="1"/>
    <xf numFmtId="0" fontId="23" fillId="0" borderId="21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4" fillId="0" borderId="15" xfId="2" applyNumberFormat="1" applyFont="1" applyBorder="1" applyAlignment="1">
      <alignment vertical="center"/>
    </xf>
    <xf numFmtId="167" fontId="13" fillId="0" borderId="16" xfId="2" applyNumberFormat="1" applyFont="1" applyBorder="1"/>
    <xf numFmtId="166" fontId="25" fillId="0" borderId="14" xfId="2" applyFont="1" applyBorder="1" applyAlignment="1">
      <alignment vertical="center"/>
    </xf>
    <xf numFmtId="166" fontId="25" fillId="0" borderId="16" xfId="2" applyFont="1" applyBorder="1" applyAlignment="1">
      <alignment vertical="center"/>
    </xf>
    <xf numFmtId="166" fontId="25" fillId="0" borderId="0" xfId="2" applyFont="1" applyAlignment="1">
      <alignment vertical="center"/>
    </xf>
    <xf numFmtId="167" fontId="8" fillId="0" borderId="0" xfId="0" applyNumberFormat="1" applyFont="1"/>
    <xf numFmtId="40" fontId="20" fillId="0" borderId="0" xfId="2" applyNumberFormat="1" applyFont="1"/>
    <xf numFmtId="38" fontId="20" fillId="0" borderId="0" xfId="2" applyNumberFormat="1" applyFont="1"/>
    <xf numFmtId="0" fontId="13" fillId="0" borderId="0" xfId="0" applyNumberFormat="1" applyFont="1" applyFill="1" applyBorder="1"/>
    <xf numFmtId="0" fontId="0" fillId="0" borderId="0" xfId="0" applyNumberFormat="1" applyFont="1"/>
    <xf numFmtId="0" fontId="26" fillId="0" borderId="0" xfId="0" applyNumberFormat="1" applyFont="1"/>
    <xf numFmtId="169" fontId="6" fillId="0" borderId="0" xfId="0" applyNumberFormat="1" applyFont="1" applyAlignment="1">
      <alignment horizontal="center"/>
    </xf>
    <xf numFmtId="169" fontId="7" fillId="0" borderId="0" xfId="2" applyNumberFormat="1" applyFont="1" applyAlignment="1">
      <alignment horizontal="center"/>
    </xf>
    <xf numFmtId="169" fontId="13" fillId="0" borderId="0" xfId="2" applyNumberFormat="1" applyFont="1"/>
    <xf numFmtId="169" fontId="20" fillId="0" borderId="0" xfId="2" applyNumberFormat="1" applyFont="1"/>
    <xf numFmtId="169" fontId="25" fillId="0" borderId="0" xfId="2" applyNumberFormat="1" applyFont="1" applyAlignment="1">
      <alignment vertical="center"/>
    </xf>
    <xf numFmtId="169" fontId="7" fillId="0" borderId="0" xfId="0" applyNumberFormat="1" applyFont="1"/>
    <xf numFmtId="167" fontId="7" fillId="2" borderId="17" xfId="2" applyNumberFormat="1" applyFont="1" applyFill="1" applyBorder="1"/>
    <xf numFmtId="0" fontId="0" fillId="0" borderId="19" xfId="0" applyNumberFormat="1" applyFont="1" applyBorder="1"/>
    <xf numFmtId="0" fontId="0" fillId="0" borderId="22" xfId="0" applyNumberFormat="1" applyFont="1" applyBorder="1"/>
    <xf numFmtId="167" fontId="29" fillId="0" borderId="0" xfId="4" applyNumberFormat="1" applyFont="1"/>
    <xf numFmtId="0" fontId="29" fillId="0" borderId="0" xfId="0" applyNumberFormat="1" applyFont="1"/>
    <xf numFmtId="170" fontId="29" fillId="0" borderId="0" xfId="0" applyNumberFormat="1" applyFont="1"/>
    <xf numFmtId="0" fontId="29" fillId="0" borderId="0" xfId="0" applyFont="1"/>
    <xf numFmtId="169" fontId="29" fillId="0" borderId="0" xfId="2" applyNumberFormat="1" applyFont="1"/>
    <xf numFmtId="169" fontId="29" fillId="0" borderId="0" xfId="2" applyNumberFormat="1" applyFont="1" applyFill="1"/>
    <xf numFmtId="0" fontId="28" fillId="0" borderId="0" xfId="0" applyNumberFormat="1" applyFont="1"/>
    <xf numFmtId="0" fontId="30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justify"/>
    </xf>
    <xf numFmtId="0" fontId="7" fillId="0" borderId="0" xfId="0" applyNumberFormat="1" applyFont="1" applyFill="1" applyBorder="1"/>
    <xf numFmtId="0" fontId="14" fillId="0" borderId="0" xfId="0" applyNumberFormat="1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justify"/>
    </xf>
    <xf numFmtId="167" fontId="12" fillId="0" borderId="0" xfId="2" applyNumberFormat="1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0" xfId="0" applyFont="1" applyBorder="1" applyAlignment="1">
      <alignment horizontal="center"/>
    </xf>
    <xf numFmtId="167" fontId="7" fillId="0" borderId="10" xfId="2" applyNumberFormat="1" applyFont="1" applyBorder="1" applyAlignment="1">
      <alignment horizontal="center"/>
    </xf>
    <xf numFmtId="167" fontId="7" fillId="0" borderId="0" xfId="2" applyNumberFormat="1" applyFont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0" xfId="0" applyFont="1" applyAlignment="1">
      <alignment horizontal="justify"/>
    </xf>
    <xf numFmtId="167" fontId="12" fillId="0" borderId="0" xfId="2" applyNumberFormat="1" applyFont="1" applyAlignment="1">
      <alignment horizontal="center"/>
    </xf>
    <xf numFmtId="168" fontId="12" fillId="0" borderId="0" xfId="2" applyNumberFormat="1" applyFont="1" applyAlignment="1">
      <alignment horizontal="center"/>
    </xf>
    <xf numFmtId="0" fontId="9" fillId="0" borderId="0" xfId="0" applyFont="1" applyAlignment="1">
      <alignment horizontal="center"/>
    </xf>
    <xf numFmtId="167" fontId="7" fillId="0" borderId="9" xfId="2" applyNumberFormat="1" applyFont="1" applyBorder="1" applyAlignment="1">
      <alignment horizontal="center"/>
    </xf>
    <xf numFmtId="167" fontId="7" fillId="0" borderId="11" xfId="2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17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19" fillId="0" borderId="17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8" fontId="7" fillId="0" borderId="14" xfId="2" applyNumberFormat="1" applyFont="1" applyBorder="1" applyAlignment="1">
      <alignment horizontal="center"/>
    </xf>
    <xf numFmtId="38" fontId="7" fillId="0" borderId="15" xfId="2" applyNumberFormat="1" applyFont="1" applyBorder="1" applyAlignment="1">
      <alignment horizontal="center"/>
    </xf>
    <xf numFmtId="38" fontId="7" fillId="0" borderId="16" xfId="2" applyNumberFormat="1" applyFont="1" applyBorder="1" applyAlignment="1">
      <alignment horizontal="center"/>
    </xf>
    <xf numFmtId="0" fontId="7" fillId="0" borderId="0" xfId="0" quotePrefix="1" applyFont="1" applyAlignment="1">
      <alignment horizontal="left"/>
    </xf>
  </cellXfs>
  <cellStyles count="5">
    <cellStyle name="Comma" xfId="4" builtinId="3"/>
    <cellStyle name="Comma [0] 2" xfId="1"/>
    <cellStyle name="Comma 2" xfId="2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9</xdr:row>
      <xdr:rowOff>0</xdr:rowOff>
    </xdr:from>
    <xdr:to>
      <xdr:col>6</xdr:col>
      <xdr:colOff>1059111</xdr:colOff>
      <xdr:row>12</xdr:row>
      <xdr:rowOff>37956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1552575"/>
          <a:ext cx="3878511" cy="733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B21" sqref="B21"/>
    </sheetView>
  </sheetViews>
  <sheetFormatPr defaultColWidth="9.140625" defaultRowHeight="13.5"/>
  <cols>
    <col min="1" max="1" width="9.140625" style="4" customWidth="1"/>
    <col min="2" max="2" width="12.7109375" style="4" customWidth="1"/>
    <col min="3" max="3" width="9.140625" style="4" customWidth="1"/>
    <col min="4" max="4" width="6.140625" style="4" customWidth="1"/>
    <col min="5" max="6" width="9.140625" style="4" customWidth="1"/>
    <col min="7" max="7" width="27.140625" style="4" customWidth="1"/>
    <col min="8" max="8" width="9.140625" style="4" customWidth="1"/>
    <col min="9" max="16384" width="9.140625" style="4"/>
  </cols>
  <sheetData>
    <row r="1" spans="1:7" ht="14.25" thickTop="1">
      <c r="A1" s="1"/>
      <c r="B1" s="2"/>
      <c r="C1" s="2"/>
      <c r="D1" s="2"/>
      <c r="E1" s="2"/>
      <c r="F1" s="2"/>
      <c r="G1" s="3"/>
    </row>
    <row r="2" spans="1:7">
      <c r="A2" s="5"/>
      <c r="G2" s="6"/>
    </row>
    <row r="3" spans="1:7">
      <c r="A3" s="5"/>
      <c r="G3" s="6"/>
    </row>
    <row r="4" spans="1:7">
      <c r="A4" s="5"/>
      <c r="G4" s="6"/>
    </row>
    <row r="5" spans="1:7">
      <c r="A5" s="5"/>
      <c r="G5" s="6"/>
    </row>
    <row r="6" spans="1:7">
      <c r="A6" s="5"/>
      <c r="G6" s="6"/>
    </row>
    <row r="7" spans="1:7">
      <c r="A7" s="5"/>
      <c r="G7" s="6"/>
    </row>
    <row r="8" spans="1:7">
      <c r="A8" s="5"/>
      <c r="G8" s="6"/>
    </row>
    <row r="9" spans="1:7">
      <c r="A9" s="5"/>
      <c r="G9" s="6"/>
    </row>
    <row r="10" spans="1:7">
      <c r="A10" s="5"/>
      <c r="G10" s="6"/>
    </row>
    <row r="11" spans="1:7" ht="26.25">
      <c r="A11" s="154"/>
      <c r="B11" s="155"/>
      <c r="C11" s="155"/>
      <c r="D11" s="155"/>
      <c r="E11" s="155"/>
      <c r="F11" s="155"/>
      <c r="G11" s="156"/>
    </row>
    <row r="12" spans="1:7" ht="15">
      <c r="A12" s="157"/>
      <c r="B12" s="158"/>
      <c r="C12" s="158"/>
      <c r="D12" s="158"/>
      <c r="E12" s="158"/>
      <c r="F12" s="158"/>
      <c r="G12" s="159"/>
    </row>
    <row r="13" spans="1:7">
      <c r="A13" s="5"/>
      <c r="G13" s="6"/>
    </row>
    <row r="14" spans="1:7">
      <c r="A14" s="5"/>
      <c r="G14" s="6"/>
    </row>
    <row r="15" spans="1:7">
      <c r="A15" s="5"/>
      <c r="G15" s="6"/>
    </row>
    <row r="16" spans="1:7">
      <c r="A16" s="5"/>
      <c r="G16" s="6"/>
    </row>
    <row r="17" spans="1:7" ht="18" customHeight="1">
      <c r="A17" s="5"/>
      <c r="G17" s="6"/>
    </row>
    <row r="18" spans="1:7">
      <c r="A18" s="5"/>
      <c r="G18" s="6"/>
    </row>
    <row r="19" spans="1:7">
      <c r="A19" s="5"/>
      <c r="G19" s="6"/>
    </row>
    <row r="20" spans="1:7" ht="18.75">
      <c r="A20" s="151" t="s">
        <v>0</v>
      </c>
      <c r="B20" s="152"/>
      <c r="C20" s="152"/>
      <c r="D20" s="152"/>
      <c r="E20" s="152"/>
      <c r="F20" s="152"/>
      <c r="G20" s="153"/>
    </row>
    <row r="21" spans="1:7" ht="18.75">
      <c r="A21" s="7"/>
      <c r="B21" s="8"/>
      <c r="C21" s="8"/>
      <c r="D21" s="8"/>
      <c r="E21" s="8"/>
      <c r="F21" s="8"/>
      <c r="G21" s="9"/>
    </row>
    <row r="22" spans="1:7" ht="18.75">
      <c r="A22" s="151" t="s">
        <v>1</v>
      </c>
      <c r="B22" s="152"/>
      <c r="C22" s="152"/>
      <c r="D22" s="152"/>
      <c r="E22" s="152"/>
      <c r="F22" s="152"/>
      <c r="G22" s="153"/>
    </row>
    <row r="23" spans="1:7" ht="18.75">
      <c r="A23" s="7"/>
      <c r="B23" s="8"/>
      <c r="C23" s="8"/>
      <c r="D23" s="8"/>
      <c r="E23" s="8"/>
      <c r="F23" s="8"/>
      <c r="G23" s="9"/>
    </row>
    <row r="24" spans="1:7" ht="18.75">
      <c r="A24" s="160"/>
      <c r="B24" s="161"/>
      <c r="C24" s="161"/>
      <c r="D24" s="161"/>
      <c r="E24" s="161"/>
      <c r="F24" s="161"/>
      <c r="G24" s="162"/>
    </row>
    <row r="25" spans="1:7" ht="18.75">
      <c r="A25" s="151"/>
      <c r="B25" s="152"/>
      <c r="C25" s="152"/>
      <c r="D25" s="152"/>
      <c r="E25" s="152"/>
      <c r="F25" s="152"/>
      <c r="G25" s="153"/>
    </row>
    <row r="26" spans="1:7">
      <c r="A26" s="5"/>
      <c r="G26" s="6"/>
    </row>
    <row r="27" spans="1:7">
      <c r="A27" s="5"/>
      <c r="G27" s="6"/>
    </row>
    <row r="28" spans="1:7">
      <c r="A28" s="5"/>
      <c r="G28" s="6"/>
    </row>
    <row r="29" spans="1:7">
      <c r="A29" s="5"/>
      <c r="G29" s="6"/>
    </row>
    <row r="30" spans="1:7">
      <c r="A30" s="5"/>
      <c r="G30" s="6"/>
    </row>
    <row r="31" spans="1:7">
      <c r="A31" s="5"/>
      <c r="G31" s="6"/>
    </row>
    <row r="32" spans="1:7">
      <c r="A32" s="5"/>
      <c r="G32" s="6"/>
    </row>
    <row r="33" spans="1:7">
      <c r="A33" s="5"/>
      <c r="G33" s="6"/>
    </row>
    <row r="34" spans="1:7">
      <c r="A34" s="5"/>
      <c r="G34" s="6"/>
    </row>
    <row r="35" spans="1:7">
      <c r="A35" s="5"/>
      <c r="G35" s="6"/>
    </row>
    <row r="36" spans="1:7">
      <c r="A36" s="5"/>
      <c r="G36" s="6"/>
    </row>
    <row r="37" spans="1:7">
      <c r="A37" s="5"/>
      <c r="G37" s="6"/>
    </row>
    <row r="38" spans="1:7">
      <c r="A38" s="5"/>
      <c r="G38" s="6"/>
    </row>
    <row r="39" spans="1:7">
      <c r="A39" s="5"/>
      <c r="G39" s="6"/>
    </row>
    <row r="40" spans="1:7">
      <c r="A40" s="5"/>
      <c r="G40" s="6"/>
    </row>
    <row r="41" spans="1:7">
      <c r="A41" s="5"/>
      <c r="G41" s="6"/>
    </row>
    <row r="42" spans="1:7">
      <c r="A42" s="5"/>
      <c r="G42" s="6"/>
    </row>
    <row r="43" spans="1:7">
      <c r="A43" s="5"/>
      <c r="G43" s="6"/>
    </row>
    <row r="44" spans="1:7">
      <c r="A44" s="5"/>
      <c r="G44" s="6"/>
    </row>
    <row r="45" spans="1:7">
      <c r="A45" s="5"/>
      <c r="G45" s="6"/>
    </row>
    <row r="46" spans="1:7">
      <c r="A46" s="5"/>
      <c r="G46" s="6"/>
    </row>
    <row r="47" spans="1:7">
      <c r="A47" s="5"/>
      <c r="G47" s="6"/>
    </row>
    <row r="48" spans="1:7">
      <c r="A48" s="5"/>
      <c r="G48" s="6"/>
    </row>
    <row r="49" spans="1:7" ht="14.25" thickBot="1">
      <c r="A49" s="10"/>
      <c r="B49" s="11"/>
      <c r="C49" s="11"/>
      <c r="D49" s="11"/>
      <c r="E49" s="11" t="s">
        <v>2</v>
      </c>
      <c r="F49" s="11"/>
      <c r="G49" s="12"/>
    </row>
  </sheetData>
  <mergeCells count="6">
    <mergeCell ref="A25:G25"/>
    <mergeCell ref="A11:G11"/>
    <mergeCell ref="A12:G12"/>
    <mergeCell ref="A20:G20"/>
    <mergeCell ref="A22:G22"/>
    <mergeCell ref="A24:G24"/>
  </mergeCells>
  <pageMargins left="0.75" right="0.75" top="1" bottom="1" header="0.5" footer="0.5"/>
  <pageSetup paperSize="9" orientation="portrait"/>
  <headerFooter alignWithMargins="0">
    <oddFooter>&amp;R&amp;"Letter Gothic,Regular"&amp;7Printed &amp;D&amp;T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85" zoomScaleNormal="85" workbookViewId="0">
      <selection sqref="A1:F1"/>
    </sheetView>
  </sheetViews>
  <sheetFormatPr defaultColWidth="9.140625" defaultRowHeight="13.5"/>
  <cols>
    <col min="1" max="1" width="47.85546875" style="13" customWidth="1"/>
    <col min="2" max="2" width="5.28515625" style="15" customWidth="1"/>
    <col min="3" max="3" width="1.5703125" style="13" customWidth="1"/>
    <col min="4" max="4" width="19.5703125" style="13" bestFit="1" customWidth="1"/>
    <col min="5" max="5" width="3.85546875" style="13" customWidth="1"/>
    <col min="6" max="6" width="20" style="13" bestFit="1" customWidth="1"/>
    <col min="7" max="7" width="9.140625" style="13" customWidth="1"/>
    <col min="8" max="8" width="24.140625" style="13" customWidth="1"/>
    <col min="9" max="9" width="9.140625" style="13" customWidth="1"/>
    <col min="10" max="16384" width="9.140625" style="13"/>
  </cols>
  <sheetData>
    <row r="1" spans="1:8" ht="15.75">
      <c r="A1" s="163" t="str">
        <f>Desc!A2</f>
        <v>PT. RHB ASSET MANAGEMENT INDONESIA</v>
      </c>
      <c r="B1" s="163"/>
      <c r="C1" s="163"/>
      <c r="D1" s="163"/>
      <c r="E1" s="163"/>
      <c r="F1" s="163"/>
    </row>
    <row r="2" spans="1:8" ht="15.75">
      <c r="A2" s="163" t="s">
        <v>3</v>
      </c>
      <c r="B2" s="163"/>
      <c r="C2" s="163"/>
      <c r="D2" s="163"/>
      <c r="E2" s="163"/>
      <c r="F2" s="163"/>
    </row>
    <row r="3" spans="1:8" ht="15.75">
      <c r="A3" s="164">
        <f>Cover!A24</f>
        <v>0</v>
      </c>
      <c r="B3" s="164"/>
      <c r="C3" s="164"/>
      <c r="D3" s="164"/>
      <c r="E3" s="164"/>
      <c r="F3" s="164"/>
    </row>
    <row r="4" spans="1:8">
      <c r="A4" s="14"/>
      <c r="B4" s="14"/>
      <c r="C4" s="14"/>
      <c r="D4" s="14"/>
      <c r="E4" s="14"/>
      <c r="F4" s="14"/>
    </row>
    <row r="5" spans="1:8">
      <c r="A5" s="14"/>
      <c r="B5" s="14"/>
      <c r="C5" s="14"/>
      <c r="D5" s="14"/>
      <c r="E5" s="14"/>
      <c r="F5" s="14"/>
    </row>
    <row r="6" spans="1:8">
      <c r="D6" s="16"/>
      <c r="E6" s="16"/>
      <c r="F6" s="16"/>
    </row>
    <row r="7" spans="1:8" ht="14.25" thickBot="1">
      <c r="A7" s="15"/>
      <c r="B7" s="17" t="s">
        <v>4</v>
      </c>
      <c r="D7" s="18">
        <f>Cover!A24</f>
        <v>0</v>
      </c>
      <c r="E7" s="16"/>
      <c r="F7" s="18"/>
    </row>
    <row r="8" spans="1:8" ht="14.25" thickTop="1">
      <c r="A8" s="19" t="s">
        <v>5</v>
      </c>
      <c r="B8" s="20"/>
      <c r="C8" s="165" t="s">
        <v>6</v>
      </c>
      <c r="D8" s="165"/>
      <c r="E8" s="165" t="s">
        <v>6</v>
      </c>
      <c r="F8" s="165"/>
    </row>
    <row r="9" spans="1:8">
      <c r="A9" s="19"/>
      <c r="B9" s="20"/>
      <c r="C9" s="14"/>
      <c r="D9" s="16"/>
      <c r="E9" s="16"/>
      <c r="F9" s="16"/>
    </row>
    <row r="10" spans="1:8">
      <c r="A10" s="13" t="s">
        <v>7</v>
      </c>
      <c r="B10" s="15">
        <v>1</v>
      </c>
      <c r="C10" s="16"/>
      <c r="D10" s="16">
        <f>Desc!J17</f>
        <v>0</v>
      </c>
      <c r="E10" s="16"/>
      <c r="F10" s="16">
        <f>Desc!L17</f>
        <v>0</v>
      </c>
    </row>
    <row r="11" spans="1:8">
      <c r="A11" s="13" t="s">
        <v>8</v>
      </c>
      <c r="B11" s="15">
        <v>2</v>
      </c>
      <c r="C11" s="16"/>
      <c r="D11" s="16">
        <f>Desc!J25</f>
        <v>0</v>
      </c>
      <c r="E11" s="16"/>
      <c r="F11" s="16">
        <f>Desc!L25</f>
        <v>0</v>
      </c>
    </row>
    <row r="12" spans="1:8">
      <c r="A12" s="13" t="s">
        <v>9</v>
      </c>
      <c r="D12" s="16">
        <f>Desc!J34</f>
        <v>0</v>
      </c>
      <c r="E12" s="16"/>
      <c r="F12" s="16">
        <f>Desc!L34</f>
        <v>0</v>
      </c>
    </row>
    <row r="13" spans="1:8">
      <c r="A13" s="13" t="s">
        <v>10</v>
      </c>
      <c r="B13" s="15">
        <v>4</v>
      </c>
      <c r="D13" s="16">
        <f>Desc!J48</f>
        <v>0</v>
      </c>
      <c r="E13" s="16"/>
      <c r="F13" s="16">
        <f>Desc!L48</f>
        <v>0</v>
      </c>
    </row>
    <row r="14" spans="1:8">
      <c r="A14" s="13" t="s">
        <v>11</v>
      </c>
      <c r="B14" s="15">
        <v>5</v>
      </c>
      <c r="D14" s="16">
        <f>Desc!J57</f>
        <v>0</v>
      </c>
      <c r="E14" s="16"/>
      <c r="F14" s="16">
        <f>Desc!L57</f>
        <v>0</v>
      </c>
      <c r="H14" s="21"/>
    </row>
    <row r="15" spans="1:8">
      <c r="D15" s="16"/>
      <c r="E15" s="16"/>
      <c r="F15" s="16"/>
    </row>
    <row r="16" spans="1:8">
      <c r="D16" s="22">
        <f>SUM(D10:D14)</f>
        <v>0</v>
      </c>
      <c r="E16" s="16"/>
      <c r="F16" s="22">
        <f>SUM(F10:F14)</f>
        <v>0</v>
      </c>
    </row>
    <row r="17" spans="1:8">
      <c r="D17" s="16"/>
      <c r="E17" s="16"/>
      <c r="F17" s="16"/>
    </row>
    <row r="18" spans="1:8">
      <c r="A18" s="13" t="s">
        <v>12</v>
      </c>
      <c r="B18" s="15">
        <v>6</v>
      </c>
      <c r="D18" s="16">
        <f>Desc!J74</f>
        <v>0</v>
      </c>
      <c r="E18" s="16"/>
      <c r="F18" s="16">
        <f>Desc!L74</f>
        <v>0</v>
      </c>
    </row>
    <row r="19" spans="1:8">
      <c r="A19" s="13" t="s">
        <v>13</v>
      </c>
      <c r="B19" s="15">
        <v>7</v>
      </c>
      <c r="D19" s="16">
        <f>Desc!L103</f>
        <v>0</v>
      </c>
      <c r="E19" s="16"/>
      <c r="F19" s="16">
        <f>Desc!E103</f>
        <v>0</v>
      </c>
    </row>
    <row r="20" spans="1:8">
      <c r="A20" s="13" t="s">
        <v>14</v>
      </c>
      <c r="B20" s="15">
        <v>8</v>
      </c>
      <c r="D20" s="16">
        <f>Desc!J112</f>
        <v>0</v>
      </c>
      <c r="E20" s="16"/>
      <c r="F20" s="16">
        <f>Desc!L112</f>
        <v>0</v>
      </c>
      <c r="H20" s="21"/>
    </row>
    <row r="21" spans="1:8">
      <c r="D21" s="16"/>
      <c r="E21" s="16"/>
      <c r="F21" s="16"/>
    </row>
    <row r="22" spans="1:8" ht="14.25" thickBot="1">
      <c r="A22" s="23" t="s">
        <v>15</v>
      </c>
      <c r="B22" s="24"/>
      <c r="C22" s="23"/>
      <c r="D22" s="25">
        <f>D16+D18+D19+D20</f>
        <v>0</v>
      </c>
      <c r="E22" s="26"/>
      <c r="F22" s="25">
        <f>F16+F18+F19+F20</f>
        <v>0</v>
      </c>
      <c r="H22" s="21"/>
    </row>
    <row r="23" spans="1:8" ht="14.25" thickTop="1">
      <c r="D23" s="16"/>
      <c r="E23" s="16"/>
      <c r="F23" s="16"/>
    </row>
    <row r="24" spans="1:8">
      <c r="D24" s="16"/>
      <c r="E24" s="16"/>
      <c r="F24" s="16"/>
    </row>
    <row r="25" spans="1:8">
      <c r="A25" s="27" t="s">
        <v>16</v>
      </c>
      <c r="B25" s="14"/>
      <c r="D25" s="16"/>
      <c r="E25" s="16"/>
      <c r="F25" s="16"/>
    </row>
    <row r="26" spans="1:8">
      <c r="D26" s="16"/>
      <c r="E26" s="16"/>
      <c r="F26" s="16"/>
    </row>
    <row r="27" spans="1:8">
      <c r="A27" s="13" t="s">
        <v>17</v>
      </c>
      <c r="D27" s="16">
        <f>Desc!J122</f>
        <v>0</v>
      </c>
      <c r="E27" s="16"/>
      <c r="F27" s="16">
        <f>Desc!L122</f>
        <v>0</v>
      </c>
    </row>
    <row r="28" spans="1:8">
      <c r="A28" s="13" t="s">
        <v>18</v>
      </c>
      <c r="D28" s="16"/>
      <c r="E28" s="16"/>
      <c r="F28" s="16"/>
    </row>
    <row r="29" spans="1:8">
      <c r="A29" s="13" t="s">
        <v>19</v>
      </c>
      <c r="B29" s="15">
        <v>9</v>
      </c>
      <c r="D29" s="16">
        <f>Desc!J157</f>
        <v>0</v>
      </c>
      <c r="E29" s="16"/>
      <c r="F29" s="16">
        <f>Desc!L157</f>
        <v>0</v>
      </c>
    </row>
    <row r="30" spans="1:8">
      <c r="D30" s="16"/>
      <c r="E30" s="16"/>
      <c r="F30" s="16"/>
    </row>
    <row r="31" spans="1:8" ht="16.5" customHeight="1">
      <c r="A31" s="28" t="s">
        <v>20</v>
      </c>
      <c r="B31" s="14"/>
      <c r="C31" s="16"/>
      <c r="D31" s="29">
        <f>SUM(D27:D30)</f>
        <v>0</v>
      </c>
      <c r="E31" s="16"/>
      <c r="F31" s="29">
        <f>SUM(F27:F30)</f>
        <v>0</v>
      </c>
    </row>
    <row r="32" spans="1:8">
      <c r="D32" s="16"/>
      <c r="E32" s="16"/>
      <c r="F32" s="16"/>
    </row>
    <row r="33" spans="1:8">
      <c r="A33" s="27" t="s">
        <v>21</v>
      </c>
      <c r="B33" s="14"/>
      <c r="D33" s="16"/>
      <c r="E33" s="16"/>
      <c r="F33" s="16"/>
    </row>
    <row r="34" spans="1:8">
      <c r="D34" s="16"/>
      <c r="E34" s="16"/>
      <c r="F34" s="16"/>
    </row>
    <row r="35" spans="1:8">
      <c r="A35" s="13" t="s">
        <v>22</v>
      </c>
      <c r="D35" s="16"/>
      <c r="E35" s="16"/>
      <c r="F35" s="16"/>
    </row>
    <row r="36" spans="1:8">
      <c r="A36" s="13" t="s">
        <v>23</v>
      </c>
      <c r="D36" s="16"/>
      <c r="E36" s="16"/>
      <c r="F36" s="16"/>
    </row>
    <row r="37" spans="1:8" ht="15">
      <c r="A37" s="13" t="s">
        <v>24</v>
      </c>
      <c r="B37" s="15">
        <v>10</v>
      </c>
      <c r="D37" s="16">
        <f>-SUMIF(TB_NEW!$A:$A,$H37,TB_NEW!$F:$F)</f>
        <v>0</v>
      </c>
      <c r="E37" s="16"/>
      <c r="F37" s="16">
        <f>-SUMIF(TB_NEW!$A:$A,$H37,TB_NEW!$C:$C)</f>
        <v>0</v>
      </c>
      <c r="H37" s="124" t="s">
        <v>247</v>
      </c>
    </row>
    <row r="38" spans="1:8">
      <c r="A38" s="13" t="s">
        <v>25</v>
      </c>
      <c r="D38" s="16"/>
      <c r="E38" s="16"/>
      <c r="F38" s="16"/>
    </row>
    <row r="39" spans="1:8">
      <c r="A39" s="13" t="s">
        <v>26</v>
      </c>
      <c r="D39" s="16">
        <f>-(SUMIF(TB_NEW!$A:$A,$H40,TB_NEW!$F:$F)+SUMIF(TB_NEW!$A:$A,$H39,TB_NEW!$F:$F))</f>
        <v>0</v>
      </c>
      <c r="E39" s="16"/>
      <c r="F39" s="16">
        <f>-(SUMIF(TB_NEW!$A:$A,$H40,TB_NEW!$C:$C)+SUMIF(TB_NEW!$A:$A,$H39,TB_NEW!$C:$C))</f>
        <v>0</v>
      </c>
      <c r="H39" s="132" t="s">
        <v>251</v>
      </c>
    </row>
    <row r="40" spans="1:8">
      <c r="A40" s="13" t="s">
        <v>27</v>
      </c>
      <c r="D40" s="16">
        <f>-SUMIF(TB_NEW!$A:$A,$H41,TB_NEW!$F:$F)</f>
        <v>0</v>
      </c>
      <c r="E40" s="16"/>
      <c r="F40" s="16">
        <f>-SUMIF(TB_NEW!$A:$A,$H41,TB_NEW!$C:$C)</f>
        <v>0</v>
      </c>
      <c r="H40" s="133" t="s">
        <v>250</v>
      </c>
    </row>
    <row r="41" spans="1:8">
      <c r="A41" s="13" t="s">
        <v>28</v>
      </c>
      <c r="D41" s="16">
        <f>-SUMIF(TB_NEW!$A:$A,$H42,TB_NEW!$F:$F)</f>
        <v>0</v>
      </c>
      <c r="E41" s="16"/>
      <c r="F41" s="16">
        <f>-SUMIF(TB_NEW!$A:$A,$H42,TB_NEW!$C:$C)</f>
        <v>0</v>
      </c>
      <c r="H41" s="123" t="s">
        <v>248</v>
      </c>
    </row>
    <row r="42" spans="1:8" ht="18" customHeight="1">
      <c r="A42" s="13" t="s">
        <v>29</v>
      </c>
      <c r="B42" s="14"/>
      <c r="C42" s="16"/>
      <c r="D42" s="16">
        <f>'IS Total'!D80+'IS Total'!D82</f>
        <v>0</v>
      </c>
      <c r="E42" s="16"/>
      <c r="F42" s="16">
        <f>'IS Total'!D82</f>
        <v>0</v>
      </c>
      <c r="H42" s="123" t="s">
        <v>249</v>
      </c>
    </row>
    <row r="43" spans="1:8">
      <c r="A43" s="28" t="s">
        <v>30</v>
      </c>
      <c r="D43" s="29">
        <f>SUM(D37:D42)</f>
        <v>0</v>
      </c>
      <c r="E43" s="16"/>
      <c r="F43" s="29">
        <f>SUM(F37:F42)</f>
        <v>0</v>
      </c>
    </row>
    <row r="44" spans="1:8" ht="17.25" customHeight="1">
      <c r="A44" s="23"/>
      <c r="B44" s="24"/>
      <c r="C44" s="23"/>
      <c r="D44" s="16"/>
      <c r="E44" s="26"/>
      <c r="F44" s="16"/>
    </row>
    <row r="45" spans="1:8" ht="14.25" thickBot="1">
      <c r="A45" s="23" t="s">
        <v>31</v>
      </c>
      <c r="D45" s="25">
        <f>+D31+D43</f>
        <v>0</v>
      </c>
      <c r="F45" s="25">
        <f>+F31+F43</f>
        <v>0</v>
      </c>
    </row>
    <row r="47" spans="1:8">
      <c r="D47" s="16">
        <f>D22-D45</f>
        <v>0</v>
      </c>
      <c r="F47" s="16">
        <f>F22-F45</f>
        <v>0</v>
      </c>
    </row>
    <row r="49" spans="4:6">
      <c r="D49" s="31"/>
      <c r="F49" s="21"/>
    </row>
    <row r="50" spans="4:6">
      <c r="D50" s="21"/>
    </row>
  </sheetData>
  <mergeCells count="5">
    <mergeCell ref="A1:F1"/>
    <mergeCell ref="A2:F2"/>
    <mergeCell ref="A3:F3"/>
    <mergeCell ref="C8:D8"/>
    <mergeCell ref="E8:F8"/>
  </mergeCells>
  <pageMargins left="0.47244094488188981" right="0.27559055118110237" top="0.98425196850393704" bottom="0.98425196850393704" header="0.51181102362204722" footer="0.51181102362204722"/>
  <pageSetup paperSize="9" scale="80" orientation="portrait"/>
  <headerFooter alignWithMargins="0">
    <oddFooter>&amp;R&amp;"Letter Gothic,Regular"&amp;7Printed 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0"/>
  <sheetViews>
    <sheetView tabSelected="1" topLeftCell="A143" workbookViewId="0">
      <selection activeCell="C157" sqref="C157"/>
    </sheetView>
  </sheetViews>
  <sheetFormatPr defaultColWidth="9.140625" defaultRowHeight="13.5"/>
  <cols>
    <col min="1" max="1" width="3.28515625" style="15" customWidth="1"/>
    <col min="2" max="2" width="1.42578125" style="13" customWidth="1"/>
    <col min="3" max="3" width="17" style="13" customWidth="1"/>
    <col min="4" max="4" width="5.28515625" style="13" customWidth="1"/>
    <col min="5" max="6" width="8.7109375" style="13" customWidth="1"/>
    <col min="7" max="7" width="3.5703125" style="13" customWidth="1"/>
    <col min="8" max="8" width="14.140625" style="13" bestFit="1" customWidth="1"/>
    <col min="9" max="9" width="3.42578125" style="16" customWidth="1"/>
    <col min="10" max="10" width="15.28515625" style="13" customWidth="1"/>
    <col min="11" max="11" width="3.42578125" style="16" customWidth="1"/>
    <col min="12" max="12" width="17.42578125" style="13" customWidth="1"/>
    <col min="13" max="13" width="11" style="13" bestFit="1" customWidth="1"/>
    <col min="14" max="16384" width="9.140625" style="13"/>
  </cols>
  <sheetData>
    <row r="2" spans="1:13" ht="15.75">
      <c r="A2" s="163" t="s">
        <v>257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</row>
    <row r="3" spans="1:13" ht="15.75">
      <c r="A3" s="163" t="s">
        <v>32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</row>
    <row r="4" spans="1:13" ht="15.75">
      <c r="A4" s="163" t="s">
        <v>33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</row>
    <row r="5" spans="1:13" ht="15.75">
      <c r="A5" s="164">
        <f>Cover!A24</f>
        <v>0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</row>
    <row r="6" spans="1:13" ht="15.75">
      <c r="A6" s="32"/>
      <c r="B6" s="33"/>
      <c r="C6" s="33"/>
      <c r="D6" s="33"/>
      <c r="E6" s="33"/>
      <c r="F6" s="33"/>
      <c r="G6" s="33"/>
      <c r="H6" s="33"/>
      <c r="I6" s="33"/>
      <c r="J6" s="33"/>
      <c r="K6" s="34"/>
      <c r="L6" s="34"/>
    </row>
    <row r="7" spans="1:13" s="28" customFormat="1" ht="12.75">
      <c r="A7" s="14">
        <v>1</v>
      </c>
      <c r="B7" s="28" t="s">
        <v>34</v>
      </c>
      <c r="I7" s="35"/>
      <c r="K7" s="35"/>
    </row>
    <row r="8" spans="1:13">
      <c r="B8" s="13" t="s">
        <v>35</v>
      </c>
    </row>
    <row r="9" spans="1:13" ht="15.75">
      <c r="I9" s="172">
        <f>Cover!A24</f>
        <v>0</v>
      </c>
      <c r="J9" s="172"/>
      <c r="K9" s="172">
        <f>BS!F7</f>
        <v>0</v>
      </c>
      <c r="L9" s="172"/>
    </row>
    <row r="10" spans="1:13">
      <c r="B10" s="28" t="s">
        <v>36</v>
      </c>
      <c r="I10" s="165" t="s">
        <v>6</v>
      </c>
      <c r="J10" s="165"/>
      <c r="K10" s="165" t="s">
        <v>6</v>
      </c>
      <c r="L10" s="165"/>
    </row>
    <row r="11" spans="1:13">
      <c r="B11" s="28"/>
      <c r="C11" s="13" t="s">
        <v>37</v>
      </c>
      <c r="I11" s="13"/>
      <c r="J11" s="16">
        <f>SUMIF(TB_NEW!$J:$J,$M11,TB_NEW!$F:$F)</f>
        <v>0</v>
      </c>
      <c r="K11" s="13"/>
      <c r="L11" s="16">
        <f>SUMIF(TB_NEW!$J:$J,$M11,TB_NEW!$C:$C)</f>
        <v>0</v>
      </c>
      <c r="M11" s="13">
        <v>9011</v>
      </c>
    </row>
    <row r="12" spans="1:13">
      <c r="B12" s="28"/>
      <c r="C12" s="13" t="s">
        <v>38</v>
      </c>
      <c r="I12" s="13"/>
      <c r="J12" s="16">
        <f>SUMIF(TB_NEW!$J:$J,$M12,TB_NEW!$F:$F)</f>
        <v>0</v>
      </c>
      <c r="K12" s="13"/>
      <c r="L12" s="16">
        <f>SUMIF(TB_NEW!$J:$J,$M12,TB_NEW!$C:$C)</f>
        <v>0</v>
      </c>
      <c r="M12" s="13">
        <v>9012</v>
      </c>
    </row>
    <row r="13" spans="1:13">
      <c r="B13" s="28" t="s">
        <v>39</v>
      </c>
      <c r="I13" s="13"/>
      <c r="J13" s="16"/>
      <c r="K13" s="13"/>
      <c r="L13" s="16"/>
    </row>
    <row r="14" spans="1:13">
      <c r="B14" s="13" t="s">
        <v>40</v>
      </c>
      <c r="C14" s="13" t="s">
        <v>41</v>
      </c>
      <c r="I14" s="13"/>
      <c r="J14" s="16">
        <f>SUMIF(TB_NEW!$J:$J,$M14,TB_NEW!$F:$F)</f>
        <v>0</v>
      </c>
      <c r="K14" s="13"/>
      <c r="L14" s="16">
        <f>SUMIF(TB_NEW!$J:$J,$M14,TB_NEW!$C:$C)</f>
        <v>0</v>
      </c>
      <c r="M14" s="13">
        <v>9014</v>
      </c>
    </row>
    <row r="15" spans="1:13">
      <c r="I15" s="13"/>
      <c r="J15" s="16"/>
      <c r="K15" s="13"/>
      <c r="L15" s="16"/>
    </row>
    <row r="16" spans="1:13">
      <c r="B16" s="28" t="s">
        <v>42</v>
      </c>
      <c r="I16" s="13"/>
      <c r="J16" s="16"/>
      <c r="K16" s="13"/>
      <c r="L16" s="16"/>
    </row>
    <row r="17" spans="1:13" ht="14.25" thickBot="1">
      <c r="B17" s="28"/>
      <c r="D17" s="28" t="s">
        <v>43</v>
      </c>
      <c r="I17" s="13"/>
      <c r="J17" s="36">
        <f>SUM(J11:J16)</f>
        <v>0</v>
      </c>
      <c r="K17" s="13"/>
      <c r="L17" s="36">
        <f>SUM(L11:L16)</f>
        <v>0</v>
      </c>
    </row>
    <row r="18" spans="1:13" ht="14.25" thickTop="1">
      <c r="I18" s="13"/>
      <c r="J18" s="16"/>
      <c r="K18" s="13"/>
      <c r="L18" s="16"/>
    </row>
    <row r="19" spans="1:13" ht="12.75" customHeight="1">
      <c r="A19" s="14">
        <v>2</v>
      </c>
      <c r="B19" s="28" t="s">
        <v>44</v>
      </c>
      <c r="I19" s="13"/>
      <c r="K19" s="13"/>
      <c r="L19" s="16"/>
    </row>
    <row r="20" spans="1:13" ht="12.75" customHeight="1">
      <c r="B20" s="176" t="s">
        <v>45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</row>
    <row r="21" spans="1:13" ht="12.75" customHeight="1">
      <c r="I21" s="13"/>
      <c r="K21" s="13"/>
      <c r="L21" s="16"/>
    </row>
    <row r="22" spans="1:13" ht="13.5" customHeight="1">
      <c r="I22" s="13"/>
      <c r="K22" s="13"/>
      <c r="L22" s="16"/>
    </row>
    <row r="23" spans="1:13" ht="16.5" customHeight="1">
      <c r="I23" s="172">
        <f>I9</f>
        <v>0</v>
      </c>
      <c r="J23" s="172"/>
      <c r="K23" s="172">
        <f>K9</f>
        <v>0</v>
      </c>
      <c r="L23" s="172"/>
    </row>
    <row r="24" spans="1:13" ht="12.75" customHeight="1">
      <c r="I24" s="165" t="s">
        <v>6</v>
      </c>
      <c r="J24" s="165"/>
      <c r="K24" s="165" t="s">
        <v>6</v>
      </c>
      <c r="L24" s="165"/>
    </row>
    <row r="25" spans="1:13" ht="12.75" customHeight="1">
      <c r="C25" s="13" t="s">
        <v>46</v>
      </c>
      <c r="I25" s="13"/>
      <c r="J25" s="16">
        <f>SUMIF(TB_NEW!$J:$J,$M25,TB_NEW!$F:$F)</f>
        <v>0</v>
      </c>
      <c r="K25" s="13"/>
      <c r="L25" s="16">
        <f>SUMIF(TB_NEW!$J:$J,$M25,TB_NEW!$C:$C)</f>
        <v>0</v>
      </c>
      <c r="M25" s="13">
        <v>9025</v>
      </c>
    </row>
    <row r="26" spans="1:13" ht="12.75" customHeight="1">
      <c r="I26" s="13"/>
      <c r="K26" s="13"/>
      <c r="L26" s="16"/>
    </row>
    <row r="27" spans="1:13" ht="14.25" thickBot="1">
      <c r="D27" s="28" t="s">
        <v>47</v>
      </c>
      <c r="I27" s="13"/>
      <c r="J27" s="36">
        <f>SUM(J23:J26)</f>
        <v>0</v>
      </c>
      <c r="K27" s="13"/>
      <c r="L27" s="36">
        <f>SUM(L23:L26)</f>
        <v>0</v>
      </c>
    </row>
    <row r="28" spans="1:13" ht="12.75" customHeight="1" thickTop="1">
      <c r="I28" s="13"/>
      <c r="K28" s="13"/>
      <c r="L28" s="16"/>
    </row>
    <row r="29" spans="1:13" ht="12.75" customHeight="1">
      <c r="I29" s="13"/>
      <c r="K29" s="13"/>
      <c r="L29" s="16"/>
    </row>
    <row r="30" spans="1:13" hidden="1">
      <c r="A30" s="14">
        <v>3</v>
      </c>
      <c r="B30" s="28" t="s">
        <v>48</v>
      </c>
      <c r="I30" s="13"/>
      <c r="K30" s="13"/>
      <c r="L30" s="16"/>
    </row>
    <row r="31" spans="1:13" ht="12.75" hidden="1" customHeight="1">
      <c r="B31" s="176" t="s">
        <v>49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</row>
    <row r="32" spans="1:13" ht="15.75" hidden="1">
      <c r="I32" s="172">
        <f>I9</f>
        <v>0</v>
      </c>
      <c r="J32" s="172"/>
      <c r="K32" s="172">
        <f>K9</f>
        <v>0</v>
      </c>
      <c r="L32" s="172"/>
    </row>
    <row r="33" spans="1:13" ht="12.75" hidden="1" customHeight="1">
      <c r="I33" s="165" t="s">
        <v>6</v>
      </c>
      <c r="J33" s="165"/>
      <c r="K33" s="165" t="s">
        <v>6</v>
      </c>
      <c r="L33" s="165"/>
    </row>
    <row r="34" spans="1:13" ht="12.75" hidden="1" customHeight="1">
      <c r="C34" s="13" t="s">
        <v>50</v>
      </c>
      <c r="I34" s="13"/>
      <c r="J34" s="16">
        <f>SUMIF(TB_NEW!$J:$J,$M34,TB_NEW!$F:$F)</f>
        <v>0</v>
      </c>
      <c r="K34" s="13"/>
      <c r="L34" s="16">
        <f>SUMIF(TB_NEW!$J:$J,$M34,TB_NEW!$C:$C)</f>
        <v>0</v>
      </c>
      <c r="M34" s="13">
        <v>9034</v>
      </c>
    </row>
    <row r="35" spans="1:13" hidden="1">
      <c r="I35" s="13"/>
      <c r="K35" s="13"/>
      <c r="L35" s="16"/>
    </row>
    <row r="36" spans="1:13" ht="14.25" hidden="1" thickBot="1">
      <c r="D36" s="28" t="s">
        <v>51</v>
      </c>
      <c r="I36" s="13"/>
      <c r="J36" s="36">
        <f>SUM(J32:J35)</f>
        <v>0</v>
      </c>
      <c r="K36" s="13"/>
      <c r="L36" s="36">
        <f>SUM(L32:L35)</f>
        <v>0</v>
      </c>
    </row>
    <row r="37" spans="1:13" ht="12.75" customHeight="1">
      <c r="I37" s="13"/>
      <c r="K37" s="13"/>
      <c r="L37" s="16"/>
    </row>
    <row r="38" spans="1:13">
      <c r="A38" s="14">
        <v>4</v>
      </c>
      <c r="B38" s="28" t="s">
        <v>52</v>
      </c>
      <c r="I38" s="13"/>
      <c r="K38" s="13"/>
      <c r="L38" s="16"/>
    </row>
    <row r="39" spans="1:13">
      <c r="B39" s="176" t="s">
        <v>53</v>
      </c>
      <c r="C39" s="176"/>
      <c r="D39" s="176"/>
      <c r="E39" s="176"/>
      <c r="F39" s="176"/>
      <c r="G39" s="176"/>
      <c r="H39" s="176"/>
      <c r="I39" s="176"/>
      <c r="J39" s="176"/>
      <c r="K39" s="176"/>
      <c r="L39" s="176"/>
    </row>
    <row r="40" spans="1:13"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  <row r="41" spans="1:13" ht="15.75">
      <c r="I41" s="172">
        <f>I9</f>
        <v>0</v>
      </c>
      <c r="J41" s="172"/>
      <c r="K41" s="172">
        <f>K9</f>
        <v>0</v>
      </c>
      <c r="L41" s="172"/>
    </row>
    <row r="42" spans="1:13">
      <c r="I42" s="165" t="s">
        <v>6</v>
      </c>
      <c r="J42" s="165"/>
      <c r="K42" s="165" t="s">
        <v>6</v>
      </c>
      <c r="L42" s="165"/>
    </row>
    <row r="43" spans="1:13">
      <c r="C43" s="13" t="s">
        <v>54</v>
      </c>
      <c r="I43" s="13"/>
      <c r="J43" s="16"/>
      <c r="K43" s="13"/>
      <c r="L43" s="16"/>
    </row>
    <row r="44" spans="1:13">
      <c r="C44" s="13" t="s">
        <v>55</v>
      </c>
      <c r="I44" s="13"/>
      <c r="J44" s="16"/>
      <c r="K44" s="13"/>
      <c r="L44" s="16"/>
    </row>
    <row r="45" spans="1:13">
      <c r="C45" s="13" t="s">
        <v>56</v>
      </c>
      <c r="I45" s="13"/>
      <c r="J45" s="16">
        <f>SUMIF(TB_NEW!$J:$J,$M45,TB_NEW!$F:$F)</f>
        <v>0</v>
      </c>
      <c r="K45" s="13"/>
      <c r="L45" s="16">
        <f>SUMIF(TB_NEW!$J:$J,$M45,TB_NEW!$C:$C)</f>
        <v>0</v>
      </c>
      <c r="M45" s="13">
        <v>9045</v>
      </c>
    </row>
    <row r="46" spans="1:13">
      <c r="I46" s="13"/>
      <c r="J46" s="16"/>
      <c r="K46" s="13"/>
      <c r="L46" s="16"/>
    </row>
    <row r="47" spans="1:13">
      <c r="C47" s="13" t="s">
        <v>57</v>
      </c>
      <c r="I47" s="13"/>
      <c r="J47" s="16">
        <f>SUMIF(TB_NEW!$J:$J,$M47,TB_NEW!$F:$F)</f>
        <v>0</v>
      </c>
      <c r="K47" s="13"/>
      <c r="L47" s="16">
        <f>SUMIF(TB_NEW!$J:$J,$M47,TB_NEW!$C:$C)</f>
        <v>0</v>
      </c>
      <c r="M47" s="13">
        <v>9047</v>
      </c>
    </row>
    <row r="48" spans="1:13" ht="14.25" thickBot="1">
      <c r="D48" s="28" t="s">
        <v>58</v>
      </c>
      <c r="I48" s="13"/>
      <c r="J48" s="36">
        <f>SUM(J41:J47)</f>
        <v>0</v>
      </c>
      <c r="K48" s="13"/>
      <c r="L48" s="36">
        <f>SUM(L41:L47)</f>
        <v>0</v>
      </c>
    </row>
    <row r="49" spans="1:13" ht="12.75" customHeight="1" thickTop="1">
      <c r="I49" s="13"/>
      <c r="K49" s="13"/>
      <c r="L49" s="16"/>
    </row>
    <row r="50" spans="1:13">
      <c r="A50" s="14">
        <v>5</v>
      </c>
      <c r="B50" s="28" t="s">
        <v>59</v>
      </c>
      <c r="I50" s="13"/>
      <c r="K50" s="13"/>
      <c r="L50" s="16"/>
    </row>
    <row r="51" spans="1:13" ht="12.75" customHeight="1">
      <c r="B51" s="176" t="s">
        <v>60</v>
      </c>
      <c r="C51" s="176"/>
      <c r="D51" s="176"/>
      <c r="E51" s="176"/>
      <c r="F51" s="176"/>
      <c r="G51" s="176"/>
      <c r="H51" s="176"/>
      <c r="I51" s="176"/>
      <c r="J51" s="176"/>
      <c r="K51" s="176"/>
      <c r="L51" s="176"/>
    </row>
    <row r="52" spans="1:13" ht="12.75" customHeight="1">
      <c r="B52" s="37" t="s">
        <v>61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</row>
    <row r="53" spans="1:13" ht="15.75">
      <c r="I53" s="172">
        <f>I9</f>
        <v>0</v>
      </c>
      <c r="J53" s="172"/>
      <c r="K53" s="172">
        <f>K9</f>
        <v>0</v>
      </c>
      <c r="L53" s="172"/>
    </row>
    <row r="54" spans="1:13" ht="12.75" customHeight="1">
      <c r="I54" s="165" t="s">
        <v>6</v>
      </c>
      <c r="J54" s="165"/>
      <c r="K54" s="165" t="s">
        <v>6</v>
      </c>
      <c r="L54" s="165"/>
    </row>
    <row r="55" spans="1:13" ht="12.75" customHeight="1">
      <c r="C55" s="13" t="s">
        <v>62</v>
      </c>
      <c r="I55" s="13"/>
      <c r="J55" s="16">
        <f>SUMIF(TB_NEW!$J:$J,$M55,TB_NEW!$F:$F)</f>
        <v>0</v>
      </c>
      <c r="K55" s="13"/>
      <c r="L55" s="16">
        <f>SUMIF(TB_NEW!$J:$J,$M55,TB_NEW!$C:$C)</f>
        <v>0</v>
      </c>
      <c r="M55" s="13">
        <v>9055</v>
      </c>
    </row>
    <row r="56" spans="1:13" ht="12.75" customHeight="1">
      <c r="I56" s="13"/>
      <c r="J56" s="16"/>
      <c r="K56" s="13"/>
      <c r="L56" s="16"/>
    </row>
    <row r="57" spans="1:13" ht="14.25" thickBot="1">
      <c r="D57" s="28" t="s">
        <v>63</v>
      </c>
      <c r="I57" s="13"/>
      <c r="J57" s="36">
        <f>SUM(J55:J56)</f>
        <v>0</v>
      </c>
      <c r="K57" s="13"/>
      <c r="L57" s="36">
        <f>SUM(L55:L56)</f>
        <v>0</v>
      </c>
    </row>
    <row r="58" spans="1:13" ht="14.25" thickTop="1">
      <c r="I58" s="13"/>
      <c r="K58" s="13"/>
      <c r="L58" s="16"/>
    </row>
    <row r="59" spans="1:13" ht="12.75" customHeight="1">
      <c r="I59" s="13"/>
      <c r="K59" s="13"/>
      <c r="L59" s="16"/>
    </row>
    <row r="60" spans="1:13">
      <c r="A60" s="14">
        <v>6</v>
      </c>
      <c r="B60" s="28" t="s">
        <v>64</v>
      </c>
      <c r="C60" s="28"/>
      <c r="I60" s="13"/>
      <c r="K60" s="13"/>
      <c r="L60" s="16"/>
    </row>
    <row r="61" spans="1:13" ht="12.75" customHeight="1">
      <c r="B61" s="13" t="s">
        <v>65</v>
      </c>
      <c r="I61" s="13"/>
      <c r="J61" s="16"/>
      <c r="K61" s="13"/>
      <c r="L61" s="16"/>
    </row>
    <row r="62" spans="1:13" ht="15.75">
      <c r="I62" s="172">
        <f>I9</f>
        <v>0</v>
      </c>
      <c r="J62" s="172"/>
      <c r="K62" s="172">
        <f>K9</f>
        <v>0</v>
      </c>
      <c r="L62" s="172"/>
    </row>
    <row r="63" spans="1:13">
      <c r="I63" s="165" t="s">
        <v>6</v>
      </c>
      <c r="J63" s="165"/>
      <c r="K63" s="165" t="s">
        <v>6</v>
      </c>
      <c r="L63" s="165"/>
    </row>
    <row r="64" spans="1:13">
      <c r="C64" s="13" t="s">
        <v>66</v>
      </c>
      <c r="I64" s="15"/>
      <c r="J64" s="16">
        <f>SUMIF(TB_NEW!$J:$J,$M64,TB_NEW!$F:$F)</f>
        <v>0</v>
      </c>
      <c r="K64" s="13"/>
      <c r="L64" s="16">
        <f>SUMIF(TB_NEW!$J:$J,$M64,TB_NEW!$C:$C)</f>
        <v>0</v>
      </c>
      <c r="M64" s="13">
        <v>9064</v>
      </c>
    </row>
    <row r="65" spans="1:13">
      <c r="C65" s="13" t="s">
        <v>67</v>
      </c>
      <c r="I65" s="15"/>
      <c r="J65" s="16">
        <f>SUMIF(TB_NEW!$J:$J,$M65,TB_NEW!$F:$F)</f>
        <v>0</v>
      </c>
      <c r="K65" s="13"/>
      <c r="L65" s="16">
        <f>SUMIF(TB_NEW!$J:$J,$M65,TB_NEW!$C:$C)</f>
        <v>0</v>
      </c>
      <c r="M65" s="13">
        <v>9065</v>
      </c>
    </row>
    <row r="66" spans="1:13">
      <c r="C66" s="28" t="s">
        <v>68</v>
      </c>
      <c r="I66" s="13"/>
      <c r="J66" s="38"/>
      <c r="K66" s="13"/>
      <c r="L66" s="38"/>
    </row>
    <row r="67" spans="1:13">
      <c r="C67" s="13" t="s">
        <v>69</v>
      </c>
      <c r="I67" s="13"/>
      <c r="J67" s="16">
        <f>SUMIF(TB_NEW!$J:$J,$M67,TB_NEW!$F:$F)</f>
        <v>0</v>
      </c>
      <c r="K67" s="13"/>
      <c r="L67" s="16">
        <f>SUMIF(TB_NEW!$J:$J,$M67,TB_NEW!$C:$C)</f>
        <v>0</v>
      </c>
      <c r="M67" s="13">
        <v>9067</v>
      </c>
    </row>
    <row r="68" spans="1:13">
      <c r="C68" s="13" t="s">
        <v>70</v>
      </c>
      <c r="I68" s="13"/>
      <c r="J68" s="16">
        <f>SUMIF(TB_NEW!$J:$J,$M68,TB_NEW!$F:$F)</f>
        <v>0</v>
      </c>
      <c r="K68" s="13"/>
      <c r="L68" s="16">
        <f>SUMIF(TB_NEW!$J:$J,$M68,TB_NEW!$C:$C)</f>
        <v>0</v>
      </c>
      <c r="M68" s="13">
        <v>9068</v>
      </c>
    </row>
    <row r="69" spans="1:13">
      <c r="C69" s="13" t="s">
        <v>71</v>
      </c>
      <c r="I69" s="13"/>
      <c r="J69" s="16">
        <f>SUMIF(TB_NEW!$J:$J,$M69,TB_NEW!$F:$F)</f>
        <v>0</v>
      </c>
      <c r="K69" s="13"/>
      <c r="L69" s="16">
        <f>SUMIF(TB_NEW!$J:$J,$M69,TB_NEW!$C:$C)</f>
        <v>0</v>
      </c>
      <c r="M69" s="13">
        <v>9069</v>
      </c>
    </row>
    <row r="70" spans="1:13">
      <c r="C70" s="13" t="s">
        <v>72</v>
      </c>
      <c r="I70" s="13"/>
      <c r="J70" s="16">
        <f>SUMIF(TB_NEW!$J:$J,$M70,TB_NEW!$F:$F)</f>
        <v>0</v>
      </c>
      <c r="K70" s="13"/>
      <c r="L70" s="16">
        <f>SUMIF(TB_NEW!$J:$J,$M70,TB_NEW!$C:$C)</f>
        <v>0</v>
      </c>
      <c r="M70" s="13">
        <v>9070</v>
      </c>
    </row>
    <row r="71" spans="1:13">
      <c r="C71" s="13" t="s">
        <v>73</v>
      </c>
      <c r="I71" s="13"/>
      <c r="J71" s="16">
        <f>SUMIF(TB_NEW!$J:$J,$M71,TB_NEW!$F:$F)</f>
        <v>0</v>
      </c>
      <c r="K71" s="13"/>
      <c r="L71" s="16">
        <f>SUMIF(TB_NEW!$J:$J,$M71,TB_NEW!$C:$C)</f>
        <v>0</v>
      </c>
      <c r="M71" s="13">
        <v>9071</v>
      </c>
    </row>
    <row r="72" spans="1:13" ht="12.75" customHeight="1">
      <c r="C72" s="13" t="s">
        <v>74</v>
      </c>
      <c r="I72" s="13"/>
      <c r="J72" s="16">
        <f>SUMIF(TB_NEW!$J:$J,$M72,TB_NEW!$F:$F)</f>
        <v>0</v>
      </c>
      <c r="K72" s="13"/>
      <c r="L72" s="16">
        <f>SUMIF(TB_NEW!$J:$J,$M72,TB_NEW!$C:$C)</f>
        <v>0</v>
      </c>
      <c r="M72" s="13">
        <v>9072</v>
      </c>
    </row>
    <row r="73" spans="1:13">
      <c r="I73" s="13"/>
      <c r="J73" s="16"/>
      <c r="K73" s="13"/>
      <c r="L73" s="16"/>
    </row>
    <row r="74" spans="1:13" ht="14.25" thickBot="1">
      <c r="D74" s="28" t="s">
        <v>75</v>
      </c>
      <c r="I74" s="13"/>
      <c r="J74" s="36">
        <f>SUM(J64:J73)</f>
        <v>0</v>
      </c>
      <c r="K74" s="13"/>
      <c r="L74" s="36">
        <f>SUM(L64:L73)</f>
        <v>0</v>
      </c>
    </row>
    <row r="75" spans="1:13" ht="14.25" thickTop="1">
      <c r="I75" s="13"/>
      <c r="K75" s="13"/>
      <c r="L75" s="16"/>
    </row>
    <row r="76" spans="1:13" ht="12.75" customHeight="1">
      <c r="I76" s="13"/>
      <c r="K76" s="13"/>
      <c r="L76" s="16"/>
    </row>
    <row r="77" spans="1:13" ht="12.75" customHeight="1">
      <c r="A77" s="14">
        <v>7</v>
      </c>
      <c r="B77" s="28" t="s">
        <v>76</v>
      </c>
      <c r="C77" s="28"/>
      <c r="I77" s="13"/>
      <c r="K77" s="13"/>
      <c r="L77" s="16"/>
    </row>
    <row r="78" spans="1:13" ht="12.75" customHeight="1">
      <c r="B78" s="13" t="s">
        <v>77</v>
      </c>
      <c r="I78" s="13"/>
      <c r="J78" s="16"/>
      <c r="K78" s="13"/>
      <c r="L78" s="16"/>
    </row>
    <row r="79" spans="1:13" ht="12.75" customHeight="1">
      <c r="I79" s="13"/>
      <c r="J79" s="16"/>
      <c r="K79" s="13"/>
      <c r="L79" s="16"/>
    </row>
    <row r="80" spans="1:13" ht="12.75" customHeight="1">
      <c r="D80" s="165" t="s">
        <v>78</v>
      </c>
      <c r="E80" s="165"/>
      <c r="F80" s="165"/>
      <c r="G80" s="165" t="s">
        <v>79</v>
      </c>
      <c r="H80" s="165"/>
      <c r="I80" s="165" t="s">
        <v>80</v>
      </c>
      <c r="J80" s="165"/>
      <c r="K80" s="165" t="s">
        <v>81</v>
      </c>
      <c r="L80" s="165"/>
    </row>
    <row r="81" spans="1:13" ht="12.75" customHeight="1">
      <c r="D81" s="165" t="s">
        <v>6</v>
      </c>
      <c r="E81" s="165"/>
      <c r="F81" s="165"/>
      <c r="G81" s="165" t="s">
        <v>6</v>
      </c>
      <c r="H81" s="165"/>
      <c r="I81" s="165" t="s">
        <v>6</v>
      </c>
      <c r="J81" s="165"/>
      <c r="K81" s="165" t="s">
        <v>6</v>
      </c>
      <c r="L81" s="165"/>
    </row>
    <row r="82" spans="1:13" ht="12.75" customHeight="1">
      <c r="B82" s="28" t="s">
        <v>82</v>
      </c>
      <c r="I82" s="13"/>
      <c r="J82" s="16"/>
      <c r="K82" s="13"/>
      <c r="L82" s="16"/>
    </row>
    <row r="83" spans="1:13" ht="12.75" customHeight="1">
      <c r="C83" s="13" t="s">
        <v>83</v>
      </c>
      <c r="D83" s="39"/>
      <c r="E83" s="168">
        <f>SUMIF(TB_NEW!$J:$J,$M83,TB_NEW!$C:$C)</f>
        <v>0</v>
      </c>
      <c r="F83" s="168"/>
      <c r="H83" s="16">
        <f>SUMIF(TB_NEW!$J:$J,$M83,TB_NEW!$D:$D)</f>
        <v>0</v>
      </c>
      <c r="I83" s="13"/>
      <c r="J83" s="16">
        <f>SUMIF(TB_NEW!$J:$J,$M83,TB_NEW!$E:$E)</f>
        <v>0</v>
      </c>
      <c r="K83" s="13"/>
      <c r="L83" s="16">
        <f>SUMIF(TB_NEW!$J:$J,$M83,TB_NEW!$F:$F)</f>
        <v>0</v>
      </c>
      <c r="M83" s="13">
        <v>9083</v>
      </c>
    </row>
    <row r="84" spans="1:13" ht="12.75" customHeight="1">
      <c r="C84" s="13" t="s">
        <v>84</v>
      </c>
      <c r="E84" s="168">
        <f>SUMIF(TB_NEW!$J:$J,$M84,TB_NEW!$C:$C)</f>
        <v>0</v>
      </c>
      <c r="F84" s="168"/>
      <c r="H84" s="16">
        <f>SUMIF(TB_NEW!$J:$J,$M84,TB_NEW!$D:$D)</f>
        <v>0</v>
      </c>
      <c r="I84" s="13"/>
      <c r="J84" s="16">
        <f>SUMIF(TB_NEW!$J:$J,$M84,TB_NEW!$E:$E)</f>
        <v>0</v>
      </c>
      <c r="K84" s="13"/>
      <c r="L84" s="16">
        <f>SUMIF(TB_NEW!$J:$J,$M84,TB_NEW!$F:$F)</f>
        <v>0</v>
      </c>
      <c r="M84" s="13">
        <v>9084</v>
      </c>
    </row>
    <row r="85" spans="1:13" ht="12.75" customHeight="1">
      <c r="C85" s="13" t="s">
        <v>85</v>
      </c>
      <c r="E85" s="168">
        <f>SUMIF(TB_NEW!$J:$J,$M85,TB_NEW!$C:$C)</f>
        <v>0</v>
      </c>
      <c r="F85" s="168"/>
      <c r="H85" s="16">
        <f>SUMIF(TB_NEW!$J:$J,$M85,TB_NEW!$D:$D)</f>
        <v>0</v>
      </c>
      <c r="I85" s="13"/>
      <c r="J85" s="16">
        <f>SUMIF(TB_NEW!$J:$J,$M85,TB_NEW!$E:$E)</f>
        <v>0</v>
      </c>
      <c r="K85" s="13"/>
      <c r="L85" s="16">
        <f>SUMIF(TB_NEW!$J:$J,$M85,TB_NEW!$F:$F)</f>
        <v>0</v>
      </c>
      <c r="M85" s="13">
        <v>9085</v>
      </c>
    </row>
    <row r="86" spans="1:13" ht="12.75" customHeight="1">
      <c r="C86" s="13" t="s">
        <v>86</v>
      </c>
      <c r="E86" s="168">
        <f>SUMIF(TB_NEW!$J:$J,$M86,TB_NEW!$C:$C)</f>
        <v>0</v>
      </c>
      <c r="F86" s="168"/>
      <c r="H86" s="16">
        <f>SUMIF(TB_NEW!$J:$J,$M86,TB_NEW!$D:$D)</f>
        <v>0</v>
      </c>
      <c r="I86" s="13"/>
      <c r="J86" s="16">
        <f>SUMIF(TB_NEW!$J:$J,$M86,TB_NEW!$E:$E)</f>
        <v>0</v>
      </c>
      <c r="K86" s="13"/>
      <c r="L86" s="16">
        <f>SUMIF(TB_NEW!$J:$J,$M86,TB_NEW!$F:$F)</f>
        <v>0</v>
      </c>
      <c r="M86" s="13">
        <v>9086</v>
      </c>
    </row>
    <row r="87" spans="1:13" ht="12.75" customHeight="1">
      <c r="A87" s="142"/>
      <c r="C87" s="13" t="s">
        <v>254</v>
      </c>
      <c r="E87" s="168">
        <f>SUMIF(TB_NEW!$J:$J,$M87,TB_NEW!$C:$C)</f>
        <v>0</v>
      </c>
      <c r="F87" s="168"/>
      <c r="H87" s="16">
        <f>SUMIF(TB_NEW!$J:$J,$M87,TB_NEW!$D:$D)</f>
        <v>0</v>
      </c>
      <c r="I87" s="13"/>
      <c r="J87" s="16">
        <f>SUMIF(TB_NEW!$J:$J,$M87,TB_NEW!$E:$E)</f>
        <v>0</v>
      </c>
      <c r="K87" s="13"/>
      <c r="L87" s="16">
        <f>SUMIF(TB_NEW!$J:$J,$M87,TB_NEW!$F:$F)</f>
        <v>0</v>
      </c>
      <c r="M87" s="13">
        <v>9087</v>
      </c>
    </row>
    <row r="88" spans="1:13">
      <c r="B88" s="28" t="s">
        <v>87</v>
      </c>
      <c r="E88" s="174">
        <f>SUM(E83:F87)</f>
        <v>0</v>
      </c>
      <c r="F88" s="174"/>
      <c r="H88" s="22">
        <f>SUM(H83:H87)</f>
        <v>0</v>
      </c>
      <c r="I88" s="13"/>
      <c r="J88" s="22">
        <f>SUM(J83:J87)</f>
        <v>0</v>
      </c>
      <c r="K88" s="13"/>
      <c r="L88" s="22">
        <f>SUM(L83:L87)</f>
        <v>0</v>
      </c>
    </row>
    <row r="89" spans="1:13" ht="12.75" customHeight="1">
      <c r="D89" s="16"/>
      <c r="H89" s="16"/>
      <c r="I89" s="13"/>
      <c r="J89" s="16"/>
      <c r="K89" s="13"/>
      <c r="L89" s="16"/>
    </row>
    <row r="90" spans="1:13" ht="12.75" customHeight="1">
      <c r="B90" s="28" t="s">
        <v>88</v>
      </c>
      <c r="C90" s="28"/>
      <c r="D90" s="16"/>
      <c r="H90" s="16"/>
      <c r="I90" s="13"/>
      <c r="J90" s="16"/>
      <c r="K90" s="13"/>
      <c r="L90" s="16"/>
    </row>
    <row r="91" spans="1:13" ht="12.75" customHeight="1">
      <c r="C91" s="13" t="s">
        <v>83</v>
      </c>
      <c r="D91" s="39"/>
      <c r="E91" s="168">
        <f>SUMIF(TB_NEW!$J:$J,$M91,TB_NEW!$C:$C)</f>
        <v>0</v>
      </c>
      <c r="F91" s="168"/>
      <c r="H91" s="16">
        <f>SUMIF(TB_NEW!$J:$J,$M91,TB_NEW!$D:$D)</f>
        <v>0</v>
      </c>
      <c r="I91" s="13"/>
      <c r="J91" s="16">
        <f>SUMIF(TB_NEW!$J:$J,$M91,TB_NEW!$E:$E)</f>
        <v>0</v>
      </c>
      <c r="K91" s="13"/>
      <c r="L91" s="16">
        <f>SUMIF(TB_NEW!$J:$J,$M91,TB_NEW!$F:$F)</f>
        <v>0</v>
      </c>
      <c r="M91" s="13">
        <v>9091</v>
      </c>
    </row>
    <row r="92" spans="1:13" ht="12.75" customHeight="1">
      <c r="C92" s="13" t="s">
        <v>84</v>
      </c>
      <c r="E92" s="168">
        <f>SUMIF(TB_NEW!$J:$J,$M92,TB_NEW!$C:$C)</f>
        <v>0</v>
      </c>
      <c r="F92" s="168"/>
      <c r="H92" s="16">
        <f>SUMIF(TB_NEW!$J:$J,$M92,TB_NEW!$D:$D)</f>
        <v>0</v>
      </c>
      <c r="I92" s="13"/>
      <c r="J92" s="16">
        <f>SUMIF(TB_NEW!$J:$J,$M92,TB_NEW!$E:$E)</f>
        <v>0</v>
      </c>
      <c r="K92" s="13"/>
      <c r="L92" s="16">
        <f>SUMIF(TB_NEW!$J:$J,$M92,TB_NEW!$F:$F)</f>
        <v>0</v>
      </c>
      <c r="M92" s="13">
        <v>9092</v>
      </c>
    </row>
    <row r="93" spans="1:13" ht="12.75" customHeight="1">
      <c r="C93" s="13" t="s">
        <v>85</v>
      </c>
      <c r="E93" s="168">
        <f>SUMIF(TB_NEW!$J:$J,$M93,TB_NEW!$C:$C)</f>
        <v>0</v>
      </c>
      <c r="F93" s="168"/>
      <c r="H93" s="16">
        <f>SUMIF(TB_NEW!$J:$J,$M93,TB_NEW!$D:$D)</f>
        <v>0</v>
      </c>
      <c r="I93" s="13"/>
      <c r="J93" s="16">
        <f>SUMIF(TB_NEW!$J:$J,$M93,TB_NEW!$E:$E)</f>
        <v>0</v>
      </c>
      <c r="K93" s="13"/>
      <c r="L93" s="16">
        <f>SUMIF(TB_NEW!$J:$J,$M93,TB_NEW!$F:$F)</f>
        <v>0</v>
      </c>
      <c r="M93" s="13">
        <v>9093</v>
      </c>
    </row>
    <row r="94" spans="1:13" ht="12.75" customHeight="1">
      <c r="C94" s="13" t="s">
        <v>86</v>
      </c>
      <c r="E94" s="168">
        <f>SUMIF(TB_NEW!$J:$J,$M94,TB_NEW!$C:$C)</f>
        <v>0</v>
      </c>
      <c r="F94" s="168"/>
      <c r="H94" s="16">
        <f>SUMIF(TB_NEW!$J:$J,$M94,TB_NEW!$D:$D)</f>
        <v>0</v>
      </c>
      <c r="I94" s="13"/>
      <c r="J94" s="16">
        <f>SUMIF(TB_NEW!$J:$J,$M94,TB_NEW!$E:$E)</f>
        <v>0</v>
      </c>
      <c r="K94" s="13"/>
      <c r="L94" s="16">
        <f>SUMIF(TB_NEW!$J:$J,$M94,TB_NEW!$F:$F)</f>
        <v>0</v>
      </c>
      <c r="M94" s="13">
        <v>9094</v>
      </c>
    </row>
    <row r="95" spans="1:13">
      <c r="B95" s="28" t="s">
        <v>87</v>
      </c>
      <c r="E95" s="174">
        <f>SUM(E91:E94)</f>
        <v>0</v>
      </c>
      <c r="F95" s="174"/>
      <c r="H95" s="22">
        <f>SUM(H91:H94)</f>
        <v>0</v>
      </c>
      <c r="I95" s="13"/>
      <c r="J95" s="22">
        <f>SUM(J91:J94)</f>
        <v>0</v>
      </c>
      <c r="K95" s="13"/>
      <c r="L95" s="22">
        <f>SUM(L91:L94)</f>
        <v>0</v>
      </c>
    </row>
    <row r="96" spans="1:13" ht="12.75" customHeight="1">
      <c r="D96" s="16"/>
      <c r="H96" s="16"/>
      <c r="I96" s="13"/>
      <c r="J96" s="16"/>
      <c r="K96" s="13"/>
      <c r="L96" s="16"/>
    </row>
    <row r="97" spans="1:13" ht="12.75" customHeight="1">
      <c r="B97" s="28" t="s">
        <v>89</v>
      </c>
      <c r="D97" s="16"/>
      <c r="H97" s="16"/>
      <c r="I97" s="13"/>
      <c r="J97" s="16"/>
      <c r="K97" s="13"/>
      <c r="L97" s="16"/>
    </row>
    <row r="98" spans="1:13" ht="12.75" customHeight="1">
      <c r="C98" s="13" t="s">
        <v>83</v>
      </c>
      <c r="E98" s="168">
        <f>E83+E91</f>
        <v>0</v>
      </c>
      <c r="F98" s="168"/>
      <c r="H98" s="16">
        <f>H83+H91</f>
        <v>0</v>
      </c>
      <c r="I98" s="13"/>
      <c r="J98" s="16">
        <f>(J83+J91)</f>
        <v>0</v>
      </c>
      <c r="K98" s="13"/>
      <c r="L98" s="16">
        <f>+E98+H98+J98</f>
        <v>0</v>
      </c>
    </row>
    <row r="99" spans="1:13" ht="12.75" customHeight="1">
      <c r="C99" s="13" t="s">
        <v>84</v>
      </c>
      <c r="E99" s="168">
        <f>E84+E92</f>
        <v>0</v>
      </c>
      <c r="F99" s="168"/>
      <c r="H99" s="16">
        <f>H84+H92</f>
        <v>0</v>
      </c>
      <c r="I99" s="13"/>
      <c r="J99" s="16">
        <f>(J84+J92)</f>
        <v>0</v>
      </c>
      <c r="K99" s="13"/>
      <c r="L99" s="16">
        <f>+E99+H99+J99</f>
        <v>0</v>
      </c>
    </row>
    <row r="100" spans="1:13" ht="12.75" customHeight="1">
      <c r="C100" s="13" t="s">
        <v>85</v>
      </c>
      <c r="E100" s="168">
        <f>E85+E93</f>
        <v>0</v>
      </c>
      <c r="F100" s="168"/>
      <c r="H100" s="16">
        <f>H85+H93</f>
        <v>0</v>
      </c>
      <c r="I100" s="13"/>
      <c r="J100" s="16">
        <f>(J85+J93)</f>
        <v>0</v>
      </c>
      <c r="K100" s="13"/>
      <c r="L100" s="16">
        <f>+E100+H100+J100</f>
        <v>0</v>
      </c>
    </row>
    <row r="101" spans="1:13" ht="12.75" customHeight="1">
      <c r="C101" s="13" t="s">
        <v>86</v>
      </c>
      <c r="E101" s="175">
        <f>E86+E94</f>
        <v>0</v>
      </c>
      <c r="F101" s="175"/>
      <c r="H101" s="16">
        <f>H86+H94</f>
        <v>0</v>
      </c>
      <c r="I101" s="13"/>
      <c r="J101" s="16">
        <f>(J86+J94)</f>
        <v>0</v>
      </c>
      <c r="K101" s="13"/>
      <c r="L101" s="16">
        <f>+E101+H101+J101</f>
        <v>0</v>
      </c>
    </row>
    <row r="102" spans="1:13" ht="12.75" customHeight="1">
      <c r="A102" s="142"/>
      <c r="C102" s="13" t="s">
        <v>254</v>
      </c>
      <c r="E102" s="168">
        <f>SUMIF(TB_NEW!$J:$J,$M102,TB_NEW!$C:$C)</f>
        <v>0</v>
      </c>
      <c r="F102" s="168"/>
      <c r="H102" s="16">
        <f>SUMIF(TB_NEW!$J:$J,$M102,TB_NEW!$D:$D)</f>
        <v>0</v>
      </c>
      <c r="I102" s="13"/>
      <c r="J102" s="16">
        <f>SUMIF(TB_NEW!$J:$J,$M102,TB_NEW!$E:$E)</f>
        <v>0</v>
      </c>
      <c r="K102" s="13"/>
      <c r="L102" s="16">
        <f>SUMIF(TB_NEW!$J:$J,$M102,TB_NEW!$F:$F)</f>
        <v>0</v>
      </c>
      <c r="M102" s="13">
        <v>9087</v>
      </c>
    </row>
    <row r="103" spans="1:13" ht="14.25" thickBot="1">
      <c r="A103" s="142"/>
      <c r="B103" s="28" t="s">
        <v>87</v>
      </c>
      <c r="D103" s="39"/>
      <c r="E103" s="167">
        <f>SUM(E98:F102)</f>
        <v>0</v>
      </c>
      <c r="F103" s="167"/>
      <c r="H103" s="36">
        <f>SUM(H98:H102)</f>
        <v>0</v>
      </c>
      <c r="I103" s="13"/>
      <c r="J103" s="36">
        <f>SUM(J98:J102)</f>
        <v>0</v>
      </c>
      <c r="K103" s="13"/>
      <c r="L103" s="36">
        <f>SUM(L98:L102)</f>
        <v>0</v>
      </c>
    </row>
    <row r="104" spans="1:13" ht="13.5" customHeight="1" thickTop="1">
      <c r="D104" s="16"/>
      <c r="E104" s="16"/>
      <c r="F104" s="16"/>
      <c r="I104" s="13"/>
      <c r="J104" s="16"/>
      <c r="K104" s="13"/>
      <c r="L104" s="16"/>
    </row>
    <row r="105" spans="1:13" ht="13.5" customHeight="1">
      <c r="A105" s="14">
        <v>8</v>
      </c>
      <c r="B105" s="28" t="s">
        <v>90</v>
      </c>
      <c r="D105" s="16"/>
      <c r="E105" s="16"/>
      <c r="F105" s="16"/>
      <c r="I105" s="13"/>
      <c r="J105" s="16"/>
      <c r="K105" s="13"/>
      <c r="L105" s="16"/>
    </row>
    <row r="106" spans="1:13" ht="13.5" customHeight="1">
      <c r="B106" s="13" t="s">
        <v>91</v>
      </c>
      <c r="D106" s="16"/>
      <c r="E106" s="16"/>
      <c r="F106" s="16"/>
      <c r="I106" s="13"/>
      <c r="J106" s="16"/>
      <c r="K106" s="13"/>
      <c r="L106" s="16"/>
    </row>
    <row r="107" spans="1:13" ht="15.75">
      <c r="D107" s="16"/>
      <c r="E107" s="16"/>
      <c r="F107" s="16"/>
      <c r="I107" s="172">
        <f>I9</f>
        <v>0</v>
      </c>
      <c r="J107" s="172"/>
      <c r="K107" s="172">
        <f>K9</f>
        <v>0</v>
      </c>
      <c r="L107" s="172"/>
    </row>
    <row r="108" spans="1:13">
      <c r="D108" s="16"/>
      <c r="E108" s="16"/>
      <c r="F108" s="16"/>
      <c r="I108" s="165" t="s">
        <v>6</v>
      </c>
      <c r="J108" s="165"/>
      <c r="K108" s="165" t="s">
        <v>6</v>
      </c>
      <c r="L108" s="165"/>
    </row>
    <row r="109" spans="1:13" ht="13.5" customHeight="1">
      <c r="C109" s="13" t="s">
        <v>92</v>
      </c>
      <c r="D109" s="16"/>
      <c r="E109" s="16"/>
      <c r="F109" s="16"/>
      <c r="I109" s="13"/>
      <c r="J109" s="16">
        <f>SUMIF(TB_NEW!$J:$J,$M109,TB_NEW!$F:$F)</f>
        <v>0</v>
      </c>
      <c r="K109" s="13"/>
      <c r="L109" s="16">
        <f>SUMIF(TB_NEW!$J:$J,$M109,TB_NEW!$C:$C)</f>
        <v>0</v>
      </c>
      <c r="M109" s="13">
        <v>9108</v>
      </c>
    </row>
    <row r="110" spans="1:13" ht="13.5" customHeight="1">
      <c r="C110" s="13" t="s">
        <v>93</v>
      </c>
      <c r="D110" s="16"/>
      <c r="E110" s="16"/>
      <c r="F110" s="16"/>
      <c r="I110" s="13"/>
      <c r="J110" s="16">
        <f>SUMIF(TB_NEW!$J:$J,$M110,TB_NEW!$F:$F)</f>
        <v>0</v>
      </c>
      <c r="K110" s="13"/>
      <c r="L110" s="16">
        <f>SUMIF(TB_NEW!$J:$J,$M110,TB_NEW!$C:$C)</f>
        <v>0</v>
      </c>
      <c r="M110" s="13">
        <v>9109</v>
      </c>
    </row>
    <row r="111" spans="1:13" ht="13.5" customHeight="1">
      <c r="C111" s="13" t="s">
        <v>94</v>
      </c>
      <c r="D111" s="16"/>
      <c r="E111" s="16"/>
      <c r="F111" s="16"/>
      <c r="I111" s="13"/>
      <c r="J111" s="16">
        <f>SUMIF(TB_NEW!$J:$J,$M111,TB_NEW!$F:$F)</f>
        <v>0</v>
      </c>
      <c r="K111" s="13"/>
      <c r="L111" s="16">
        <f>SUMIF(TB_NEW!$J:$J,$M111,TB_NEW!$C:$C)</f>
        <v>0</v>
      </c>
      <c r="M111" s="13">
        <v>9110</v>
      </c>
    </row>
    <row r="112" spans="1:13" ht="14.25" thickBot="1">
      <c r="D112" s="16"/>
      <c r="E112" s="16"/>
      <c r="F112" s="16"/>
      <c r="I112" s="13"/>
      <c r="J112" s="36">
        <f>SUM(J109:J111)</f>
        <v>0</v>
      </c>
      <c r="K112" s="13"/>
      <c r="L112" s="36">
        <f>SUM(L109:L111)</f>
        <v>0</v>
      </c>
    </row>
    <row r="113" spans="1:12" ht="13.5" customHeight="1" thickTop="1">
      <c r="D113" s="16"/>
      <c r="E113" s="16"/>
      <c r="F113" s="16"/>
      <c r="I113" s="13"/>
      <c r="J113" s="16"/>
      <c r="K113" s="13"/>
      <c r="L113" s="16"/>
    </row>
    <row r="114" spans="1:12">
      <c r="D114" s="16"/>
      <c r="E114" s="16"/>
      <c r="F114" s="16"/>
      <c r="I114" s="13"/>
      <c r="J114" s="16"/>
      <c r="K114" s="13"/>
      <c r="L114" s="16"/>
    </row>
    <row r="115" spans="1:12">
      <c r="A115" s="14"/>
      <c r="B115" s="28" t="s">
        <v>95</v>
      </c>
      <c r="C115" s="28"/>
      <c r="I115" s="13"/>
      <c r="J115" s="16"/>
      <c r="K115" s="13"/>
      <c r="L115" s="16"/>
    </row>
    <row r="116" spans="1:12">
      <c r="B116" s="170" t="s">
        <v>96</v>
      </c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</row>
    <row r="117" spans="1:12">
      <c r="B117" s="170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</row>
    <row r="118" spans="1:12"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</row>
    <row r="119" spans="1:12" ht="15.75">
      <c r="B119" s="40"/>
      <c r="C119" s="40"/>
      <c r="D119" s="40"/>
      <c r="E119" s="40"/>
      <c r="F119" s="40"/>
      <c r="G119" s="40"/>
      <c r="H119" s="40"/>
      <c r="I119" s="171" t="s">
        <v>97</v>
      </c>
      <c r="J119" s="171"/>
      <c r="K119" s="171" t="s">
        <v>98</v>
      </c>
      <c r="L119" s="171"/>
    </row>
    <row r="120" spans="1:12">
      <c r="B120" s="40"/>
      <c r="C120" s="37" t="s">
        <v>99</v>
      </c>
      <c r="D120" s="40"/>
      <c r="E120" s="40"/>
      <c r="F120" s="40"/>
      <c r="G120" s="40"/>
      <c r="H120" s="40"/>
      <c r="I120" s="13" t="s">
        <v>6</v>
      </c>
      <c r="J120" s="16">
        <v>0</v>
      </c>
      <c r="K120" s="13" t="s">
        <v>6</v>
      </c>
      <c r="L120" s="16">
        <v>0</v>
      </c>
    </row>
    <row r="121" spans="1:12" ht="15.75">
      <c r="B121" s="40"/>
      <c r="C121" s="40"/>
      <c r="D121" s="40"/>
      <c r="E121" s="40"/>
      <c r="F121" s="40"/>
      <c r="G121" s="40"/>
      <c r="H121" s="40"/>
      <c r="I121" s="41"/>
      <c r="J121" s="41"/>
      <c r="K121" s="41"/>
      <c r="L121" s="41"/>
    </row>
    <row r="122" spans="1:12" ht="14.25" thickBot="1">
      <c r="B122" s="40"/>
      <c r="C122" s="40"/>
      <c r="D122" s="40"/>
      <c r="E122" s="40"/>
      <c r="F122" s="40"/>
      <c r="G122" s="40"/>
      <c r="H122" s="40"/>
      <c r="I122" s="13" t="s">
        <v>6</v>
      </c>
      <c r="J122" s="36">
        <f>SUM(J117:J121)</f>
        <v>0</v>
      </c>
      <c r="K122" s="13" t="s">
        <v>6</v>
      </c>
      <c r="L122" s="36">
        <f>SUM(L117:L121)</f>
        <v>0</v>
      </c>
    </row>
    <row r="123" spans="1:12" ht="14.25" thickTop="1">
      <c r="I123" s="13"/>
      <c r="J123" s="21"/>
      <c r="K123" s="13"/>
      <c r="L123" s="16"/>
    </row>
    <row r="124" spans="1:12">
      <c r="I124" s="13"/>
      <c r="J124" s="21"/>
      <c r="K124" s="13"/>
      <c r="L124" s="16"/>
    </row>
    <row r="125" spans="1:12">
      <c r="I125" s="13"/>
      <c r="J125" s="21"/>
      <c r="K125" s="13"/>
      <c r="L125" s="16"/>
    </row>
    <row r="126" spans="1:12">
      <c r="I126" s="13"/>
      <c r="J126" s="16"/>
      <c r="K126" s="13"/>
      <c r="L126" s="16"/>
    </row>
    <row r="127" spans="1:12">
      <c r="A127" s="14"/>
      <c r="B127" s="28" t="s">
        <v>100</v>
      </c>
      <c r="C127" s="28"/>
      <c r="I127" s="13"/>
      <c r="J127" s="21"/>
      <c r="K127" s="13"/>
      <c r="L127" s="16"/>
    </row>
    <row r="128" spans="1:12">
      <c r="B128" s="13" t="s">
        <v>101</v>
      </c>
      <c r="I128" s="13"/>
      <c r="J128" s="21"/>
      <c r="K128" s="13"/>
      <c r="L128" s="16"/>
    </row>
    <row r="129" spans="1:13">
      <c r="I129" s="13"/>
      <c r="J129" s="21"/>
      <c r="K129" s="13"/>
      <c r="L129" s="16"/>
    </row>
    <row r="130" spans="1:13" ht="15.75">
      <c r="I130" s="171" t="s">
        <v>97</v>
      </c>
      <c r="J130" s="171"/>
      <c r="K130" s="171" t="s">
        <v>98</v>
      </c>
      <c r="L130" s="171"/>
    </row>
    <row r="131" spans="1:13" ht="15.75">
      <c r="C131" s="42"/>
      <c r="D131" s="40"/>
      <c r="E131" s="40"/>
      <c r="F131" s="40"/>
      <c r="G131" s="40"/>
      <c r="H131" s="40"/>
      <c r="I131" s="41"/>
      <c r="J131" s="41"/>
      <c r="K131" s="41"/>
      <c r="L131" s="41"/>
    </row>
    <row r="132" spans="1:13" ht="15.75">
      <c r="C132" s="37"/>
      <c r="D132" s="40"/>
      <c r="E132" s="40"/>
      <c r="F132" s="40"/>
      <c r="G132" s="40"/>
      <c r="H132" s="40"/>
      <c r="I132" s="41"/>
      <c r="J132" s="38"/>
      <c r="K132" s="41"/>
      <c r="L132" s="38"/>
    </row>
    <row r="133" spans="1:13" ht="15.75">
      <c r="C133" s="37"/>
      <c r="D133" s="40"/>
      <c r="E133" s="40"/>
      <c r="F133" s="40"/>
      <c r="G133" s="40"/>
      <c r="H133" s="40"/>
      <c r="I133" s="41"/>
      <c r="J133" s="38"/>
      <c r="K133" s="41"/>
      <c r="L133" s="38"/>
    </row>
    <row r="134" spans="1:13" ht="15.75">
      <c r="C134" s="37"/>
      <c r="D134" s="40"/>
      <c r="E134" s="40"/>
      <c r="F134" s="40"/>
      <c r="G134" s="40"/>
      <c r="H134" s="40"/>
      <c r="I134" s="41"/>
      <c r="J134" s="38"/>
      <c r="K134" s="41"/>
      <c r="L134" s="38"/>
    </row>
    <row r="135" spans="1:13" ht="16.5" thickBot="1">
      <c r="C135" s="37"/>
      <c r="D135" s="40"/>
      <c r="E135" s="40"/>
      <c r="F135" s="40"/>
      <c r="G135" s="40"/>
      <c r="H135" s="40"/>
      <c r="I135" s="41"/>
      <c r="J135" s="36">
        <f>SUM(J132:J134)</f>
        <v>0</v>
      </c>
      <c r="K135" s="13"/>
      <c r="L135" s="36">
        <f>SUM(L132:L134)</f>
        <v>0</v>
      </c>
    </row>
    <row r="136" spans="1:13" ht="14.25" thickTop="1">
      <c r="I136" s="13"/>
      <c r="J136" s="21"/>
      <c r="K136" s="13"/>
      <c r="L136" s="16"/>
    </row>
    <row r="137" spans="1:13">
      <c r="A137" s="14">
        <v>9</v>
      </c>
      <c r="B137" s="28" t="s">
        <v>102</v>
      </c>
      <c r="C137" s="28"/>
      <c r="I137" s="13"/>
      <c r="J137" s="16"/>
      <c r="K137" s="13"/>
      <c r="L137" s="16"/>
    </row>
    <row r="138" spans="1:13" ht="17.25" customHeight="1">
      <c r="B138" s="13" t="s">
        <v>91</v>
      </c>
      <c r="I138" s="13"/>
      <c r="K138" s="13"/>
    </row>
    <row r="139" spans="1:13" ht="15.75">
      <c r="B139" s="40"/>
      <c r="C139" s="40"/>
      <c r="D139" s="40"/>
      <c r="E139" s="40"/>
      <c r="F139" s="40"/>
      <c r="G139" s="40"/>
      <c r="H139" s="40"/>
      <c r="I139" s="172">
        <f>I9</f>
        <v>0</v>
      </c>
      <c r="J139" s="172"/>
      <c r="K139" s="172">
        <f>K9</f>
        <v>0</v>
      </c>
      <c r="L139" s="172"/>
    </row>
    <row r="140" spans="1:13">
      <c r="B140" s="40"/>
      <c r="C140" s="40"/>
      <c r="D140" s="40"/>
      <c r="E140" s="40"/>
      <c r="F140" s="40"/>
      <c r="G140" s="40"/>
      <c r="H140" s="40"/>
      <c r="I140" s="165" t="s">
        <v>6</v>
      </c>
      <c r="J140" s="165"/>
      <c r="K140" s="165" t="s">
        <v>6</v>
      </c>
      <c r="L140" s="165"/>
    </row>
    <row r="141" spans="1:13" ht="14.25">
      <c r="B141" s="40"/>
      <c r="C141" s="28" t="s">
        <v>103</v>
      </c>
      <c r="D141" s="43"/>
      <c r="E141" s="40"/>
      <c r="F141" s="40"/>
      <c r="G141" s="40"/>
      <c r="H141" s="40"/>
      <c r="I141" s="13"/>
      <c r="J141" s="16">
        <f>-SUMIF(TB_NEW!$J:$J,$M141,TB_NEW!$F:$F)</f>
        <v>0</v>
      </c>
      <c r="K141" s="13"/>
      <c r="L141" s="16">
        <f>-SUMIF(TB_NEW!$J:$J,$M141,TB_NEW!$C:$C)</f>
        <v>0</v>
      </c>
      <c r="M141" s="28">
        <v>9140</v>
      </c>
    </row>
    <row r="142" spans="1:13" ht="14.25">
      <c r="B142" s="40"/>
      <c r="C142" s="28" t="s">
        <v>104</v>
      </c>
      <c r="D142" s="44"/>
      <c r="E142" s="40"/>
      <c r="F142" s="40"/>
      <c r="G142" s="40"/>
      <c r="H142" s="40"/>
      <c r="I142" s="13"/>
      <c r="J142" s="16"/>
      <c r="K142" s="13"/>
      <c r="L142" s="16"/>
      <c r="M142" s="13">
        <v>1</v>
      </c>
    </row>
    <row r="143" spans="1:13" ht="14.25">
      <c r="B143" s="40"/>
      <c r="C143" s="13" t="s">
        <v>105</v>
      </c>
      <c r="D143" s="44"/>
      <c r="E143" s="40"/>
      <c r="F143" s="40"/>
      <c r="G143" s="40"/>
      <c r="H143" s="40"/>
      <c r="I143" s="13"/>
      <c r="J143" s="16">
        <f>-SUMIF(TB_NEW!$J:$J,$M143,TB_NEW!$F:$F)</f>
        <v>0</v>
      </c>
      <c r="K143" s="13"/>
      <c r="L143" s="16">
        <f>-SUMIF(TB_NEW!$J:$J,$M143,TB_NEW!$C:$C)</f>
        <v>0</v>
      </c>
      <c r="M143" s="13">
        <v>9142</v>
      </c>
    </row>
    <row r="144" spans="1:13" ht="14.25">
      <c r="B144" s="40"/>
      <c r="C144" s="13" t="s">
        <v>106</v>
      </c>
      <c r="D144" s="44"/>
      <c r="E144" s="40"/>
      <c r="F144" s="40"/>
      <c r="G144" s="40"/>
      <c r="H144" s="40"/>
      <c r="I144" s="13"/>
      <c r="J144" s="16">
        <f>-SUMIF(TB_NEW!$J:$J,$M144,TB_NEW!$F:$F)</f>
        <v>0</v>
      </c>
      <c r="K144" s="13"/>
      <c r="L144" s="16">
        <f>-SUMIF(TB_NEW!$J:$J,$M144,TB_NEW!$C:$C)</f>
        <v>0</v>
      </c>
      <c r="M144" s="13">
        <v>9143</v>
      </c>
    </row>
    <row r="145" spans="1:13" ht="14.25">
      <c r="B145" s="40"/>
      <c r="C145" s="13" t="s">
        <v>107</v>
      </c>
      <c r="D145" s="44"/>
      <c r="E145" s="40"/>
      <c r="F145" s="40"/>
      <c r="G145" s="40"/>
      <c r="H145" s="40"/>
      <c r="I145" s="13"/>
      <c r="J145" s="16">
        <f>-SUMIF(TB_NEW!$J:$J,$M145,TB_NEW!$F:$F)</f>
        <v>0</v>
      </c>
      <c r="K145" s="13"/>
      <c r="L145" s="16">
        <f>-SUMIF(TB_NEW!$J:$J,$M145,TB_NEW!$C:$C)</f>
        <v>0</v>
      </c>
      <c r="M145" s="13">
        <v>9144</v>
      </c>
    </row>
    <row r="146" spans="1:13" s="146" customFormat="1" ht="14.25">
      <c r="A146" s="144"/>
      <c r="B146" s="145"/>
      <c r="C146" s="146" t="s">
        <v>258</v>
      </c>
      <c r="D146" s="147"/>
      <c r="E146" s="145"/>
      <c r="F146" s="145"/>
      <c r="G146" s="145"/>
      <c r="H146" s="145"/>
      <c r="J146" s="16">
        <f>-SUMIF(TB_NEW!$J:$J,$M146,TB_NEW!$F:$F)</f>
        <v>0</v>
      </c>
      <c r="L146" s="16">
        <f>-SUMIF(TB_NEW!$J:$J,$M146,TB_NEW!$C:$C)</f>
        <v>0</v>
      </c>
      <c r="M146" s="146">
        <v>9154</v>
      </c>
    </row>
    <row r="147" spans="1:13" ht="14.25">
      <c r="B147" s="40"/>
      <c r="C147" s="13" t="s">
        <v>108</v>
      </c>
      <c r="D147" s="44"/>
      <c r="E147" s="40"/>
      <c r="F147" s="40"/>
      <c r="G147" s="40"/>
      <c r="H147" s="40"/>
      <c r="I147" s="13"/>
      <c r="J147" s="16">
        <f>-SUMIF(TB_NEW!$J:$J,$M147,TB_NEW!$F:$F)</f>
        <v>0</v>
      </c>
      <c r="K147" s="13"/>
      <c r="L147" s="16">
        <f>-SUMIF(TB_NEW!$J:$J,$M147,TB_NEW!$C:$C)</f>
        <v>0</v>
      </c>
      <c r="M147" s="13">
        <v>9145</v>
      </c>
    </row>
    <row r="148" spans="1:13" ht="14.25">
      <c r="B148" s="40"/>
      <c r="C148" s="13" t="s">
        <v>109</v>
      </c>
      <c r="D148" s="44"/>
      <c r="E148" s="40"/>
      <c r="F148" s="40"/>
      <c r="G148" s="40"/>
      <c r="H148" s="40"/>
      <c r="I148" s="13"/>
      <c r="J148" s="16">
        <f>-SUMIF(TB_NEW!$J:$J,$M148,TB_NEW!$F:$F)</f>
        <v>0</v>
      </c>
      <c r="K148" s="13"/>
      <c r="L148" s="16">
        <f>-SUMIF(TB_NEW!$J:$J,$M148,TB_NEW!$C:$C)</f>
        <v>0</v>
      </c>
      <c r="M148" s="13">
        <v>9146</v>
      </c>
    </row>
    <row r="149" spans="1:13">
      <c r="B149" s="40"/>
      <c r="C149" s="28" t="s">
        <v>110</v>
      </c>
      <c r="D149" s="40"/>
      <c r="E149" s="40"/>
      <c r="F149" s="40"/>
      <c r="G149" s="40"/>
      <c r="H149" s="40"/>
      <c r="I149" s="13"/>
      <c r="J149" s="16"/>
      <c r="K149" s="13"/>
      <c r="L149" s="16"/>
      <c r="M149" s="13">
        <v>1</v>
      </c>
    </row>
    <row r="150" spans="1:13" ht="15.75" customHeight="1">
      <c r="B150" s="40"/>
      <c r="C150" s="37" t="s">
        <v>111</v>
      </c>
      <c r="D150" s="40"/>
      <c r="E150" s="40"/>
      <c r="F150" s="40"/>
      <c r="G150" s="40"/>
      <c r="H150" s="40"/>
      <c r="I150" s="41"/>
      <c r="J150" s="16">
        <f>-SUMIF(TB_NEW!$J:$J,$M150,TB_NEW!$F:$F)</f>
        <v>0</v>
      </c>
      <c r="K150" s="13"/>
      <c r="L150" s="16">
        <f>-SUMIF(TB_NEW!$J:$J,$M150,TB_NEW!$C:$C)</f>
        <v>0</v>
      </c>
      <c r="M150" s="13">
        <v>9148</v>
      </c>
    </row>
    <row r="151" spans="1:13" ht="15.75">
      <c r="B151" s="40"/>
      <c r="C151" s="37" t="s">
        <v>112</v>
      </c>
      <c r="D151" s="40"/>
      <c r="E151" s="40"/>
      <c r="F151" s="40"/>
      <c r="G151" s="40"/>
      <c r="H151" s="40"/>
      <c r="I151" s="41"/>
      <c r="J151" s="16">
        <f>-SUMIF(TB_NEW!$J:$J,$M151,TB_NEW!$F:$F)</f>
        <v>0</v>
      </c>
      <c r="K151" s="13"/>
      <c r="L151" s="16">
        <f>-SUMIF(TB_NEW!$J:$J,$M151,TB_NEW!$C:$C)</f>
        <v>0</v>
      </c>
      <c r="M151" s="13">
        <v>9149</v>
      </c>
    </row>
    <row r="152" spans="1:13" ht="15.75">
      <c r="B152" s="40"/>
      <c r="C152" s="37" t="s">
        <v>113</v>
      </c>
      <c r="D152" s="40"/>
      <c r="E152" s="40"/>
      <c r="F152" s="40"/>
      <c r="G152" s="40"/>
      <c r="H152" s="40"/>
      <c r="I152" s="41"/>
      <c r="J152" s="16">
        <f>-SUMIF(TB_NEW!$J:$J,$M152,TB_NEW!$F:$F)</f>
        <v>0</v>
      </c>
      <c r="K152" s="13"/>
      <c r="L152" s="16">
        <f>-SUMIF(TB_NEW!$J:$J,$M152,TB_NEW!$C:$C)</f>
        <v>0</v>
      </c>
      <c r="M152" s="13">
        <v>9150</v>
      </c>
    </row>
    <row r="153" spans="1:13" ht="15.75">
      <c r="B153" s="40"/>
      <c r="C153" s="37" t="s">
        <v>114</v>
      </c>
      <c r="D153" s="40"/>
      <c r="E153" s="40"/>
      <c r="F153" s="40"/>
      <c r="G153" s="40"/>
      <c r="H153" s="40"/>
      <c r="I153" s="41"/>
      <c r="J153" s="16">
        <f>-SUMIF(TB_NEW!$J:$J,$M153,TB_NEW!$F:$F)</f>
        <v>0</v>
      </c>
      <c r="K153" s="13"/>
      <c r="L153" s="16">
        <f>-SUMIF(TB_NEW!$J:$J,$M153,TB_NEW!$C:$C)</f>
        <v>0</v>
      </c>
      <c r="M153" s="13">
        <v>9151</v>
      </c>
    </row>
    <row r="154" spans="1:13" ht="15.75" customHeight="1">
      <c r="B154" s="40"/>
      <c r="C154" s="143" t="s">
        <v>116</v>
      </c>
      <c r="D154" s="40"/>
      <c r="E154" s="40"/>
      <c r="F154" s="40"/>
      <c r="G154" s="40"/>
      <c r="H154" s="40"/>
      <c r="I154" s="41"/>
      <c r="J154" s="16">
        <f>-SUMIF(TB_NEW!$J:$J,$M154,TB_NEW!$F:$F)</f>
        <v>0</v>
      </c>
      <c r="K154" s="13"/>
      <c r="L154" s="16">
        <f>-SUMIF(TB_NEW!$J:$J,$M154,TB_NEW!$C:$C)</f>
        <v>0</v>
      </c>
      <c r="M154" s="13">
        <v>9152</v>
      </c>
    </row>
    <row r="155" spans="1:13" ht="15.75" customHeight="1">
      <c r="B155" s="40"/>
      <c r="C155" s="143" t="s">
        <v>115</v>
      </c>
      <c r="D155" s="40"/>
      <c r="E155" s="40"/>
      <c r="F155" s="40"/>
      <c r="G155" s="40"/>
      <c r="H155" s="40"/>
      <c r="I155" s="41"/>
      <c r="J155" s="16">
        <f>-SUMIF(TB_NEW!$J:$J,$M155,TB_NEW!$F:$F)</f>
        <v>0</v>
      </c>
      <c r="K155" s="13"/>
      <c r="L155" s="16">
        <f>-SUMIF(TB_NEW!$J:$J,$M155,TB_NEW!$C:$C)</f>
        <v>0</v>
      </c>
      <c r="M155" s="13">
        <v>9153</v>
      </c>
    </row>
    <row r="156" spans="1:13" ht="15.75" customHeight="1">
      <c r="A156" s="148"/>
      <c r="B156" s="149"/>
      <c r="C156" s="184" t="s">
        <v>260</v>
      </c>
      <c r="D156" s="149"/>
      <c r="E156" s="149"/>
      <c r="F156" s="149"/>
      <c r="G156" s="149"/>
      <c r="H156" s="149"/>
      <c r="I156" s="150"/>
      <c r="J156" s="16">
        <f>-SUMIF(TB_NEW!$J:$J,$M156,TB_NEW!$F:$F)</f>
        <v>0</v>
      </c>
      <c r="K156" s="13"/>
      <c r="L156" s="16">
        <f>-SUMIF(TB_NEW!$J:$J,$M156,TB_NEW!$C:$C)</f>
        <v>0</v>
      </c>
      <c r="M156" s="13">
        <v>9154</v>
      </c>
    </row>
    <row r="157" spans="1:13" ht="15" thickBot="1">
      <c r="B157" s="40"/>
      <c r="C157" s="143"/>
      <c r="D157" s="45"/>
      <c r="E157" s="45"/>
      <c r="F157" s="45"/>
      <c r="G157" s="46"/>
      <c r="H157" s="46"/>
      <c r="I157" s="13"/>
      <c r="J157" s="36">
        <f>SUM(J141:J155)</f>
        <v>0</v>
      </c>
      <c r="K157" s="13"/>
      <c r="L157" s="36">
        <f>SUM(L141:L155)</f>
        <v>0</v>
      </c>
    </row>
    <row r="158" spans="1:13" ht="16.5" thickTop="1">
      <c r="B158" s="40"/>
      <c r="C158" s="40"/>
      <c r="D158" s="40"/>
      <c r="E158" s="40"/>
      <c r="F158" s="40"/>
      <c r="G158" s="40"/>
      <c r="H158" s="40"/>
      <c r="I158" s="41"/>
      <c r="J158" s="41"/>
      <c r="K158" s="41"/>
      <c r="L158" s="41"/>
    </row>
    <row r="159" spans="1:13">
      <c r="A159" s="14">
        <v>10</v>
      </c>
      <c r="B159" s="28" t="s">
        <v>21</v>
      </c>
      <c r="C159" s="28"/>
      <c r="D159" s="37"/>
      <c r="I159" s="13"/>
      <c r="K159" s="13"/>
      <c r="L159" s="16"/>
    </row>
    <row r="160" spans="1:13">
      <c r="B160" s="13" t="s">
        <v>117</v>
      </c>
      <c r="I160" s="13"/>
      <c r="J160" s="16"/>
      <c r="K160" s="13"/>
      <c r="L160" s="16"/>
    </row>
    <row r="161" spans="1:12">
      <c r="I161" s="13"/>
      <c r="J161" s="16"/>
      <c r="K161" s="13"/>
      <c r="L161" s="16"/>
    </row>
    <row r="162" spans="1:12">
      <c r="B162" s="173" t="s">
        <v>118</v>
      </c>
      <c r="C162" s="173"/>
      <c r="E162" s="173" t="s">
        <v>119</v>
      </c>
      <c r="F162" s="173"/>
      <c r="G162" s="173"/>
      <c r="I162" s="173" t="s">
        <v>120</v>
      </c>
      <c r="J162" s="173"/>
      <c r="K162" s="173"/>
      <c r="L162" s="16"/>
    </row>
    <row r="163" spans="1:12">
      <c r="B163" s="17"/>
      <c r="C163" s="17"/>
      <c r="E163" s="17"/>
      <c r="F163" s="17"/>
      <c r="G163" s="17"/>
      <c r="I163" s="165" t="s">
        <v>6</v>
      </c>
      <c r="J163" s="165"/>
      <c r="K163" s="165"/>
      <c r="L163" s="16"/>
    </row>
    <row r="164" spans="1:12" ht="18.75" customHeight="1">
      <c r="C164" s="13" t="s">
        <v>255</v>
      </c>
      <c r="F164" s="165">
        <f>I164/I167*100</f>
        <v>99.616</v>
      </c>
      <c r="G164" s="165"/>
      <c r="I164" s="168">
        <f>24808000000+25000000000</f>
        <v>49808000000</v>
      </c>
      <c r="J164" s="168"/>
      <c r="L164" s="16"/>
    </row>
    <row r="165" spans="1:12">
      <c r="A165" s="15" t="s">
        <v>121</v>
      </c>
      <c r="C165" s="13" t="s">
        <v>256</v>
      </c>
      <c r="F165" s="165">
        <f>I165/I167*100</f>
        <v>0.38400000000000001</v>
      </c>
      <c r="G165" s="165"/>
      <c r="I165" s="168">
        <v>192000000</v>
      </c>
      <c r="J165" s="168"/>
      <c r="L165" s="16"/>
    </row>
    <row r="166" spans="1:12">
      <c r="F166" s="169"/>
      <c r="G166" s="169"/>
      <c r="I166" s="168"/>
      <c r="J166" s="168"/>
      <c r="L166" s="16"/>
    </row>
    <row r="167" spans="1:12" ht="14.25" thickBot="1">
      <c r="C167" s="13" t="s">
        <v>122</v>
      </c>
      <c r="E167" s="47"/>
      <c r="F167" s="166">
        <f>SUM(F164:F165)</f>
        <v>100</v>
      </c>
      <c r="G167" s="166"/>
      <c r="I167" s="167">
        <f>SUM(I164:I165)</f>
        <v>50000000000</v>
      </c>
      <c r="J167" s="167"/>
      <c r="L167" s="16"/>
    </row>
    <row r="168" spans="1:12" ht="12.75" customHeight="1" thickTop="1">
      <c r="I168" s="13"/>
      <c r="K168" s="13"/>
    </row>
    <row r="169" spans="1:12" ht="12.75" customHeight="1">
      <c r="I169" s="13"/>
      <c r="K169" s="13"/>
    </row>
    <row r="170" spans="1:12">
      <c r="I170" s="13"/>
      <c r="J170" s="16"/>
      <c r="K170" s="13"/>
      <c r="L170" s="16"/>
    </row>
  </sheetData>
  <mergeCells count="82">
    <mergeCell ref="I24:J24"/>
    <mergeCell ref="K24:L24"/>
    <mergeCell ref="A2:L2"/>
    <mergeCell ref="A3:L3"/>
    <mergeCell ref="A4:L4"/>
    <mergeCell ref="A5:L5"/>
    <mergeCell ref="I9:J9"/>
    <mergeCell ref="K9:L9"/>
    <mergeCell ref="I10:J10"/>
    <mergeCell ref="K10:L10"/>
    <mergeCell ref="B20:L20"/>
    <mergeCell ref="I23:J23"/>
    <mergeCell ref="K23:L23"/>
    <mergeCell ref="I53:J53"/>
    <mergeCell ref="K53:L53"/>
    <mergeCell ref="B31:L31"/>
    <mergeCell ref="I32:J32"/>
    <mergeCell ref="K32:L32"/>
    <mergeCell ref="I33:J33"/>
    <mergeCell ref="K33:L33"/>
    <mergeCell ref="B39:L39"/>
    <mergeCell ref="I41:J41"/>
    <mergeCell ref="K41:L41"/>
    <mergeCell ref="I42:J42"/>
    <mergeCell ref="K42:L42"/>
    <mergeCell ref="B51:L51"/>
    <mergeCell ref="I54:J54"/>
    <mergeCell ref="K54:L54"/>
    <mergeCell ref="I62:J62"/>
    <mergeCell ref="K62:L62"/>
    <mergeCell ref="I63:J63"/>
    <mergeCell ref="K63:L63"/>
    <mergeCell ref="E91:F91"/>
    <mergeCell ref="D80:F80"/>
    <mergeCell ref="G80:H80"/>
    <mergeCell ref="I80:J80"/>
    <mergeCell ref="K80:L80"/>
    <mergeCell ref="D81:F81"/>
    <mergeCell ref="G81:H81"/>
    <mergeCell ref="I81:J81"/>
    <mergeCell ref="K81:L81"/>
    <mergeCell ref="E83:F83"/>
    <mergeCell ref="E84:F84"/>
    <mergeCell ref="E85:F85"/>
    <mergeCell ref="E86:F86"/>
    <mergeCell ref="E88:F88"/>
    <mergeCell ref="E87:F87"/>
    <mergeCell ref="I108:J108"/>
    <mergeCell ref="K108:L108"/>
    <mergeCell ref="E92:F92"/>
    <mergeCell ref="E93:F93"/>
    <mergeCell ref="E94:F94"/>
    <mergeCell ref="E95:F95"/>
    <mergeCell ref="E98:F98"/>
    <mergeCell ref="E99:F99"/>
    <mergeCell ref="E100:F100"/>
    <mergeCell ref="E101:F101"/>
    <mergeCell ref="E103:F103"/>
    <mergeCell ref="I107:J107"/>
    <mergeCell ref="K107:L107"/>
    <mergeCell ref="E102:F102"/>
    <mergeCell ref="I163:K163"/>
    <mergeCell ref="B116:L117"/>
    <mergeCell ref="I119:J119"/>
    <mergeCell ref="K119:L119"/>
    <mergeCell ref="I130:J130"/>
    <mergeCell ref="K130:L130"/>
    <mergeCell ref="I139:J139"/>
    <mergeCell ref="K139:L139"/>
    <mergeCell ref="I140:J140"/>
    <mergeCell ref="K140:L140"/>
    <mergeCell ref="B162:C162"/>
    <mergeCell ref="E162:G162"/>
    <mergeCell ref="I162:K162"/>
    <mergeCell ref="F167:G167"/>
    <mergeCell ref="I167:J167"/>
    <mergeCell ref="F164:G164"/>
    <mergeCell ref="I164:J164"/>
    <mergeCell ref="F165:G165"/>
    <mergeCell ref="I165:J165"/>
    <mergeCell ref="F166:G166"/>
    <mergeCell ref="I166:J166"/>
  </mergeCells>
  <pageMargins left="0.75" right="0.75" top="0.57999999999999996" bottom="0.6" header="0.63" footer="0.28000000000000003"/>
  <pageSetup paperSize="9" scale="80" orientation="portrait"/>
  <headerFooter alignWithMargins="0">
    <oddFooter>&amp;R&amp;"Letter Gothic,Regular"&amp;7Printed  &amp;D&amp;T</oddFooter>
  </headerFooter>
  <rowBreaks count="1" manualBreakCount="1">
    <brk id="76" max="104857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49"/>
  <sheetViews>
    <sheetView zoomScaleNormal="100" zoomScaleSheetLayoutView="100" workbookViewId="0">
      <selection activeCell="C12" sqref="C12"/>
    </sheetView>
  </sheetViews>
  <sheetFormatPr defaultColWidth="9.140625" defaultRowHeight="13.5"/>
  <cols>
    <col min="1" max="1" width="2.28515625" style="13" customWidth="1"/>
    <col min="2" max="2" width="3" style="13" customWidth="1"/>
    <col min="3" max="3" width="36.140625" style="13" bestFit="1" customWidth="1"/>
    <col min="4" max="4" width="17.42578125" style="13" customWidth="1"/>
    <col min="5" max="5" width="9.85546875" style="13" bestFit="1" customWidth="1"/>
    <col min="6" max="6" width="20.140625" style="13" customWidth="1"/>
    <col min="7" max="7" width="8.42578125" style="13" customWidth="1"/>
    <col min="8" max="8" width="18.5703125" style="13" customWidth="1"/>
    <col min="9" max="9" width="12.28515625" style="13" bestFit="1" customWidth="1"/>
    <col min="10" max="10" width="9.140625" style="13"/>
    <col min="11" max="11" width="51" style="13" hidden="1" customWidth="1"/>
    <col min="12" max="12" width="41.42578125" style="13" hidden="1" customWidth="1"/>
    <col min="13" max="13" width="50" style="13" hidden="1" customWidth="1"/>
    <col min="14" max="14" width="38.28515625" style="13" hidden="1" customWidth="1"/>
    <col min="15" max="15" width="18.5703125" style="13" hidden="1" customWidth="1"/>
    <col min="16" max="16" width="54" style="13" hidden="1" customWidth="1"/>
    <col min="17" max="17" width="12.42578125" style="13" hidden="1" customWidth="1"/>
    <col min="18" max="18" width="14" style="13" hidden="1" customWidth="1"/>
    <col min="20" max="20" width="4.28515625" style="130" bestFit="1" customWidth="1"/>
    <col min="21" max="16384" width="9.140625" style="13"/>
  </cols>
  <sheetData>
    <row r="1" spans="1:20" ht="15.75">
      <c r="A1" s="163" t="str">
        <f>BS!A1</f>
        <v>PT. RHB ASSET MANAGEMENT INDONESIA</v>
      </c>
      <c r="B1" s="163"/>
      <c r="C1" s="163"/>
      <c r="D1" s="163"/>
      <c r="E1" s="163"/>
      <c r="F1" s="163"/>
      <c r="G1" s="163"/>
      <c r="H1" s="163"/>
      <c r="I1" s="163"/>
      <c r="K1" s="34"/>
      <c r="L1" s="34"/>
      <c r="M1" s="34"/>
      <c r="N1" s="34"/>
      <c r="T1" s="125"/>
    </row>
    <row r="2" spans="1:20" ht="15.75">
      <c r="A2" s="163" t="s">
        <v>123</v>
      </c>
      <c r="B2" s="163"/>
      <c r="C2" s="163"/>
      <c r="D2" s="163"/>
      <c r="E2" s="163"/>
      <c r="F2" s="163"/>
      <c r="G2" s="163"/>
      <c r="H2" s="163"/>
      <c r="I2" s="163"/>
      <c r="K2" s="34"/>
      <c r="L2" s="34"/>
      <c r="M2" s="34"/>
      <c r="N2" s="34"/>
      <c r="T2" s="125"/>
    </row>
    <row r="3" spans="1:20" ht="15.75">
      <c r="A3" s="163" t="s">
        <v>1</v>
      </c>
      <c r="B3" s="163"/>
      <c r="C3" s="163"/>
      <c r="D3" s="163"/>
      <c r="E3" s="163"/>
      <c r="F3" s="163"/>
      <c r="G3" s="163"/>
      <c r="H3" s="163"/>
      <c r="I3" s="163"/>
      <c r="K3" s="34"/>
      <c r="L3" s="34"/>
      <c r="M3" s="34"/>
      <c r="N3" s="34"/>
      <c r="T3" s="125"/>
    </row>
    <row r="4" spans="1:20" ht="15.75">
      <c r="A4" s="164">
        <f>Cover!A24</f>
        <v>0</v>
      </c>
      <c r="B4" s="164"/>
      <c r="C4" s="164"/>
      <c r="D4" s="164"/>
      <c r="E4" s="164"/>
      <c r="F4" s="164"/>
      <c r="G4" s="164"/>
      <c r="H4" s="164"/>
      <c r="I4" s="164"/>
      <c r="K4" s="48"/>
      <c r="L4" s="48"/>
      <c r="M4" s="48"/>
      <c r="N4" s="48"/>
      <c r="T4" s="125"/>
    </row>
    <row r="5" spans="1:20">
      <c r="D5" s="49"/>
      <c r="E5" s="50"/>
      <c r="F5" s="50"/>
      <c r="G5" s="50"/>
      <c r="H5" s="50"/>
      <c r="I5" s="50"/>
      <c r="K5" s="50"/>
      <c r="L5" s="50"/>
      <c r="M5" s="50"/>
      <c r="N5" s="50"/>
      <c r="T5" s="30"/>
    </row>
    <row r="6" spans="1:20">
      <c r="A6" s="51"/>
      <c r="B6" s="52"/>
      <c r="C6" s="52"/>
      <c r="D6" s="181">
        <f>BS!D7</f>
        <v>0</v>
      </c>
      <c r="E6" s="181"/>
      <c r="F6" s="181">
        <f>BS!F7</f>
        <v>0</v>
      </c>
      <c r="G6" s="181"/>
      <c r="H6" s="182" t="s">
        <v>124</v>
      </c>
      <c r="I6" s="183"/>
      <c r="K6" s="53" t="s">
        <v>125</v>
      </c>
      <c r="L6" s="53" t="s">
        <v>126</v>
      </c>
      <c r="M6" s="53" t="s">
        <v>127</v>
      </c>
      <c r="N6" s="53" t="s">
        <v>128</v>
      </c>
      <c r="O6" s="13" t="s">
        <v>129</v>
      </c>
      <c r="P6" s="13" t="s">
        <v>130</v>
      </c>
      <c r="T6" s="126"/>
    </row>
    <row r="7" spans="1:20">
      <c r="A7" s="54"/>
      <c r="D7" s="55" t="s">
        <v>6</v>
      </c>
      <c r="E7" s="56" t="s">
        <v>131</v>
      </c>
      <c r="F7" s="57" t="s">
        <v>6</v>
      </c>
      <c r="G7" s="56" t="s">
        <v>131</v>
      </c>
      <c r="H7" s="55" t="s">
        <v>6</v>
      </c>
      <c r="I7" s="56" t="s">
        <v>131</v>
      </c>
      <c r="K7" s="58"/>
      <c r="L7" s="58"/>
      <c r="M7" s="58"/>
      <c r="N7" s="58"/>
      <c r="T7" s="126"/>
    </row>
    <row r="8" spans="1:20">
      <c r="A8" s="51"/>
      <c r="B8" s="52"/>
      <c r="C8" s="52"/>
      <c r="D8" s="59"/>
      <c r="E8" s="60"/>
      <c r="F8" s="61"/>
      <c r="G8" s="60"/>
      <c r="H8" s="59"/>
      <c r="I8" s="60"/>
      <c r="K8" s="58"/>
      <c r="L8" s="58"/>
      <c r="M8" s="58"/>
      <c r="N8" s="58"/>
      <c r="T8" s="126"/>
    </row>
    <row r="9" spans="1:20">
      <c r="A9" s="62" t="s">
        <v>132</v>
      </c>
      <c r="B9" s="28"/>
      <c r="D9" s="63"/>
      <c r="E9" s="64"/>
      <c r="F9" s="65"/>
      <c r="G9" s="64"/>
      <c r="H9" s="63"/>
      <c r="I9" s="64"/>
      <c r="J9" s="13" t="s">
        <v>252</v>
      </c>
      <c r="K9" s="50"/>
      <c r="L9" s="50"/>
      <c r="M9" s="50"/>
      <c r="N9" s="50"/>
      <c r="T9" s="30"/>
    </row>
    <row r="10" spans="1:20" ht="54">
      <c r="A10" s="54"/>
      <c r="B10" s="13" t="s">
        <v>133</v>
      </c>
      <c r="D10" s="66">
        <f>-(SUMIF(TB_NEW!$J:$J,$J10,TB_NEW!$D:$D)+SUMIF(TB_NEW!$J:$J,$J10,TB_NEW!$E:$E))</f>
        <v>0</v>
      </c>
      <c r="E10" s="67" t="e">
        <f>(D10-F10)/D10*100</f>
        <v>#DIV/0!</v>
      </c>
      <c r="F10" s="66">
        <f>-(SUMIF(TB_NEW!$J:$J,$J10,TB_NEW!$G:$G)+SUMIF(TB_NEW!$J:$J,$J10,TB_NEW!$H:$H))</f>
        <v>0</v>
      </c>
      <c r="G10" s="67" t="e">
        <f>(F10-H10)/F10*100</f>
        <v>#DIV/0!</v>
      </c>
      <c r="H10" s="66">
        <f>-(SUMIF(TB_NEW!$J:$J,$J10,TB_NEW!$F:$F))</f>
        <v>0</v>
      </c>
      <c r="I10" s="68" t="e">
        <f>H10/H$14*100</f>
        <v>#DIV/0!</v>
      </c>
      <c r="J10" s="13">
        <v>10</v>
      </c>
      <c r="K10" s="69" t="s">
        <v>134</v>
      </c>
      <c r="L10" s="69"/>
      <c r="M10" s="69"/>
      <c r="N10" s="70" t="s">
        <v>135</v>
      </c>
      <c r="O10" s="21"/>
      <c r="Q10" s="21"/>
      <c r="R10" s="21"/>
      <c r="T10" s="127"/>
    </row>
    <row r="11" spans="1:20" ht="15.75" customHeight="1">
      <c r="A11" s="54"/>
      <c r="B11" s="13" t="s">
        <v>136</v>
      </c>
      <c r="D11" s="66">
        <f>-(SUMIF(TB_NEW!$J:$J,$J11,TB_NEW!$D:$D)+SUMIF(TB_NEW!$J:$J,$J11,TB_NEW!$E:$E))</f>
        <v>0</v>
      </c>
      <c r="E11" s="67" t="e">
        <f>(D11-F11)/D11*100</f>
        <v>#DIV/0!</v>
      </c>
      <c r="F11" s="66">
        <f>-(SUMIF(TB_NEW!$J:$J,$J11,TB_NEW!$G:$G)+SUMIF(TB_NEW!$J:$J,$J11,TB_NEW!$H:$H))</f>
        <v>0</v>
      </c>
      <c r="G11" s="67" t="e">
        <f>(F11-H11)/F11*100</f>
        <v>#DIV/0!</v>
      </c>
      <c r="H11" s="66">
        <f>-(SUMIF(TB_NEW!$J:$J,$J11,TB_NEW!$F:$F))</f>
        <v>0</v>
      </c>
      <c r="I11" s="68" t="e">
        <f>H11/H$14*100</f>
        <v>#DIV/0!</v>
      </c>
      <c r="J11" s="13">
        <v>11</v>
      </c>
      <c r="K11" s="69"/>
      <c r="L11" s="69" t="s">
        <v>137</v>
      </c>
      <c r="M11" s="69"/>
      <c r="N11" s="69"/>
      <c r="T11" s="127"/>
    </row>
    <row r="12" spans="1:20" ht="29.25" customHeight="1">
      <c r="A12" s="54"/>
      <c r="B12" s="13" t="s">
        <v>138</v>
      </c>
      <c r="D12" s="66">
        <f>-(SUMIF(TB_NEW!$J:$J,$J12,TB_NEW!$D:$D)+SUMIF(TB_NEW!$J:$J,$J12,TB_NEW!$E:$E))</f>
        <v>0</v>
      </c>
      <c r="E12" s="67" t="e">
        <f>(D12-F12)/D12*100</f>
        <v>#DIV/0!</v>
      </c>
      <c r="F12" s="66">
        <f>-(SUMIF(TB_NEW!$J:$J,$J12,TB_NEW!$G:$G)+SUMIF(TB_NEW!$J:$J,$J12,TB_NEW!$H:$H))</f>
        <v>0</v>
      </c>
      <c r="G12" s="67" t="e">
        <f>(F12-H12)/F12*100</f>
        <v>#DIV/0!</v>
      </c>
      <c r="H12" s="66">
        <f>-(SUMIF(TB_NEW!$J:$J,$J12,TB_NEW!$F:$F))</f>
        <v>0</v>
      </c>
      <c r="I12" s="68" t="e">
        <f>H12/H$14*100</f>
        <v>#DIV/0!</v>
      </c>
      <c r="J12" s="13">
        <v>12</v>
      </c>
      <c r="K12" s="69" t="s">
        <v>139</v>
      </c>
      <c r="L12" s="69"/>
      <c r="M12" s="69"/>
      <c r="N12" s="70" t="s">
        <v>140</v>
      </c>
      <c r="T12" s="127"/>
    </row>
    <row r="13" spans="1:20" ht="15.75" customHeight="1">
      <c r="A13" s="54"/>
      <c r="B13" s="13" t="s">
        <v>141</v>
      </c>
      <c r="D13" s="66">
        <f>-(SUMIF(TB_NEW!$J:$J,$J13,TB_NEW!$D:$D)+SUMIF(TB_NEW!$J:$J,$J13,TB_NEW!$E:$E))</f>
        <v>0</v>
      </c>
      <c r="E13" s="67" t="e">
        <f>(D13-F13)/D13*100</f>
        <v>#DIV/0!</v>
      </c>
      <c r="F13" s="66">
        <f>-(SUMIF(TB_NEW!$J:$J,$J13,TB_NEW!$G:$G)+SUMIF(TB_NEW!$J:$J,$J13,TB_NEW!$H:$H))</f>
        <v>0</v>
      </c>
      <c r="G13" s="67" t="e">
        <f>(F13-H13)/F13*100</f>
        <v>#DIV/0!</v>
      </c>
      <c r="H13" s="66">
        <f>-(SUMIF(TB_NEW!$J:$J,$J13,TB_NEW!$F:$F))</f>
        <v>0</v>
      </c>
      <c r="I13" s="68" t="e">
        <f>H13/H$14*100</f>
        <v>#DIV/0!</v>
      </c>
      <c r="J13" s="13">
        <v>13</v>
      </c>
      <c r="K13" s="69"/>
      <c r="L13" s="69"/>
      <c r="M13" s="69"/>
      <c r="N13" s="69" t="s">
        <v>142</v>
      </c>
      <c r="T13" s="127"/>
    </row>
    <row r="14" spans="1:20" ht="14.25">
      <c r="A14" s="177" t="s">
        <v>143</v>
      </c>
      <c r="B14" s="178"/>
      <c r="C14" s="178"/>
      <c r="D14" s="71">
        <f>SUM(D10:D13)</f>
        <v>0</v>
      </c>
      <c r="E14" s="71" t="e">
        <f>(D14-F14)/D14*100</f>
        <v>#DIV/0!</v>
      </c>
      <c r="F14" s="71">
        <f>SUM(F10:F13)</f>
        <v>0</v>
      </c>
      <c r="G14" s="72" t="e">
        <f>SUM(G10:G10)</f>
        <v>#DIV/0!</v>
      </c>
      <c r="H14" s="71">
        <f>SUM(H10:H13)</f>
        <v>0</v>
      </c>
      <c r="I14" s="73" t="e">
        <f>SUM(I10:I13)</f>
        <v>#DIV/0!</v>
      </c>
      <c r="J14" s="13">
        <v>14</v>
      </c>
      <c r="K14" s="35"/>
      <c r="L14" s="35"/>
      <c r="M14" s="35"/>
      <c r="N14" s="35"/>
      <c r="P14" s="21"/>
      <c r="T14" s="127"/>
    </row>
    <row r="15" spans="1:20" ht="14.25">
      <c r="A15" s="74"/>
      <c r="B15" s="75"/>
      <c r="C15" s="75"/>
      <c r="D15" s="76"/>
      <c r="E15" s="77"/>
      <c r="F15" s="78"/>
      <c r="G15" s="77"/>
      <c r="H15" s="76"/>
      <c r="I15" s="77"/>
      <c r="J15" s="13">
        <v>15</v>
      </c>
      <c r="K15" s="79"/>
      <c r="L15" s="79"/>
      <c r="M15" s="79"/>
      <c r="N15" s="79"/>
      <c r="T15" s="127"/>
    </row>
    <row r="16" spans="1:20" ht="14.25">
      <c r="A16" s="62" t="s">
        <v>144</v>
      </c>
      <c r="B16" s="28"/>
      <c r="D16" s="63"/>
      <c r="E16" s="64"/>
      <c r="F16" s="65"/>
      <c r="G16" s="64"/>
      <c r="H16" s="63"/>
      <c r="I16" s="64"/>
      <c r="J16" s="13">
        <v>16</v>
      </c>
      <c r="K16" s="50"/>
      <c r="L16" s="50"/>
      <c r="M16" s="50"/>
      <c r="N16" s="50"/>
      <c r="T16" s="127"/>
    </row>
    <row r="17" spans="1:20" ht="14.25">
      <c r="A17" s="54"/>
      <c r="B17" s="43" t="s">
        <v>145</v>
      </c>
      <c r="C17" s="43"/>
      <c r="D17" s="66">
        <f>(SUMIF(TB_NEW!$J:$J,J17,TB_NEW!$D:$D)+SUMIF(TB_NEW!$J:$J,J17,TB_NEW!$E:$E))</f>
        <v>0</v>
      </c>
      <c r="E17" s="67" t="e">
        <f t="shared" ref="E17:E49" si="0">(D17-F17)/D17*100</f>
        <v>#DIV/0!</v>
      </c>
      <c r="F17" s="66">
        <f>(SUMIF(TB_NEW!$J:$J,$J17,TB_NEW!$G:$G)+SUMIF(TB_NEW!$J:$J,$J17,TB_NEW!$H:$H))</f>
        <v>0</v>
      </c>
      <c r="G17" s="67" t="e">
        <f>(F17-H17)/F17*100</f>
        <v>#DIV/0!</v>
      </c>
      <c r="H17" s="66">
        <f>(SUMIF(TB_NEW!$J:$J,$J17,TB_NEW!$F:$F))</f>
        <v>0</v>
      </c>
      <c r="I17" s="80" t="e">
        <f>H17/H$50*100</f>
        <v>#DIV/0!</v>
      </c>
      <c r="J17" s="13">
        <v>17</v>
      </c>
      <c r="K17" s="81"/>
      <c r="L17" s="81"/>
      <c r="M17" s="81"/>
      <c r="N17" s="81"/>
      <c r="O17" s="21"/>
      <c r="P17" s="21"/>
      <c r="T17" s="127"/>
    </row>
    <row r="18" spans="1:20" ht="14.25">
      <c r="A18" s="54"/>
      <c r="B18" s="43" t="s">
        <v>146</v>
      </c>
      <c r="C18" s="43"/>
      <c r="D18" s="66">
        <f>(SUMIF(TB_NEW!$J:$J,J18,TB_NEW!$D:$D)+SUMIF(TB_NEW!$J:$J,J18,TB_NEW!$E:$E))</f>
        <v>0</v>
      </c>
      <c r="E18" s="67" t="e">
        <f t="shared" si="0"/>
        <v>#DIV/0!</v>
      </c>
      <c r="F18" s="66">
        <f>(SUMIF(TB_NEW!$J:$J,$J18,TB_NEW!$G:$G)+SUMIF(TB_NEW!$J:$J,$J18,TB_NEW!$H:$H))</f>
        <v>0</v>
      </c>
      <c r="G18" s="67" t="e">
        <f t="shared" ref="G18:G27" si="1">(F18-H18)/F18*100</f>
        <v>#DIV/0!</v>
      </c>
      <c r="H18" s="66">
        <f>(SUMIF(TB_NEW!$J:$J,$J18,TB_NEW!$F:$F))</f>
        <v>0</v>
      </c>
      <c r="I18" s="68" t="e">
        <f t="shared" ref="I18:I49" si="2">H18/H$50*100</f>
        <v>#DIV/0!</v>
      </c>
      <c r="J18" s="13">
        <v>18</v>
      </c>
      <c r="K18" s="69"/>
      <c r="L18" s="69"/>
      <c r="M18" s="69"/>
      <c r="N18" s="69"/>
      <c r="T18" s="127"/>
    </row>
    <row r="19" spans="1:20" ht="14.25">
      <c r="A19" s="54"/>
      <c r="B19" s="43" t="s">
        <v>253</v>
      </c>
      <c r="C19" s="43"/>
      <c r="D19" s="66">
        <f>(SUMIF(TB_NEW!$J:$J,J19,TB_NEW!$D:$D)+SUMIF(TB_NEW!$J:$J,J19,TB_NEW!$E:$E))</f>
        <v>0</v>
      </c>
      <c r="E19" s="67" t="e">
        <f t="shared" si="0"/>
        <v>#DIV/0!</v>
      </c>
      <c r="F19" s="66">
        <f>(SUMIF(TB_NEW!$J:$J,$J19,TB_NEW!$G:$G)+SUMIF(TB_NEW!$J:$J,$J19,TB_NEW!$H:$H))</f>
        <v>0</v>
      </c>
      <c r="G19" s="67" t="e">
        <f t="shared" si="1"/>
        <v>#DIV/0!</v>
      </c>
      <c r="H19" s="66">
        <f>(SUMIF(TB_NEW!$J:$J,$J19,TB_NEW!$F:$F))</f>
        <v>0</v>
      </c>
      <c r="I19" s="68" t="e">
        <f t="shared" si="2"/>
        <v>#DIV/0!</v>
      </c>
      <c r="J19" s="13">
        <v>19</v>
      </c>
      <c r="K19" s="69"/>
      <c r="L19" s="69"/>
      <c r="M19" s="69"/>
      <c r="N19" s="69"/>
      <c r="T19" s="127"/>
    </row>
    <row r="20" spans="1:20" ht="14.25">
      <c r="A20" s="54"/>
      <c r="B20" s="43" t="s">
        <v>147</v>
      </c>
      <c r="C20" s="43"/>
      <c r="D20" s="66">
        <f>(SUMIF(TB_NEW!$J:$J,J20,TB_NEW!$D:$D)+SUMIF(TB_NEW!$J:$J,J20,TB_NEW!$E:$E))</f>
        <v>0</v>
      </c>
      <c r="E20" s="67" t="e">
        <f t="shared" si="0"/>
        <v>#DIV/0!</v>
      </c>
      <c r="F20" s="66">
        <f>(SUMIF(TB_NEW!$J:$J,$J20,TB_NEW!$G:$G)+SUMIF(TB_NEW!$J:$J,$J20,TB_NEW!$H:$H))</f>
        <v>0</v>
      </c>
      <c r="G20" s="67" t="e">
        <f t="shared" si="1"/>
        <v>#DIV/0!</v>
      </c>
      <c r="H20" s="66">
        <f>(SUMIF(TB_NEW!$J:$J,$J20,TB_NEW!$F:$F))</f>
        <v>0</v>
      </c>
      <c r="I20" s="68" t="e">
        <f t="shared" si="2"/>
        <v>#DIV/0!</v>
      </c>
      <c r="J20" s="13">
        <v>20</v>
      </c>
      <c r="K20" s="69"/>
      <c r="L20" s="69"/>
      <c r="M20" s="69"/>
      <c r="N20" s="69"/>
      <c r="P20" s="13" t="s">
        <v>148</v>
      </c>
      <c r="T20" s="127"/>
    </row>
    <row r="21" spans="1:20" ht="14.25">
      <c r="A21" s="54"/>
      <c r="B21" s="43" t="s">
        <v>149</v>
      </c>
      <c r="C21" s="43"/>
      <c r="D21" s="66">
        <f>(SUMIF(TB_NEW!$J:$J,J21,TB_NEW!$D:$D)+SUMIF(TB_NEW!$J:$J,J21,TB_NEW!$E:$E))</f>
        <v>0</v>
      </c>
      <c r="E21" s="67" t="e">
        <f t="shared" si="0"/>
        <v>#DIV/0!</v>
      </c>
      <c r="F21" s="66">
        <f>(SUMIF(TB_NEW!$J:$J,$J21,TB_NEW!$G:$G)+SUMIF(TB_NEW!$J:$J,$J21,TB_NEW!$H:$H))</f>
        <v>0</v>
      </c>
      <c r="G21" s="67" t="e">
        <f t="shared" si="1"/>
        <v>#DIV/0!</v>
      </c>
      <c r="H21" s="66">
        <f>(SUMIF(TB_NEW!$J:$J,$J21,TB_NEW!$F:$F))</f>
        <v>0</v>
      </c>
      <c r="I21" s="68" t="e">
        <f t="shared" si="2"/>
        <v>#DIV/0!</v>
      </c>
      <c r="J21" s="13">
        <v>21</v>
      </c>
      <c r="K21" s="69"/>
      <c r="L21" s="69"/>
      <c r="M21" s="69"/>
      <c r="N21" s="69"/>
      <c r="P21" s="13" t="s">
        <v>148</v>
      </c>
      <c r="T21" s="127"/>
    </row>
    <row r="22" spans="1:20" ht="14.25">
      <c r="A22" s="54"/>
      <c r="B22" s="43" t="s">
        <v>150</v>
      </c>
      <c r="C22" s="43"/>
      <c r="D22" s="66">
        <f>(SUMIF(TB_NEW!$J:$J,J22,TB_NEW!$D:$D)+SUMIF(TB_NEW!$J:$J,J22,TB_NEW!$E:$E))</f>
        <v>0</v>
      </c>
      <c r="E22" s="67" t="e">
        <f t="shared" si="0"/>
        <v>#DIV/0!</v>
      </c>
      <c r="F22" s="66">
        <f>(SUMIF(TB_NEW!$J:$J,$J22,TB_NEW!$G:$G)+SUMIF(TB_NEW!$J:$J,$J22,TB_NEW!$H:$H))</f>
        <v>0</v>
      </c>
      <c r="G22" s="67" t="e">
        <f t="shared" si="1"/>
        <v>#DIV/0!</v>
      </c>
      <c r="H22" s="66">
        <f>(SUMIF(TB_NEW!$J:$J,$J22,TB_NEW!$F:$F))</f>
        <v>0</v>
      </c>
      <c r="I22" s="68" t="e">
        <f t="shared" si="2"/>
        <v>#DIV/0!</v>
      </c>
      <c r="J22" s="13">
        <v>22</v>
      </c>
      <c r="K22" s="69"/>
      <c r="L22" s="69"/>
      <c r="M22" s="69"/>
      <c r="N22" s="69"/>
      <c r="T22" s="127"/>
    </row>
    <row r="23" spans="1:20" ht="14.25">
      <c r="A23" s="54"/>
      <c r="B23" s="43" t="s">
        <v>151</v>
      </c>
      <c r="C23" s="43"/>
      <c r="D23" s="66">
        <f>(SUMIF(TB_NEW!$J:$J,J23,TB_NEW!$D:$D)+SUMIF(TB_NEW!$J:$J,J23,TB_NEW!$E:$E))</f>
        <v>0</v>
      </c>
      <c r="E23" s="67" t="e">
        <f t="shared" si="0"/>
        <v>#DIV/0!</v>
      </c>
      <c r="F23" s="66">
        <f>(SUMIF(TB_NEW!$J:$J,$J23,TB_NEW!$G:$G)+SUMIF(TB_NEW!$J:$J,$J23,TB_NEW!$H:$H))</f>
        <v>0</v>
      </c>
      <c r="G23" s="67" t="e">
        <f t="shared" si="1"/>
        <v>#DIV/0!</v>
      </c>
      <c r="H23" s="66">
        <f>(SUMIF(TB_NEW!$J:$J,$J23,TB_NEW!$F:$F))</f>
        <v>0</v>
      </c>
      <c r="I23" s="68" t="e">
        <f t="shared" si="2"/>
        <v>#DIV/0!</v>
      </c>
      <c r="J23" s="13">
        <v>23</v>
      </c>
      <c r="K23" s="69"/>
      <c r="L23" s="69"/>
      <c r="M23" s="69"/>
      <c r="N23" s="69"/>
      <c r="T23" s="127"/>
    </row>
    <row r="24" spans="1:20" ht="14.25">
      <c r="A24" s="54"/>
      <c r="B24" s="43" t="s">
        <v>152</v>
      </c>
      <c r="C24" s="43"/>
      <c r="D24" s="66">
        <f>(SUMIF(TB_NEW!$J:$J,J24,TB_NEW!$D:$D)+SUMIF(TB_NEW!$J:$J,J24,TB_NEW!$E:$E))</f>
        <v>0</v>
      </c>
      <c r="E24" s="67" t="e">
        <f t="shared" si="0"/>
        <v>#DIV/0!</v>
      </c>
      <c r="F24" s="66">
        <f>(SUMIF(TB_NEW!$J:$J,$J24,TB_NEW!$G:$G)+SUMIF(TB_NEW!$J:$J,$J24,TB_NEW!$H:$H))</f>
        <v>0</v>
      </c>
      <c r="G24" s="67" t="e">
        <f t="shared" si="1"/>
        <v>#DIV/0!</v>
      </c>
      <c r="H24" s="66">
        <f>(SUMIF(TB_NEW!$J:$J,$J24,TB_NEW!$F:$F))</f>
        <v>0</v>
      </c>
      <c r="I24" s="68" t="e">
        <f t="shared" si="2"/>
        <v>#DIV/0!</v>
      </c>
      <c r="J24" s="13">
        <v>24</v>
      </c>
      <c r="K24" s="69"/>
      <c r="L24" s="69"/>
      <c r="M24" s="69"/>
      <c r="N24" s="69"/>
      <c r="T24" s="127"/>
    </row>
    <row r="25" spans="1:20" ht="27">
      <c r="A25" s="54"/>
      <c r="B25" s="43" t="s">
        <v>153</v>
      </c>
      <c r="C25" s="43"/>
      <c r="D25" s="66">
        <f>(SUMIF(TB_NEW!$J:$J,J25,TB_NEW!$D:$D)+SUMIF(TB_NEW!$J:$J,J25,TB_NEW!$E:$E))</f>
        <v>0</v>
      </c>
      <c r="E25" s="67" t="e">
        <f t="shared" si="0"/>
        <v>#DIV/0!</v>
      </c>
      <c r="F25" s="66">
        <f>(SUMIF(TB_NEW!$J:$J,$J25,TB_NEW!$G:$G)+SUMIF(TB_NEW!$J:$J,$J25,TB_NEW!$H:$H))</f>
        <v>0</v>
      </c>
      <c r="G25" s="67" t="e">
        <f t="shared" si="1"/>
        <v>#DIV/0!</v>
      </c>
      <c r="H25" s="66">
        <f>(SUMIF(TB_NEW!$J:$J,$J25,TB_NEW!$F:$F))</f>
        <v>0</v>
      </c>
      <c r="I25" s="68" t="e">
        <f t="shared" si="2"/>
        <v>#DIV/0!</v>
      </c>
      <c r="J25" s="13">
        <v>25</v>
      </c>
      <c r="K25" s="69"/>
      <c r="L25" s="82" t="s">
        <v>154</v>
      </c>
      <c r="M25" s="69"/>
      <c r="N25" s="69"/>
      <c r="T25" s="127"/>
    </row>
    <row r="26" spans="1:20" ht="14.25">
      <c r="A26" s="54"/>
      <c r="B26" s="43" t="s">
        <v>155</v>
      </c>
      <c r="C26" s="43"/>
      <c r="D26" s="66">
        <f>(SUMIF(TB_NEW!$J:$J,J26,TB_NEW!$D:$D)+SUMIF(TB_NEW!$J:$J,J26,TB_NEW!$E:$E))</f>
        <v>0</v>
      </c>
      <c r="E26" s="67" t="e">
        <f t="shared" si="0"/>
        <v>#DIV/0!</v>
      </c>
      <c r="F26" s="66">
        <f>(SUMIF(TB_NEW!$J:$J,$J26,TB_NEW!$G:$G)+SUMIF(TB_NEW!$J:$J,$J26,TB_NEW!$H:$H))</f>
        <v>0</v>
      </c>
      <c r="G26" s="67" t="e">
        <f t="shared" si="1"/>
        <v>#DIV/0!</v>
      </c>
      <c r="H26" s="66">
        <f>(SUMIF(TB_NEW!$J:$J,$J26,TB_NEW!$F:$F))</f>
        <v>0</v>
      </c>
      <c r="I26" s="68" t="e">
        <f t="shared" si="2"/>
        <v>#DIV/0!</v>
      </c>
      <c r="J26" s="13">
        <v>26</v>
      </c>
      <c r="K26" s="69"/>
      <c r="L26" s="69"/>
      <c r="M26" s="69"/>
      <c r="N26" s="69"/>
      <c r="T26" s="127"/>
    </row>
    <row r="27" spans="1:20" ht="14.25">
      <c r="A27" s="54"/>
      <c r="B27" s="43" t="s">
        <v>156</v>
      </c>
      <c r="C27" s="43"/>
      <c r="D27" s="66">
        <f>(SUMIF(TB_NEW!$J:$J,J27,TB_NEW!$D:$D)+SUMIF(TB_NEW!$J:$J,J27,TB_NEW!$E:$E))</f>
        <v>0</v>
      </c>
      <c r="E27" s="67" t="e">
        <f t="shared" si="0"/>
        <v>#DIV/0!</v>
      </c>
      <c r="F27" s="66">
        <f>(SUMIF(TB_NEW!$J:$J,$J27,TB_NEW!$G:$G)+SUMIF(TB_NEW!$J:$J,$J27,TB_NEW!$H:$H))</f>
        <v>0</v>
      </c>
      <c r="G27" s="67" t="e">
        <f t="shared" si="1"/>
        <v>#DIV/0!</v>
      </c>
      <c r="H27" s="66">
        <f>(SUMIF(TB_NEW!$J:$J,$J27,TB_NEW!$F:$F))</f>
        <v>0</v>
      </c>
      <c r="I27" s="68" t="e">
        <f t="shared" si="2"/>
        <v>#DIV/0!</v>
      </c>
      <c r="J27" s="13">
        <v>27</v>
      </c>
      <c r="K27" s="69"/>
      <c r="L27" s="69"/>
      <c r="M27" s="69"/>
      <c r="N27" s="69"/>
      <c r="T27" s="127"/>
    </row>
    <row r="28" spans="1:20" ht="14.25">
      <c r="A28" s="54"/>
      <c r="B28" s="43" t="s">
        <v>157</v>
      </c>
      <c r="C28" s="43"/>
      <c r="D28" s="66">
        <f>(SUMIF(TB_NEW!$J:$J,J28,TB_NEW!$D:$D)+SUMIF(TB_NEW!$J:$J,J28,TB_NEW!$E:$E))</f>
        <v>0</v>
      </c>
      <c r="E28" s="67" t="e">
        <f t="shared" si="0"/>
        <v>#DIV/0!</v>
      </c>
      <c r="F28" s="66">
        <f>(SUMIF(TB_NEW!$J:$J,$J28,TB_NEW!$G:$G)+SUMIF(TB_NEW!$J:$J,$J28,TB_NEW!$H:$H))</f>
        <v>0</v>
      </c>
      <c r="G28" s="67">
        <v>0</v>
      </c>
      <c r="H28" s="66">
        <f>(SUMIF(TB_NEW!$J:$J,$J28,TB_NEW!$F:$F))</f>
        <v>0</v>
      </c>
      <c r="I28" s="68" t="e">
        <f t="shared" si="2"/>
        <v>#DIV/0!</v>
      </c>
      <c r="J28" s="13">
        <v>28</v>
      </c>
      <c r="K28" s="69"/>
      <c r="L28" s="69"/>
      <c r="M28" s="69"/>
      <c r="N28" s="69"/>
      <c r="T28" s="127"/>
    </row>
    <row r="29" spans="1:20" ht="14.25">
      <c r="A29" s="54"/>
      <c r="B29" s="43" t="s">
        <v>259</v>
      </c>
      <c r="C29" s="43"/>
      <c r="D29" s="66">
        <f>(SUMIF(TB_NEW!$J:$J,J29,TB_NEW!$D:$D)+SUMIF(TB_NEW!$J:$J,J29,TB_NEW!$E:$E))</f>
        <v>0</v>
      </c>
      <c r="E29" s="67" t="e">
        <f t="shared" ref="E29" si="3">(D29-F29)/D29*100</f>
        <v>#DIV/0!</v>
      </c>
      <c r="F29" s="66">
        <f>(SUMIF(TB_NEW!$J:$J,$J29,TB_NEW!$G:$G)+SUMIF(TB_NEW!$J:$J,$J29,TB_NEW!$H:$H))</f>
        <v>0</v>
      </c>
      <c r="G29" s="67">
        <v>0</v>
      </c>
      <c r="H29" s="66">
        <f>(SUMIF(TB_NEW!$J:$J,$J29,TB_NEW!$F:$F))</f>
        <v>0</v>
      </c>
      <c r="I29" s="68" t="e">
        <f t="shared" ref="I29" si="4">H29/H$50*100</f>
        <v>#DIV/0!</v>
      </c>
      <c r="J29" s="13">
        <v>83</v>
      </c>
      <c r="K29" s="69"/>
      <c r="L29" s="69"/>
      <c r="M29" s="69"/>
      <c r="N29" s="69"/>
      <c r="T29" s="127"/>
    </row>
    <row r="30" spans="1:20" ht="14.25">
      <c r="A30" s="54"/>
      <c r="B30" s="43" t="s">
        <v>158</v>
      </c>
      <c r="C30" s="43"/>
      <c r="D30" s="66">
        <f>(SUMIF(TB_NEW!$J:$J,J30,TB_NEW!$D:$D)+SUMIF(TB_NEW!$J:$J,J30,TB_NEW!$E:$E))</f>
        <v>0</v>
      </c>
      <c r="E30" s="67" t="e">
        <f t="shared" si="0"/>
        <v>#DIV/0!</v>
      </c>
      <c r="F30" s="66">
        <f>(SUMIF(TB_NEW!$J:$J,$J30,TB_NEW!$G:$G)+SUMIF(TB_NEW!$J:$J,$J30,TB_NEW!$H:$H))</f>
        <v>0</v>
      </c>
      <c r="G30" s="67" t="e">
        <f>(F30-H30)/F30*100</f>
        <v>#DIV/0!</v>
      </c>
      <c r="H30" s="66">
        <f>(SUMIF(TB_NEW!$J:$J,$J30,TB_NEW!$F:$F))</f>
        <v>0</v>
      </c>
      <c r="I30" s="68" t="e">
        <f t="shared" si="2"/>
        <v>#DIV/0!</v>
      </c>
      <c r="J30" s="13">
        <v>29</v>
      </c>
      <c r="K30" s="69"/>
      <c r="L30" s="69"/>
      <c r="M30" s="69"/>
      <c r="N30" s="69"/>
      <c r="T30" s="127"/>
    </row>
    <row r="31" spans="1:20" ht="14.25">
      <c r="A31" s="54"/>
      <c r="B31" s="43" t="s">
        <v>159</v>
      </c>
      <c r="C31" s="43"/>
      <c r="D31" s="66">
        <f>(SUMIF(TB_NEW!$J:$J,J31,TB_NEW!$D:$D)+SUMIF(TB_NEW!$J:$J,J31,TB_NEW!$E:$E))</f>
        <v>0</v>
      </c>
      <c r="E31" s="67" t="e">
        <f t="shared" si="0"/>
        <v>#DIV/0!</v>
      </c>
      <c r="F31" s="66">
        <f>(SUMIF(TB_NEW!$J:$J,$J31,TB_NEW!$G:$G)+SUMIF(TB_NEW!$J:$J,$J31,TB_NEW!$H:$H))</f>
        <v>0</v>
      </c>
      <c r="G31" s="67">
        <v>0</v>
      </c>
      <c r="H31" s="66">
        <f>(SUMIF(TB_NEW!$J:$J,$J31,TB_NEW!$F:$F))</f>
        <v>0</v>
      </c>
      <c r="I31" s="68" t="e">
        <f t="shared" si="2"/>
        <v>#DIV/0!</v>
      </c>
      <c r="J31" s="13">
        <v>30</v>
      </c>
      <c r="K31" s="69"/>
      <c r="L31" s="69"/>
      <c r="M31" s="69"/>
      <c r="N31" s="69"/>
      <c r="T31" s="127"/>
    </row>
    <row r="32" spans="1:20" ht="14.25">
      <c r="A32" s="54"/>
      <c r="B32" s="43" t="s">
        <v>160</v>
      </c>
      <c r="C32" s="43"/>
      <c r="D32" s="66">
        <f>(SUMIF(TB_NEW!$J:$J,J32,TB_NEW!$D:$D)+SUMIF(TB_NEW!$J:$J,J32,TB_NEW!$E:$E))</f>
        <v>0</v>
      </c>
      <c r="E32" s="67" t="e">
        <f t="shared" si="0"/>
        <v>#DIV/0!</v>
      </c>
      <c r="F32" s="66">
        <f>(SUMIF(TB_NEW!$J:$J,$J32,TB_NEW!$G:$G)+SUMIF(TB_NEW!$J:$J,$J32,TB_NEW!$H:$H))</f>
        <v>0</v>
      </c>
      <c r="G32" s="67" t="e">
        <f>(F32-H32)/F32*100</f>
        <v>#DIV/0!</v>
      </c>
      <c r="H32" s="66">
        <f>(SUMIF(TB_NEW!$J:$J,$J32,TB_NEW!$F:$F))</f>
        <v>0</v>
      </c>
      <c r="I32" s="68" t="e">
        <f t="shared" si="2"/>
        <v>#DIV/0!</v>
      </c>
      <c r="J32" s="13">
        <v>31</v>
      </c>
      <c r="K32" s="69"/>
      <c r="L32" s="69"/>
      <c r="M32" s="69"/>
      <c r="N32" s="69"/>
      <c r="P32" s="13" t="s">
        <v>161</v>
      </c>
      <c r="T32" s="127"/>
    </row>
    <row r="33" spans="1:20" ht="14.25">
      <c r="A33" s="54"/>
      <c r="B33" s="43" t="s">
        <v>162</v>
      </c>
      <c r="C33" s="43"/>
      <c r="D33" s="66">
        <f>(SUMIF(TB_NEW!$J:$J,J33,TB_NEW!$D:$D)+SUMIF(TB_NEW!$J:$J,J33,TB_NEW!$E:$E))</f>
        <v>0</v>
      </c>
      <c r="E33" s="83" t="e">
        <f t="shared" si="0"/>
        <v>#DIV/0!</v>
      </c>
      <c r="F33" s="66">
        <f>(SUMIF(TB_NEW!$J:$J,$J33,TB_NEW!$G:$G)+SUMIF(TB_NEW!$J:$J,$J33,TB_NEW!$H:$H))</f>
        <v>0</v>
      </c>
      <c r="G33" s="67" t="e">
        <f>(F33-H33)/F33*100</f>
        <v>#DIV/0!</v>
      </c>
      <c r="H33" s="66">
        <f>(SUMIF(TB_NEW!$J:$J,$J33,TB_NEW!$F:$F))</f>
        <v>0</v>
      </c>
      <c r="I33" s="68" t="e">
        <f t="shared" si="2"/>
        <v>#DIV/0!</v>
      </c>
      <c r="J33" s="13">
        <v>32</v>
      </c>
      <c r="K33" s="69"/>
      <c r="L33" s="69"/>
      <c r="M33" s="69" t="s">
        <v>163</v>
      </c>
      <c r="N33" s="69"/>
      <c r="T33" s="127"/>
    </row>
    <row r="34" spans="1:20" ht="27">
      <c r="A34" s="54"/>
      <c r="B34" s="43" t="s">
        <v>164</v>
      </c>
      <c r="C34" s="43"/>
      <c r="D34" s="66">
        <f>(SUMIF(TB_NEW!$J:$J,J34,TB_NEW!$D:$D)+SUMIF(TB_NEW!$J:$J,J34,TB_NEW!$E:$E))</f>
        <v>0</v>
      </c>
      <c r="E34" s="83" t="e">
        <f t="shared" si="0"/>
        <v>#DIV/0!</v>
      </c>
      <c r="F34" s="66">
        <f>(SUMIF(TB_NEW!$J:$J,$J34,TB_NEW!$G:$G)+SUMIF(TB_NEW!$J:$J,$J34,TB_NEW!$H:$H))</f>
        <v>0</v>
      </c>
      <c r="G34" s="67" t="e">
        <f>(F34-H34)/F34*100</f>
        <v>#DIV/0!</v>
      </c>
      <c r="H34" s="66">
        <f>(SUMIF(TB_NEW!$J:$J,$J34,TB_NEW!$F:$F))</f>
        <v>0</v>
      </c>
      <c r="I34" s="68" t="e">
        <f t="shared" si="2"/>
        <v>#DIV/0!</v>
      </c>
      <c r="J34" s="13">
        <v>33</v>
      </c>
      <c r="K34" s="69"/>
      <c r="L34" s="69"/>
      <c r="M34" s="69"/>
      <c r="N34" s="70" t="s">
        <v>165</v>
      </c>
      <c r="T34" s="127"/>
    </row>
    <row r="35" spans="1:20" ht="14.25">
      <c r="A35" s="54"/>
      <c r="B35" s="43" t="s">
        <v>166</v>
      </c>
      <c r="D35" s="66">
        <f>(SUMIF(TB_NEW!$J:$J,J35,TB_NEW!$D:$D)+SUMIF(TB_NEW!$J:$J,J35,TB_NEW!$E:$E))</f>
        <v>0</v>
      </c>
      <c r="E35" s="83" t="e">
        <f t="shared" si="0"/>
        <v>#DIV/0!</v>
      </c>
      <c r="F35" s="66">
        <f>(SUMIF(TB_NEW!$J:$J,$J35,TB_NEW!$G:$G)+SUMIF(TB_NEW!$J:$J,$J35,TB_NEW!$H:$H))</f>
        <v>0</v>
      </c>
      <c r="G35" s="67">
        <v>0</v>
      </c>
      <c r="H35" s="66">
        <f>(SUMIF(TB_NEW!$J:$J,$J35,TB_NEW!$F:$F))</f>
        <v>0</v>
      </c>
      <c r="I35" s="68" t="e">
        <f t="shared" si="2"/>
        <v>#DIV/0!</v>
      </c>
      <c r="J35" s="13">
        <v>34</v>
      </c>
      <c r="K35" s="69"/>
      <c r="L35" s="69" t="s">
        <v>167</v>
      </c>
      <c r="M35" s="69"/>
      <c r="N35" s="69"/>
      <c r="T35" s="127"/>
    </row>
    <row r="36" spans="1:20" ht="14.25">
      <c r="A36" s="54"/>
      <c r="B36" s="43" t="s">
        <v>168</v>
      </c>
      <c r="D36" s="66">
        <f>(SUMIF(TB_NEW!$J:$J,J36,TB_NEW!$D:$D)+SUMIF(TB_NEW!$J:$J,J36,TB_NEW!$E:$E))</f>
        <v>0</v>
      </c>
      <c r="E36" s="83" t="e">
        <f t="shared" si="0"/>
        <v>#DIV/0!</v>
      </c>
      <c r="F36" s="66">
        <f>(SUMIF(TB_NEW!$J:$J,$J36,TB_NEW!$G:$G)+SUMIF(TB_NEW!$J:$J,$J36,TB_NEW!$H:$H))</f>
        <v>0</v>
      </c>
      <c r="G36" s="67">
        <v>0</v>
      </c>
      <c r="H36" s="66">
        <f>(SUMIF(TB_NEW!$J:$J,$J36,TB_NEW!$F:$F))</f>
        <v>0</v>
      </c>
      <c r="I36" s="68" t="e">
        <f t="shared" si="2"/>
        <v>#DIV/0!</v>
      </c>
      <c r="J36" s="13">
        <v>35</v>
      </c>
      <c r="K36" s="69"/>
      <c r="L36" s="69"/>
      <c r="M36" s="69"/>
      <c r="N36" s="69"/>
      <c r="T36" s="127"/>
    </row>
    <row r="37" spans="1:20" ht="39.75" customHeight="1">
      <c r="A37" s="54"/>
      <c r="B37" s="43" t="s">
        <v>169</v>
      </c>
      <c r="D37" s="66">
        <f>(SUMIF(TB_NEW!$J:$J,J37,TB_NEW!$D:$D)+SUMIF(TB_NEW!$J:$J,J37,TB_NEW!$E:$E))</f>
        <v>0</v>
      </c>
      <c r="E37" s="83" t="e">
        <f t="shared" si="0"/>
        <v>#DIV/0!</v>
      </c>
      <c r="F37" s="66">
        <f>(SUMIF(TB_NEW!$J:$J,$J37,TB_NEW!$G:$G)+SUMIF(TB_NEW!$J:$J,$J37,TB_NEW!$H:$H))</f>
        <v>0</v>
      </c>
      <c r="G37" s="67">
        <v>-100</v>
      </c>
      <c r="H37" s="66">
        <f>(SUMIF(TB_NEW!$J:$J,$J37,TB_NEW!$F:$F))</f>
        <v>0</v>
      </c>
      <c r="I37" s="68" t="e">
        <f t="shared" si="2"/>
        <v>#DIV/0!</v>
      </c>
      <c r="J37" s="13">
        <v>36</v>
      </c>
      <c r="K37" s="69"/>
      <c r="L37" s="84" t="s">
        <v>170</v>
      </c>
      <c r="M37" s="69" t="s">
        <v>171</v>
      </c>
      <c r="N37" s="69"/>
      <c r="O37" s="70" t="s">
        <v>172</v>
      </c>
      <c r="T37" s="127"/>
    </row>
    <row r="38" spans="1:20" ht="27">
      <c r="A38" s="54"/>
      <c r="B38" s="43" t="s">
        <v>173</v>
      </c>
      <c r="D38" s="66">
        <f>(SUMIF(TB_NEW!$J:$J,J38,TB_NEW!$D:$D)+SUMIF(TB_NEW!$J:$J,J38,TB_NEW!$E:$E))</f>
        <v>0</v>
      </c>
      <c r="E38" s="83" t="e">
        <f t="shared" si="0"/>
        <v>#DIV/0!</v>
      </c>
      <c r="F38" s="66">
        <f>(SUMIF(TB_NEW!$J:$J,$J38,TB_NEW!$G:$G)+SUMIF(TB_NEW!$J:$J,$J38,TB_NEW!$H:$H))</f>
        <v>0</v>
      </c>
      <c r="G38" s="67" t="e">
        <f>(F38-H38)/F38*100</f>
        <v>#DIV/0!</v>
      </c>
      <c r="H38" s="66">
        <f>(SUMIF(TB_NEW!$J:$J,$J38,TB_NEW!$F:$F))</f>
        <v>0</v>
      </c>
      <c r="I38" s="68" t="e">
        <f t="shared" si="2"/>
        <v>#DIV/0!</v>
      </c>
      <c r="J38" s="13">
        <v>37</v>
      </c>
      <c r="K38" s="69"/>
      <c r="L38" s="69"/>
      <c r="M38" s="70" t="s">
        <v>174</v>
      </c>
      <c r="N38" s="70" t="s">
        <v>175</v>
      </c>
      <c r="P38" s="13" t="s">
        <v>176</v>
      </c>
      <c r="Q38" s="21">
        <f>+F38-D38</f>
        <v>0</v>
      </c>
      <c r="T38" s="127"/>
    </row>
    <row r="39" spans="1:20" ht="14.25">
      <c r="A39" s="54"/>
      <c r="B39" s="43" t="s">
        <v>177</v>
      </c>
      <c r="D39" s="66">
        <f>(SUMIF(TB_NEW!$J:$J,J39,TB_NEW!$D:$D)+SUMIF(TB_NEW!$J:$J,J39,TB_NEW!$E:$E))</f>
        <v>0</v>
      </c>
      <c r="E39" s="83" t="e">
        <f t="shared" si="0"/>
        <v>#DIV/0!</v>
      </c>
      <c r="F39" s="66">
        <f>(SUMIF(TB_NEW!$J:$J,$J39,TB_NEW!$G:$G)+SUMIF(TB_NEW!$J:$J,$J39,TB_NEW!$H:$H))</f>
        <v>0</v>
      </c>
      <c r="G39" s="67">
        <v>0</v>
      </c>
      <c r="H39" s="66">
        <f>(SUMIF(TB_NEW!$J:$J,$J39,TB_NEW!$F:$F))</f>
        <v>0</v>
      </c>
      <c r="I39" s="68" t="e">
        <f t="shared" si="2"/>
        <v>#DIV/0!</v>
      </c>
      <c r="J39" s="13">
        <v>38</v>
      </c>
      <c r="K39" s="69"/>
      <c r="L39" s="69" t="s">
        <v>178</v>
      </c>
      <c r="M39" s="69"/>
      <c r="N39" s="69" t="s">
        <v>179</v>
      </c>
      <c r="Q39" s="21">
        <f>+F39-D39</f>
        <v>0</v>
      </c>
      <c r="T39" s="127"/>
    </row>
    <row r="40" spans="1:20" ht="14.25">
      <c r="A40" s="54"/>
      <c r="B40" s="43" t="s">
        <v>180</v>
      </c>
      <c r="D40" s="66">
        <f>(SUMIF(TB_NEW!$J:$J,J40,TB_NEW!$D:$D)+SUMIF(TB_NEW!$J:$J,J40,TB_NEW!$E:$E))</f>
        <v>0</v>
      </c>
      <c r="E40" s="83" t="e">
        <f t="shared" si="0"/>
        <v>#DIV/0!</v>
      </c>
      <c r="F40" s="66">
        <f>(SUMIF(TB_NEW!$J:$J,$J40,TB_NEW!$G:$G)+SUMIF(TB_NEW!$J:$J,$J40,TB_NEW!$H:$H))</f>
        <v>0</v>
      </c>
      <c r="G40" s="67" t="e">
        <f>(F40-H40)/F40*100</f>
        <v>#DIV/0!</v>
      </c>
      <c r="H40" s="66">
        <f>(SUMIF(TB_NEW!$J:$J,$J40,TB_NEW!$F:$F))</f>
        <v>0</v>
      </c>
      <c r="I40" s="68" t="e">
        <f t="shared" si="2"/>
        <v>#DIV/0!</v>
      </c>
      <c r="J40" s="13">
        <v>39</v>
      </c>
      <c r="K40" s="69"/>
      <c r="L40" s="69"/>
      <c r="M40" s="69"/>
      <c r="N40" s="69"/>
      <c r="T40" s="127"/>
    </row>
    <row r="41" spans="1:20" ht="14.25">
      <c r="A41" s="54"/>
      <c r="B41" s="43" t="s">
        <v>181</v>
      </c>
      <c r="D41" s="66">
        <f>(SUMIF(TB_NEW!$J:$J,J41,TB_NEW!$D:$D)+SUMIF(TB_NEW!$J:$J,J41,TB_NEW!$E:$E))</f>
        <v>0</v>
      </c>
      <c r="E41" s="83" t="e">
        <f t="shared" si="0"/>
        <v>#DIV/0!</v>
      </c>
      <c r="F41" s="66">
        <f>(SUMIF(TB_NEW!$J:$J,$J41,TB_NEW!$G:$G)+SUMIF(TB_NEW!$J:$J,$J41,TB_NEW!$H:$H))</f>
        <v>0</v>
      </c>
      <c r="G41" s="67" t="e">
        <f>(F41-H41)/F41*100</f>
        <v>#DIV/0!</v>
      </c>
      <c r="H41" s="66">
        <f>(SUMIF(TB_NEW!$J:$J,$J41,TB_NEW!$F:$F))</f>
        <v>0</v>
      </c>
      <c r="I41" s="68" t="e">
        <f t="shared" si="2"/>
        <v>#DIV/0!</v>
      </c>
      <c r="J41" s="13">
        <v>40</v>
      </c>
      <c r="K41" s="69"/>
      <c r="L41" s="69"/>
      <c r="M41" s="69"/>
      <c r="N41" s="69"/>
      <c r="P41" s="13" t="s">
        <v>182</v>
      </c>
      <c r="T41" s="127"/>
    </row>
    <row r="42" spans="1:20" ht="14.25">
      <c r="A42" s="54"/>
      <c r="B42" s="43" t="s">
        <v>183</v>
      </c>
      <c r="D42" s="66">
        <f>(SUMIF(TB_NEW!$J:$J,J42,TB_NEW!$D:$D)+SUMIF(TB_NEW!$J:$J,J42,TB_NEW!$E:$E))</f>
        <v>0</v>
      </c>
      <c r="E42" s="83" t="e">
        <f t="shared" si="0"/>
        <v>#DIV/0!</v>
      </c>
      <c r="F42" s="66">
        <f>(SUMIF(TB_NEW!$J:$J,$J42,TB_NEW!$G:$G)+SUMIF(TB_NEW!$J:$J,$J42,TB_NEW!$H:$H))</f>
        <v>0</v>
      </c>
      <c r="G42" s="67">
        <v>0</v>
      </c>
      <c r="H42" s="66">
        <f>(SUMIF(TB_NEW!$J:$J,$J42,TB_NEW!$F:$F))</f>
        <v>0</v>
      </c>
      <c r="I42" s="68" t="e">
        <f t="shared" si="2"/>
        <v>#DIV/0!</v>
      </c>
      <c r="J42" s="13">
        <v>41</v>
      </c>
      <c r="K42" s="69"/>
      <c r="L42" s="69"/>
      <c r="M42" s="69" t="s">
        <v>184</v>
      </c>
      <c r="N42" s="69" t="s">
        <v>185</v>
      </c>
      <c r="T42" s="127"/>
    </row>
    <row r="43" spans="1:20" ht="54">
      <c r="A43" s="54"/>
      <c r="B43" s="43" t="s">
        <v>186</v>
      </c>
      <c r="D43" s="66">
        <f>(SUMIF(TB_NEW!$J:$J,J43,TB_NEW!$D:$D)+SUMIF(TB_NEW!$J:$J,J43,TB_NEW!$E:$E))</f>
        <v>0</v>
      </c>
      <c r="E43" s="83" t="e">
        <f t="shared" si="0"/>
        <v>#DIV/0!</v>
      </c>
      <c r="F43" s="66">
        <f>(SUMIF(TB_NEW!$J:$J,$J43,TB_NEW!$G:$G)+SUMIF(TB_NEW!$J:$J,$J43,TB_NEW!$H:$H))</f>
        <v>0</v>
      </c>
      <c r="G43" s="67">
        <v>0</v>
      </c>
      <c r="H43" s="66">
        <f>(SUMIF(TB_NEW!$J:$J,$J43,TB_NEW!$F:$F))</f>
        <v>0</v>
      </c>
      <c r="I43" s="68" t="e">
        <f t="shared" si="2"/>
        <v>#DIV/0!</v>
      </c>
      <c r="J43" s="13">
        <v>42</v>
      </c>
      <c r="K43" s="69"/>
      <c r="L43" s="69"/>
      <c r="M43" s="69" t="s">
        <v>187</v>
      </c>
      <c r="N43" s="70" t="s">
        <v>188</v>
      </c>
      <c r="P43" s="13" t="s">
        <v>189</v>
      </c>
      <c r="Q43" s="21">
        <f>+F43-D43</f>
        <v>0</v>
      </c>
      <c r="T43" s="127"/>
    </row>
    <row r="44" spans="1:20" ht="40.5">
      <c r="A44" s="54"/>
      <c r="B44" s="43" t="s">
        <v>190</v>
      </c>
      <c r="D44" s="66">
        <f>(SUMIF(TB_NEW!$J:$J,J44,TB_NEW!$D:$D)+SUMIF(TB_NEW!$J:$J,J44,TB_NEW!$E:$E))</f>
        <v>0</v>
      </c>
      <c r="E44" s="83" t="e">
        <f t="shared" si="0"/>
        <v>#DIV/0!</v>
      </c>
      <c r="F44" s="66">
        <f>(SUMIF(TB_NEW!$J:$J,$J44,TB_NEW!$G:$G)+SUMIF(TB_NEW!$J:$J,$J44,TB_NEW!$H:$H))</f>
        <v>0</v>
      </c>
      <c r="G44" s="67">
        <v>0</v>
      </c>
      <c r="H44" s="66">
        <f>(SUMIF(TB_NEW!$J:$J,$J44,TB_NEW!$F:$F))</f>
        <v>0</v>
      </c>
      <c r="I44" s="68" t="e">
        <f t="shared" si="2"/>
        <v>#DIV/0!</v>
      </c>
      <c r="J44" s="13">
        <v>43</v>
      </c>
      <c r="K44" s="69"/>
      <c r="L44" s="69"/>
      <c r="M44" s="69"/>
      <c r="N44" s="70" t="s">
        <v>191</v>
      </c>
      <c r="O44" s="70" t="s">
        <v>192</v>
      </c>
      <c r="P44" s="85" t="s">
        <v>193</v>
      </c>
      <c r="Q44" s="21">
        <f>+F44-D44</f>
        <v>0</v>
      </c>
      <c r="T44" s="127"/>
    </row>
    <row r="45" spans="1:20" ht="14.25">
      <c r="A45" s="54"/>
      <c r="B45" s="43" t="s">
        <v>194</v>
      </c>
      <c r="D45" s="66">
        <f>(SUMIF(TB_NEW!$J:$J,J45,TB_NEW!$D:$D)+SUMIF(TB_NEW!$J:$J,J45,TB_NEW!$E:$E))</f>
        <v>0</v>
      </c>
      <c r="E45" s="83" t="e">
        <f t="shared" si="0"/>
        <v>#DIV/0!</v>
      </c>
      <c r="F45" s="66">
        <f>(SUMIF(TB_NEW!$J:$J,$J45,TB_NEW!$G:$G)+SUMIF(TB_NEW!$J:$J,$J45,TB_NEW!$H:$H))</f>
        <v>0</v>
      </c>
      <c r="G45" s="67">
        <v>0</v>
      </c>
      <c r="H45" s="66">
        <f>(SUMIF(TB_NEW!$J:$J,$J45,TB_NEW!$F:$F))</f>
        <v>0</v>
      </c>
      <c r="I45" s="68" t="e">
        <f t="shared" si="2"/>
        <v>#DIV/0!</v>
      </c>
      <c r="J45" s="13">
        <v>44</v>
      </c>
      <c r="K45" s="69"/>
      <c r="L45" s="69"/>
      <c r="M45" s="69" t="s">
        <v>195</v>
      </c>
      <c r="N45" s="69" t="s">
        <v>196</v>
      </c>
      <c r="T45" s="127"/>
    </row>
    <row r="46" spans="1:20" ht="28.5" customHeight="1">
      <c r="A46" s="54"/>
      <c r="B46" s="43" t="s">
        <v>197</v>
      </c>
      <c r="D46" s="66">
        <f>(SUMIF(TB_NEW!$J:$J,J46,TB_NEW!$D:$D)+SUMIF(TB_NEW!$J:$J,J46,TB_NEW!$E:$E))</f>
        <v>0</v>
      </c>
      <c r="E46" s="83" t="e">
        <f t="shared" si="0"/>
        <v>#DIV/0!</v>
      </c>
      <c r="F46" s="66">
        <f>(SUMIF(TB_NEW!$J:$J,$J46,TB_NEW!$G:$G)+SUMIF(TB_NEW!$J:$J,$J46,TB_NEW!$H:$H))</f>
        <v>0</v>
      </c>
      <c r="G46" s="67">
        <v>0</v>
      </c>
      <c r="H46" s="66">
        <f>(SUMIF(TB_NEW!$J:$J,$J46,TB_NEW!$F:$F))</f>
        <v>0</v>
      </c>
      <c r="I46" s="68" t="e">
        <f t="shared" si="2"/>
        <v>#DIV/0!</v>
      </c>
      <c r="J46" s="13">
        <v>45</v>
      </c>
      <c r="K46" s="69"/>
      <c r="L46" s="69" t="s">
        <v>198</v>
      </c>
      <c r="M46" s="69"/>
      <c r="N46" s="70" t="s">
        <v>199</v>
      </c>
      <c r="O46" s="70" t="s">
        <v>200</v>
      </c>
      <c r="P46" s="85" t="s">
        <v>201</v>
      </c>
      <c r="Q46" s="21">
        <f>+F46-D46</f>
        <v>0</v>
      </c>
      <c r="T46" s="127"/>
    </row>
    <row r="47" spans="1:20" ht="14.25">
      <c r="A47" s="54"/>
      <c r="B47" s="43" t="s">
        <v>202</v>
      </c>
      <c r="D47" s="66">
        <f>(SUMIF(TB_NEW!$J:$J,J47,TB_NEW!$D:$D)+SUMIF(TB_NEW!$J:$J,J47,TB_NEW!$E:$E))</f>
        <v>0</v>
      </c>
      <c r="E47" s="83" t="e">
        <f t="shared" si="0"/>
        <v>#DIV/0!</v>
      </c>
      <c r="F47" s="66">
        <f>(SUMIF(TB_NEW!$J:$J,$J47,TB_NEW!$G:$G)+SUMIF(TB_NEW!$J:$J,$J47,TB_NEW!$H:$H))</f>
        <v>0</v>
      </c>
      <c r="G47" s="67" t="e">
        <f>(F47-H47)/F47*100</f>
        <v>#DIV/0!</v>
      </c>
      <c r="H47" s="66">
        <f>(SUMIF(TB_NEW!$J:$J,$J47,TB_NEW!$F:$F))</f>
        <v>0</v>
      </c>
      <c r="I47" s="68" t="e">
        <f t="shared" si="2"/>
        <v>#DIV/0!</v>
      </c>
      <c r="J47" s="13">
        <v>46</v>
      </c>
      <c r="K47" s="69"/>
      <c r="L47" s="69"/>
      <c r="M47" s="69"/>
      <c r="N47" s="69" t="s">
        <v>203</v>
      </c>
      <c r="P47" s="13" t="s">
        <v>204</v>
      </c>
      <c r="T47" s="127"/>
    </row>
    <row r="48" spans="1:20" ht="14.25">
      <c r="A48" s="54"/>
      <c r="B48" s="43" t="s">
        <v>205</v>
      </c>
      <c r="D48" s="66">
        <f>(SUMIF(TB_NEW!$J:$J,J48,TB_NEW!$D:$D)+SUMIF(TB_NEW!$J:$J,J48,TB_NEW!$E:$E))</f>
        <v>0</v>
      </c>
      <c r="E48" s="83" t="e">
        <f t="shared" si="0"/>
        <v>#DIV/0!</v>
      </c>
      <c r="F48" s="66">
        <f>(SUMIF(TB_NEW!$J:$J,$J48,TB_NEW!$G:$G)+SUMIF(TB_NEW!$J:$J,$J48,TB_NEW!$H:$H))</f>
        <v>0</v>
      </c>
      <c r="G48" s="67">
        <v>0</v>
      </c>
      <c r="H48" s="66">
        <f>(SUMIF(TB_NEW!$J:$J,$J48,TB_NEW!$F:$F))</f>
        <v>0</v>
      </c>
      <c r="I48" s="68" t="e">
        <f t="shared" si="2"/>
        <v>#DIV/0!</v>
      </c>
      <c r="J48" s="13">
        <v>47</v>
      </c>
      <c r="K48" s="69"/>
      <c r="L48" s="69" t="s">
        <v>206</v>
      </c>
      <c r="M48" s="69"/>
      <c r="N48" s="69" t="s">
        <v>207</v>
      </c>
      <c r="T48" s="127"/>
    </row>
    <row r="49" spans="1:20" ht="14.25">
      <c r="A49" s="54"/>
      <c r="B49" s="43" t="s">
        <v>208</v>
      </c>
      <c r="D49" s="66">
        <f>(SUMIF(TB_NEW!$J:$J,J49,TB_NEW!$D:$D)+SUMIF(TB_NEW!$J:$J,J49,TB_NEW!$E:$E))</f>
        <v>0</v>
      </c>
      <c r="E49" s="67" t="e">
        <f t="shared" si="0"/>
        <v>#DIV/0!</v>
      </c>
      <c r="F49" s="66">
        <f>(SUMIF(TB_NEW!$J:$J,$J49,TB_NEW!$G:$G)+SUMIF(TB_NEW!$J:$J,$J49,TB_NEW!$H:$H))</f>
        <v>0</v>
      </c>
      <c r="G49" s="67"/>
      <c r="H49" s="66">
        <f>(SUMIF(TB_NEW!$J:$J,$J49,TB_NEW!$F:$F))</f>
        <v>0</v>
      </c>
      <c r="I49" s="68" t="e">
        <f t="shared" si="2"/>
        <v>#DIV/0!</v>
      </c>
      <c r="J49" s="13">
        <v>48</v>
      </c>
      <c r="K49" s="69"/>
      <c r="L49" s="69"/>
      <c r="M49" s="69"/>
      <c r="N49" s="69"/>
      <c r="T49" s="127"/>
    </row>
    <row r="50" spans="1:20" ht="14.25">
      <c r="A50" s="177" t="s">
        <v>209</v>
      </c>
      <c r="B50" s="178"/>
      <c r="C50" s="178"/>
      <c r="D50" s="71">
        <f>SUM(D17:D49)</f>
        <v>0</v>
      </c>
      <c r="E50" s="71" t="e">
        <f>(D50-F50)/D50*100</f>
        <v>#DIV/0!</v>
      </c>
      <c r="F50" s="71">
        <f>SUM(F17:F49)</f>
        <v>0</v>
      </c>
      <c r="G50" s="86" t="e">
        <f>SUM(G17:G48)</f>
        <v>#DIV/0!</v>
      </c>
      <c r="H50" s="71">
        <f>SUM(H17:H49)</f>
        <v>0</v>
      </c>
      <c r="I50" s="72" t="e">
        <f>SUM(I17:I48)</f>
        <v>#DIV/0!</v>
      </c>
      <c r="J50" s="13">
        <v>49</v>
      </c>
      <c r="K50" s="35"/>
      <c r="L50" s="35"/>
      <c r="M50" s="35"/>
      <c r="N50" s="35"/>
      <c r="O50" s="21"/>
      <c r="P50" s="21"/>
      <c r="T50" s="127"/>
    </row>
    <row r="51" spans="1:20" ht="14.25">
      <c r="A51" s="87" t="s">
        <v>210</v>
      </c>
      <c r="B51" s="88"/>
      <c r="D51" s="89"/>
      <c r="E51" s="90"/>
      <c r="F51" s="89"/>
      <c r="G51" s="91"/>
      <c r="H51" s="89"/>
      <c r="I51" s="90"/>
      <c r="J51" s="13">
        <v>50</v>
      </c>
      <c r="K51" s="35"/>
      <c r="L51" s="35"/>
      <c r="M51" s="35"/>
      <c r="N51" s="35"/>
      <c r="T51" s="127"/>
    </row>
    <row r="52" spans="1:20" ht="14.25">
      <c r="A52" s="87"/>
      <c r="B52" s="28" t="s">
        <v>211</v>
      </c>
      <c r="D52" s="89">
        <f>SUM(D53:D62)</f>
        <v>0</v>
      </c>
      <c r="E52" s="67" t="e">
        <f>(D52-F52)/D52*100</f>
        <v>#DIV/0!</v>
      </c>
      <c r="F52" s="89">
        <f>SUM(F53:F62)</f>
        <v>0</v>
      </c>
      <c r="G52" s="91"/>
      <c r="H52" s="89">
        <f>SUM(H53:H62)</f>
        <v>0</v>
      </c>
      <c r="I52" s="68"/>
      <c r="J52" s="13">
        <v>51</v>
      </c>
      <c r="K52" s="69"/>
      <c r="L52" s="69"/>
      <c r="M52" s="69"/>
      <c r="N52" s="69"/>
      <c r="T52" s="127"/>
    </row>
    <row r="53" spans="1:20" ht="14.25">
      <c r="A53" s="74"/>
      <c r="B53" s="75"/>
      <c r="C53" s="43" t="s">
        <v>212</v>
      </c>
      <c r="D53" s="66">
        <f>(SUMIF(TB_NEW!$J:$J,J53,TB_NEW!$D:$D)+SUMIF(TB_NEW!$J:$J,J53,TB_NEW!$E:$E))</f>
        <v>0</v>
      </c>
      <c r="E53" s="67" t="e">
        <f t="shared" ref="E53:E71" si="5">(D53-F53)/D53*100</f>
        <v>#DIV/0!</v>
      </c>
      <c r="F53" s="66">
        <f>(SUMIF(TB_NEW!$J:$J,$J53,TB_NEW!$G:$G)+SUMIF(TB_NEW!$J:$J,$J53,TB_NEW!$H:$H))</f>
        <v>0</v>
      </c>
      <c r="G53" s="91"/>
      <c r="H53" s="66">
        <f>(SUMIF(TB_NEW!$J:$J,$J53,TB_NEW!$F:$F))</f>
        <v>0</v>
      </c>
      <c r="I53" s="68" t="e">
        <f>H53/H$72*100</f>
        <v>#DIV/0!</v>
      </c>
      <c r="J53" s="13">
        <v>52</v>
      </c>
      <c r="K53" s="69"/>
      <c r="L53" s="69" t="s">
        <v>213</v>
      </c>
      <c r="M53" s="69"/>
      <c r="N53" s="69"/>
      <c r="T53" s="127"/>
    </row>
    <row r="54" spans="1:20" ht="14.25">
      <c r="A54" s="74"/>
      <c r="B54" s="75"/>
      <c r="C54" s="43" t="s">
        <v>214</v>
      </c>
      <c r="D54" s="66">
        <f>(SUMIF(TB_NEW!$J:$J,J54,TB_NEW!$D:$D)+SUMIF(TB_NEW!$J:$J,J54,TB_NEW!$E:$E))</f>
        <v>0</v>
      </c>
      <c r="E54" s="67" t="e">
        <f t="shared" si="5"/>
        <v>#DIV/0!</v>
      </c>
      <c r="F54" s="66">
        <f>(SUMIF(TB_NEW!$J:$J,$J54,TB_NEW!$G:$G)+SUMIF(TB_NEW!$J:$J,$J54,TB_NEW!$H:$H))</f>
        <v>0</v>
      </c>
      <c r="G54" s="91"/>
      <c r="H54" s="66">
        <f>(SUMIF(TB_NEW!$J:$J,$J54,TB_NEW!$F:$F))</f>
        <v>0</v>
      </c>
      <c r="I54" s="68" t="e">
        <f>H54/H$72*100</f>
        <v>#DIV/0!</v>
      </c>
      <c r="J54" s="13">
        <v>53</v>
      </c>
      <c r="K54" s="69"/>
      <c r="L54" s="69"/>
      <c r="M54" s="69"/>
      <c r="N54" s="69"/>
      <c r="T54" s="127"/>
    </row>
    <row r="55" spans="1:20" ht="14.25">
      <c r="A55" s="74"/>
      <c r="B55" s="75"/>
      <c r="C55" s="43" t="s">
        <v>215</v>
      </c>
      <c r="D55" s="66">
        <f>(SUMIF(TB_NEW!$J:$J,J55,TB_NEW!$D:$D)+SUMIF(TB_NEW!$J:$J,J55,TB_NEW!$E:$E))</f>
        <v>0</v>
      </c>
      <c r="E55" s="67" t="e">
        <f t="shared" si="5"/>
        <v>#DIV/0!</v>
      </c>
      <c r="F55" s="66">
        <f>(SUMIF(TB_NEW!$J:$J,$J55,TB_NEW!$G:$G)+SUMIF(TB_NEW!$J:$J,$J55,TB_NEW!$H:$H))</f>
        <v>0</v>
      </c>
      <c r="G55" s="91"/>
      <c r="H55" s="66">
        <f>(SUMIF(TB_NEW!$J:$J,$J55,TB_NEW!$F:$F))</f>
        <v>0</v>
      </c>
      <c r="I55" s="68" t="e">
        <f>H55/H$72*100</f>
        <v>#DIV/0!</v>
      </c>
      <c r="J55" s="13">
        <v>54</v>
      </c>
      <c r="K55" s="69"/>
      <c r="L55" s="69"/>
      <c r="M55" s="69"/>
      <c r="N55" s="69"/>
      <c r="T55" s="127"/>
    </row>
    <row r="56" spans="1:20" ht="14.25">
      <c r="A56" s="74"/>
      <c r="B56" s="75"/>
      <c r="C56" s="43" t="s">
        <v>216</v>
      </c>
      <c r="D56" s="66">
        <f>(SUMIF(TB_NEW!$J:$J,J56,TB_NEW!$D:$D)+SUMIF(TB_NEW!$J:$J,J56,TB_NEW!$E:$E))</f>
        <v>0</v>
      </c>
      <c r="E56" s="67" t="e">
        <f t="shared" si="5"/>
        <v>#DIV/0!</v>
      </c>
      <c r="F56" s="66">
        <f>(SUMIF(TB_NEW!$J:$J,$J56,TB_NEW!$G:$G)+SUMIF(TB_NEW!$J:$J,$J56,TB_NEW!$H:$H))</f>
        <v>0</v>
      </c>
      <c r="G56" s="91"/>
      <c r="H56" s="66">
        <f>(SUMIF(TB_NEW!$J:$J,$J56,TB_NEW!$F:$F))</f>
        <v>0</v>
      </c>
      <c r="I56" s="68" t="e">
        <f>H56/H$72*100</f>
        <v>#DIV/0!</v>
      </c>
      <c r="J56" s="13">
        <v>55</v>
      </c>
      <c r="K56" s="69"/>
      <c r="L56" s="69"/>
      <c r="M56" s="69"/>
      <c r="N56" s="69"/>
      <c r="T56" s="127"/>
    </row>
    <row r="57" spans="1:20" ht="14.25">
      <c r="A57" s="74"/>
      <c r="B57" s="75"/>
      <c r="C57" s="43" t="s">
        <v>217</v>
      </c>
      <c r="D57" s="66">
        <f>(SUMIF(TB_NEW!$J:$J,J57,TB_NEW!$D:$D)+SUMIF(TB_NEW!$J:$J,J57,TB_NEW!$E:$E))</f>
        <v>0</v>
      </c>
      <c r="E57" s="67" t="e">
        <f t="shared" si="5"/>
        <v>#DIV/0!</v>
      </c>
      <c r="F57" s="66">
        <f>(SUMIF(TB_NEW!$J:$J,$J57,TB_NEW!$G:$G)+SUMIF(TB_NEW!$J:$J,$J57,TB_NEW!$H:$H))</f>
        <v>0</v>
      </c>
      <c r="G57" s="91"/>
      <c r="H57" s="66">
        <f>(SUMIF(TB_NEW!$J:$J,$J57,TB_NEW!$F:$F))</f>
        <v>0</v>
      </c>
      <c r="I57" s="68" t="e">
        <f>H57/H$72*100</f>
        <v>#DIV/0!</v>
      </c>
      <c r="J57" s="13">
        <v>56</v>
      </c>
      <c r="K57" s="69"/>
      <c r="L57" s="69"/>
      <c r="M57" s="69"/>
      <c r="N57" s="69"/>
      <c r="T57" s="127"/>
    </row>
    <row r="58" spans="1:20" ht="14.25">
      <c r="A58" s="74"/>
      <c r="B58" s="75"/>
      <c r="C58" s="43" t="s">
        <v>218</v>
      </c>
      <c r="D58" s="66">
        <f>(SUMIF(TB_NEW!$J:$J,J58,TB_NEW!$D:$D)+SUMIF(TB_NEW!$J:$J,J58,TB_NEW!$E:$E))</f>
        <v>0</v>
      </c>
      <c r="E58" s="67" t="e">
        <f t="shared" si="5"/>
        <v>#DIV/0!</v>
      </c>
      <c r="F58" s="66">
        <f>(SUMIF(TB_NEW!$J:$J,$J58,TB_NEW!$G:$G)+SUMIF(TB_NEW!$J:$J,$J58,TB_NEW!$H:$H))</f>
        <v>0</v>
      </c>
      <c r="G58" s="91"/>
      <c r="H58" s="66">
        <f>(SUMIF(TB_NEW!$J:$J,$J58,TB_NEW!$F:$F))</f>
        <v>0</v>
      </c>
      <c r="I58" s="68"/>
      <c r="J58" s="13">
        <v>57</v>
      </c>
      <c r="K58" s="69"/>
      <c r="L58" s="69"/>
      <c r="M58" s="69"/>
      <c r="N58" s="69"/>
      <c r="T58" s="127"/>
    </row>
    <row r="59" spans="1:20" ht="14.25">
      <c r="A59" s="74"/>
      <c r="B59" s="75"/>
      <c r="C59" s="43" t="s">
        <v>219</v>
      </c>
      <c r="D59" s="66">
        <f>(SUMIF(TB_NEW!$J:$J,J59,TB_NEW!$D:$D)+SUMIF(TB_NEW!$J:$J,J59,TB_NEW!$E:$E))</f>
        <v>0</v>
      </c>
      <c r="E59" s="67" t="e">
        <f t="shared" si="5"/>
        <v>#DIV/0!</v>
      </c>
      <c r="F59" s="66">
        <f>(SUMIF(TB_NEW!$J:$J,$J59,TB_NEW!$G:$G)+SUMIF(TB_NEW!$J:$J,$J59,TB_NEW!$H:$H))</f>
        <v>0</v>
      </c>
      <c r="G59" s="91"/>
      <c r="H59" s="66">
        <f>(SUMIF(TB_NEW!$J:$J,$J59,TB_NEW!$F:$F))</f>
        <v>0</v>
      </c>
      <c r="I59" s="68" t="e">
        <f>H59/H$72*100</f>
        <v>#DIV/0!</v>
      </c>
      <c r="J59" s="13">
        <v>58</v>
      </c>
      <c r="K59" s="69" t="s">
        <v>220</v>
      </c>
      <c r="L59" s="69"/>
      <c r="M59" s="69"/>
      <c r="N59" s="69"/>
      <c r="T59" s="127"/>
    </row>
    <row r="60" spans="1:20" ht="14.25">
      <c r="A60" s="74"/>
      <c r="B60" s="75"/>
      <c r="C60" s="43" t="s">
        <v>221</v>
      </c>
      <c r="D60" s="66">
        <f>(SUMIF(TB_NEW!$J:$J,J60,TB_NEW!$D:$D)+SUMIF(TB_NEW!$J:$J,J60,TB_NEW!$E:$E))</f>
        <v>0</v>
      </c>
      <c r="E60" s="67" t="e">
        <f t="shared" si="5"/>
        <v>#DIV/0!</v>
      </c>
      <c r="F60" s="66">
        <f>(SUMIF(TB_NEW!$J:$J,$J60,TB_NEW!$G:$G)+SUMIF(TB_NEW!$J:$J,$J60,TB_NEW!$H:$H))</f>
        <v>0</v>
      </c>
      <c r="G60" s="91"/>
      <c r="H60" s="66">
        <f>(SUMIF(TB_NEW!$J:$J,$J60,TB_NEW!$F:$F))</f>
        <v>0</v>
      </c>
      <c r="I60" s="68"/>
      <c r="J60" s="13">
        <v>59</v>
      </c>
      <c r="K60" s="69"/>
      <c r="L60" s="69"/>
      <c r="M60" s="69"/>
      <c r="N60" s="69"/>
      <c r="T60" s="127"/>
    </row>
    <row r="61" spans="1:20" ht="14.25">
      <c r="A61" s="74"/>
      <c r="B61" s="75"/>
      <c r="C61" s="43" t="s">
        <v>222</v>
      </c>
      <c r="D61" s="66">
        <f>(SUMIF(TB_NEW!$J:$J,J61,TB_NEW!$D:$D)+SUMIF(TB_NEW!$J:$J,J61,TB_NEW!$E:$E))</f>
        <v>0</v>
      </c>
      <c r="E61" s="67" t="e">
        <f t="shared" si="5"/>
        <v>#DIV/0!</v>
      </c>
      <c r="F61" s="66">
        <f>(SUMIF(TB_NEW!$J:$J,$J61,TB_NEW!$G:$G)+SUMIF(TB_NEW!$J:$J,$J61,TB_NEW!$H:$H))</f>
        <v>0</v>
      </c>
      <c r="G61" s="91"/>
      <c r="H61" s="66">
        <f>(SUMIF(TB_NEW!$J:$J,$J61,TB_NEW!$F:$F))</f>
        <v>0</v>
      </c>
      <c r="I61" s="68" t="e">
        <f>H61/H$72*100</f>
        <v>#DIV/0!</v>
      </c>
      <c r="J61" s="13">
        <v>60</v>
      </c>
      <c r="K61" s="69"/>
      <c r="L61" s="69"/>
      <c r="M61" s="69"/>
      <c r="N61" s="69"/>
      <c r="T61" s="127"/>
    </row>
    <row r="62" spans="1:20" ht="16.5" customHeight="1">
      <c r="A62" s="74"/>
      <c r="B62" s="75"/>
      <c r="C62" s="43" t="s">
        <v>223</v>
      </c>
      <c r="D62" s="66">
        <f>(SUMIF(TB_NEW!$J:$J,J62,TB_NEW!$D:$D)+SUMIF(TB_NEW!$J:$J,J62,TB_NEW!$E:$E))</f>
        <v>0</v>
      </c>
      <c r="E62" s="67" t="e">
        <f t="shared" si="5"/>
        <v>#DIV/0!</v>
      </c>
      <c r="F62" s="66">
        <f>(SUMIF(TB_NEW!$J:$J,$J62,TB_NEW!$G:$G)+SUMIF(TB_NEW!$J:$J,$J62,TB_NEW!$H:$H))</f>
        <v>0</v>
      </c>
      <c r="G62" s="91"/>
      <c r="H62" s="66">
        <f>(SUMIF(TB_NEW!$J:$J,$J62,TB_NEW!$F:$F))</f>
        <v>0</v>
      </c>
      <c r="I62" s="68" t="e">
        <f>H62/H$72*100</f>
        <v>#DIV/0!</v>
      </c>
      <c r="J62" s="13">
        <v>61</v>
      </c>
      <c r="K62" s="69"/>
      <c r="L62" s="69"/>
      <c r="M62" s="69"/>
      <c r="N62" s="70" t="s">
        <v>224</v>
      </c>
      <c r="T62" s="127"/>
    </row>
    <row r="63" spans="1:20" ht="14.25" customHeight="1">
      <c r="A63" s="74"/>
      <c r="B63" s="88" t="s">
        <v>225</v>
      </c>
      <c r="C63" s="43"/>
      <c r="D63" s="89">
        <f>SUM(D64:D71)</f>
        <v>0</v>
      </c>
      <c r="E63" s="67" t="e">
        <f t="shared" si="5"/>
        <v>#DIV/0!</v>
      </c>
      <c r="F63" s="89">
        <f>SUM(F64:F71)</f>
        <v>0</v>
      </c>
      <c r="G63" s="91"/>
      <c r="H63" s="89">
        <f>SUM(H64:H71)</f>
        <v>0</v>
      </c>
      <c r="I63" s="68"/>
      <c r="J63" s="13">
        <v>62</v>
      </c>
      <c r="K63" s="69"/>
      <c r="L63" s="69"/>
      <c r="M63" s="69"/>
      <c r="N63" s="69"/>
      <c r="T63" s="127"/>
    </row>
    <row r="64" spans="1:20" ht="14.25">
      <c r="A64" s="74"/>
      <c r="B64" s="75"/>
      <c r="C64" s="43" t="s">
        <v>226</v>
      </c>
      <c r="D64" s="66">
        <f>(SUMIF(TB_NEW!$J:$J,J64,TB_NEW!$D:$D)+SUMIF(TB_NEW!$J:$J,J64,TB_NEW!$E:$E))</f>
        <v>0</v>
      </c>
      <c r="E64" s="67" t="e">
        <f t="shared" si="5"/>
        <v>#DIV/0!</v>
      </c>
      <c r="F64" s="66">
        <f>(SUMIF(TB_NEW!$J:$J,$J64,TB_NEW!$G:$G)+SUMIF(TB_NEW!$J:$J,$J64,TB_NEW!$H:$H))</f>
        <v>0</v>
      </c>
      <c r="G64" s="91"/>
      <c r="H64" s="66">
        <f>(SUMIF(TB_NEW!$J:$J,$J64,TB_NEW!$F:$F))</f>
        <v>0</v>
      </c>
      <c r="I64" s="68" t="e">
        <f t="shared" ref="I64:I70" si="6">H64/H$72*100</f>
        <v>#DIV/0!</v>
      </c>
      <c r="J64" s="13">
        <v>63</v>
      </c>
      <c r="K64" s="69"/>
      <c r="L64" s="69"/>
      <c r="M64" s="69"/>
      <c r="N64" s="69"/>
      <c r="T64" s="127"/>
    </row>
    <row r="65" spans="1:20" ht="14.25">
      <c r="A65" s="74"/>
      <c r="B65" s="75"/>
      <c r="C65" s="43" t="s">
        <v>99</v>
      </c>
      <c r="D65" s="66">
        <f>(SUMIF(TB_NEW!$J:$J,J65,TB_NEW!$D:$D)+SUMIF(TB_NEW!$J:$J,J65,TB_NEW!$E:$E))</f>
        <v>0</v>
      </c>
      <c r="E65" s="67" t="e">
        <f t="shared" si="5"/>
        <v>#DIV/0!</v>
      </c>
      <c r="F65" s="66">
        <f>(SUMIF(TB_NEW!$J:$J,$J65,TB_NEW!$G:$G)+SUMIF(TB_NEW!$J:$J,$J65,TB_NEW!$H:$H))</f>
        <v>0</v>
      </c>
      <c r="G65" s="91"/>
      <c r="H65" s="66">
        <f>(SUMIF(TB_NEW!$J:$J,$J65,TB_NEW!$F:$F))</f>
        <v>0</v>
      </c>
      <c r="I65" s="68" t="e">
        <f t="shared" si="6"/>
        <v>#DIV/0!</v>
      </c>
      <c r="J65" s="13">
        <v>64</v>
      </c>
      <c r="K65" s="69"/>
      <c r="L65" s="69"/>
      <c r="M65" s="69"/>
      <c r="N65" s="69"/>
      <c r="T65" s="127"/>
    </row>
    <row r="66" spans="1:20" ht="14.25">
      <c r="A66" s="74"/>
      <c r="B66" s="75"/>
      <c r="C66" s="43" t="s">
        <v>227</v>
      </c>
      <c r="D66" s="66">
        <f>(SUMIF(TB_NEW!$J:$J,J66,TB_NEW!$D:$D)+SUMIF(TB_NEW!$J:$J,J66,TB_NEW!$E:$E))</f>
        <v>0</v>
      </c>
      <c r="E66" s="67" t="e">
        <f t="shared" si="5"/>
        <v>#DIV/0!</v>
      </c>
      <c r="F66" s="66">
        <f>(SUMIF(TB_NEW!$J:$J,$J66,TB_NEW!$G:$G)+SUMIF(TB_NEW!$J:$J,$J66,TB_NEW!$H:$H))</f>
        <v>0</v>
      </c>
      <c r="G66" s="91"/>
      <c r="H66" s="66">
        <f>(SUMIF(TB_NEW!$J:$J,$J66,TB_NEW!$F:$F))</f>
        <v>0</v>
      </c>
      <c r="I66" s="68" t="e">
        <f t="shared" si="6"/>
        <v>#DIV/0!</v>
      </c>
      <c r="J66" s="13">
        <v>65</v>
      </c>
      <c r="K66" s="69"/>
      <c r="L66" s="69"/>
      <c r="M66" s="69"/>
      <c r="N66" s="69"/>
      <c r="T66" s="127"/>
    </row>
    <row r="67" spans="1:20" ht="27">
      <c r="A67" s="74"/>
      <c r="B67" s="75"/>
      <c r="C67" s="43" t="s">
        <v>228</v>
      </c>
      <c r="D67" s="66">
        <f>(SUMIF(TB_NEW!$J:$J,J67,TB_NEW!$D:$D)+SUMIF(TB_NEW!$J:$J,J67,TB_NEW!$E:$E))</f>
        <v>0</v>
      </c>
      <c r="E67" s="67" t="e">
        <f t="shared" si="5"/>
        <v>#DIV/0!</v>
      </c>
      <c r="F67" s="66">
        <f>(SUMIF(TB_NEW!$J:$J,$J67,TB_NEW!$G:$G)+SUMIF(TB_NEW!$J:$J,$J67,TB_NEW!$H:$H))</f>
        <v>0</v>
      </c>
      <c r="G67" s="91"/>
      <c r="H67" s="66">
        <f>(SUMIF(TB_NEW!$J:$J,$J67,TB_NEW!$F:$F))</f>
        <v>0</v>
      </c>
      <c r="I67" s="68" t="e">
        <f t="shared" si="6"/>
        <v>#DIV/0!</v>
      </c>
      <c r="J67" s="13">
        <v>66</v>
      </c>
      <c r="K67" s="69" t="s">
        <v>229</v>
      </c>
      <c r="L67" s="69"/>
      <c r="M67" s="69" t="s">
        <v>230</v>
      </c>
      <c r="N67" s="70" t="s">
        <v>231</v>
      </c>
      <c r="P67" s="13" t="s">
        <v>232</v>
      </c>
      <c r="T67" s="127"/>
    </row>
    <row r="68" spans="1:20" ht="14.25">
      <c r="A68" s="74"/>
      <c r="B68" s="75"/>
      <c r="C68" s="43" t="s">
        <v>233</v>
      </c>
      <c r="D68" s="66">
        <f>(SUMIF(TB_NEW!$J:$J,J68,TB_NEW!$D:$D)+SUMIF(TB_NEW!$J:$J,J68,TB_NEW!$E:$E))</f>
        <v>0</v>
      </c>
      <c r="E68" s="67" t="e">
        <f t="shared" si="5"/>
        <v>#DIV/0!</v>
      </c>
      <c r="F68" s="66">
        <f>(SUMIF(TB_NEW!$J:$J,$J68,TB_NEW!$G:$G)+SUMIF(TB_NEW!$J:$J,$J68,TB_NEW!$H:$H))</f>
        <v>0</v>
      </c>
      <c r="G68" s="91"/>
      <c r="H68" s="66">
        <f>(SUMIF(TB_NEW!$J:$J,$J68,TB_NEW!$F:$F))</f>
        <v>0</v>
      </c>
      <c r="I68" s="68" t="e">
        <f t="shared" si="6"/>
        <v>#DIV/0!</v>
      </c>
      <c r="J68" s="13">
        <v>67</v>
      </c>
      <c r="K68" s="69"/>
      <c r="L68" s="69"/>
      <c r="M68" s="69"/>
      <c r="N68" s="69"/>
      <c r="T68" s="127"/>
    </row>
    <row r="69" spans="1:20" ht="14.25">
      <c r="A69" s="74"/>
      <c r="B69" s="75"/>
      <c r="C69" s="43" t="s">
        <v>234</v>
      </c>
      <c r="D69" s="66">
        <f>(SUMIF(TB_NEW!$J:$J,J69,TB_NEW!$D:$D)+SUMIF(TB_NEW!$J:$J,J69,TB_NEW!$E:$E))</f>
        <v>0</v>
      </c>
      <c r="E69" s="67" t="e">
        <f t="shared" si="5"/>
        <v>#DIV/0!</v>
      </c>
      <c r="F69" s="66">
        <f>(SUMIF(TB_NEW!$J:$J,$J69,TB_NEW!$G:$G)+SUMIF(TB_NEW!$J:$J,$J69,TB_NEW!$H:$H))</f>
        <v>0</v>
      </c>
      <c r="G69" s="91"/>
      <c r="H69" s="66">
        <f>(SUMIF(TB_NEW!$J:$J,$J69,TB_NEW!$F:$F))</f>
        <v>0</v>
      </c>
      <c r="I69" s="68" t="e">
        <f t="shared" si="6"/>
        <v>#DIV/0!</v>
      </c>
      <c r="J69" s="13">
        <v>68</v>
      </c>
      <c r="K69" s="69"/>
      <c r="L69" s="69"/>
      <c r="M69" s="69"/>
      <c r="N69" s="69"/>
      <c r="T69" s="127"/>
    </row>
    <row r="70" spans="1:20" ht="14.25">
      <c r="A70" s="74"/>
      <c r="B70" s="75"/>
      <c r="C70" s="43" t="s">
        <v>235</v>
      </c>
      <c r="D70" s="66">
        <f>(SUMIF(TB_NEW!$J:$J,J70,TB_NEW!$D:$D)+SUMIF(TB_NEW!$J:$J,J70,TB_NEW!$E:$E))</f>
        <v>0</v>
      </c>
      <c r="E70" s="67" t="e">
        <f t="shared" si="5"/>
        <v>#DIV/0!</v>
      </c>
      <c r="F70" s="66">
        <f>(SUMIF(TB_NEW!$J:$J,$J70,TB_NEW!$G:$G)+SUMIF(TB_NEW!$J:$J,$J70,TB_NEW!$H:$H))</f>
        <v>0</v>
      </c>
      <c r="G70" s="91"/>
      <c r="H70" s="66">
        <f>(SUMIF(TB_NEW!$J:$J,$J70,TB_NEW!$F:$F))</f>
        <v>0</v>
      </c>
      <c r="I70" s="68" t="e">
        <f t="shared" si="6"/>
        <v>#DIV/0!</v>
      </c>
      <c r="J70" s="13">
        <v>69</v>
      </c>
      <c r="K70" s="69"/>
      <c r="L70" s="69"/>
      <c r="M70" s="69"/>
      <c r="N70" s="69"/>
      <c r="T70" s="127"/>
    </row>
    <row r="71" spans="1:20" ht="14.25">
      <c r="A71" s="74"/>
      <c r="B71" s="75"/>
      <c r="C71" s="43" t="s">
        <v>236</v>
      </c>
      <c r="D71" s="66">
        <f>(SUMIF(TB_NEW!$J:$J,J71,TB_NEW!$D:$D)+SUMIF(TB_NEW!$J:$J,J71,TB_NEW!$E:$E))</f>
        <v>0</v>
      </c>
      <c r="E71" s="67" t="e">
        <f t="shared" si="5"/>
        <v>#DIV/0!</v>
      </c>
      <c r="F71" s="66">
        <f>(SUMIF(TB_NEW!$J:$J,$J71,TB_NEW!$G:$G)+SUMIF(TB_NEW!$J:$J,$J71,TB_NEW!$H:$H))</f>
        <v>0</v>
      </c>
      <c r="G71" s="91"/>
      <c r="H71" s="66">
        <f>(SUMIF(TB_NEW!$J:$J,$J71,TB_NEW!$F:$F))</f>
        <v>0</v>
      </c>
      <c r="I71" s="68" t="e">
        <f>H71/H$72*100</f>
        <v>#DIV/0!</v>
      </c>
      <c r="J71" s="13">
        <v>70</v>
      </c>
      <c r="K71" s="69"/>
      <c r="L71" s="69"/>
      <c r="M71" s="69"/>
      <c r="N71" s="69"/>
      <c r="T71" s="127"/>
    </row>
    <row r="72" spans="1:20" ht="14.25">
      <c r="A72" s="74"/>
      <c r="B72" s="75"/>
      <c r="C72" s="88" t="s">
        <v>237</v>
      </c>
      <c r="D72" s="71">
        <f>D52+D63</f>
        <v>0</v>
      </c>
      <c r="E72" s="92" t="e">
        <f>(D72-F72)/D72*100</f>
        <v>#DIV/0!</v>
      </c>
      <c r="F72" s="71">
        <f>F52+F63</f>
        <v>0</v>
      </c>
      <c r="G72" s="93"/>
      <c r="H72" s="71">
        <f>H52+H63</f>
        <v>0</v>
      </c>
      <c r="I72" s="72" t="e">
        <f>SUM(I52:I71)</f>
        <v>#DIV/0!</v>
      </c>
      <c r="J72" s="13">
        <v>71</v>
      </c>
      <c r="K72" s="35"/>
      <c r="L72" s="35"/>
      <c r="M72" s="35"/>
      <c r="N72" s="35"/>
      <c r="T72" s="127"/>
    </row>
    <row r="73" spans="1:20" ht="14.25">
      <c r="A73" s="74"/>
      <c r="B73" s="75"/>
      <c r="C73" s="75"/>
      <c r="D73" s="89"/>
      <c r="E73" s="90"/>
      <c r="F73" s="89"/>
      <c r="G73" s="94"/>
      <c r="H73" s="89"/>
      <c r="I73" s="90"/>
      <c r="J73" s="13">
        <v>72</v>
      </c>
      <c r="K73" s="35"/>
      <c r="L73" s="35"/>
      <c r="M73" s="35"/>
      <c r="N73" s="35"/>
      <c r="T73" s="127"/>
    </row>
    <row r="74" spans="1:20" ht="14.25">
      <c r="A74" s="179" t="s">
        <v>238</v>
      </c>
      <c r="B74" s="180"/>
      <c r="C74" s="180"/>
      <c r="D74" s="95">
        <f>+D14-D50-D72</f>
        <v>0</v>
      </c>
      <c r="E74" s="67" t="e">
        <f>(D74-F74)/D74*100</f>
        <v>#DIV/0!</v>
      </c>
      <c r="F74" s="95">
        <f>+F14-F50-F72</f>
        <v>0</v>
      </c>
      <c r="G74" s="96" t="e">
        <f>G14/G50*100</f>
        <v>#DIV/0!</v>
      </c>
      <c r="H74" s="95">
        <f>+H14-H50-H72</f>
        <v>0</v>
      </c>
      <c r="I74" s="97"/>
      <c r="J74" s="13">
        <v>73</v>
      </c>
      <c r="K74" s="98"/>
      <c r="L74" s="98"/>
      <c r="M74" s="98"/>
      <c r="N74" s="98"/>
      <c r="O74" s="21"/>
      <c r="P74" s="21"/>
      <c r="T74" s="127"/>
    </row>
    <row r="75" spans="1:20" ht="14.25">
      <c r="A75" s="54"/>
      <c r="C75" s="99"/>
      <c r="D75" s="63"/>
      <c r="E75" s="67"/>
      <c r="F75" s="63"/>
      <c r="G75" s="65"/>
      <c r="H75" s="66"/>
      <c r="I75" s="100"/>
      <c r="J75" s="13">
        <v>74</v>
      </c>
      <c r="K75" s="101"/>
      <c r="L75" s="101"/>
      <c r="M75" s="101"/>
      <c r="N75" s="101"/>
      <c r="T75" s="127"/>
    </row>
    <row r="76" spans="1:20" ht="15.75">
      <c r="A76" s="102" t="s">
        <v>239</v>
      </c>
      <c r="B76" s="103"/>
      <c r="C76" s="103"/>
      <c r="D76" s="104">
        <f>+D74</f>
        <v>0</v>
      </c>
      <c r="E76" s="67" t="e">
        <f>(D76-F76)/D76*100</f>
        <v>#DIV/0!</v>
      </c>
      <c r="F76" s="104">
        <f>+F74</f>
        <v>0</v>
      </c>
      <c r="G76" s="105"/>
      <c r="H76" s="104">
        <f>+H74</f>
        <v>0</v>
      </c>
      <c r="I76" s="106"/>
      <c r="J76" s="13">
        <v>75</v>
      </c>
      <c r="K76" s="107"/>
      <c r="L76" s="107"/>
      <c r="M76" s="107"/>
      <c r="N76" s="107"/>
      <c r="T76" s="127"/>
    </row>
    <row r="77" spans="1:20" ht="15.75">
      <c r="A77" s="102" t="s">
        <v>240</v>
      </c>
      <c r="B77" s="103"/>
      <c r="C77" s="103"/>
      <c r="D77" s="108"/>
      <c r="E77" s="109"/>
      <c r="F77" s="108"/>
      <c r="G77" s="110"/>
      <c r="H77" s="111"/>
      <c r="I77" s="106">
        <v>0</v>
      </c>
      <c r="J77" s="13">
        <v>76</v>
      </c>
      <c r="K77" s="107"/>
      <c r="L77" s="107"/>
      <c r="M77" s="107"/>
      <c r="N77" s="107"/>
      <c r="T77" s="127"/>
    </row>
    <row r="78" spans="1:20" ht="15.75">
      <c r="A78" s="102"/>
      <c r="B78" s="103"/>
      <c r="C78" s="43" t="s">
        <v>234</v>
      </c>
      <c r="D78" s="66">
        <f>(SUMIF(TB_NEW!$J:$J,J78,TB_NEW!$D:$D)+SUMIF(TB_NEW!$J:$J,J78,TB_NEW!$E:$E))</f>
        <v>0</v>
      </c>
      <c r="E78" s="67"/>
      <c r="F78" s="66">
        <f>(SUMIF(TB_NEW!$J:$J,$J78,TB_NEW!$G:$G)+SUMIF(TB_NEW!$J:$J,$J78,TB_NEW!$H:$H))</f>
        <v>0</v>
      </c>
      <c r="G78" s="110"/>
      <c r="H78" s="66">
        <f>(SUMIF(TB_NEW!$J:$J,$J78,TB_NEW!$F:$F))</f>
        <v>0</v>
      </c>
      <c r="I78" s="68"/>
      <c r="J78" s="13">
        <v>77</v>
      </c>
      <c r="K78" s="107"/>
      <c r="L78" s="107"/>
      <c r="M78" s="107"/>
      <c r="N78" s="107"/>
      <c r="T78" s="127"/>
    </row>
    <row r="79" spans="1:20" ht="15.75">
      <c r="A79" s="102"/>
      <c r="B79" s="103"/>
      <c r="C79" s="122" t="s">
        <v>246</v>
      </c>
      <c r="D79" s="66">
        <f>(SUMIF(TB_NEW!$J:$J,J79,TB_NEW!$D:$D)+SUMIF(TB_NEW!$J:$J,J79,TB_NEW!$E:$E))</f>
        <v>0</v>
      </c>
      <c r="E79" s="67"/>
      <c r="F79" s="66">
        <f>(SUMIF(TB_NEW!$J:$J,$J79,TB_NEW!$G:$G)+SUMIF(TB_NEW!$J:$J,$J79,TB_NEW!$H:$H))</f>
        <v>0</v>
      </c>
      <c r="G79" s="110"/>
      <c r="H79" s="66">
        <f>(SUMIF(TB_NEW!$J:$J,$J79,TB_NEW!$F:$F))</f>
        <v>0</v>
      </c>
      <c r="I79" s="68"/>
      <c r="J79" s="13">
        <v>78</v>
      </c>
      <c r="K79" s="107"/>
      <c r="L79" s="107"/>
      <c r="M79" s="107"/>
      <c r="N79" s="107"/>
      <c r="T79" s="127"/>
    </row>
    <row r="80" spans="1:20" ht="14.25">
      <c r="A80" s="112" t="s">
        <v>241</v>
      </c>
      <c r="B80" s="113"/>
      <c r="C80" s="113"/>
      <c r="D80" s="114">
        <f>+D76-D78-D79</f>
        <v>0</v>
      </c>
      <c r="E80" s="115" t="e">
        <f>(D80-F80)/D80*100</f>
        <v>#DIV/0!</v>
      </c>
      <c r="F80" s="114">
        <f>+F76-F78-F79</f>
        <v>0</v>
      </c>
      <c r="G80" s="116">
        <f>SUM(G76:G77)</f>
        <v>0</v>
      </c>
      <c r="H80" s="114">
        <f>+H76-H78-H79</f>
        <v>0</v>
      </c>
      <c r="I80" s="117">
        <f>SUM(I76:I77)</f>
        <v>0</v>
      </c>
      <c r="J80" s="13">
        <v>79</v>
      </c>
      <c r="K80" s="118"/>
      <c r="L80" s="118"/>
      <c r="M80" s="118"/>
      <c r="N80" s="118"/>
      <c r="T80" s="129"/>
    </row>
    <row r="81" spans="1:20" ht="18" customHeight="1">
      <c r="A81" s="103" t="s">
        <v>242</v>
      </c>
      <c r="B81" s="103"/>
      <c r="C81" s="103"/>
      <c r="D81" s="119">
        <f>H81</f>
        <v>0</v>
      </c>
      <c r="E81" s="79"/>
      <c r="F81" s="79"/>
      <c r="G81" s="79"/>
      <c r="H81" s="66">
        <f>-(SUMIF(TB_NEW!$J:$J,$J81,TB_NEW!$F:$F))</f>
        <v>0</v>
      </c>
      <c r="I81" s="120"/>
      <c r="J81" s="13">
        <v>80</v>
      </c>
      <c r="K81" s="120"/>
      <c r="L81" s="120"/>
      <c r="M81" s="120"/>
      <c r="N81" s="120"/>
      <c r="T81" s="128"/>
    </row>
    <row r="82" spans="1:20" ht="17.25" customHeight="1">
      <c r="A82" s="103" t="s">
        <v>243</v>
      </c>
      <c r="B82" s="103"/>
      <c r="C82" s="103"/>
      <c r="D82" s="131">
        <f>(SUMIF(TB_NEW!$J:$J,J82,TB_NEW!$C:$C))</f>
        <v>0</v>
      </c>
      <c r="E82" s="79"/>
      <c r="F82" s="35"/>
      <c r="G82" s="79"/>
      <c r="H82" s="35"/>
      <c r="I82" s="120"/>
      <c r="J82" s="13">
        <v>81</v>
      </c>
      <c r="K82" s="120"/>
      <c r="L82" s="120"/>
      <c r="M82" s="120"/>
      <c r="N82" s="120"/>
      <c r="O82" s="21"/>
      <c r="P82" s="21"/>
      <c r="T82" s="128"/>
    </row>
    <row r="83" spans="1:20" ht="20.25" customHeight="1">
      <c r="A83" s="103" t="s">
        <v>244</v>
      </c>
      <c r="B83" s="103"/>
      <c r="C83" s="103"/>
      <c r="D83" s="35">
        <f>+D80+D81+D82</f>
        <v>0</v>
      </c>
      <c r="E83" s="79"/>
      <c r="F83" s="35">
        <v>0</v>
      </c>
      <c r="G83" s="79"/>
      <c r="H83" s="35">
        <f>+H80+H81+H82</f>
        <v>0</v>
      </c>
      <c r="I83" s="121">
        <f>D83-H83</f>
        <v>0</v>
      </c>
      <c r="J83" s="13">
        <v>82</v>
      </c>
      <c r="K83" s="121"/>
      <c r="L83" s="121"/>
      <c r="M83" s="121"/>
      <c r="N83" s="121"/>
      <c r="T83" s="128"/>
    </row>
    <row r="84" spans="1:20">
      <c r="H84" s="21"/>
    </row>
    <row r="86" spans="1:20">
      <c r="D86" s="21"/>
      <c r="F86" s="21"/>
      <c r="H86" s="21"/>
    </row>
    <row r="87" spans="1:20">
      <c r="D87" s="21"/>
      <c r="H87" s="21"/>
    </row>
    <row r="88" spans="1:20">
      <c r="D88" s="31"/>
      <c r="H88" s="21"/>
    </row>
    <row r="89" spans="1:20">
      <c r="D89" s="31"/>
      <c r="H89" s="21"/>
    </row>
    <row r="90" spans="1:20">
      <c r="H90" s="21"/>
    </row>
    <row r="91" spans="1:20">
      <c r="H91" s="21"/>
    </row>
    <row r="92" spans="1:20">
      <c r="H92" s="21"/>
    </row>
    <row r="93" spans="1:20">
      <c r="H93" s="21"/>
    </row>
    <row r="94" spans="1:20">
      <c r="H94" s="21"/>
    </row>
    <row r="95" spans="1:20">
      <c r="H95" s="21"/>
    </row>
    <row r="96" spans="1:20">
      <c r="H96" s="21"/>
    </row>
    <row r="97" spans="8:8">
      <c r="H97" s="21"/>
    </row>
    <row r="98" spans="8:8">
      <c r="H98" s="21"/>
    </row>
    <row r="99" spans="8:8">
      <c r="H99" s="21"/>
    </row>
    <row r="100" spans="8:8">
      <c r="H100" s="21"/>
    </row>
    <row r="101" spans="8:8">
      <c r="H101" s="21"/>
    </row>
    <row r="102" spans="8:8">
      <c r="H102" s="21"/>
    </row>
    <row r="103" spans="8:8">
      <c r="H103" s="21"/>
    </row>
    <row r="104" spans="8:8">
      <c r="H104" s="21"/>
    </row>
    <row r="105" spans="8:8">
      <c r="H105" s="21"/>
    </row>
    <row r="106" spans="8:8">
      <c r="H106" s="21"/>
    </row>
    <row r="107" spans="8:8">
      <c r="H107" s="21"/>
    </row>
    <row r="108" spans="8:8">
      <c r="H108" s="21"/>
    </row>
    <row r="109" spans="8:8">
      <c r="H109" s="21"/>
    </row>
    <row r="110" spans="8:8">
      <c r="H110" s="21"/>
    </row>
    <row r="111" spans="8:8">
      <c r="H111" s="21"/>
    </row>
    <row r="112" spans="8:8">
      <c r="H112" s="21"/>
    </row>
    <row r="113" spans="8:8">
      <c r="H113" s="21"/>
    </row>
    <row r="114" spans="8:8">
      <c r="H114" s="21"/>
    </row>
    <row r="115" spans="8:8">
      <c r="H115" s="21"/>
    </row>
    <row r="116" spans="8:8">
      <c r="H116" s="21"/>
    </row>
    <row r="117" spans="8:8">
      <c r="H117" s="21"/>
    </row>
    <row r="118" spans="8:8">
      <c r="H118" s="21"/>
    </row>
    <row r="119" spans="8:8">
      <c r="H119" s="21"/>
    </row>
    <row r="120" spans="8:8">
      <c r="H120" s="21"/>
    </row>
    <row r="121" spans="8:8">
      <c r="H121" s="21"/>
    </row>
    <row r="122" spans="8:8">
      <c r="H122" s="21"/>
    </row>
    <row r="123" spans="8:8">
      <c r="H123" s="21"/>
    </row>
    <row r="124" spans="8:8">
      <c r="H124" s="21"/>
    </row>
    <row r="125" spans="8:8">
      <c r="H125" s="21"/>
    </row>
    <row r="126" spans="8:8">
      <c r="H126" s="21"/>
    </row>
    <row r="127" spans="8:8">
      <c r="H127" s="21"/>
    </row>
    <row r="128" spans="8:8">
      <c r="H128" s="21"/>
    </row>
    <row r="129" spans="8:8">
      <c r="H129" s="21"/>
    </row>
    <row r="130" spans="8:8">
      <c r="H130" s="21"/>
    </row>
    <row r="131" spans="8:8">
      <c r="H131" s="21"/>
    </row>
    <row r="132" spans="8:8">
      <c r="H132" s="21"/>
    </row>
    <row r="133" spans="8:8">
      <c r="H133" s="21"/>
    </row>
    <row r="134" spans="8:8">
      <c r="H134" s="21"/>
    </row>
    <row r="135" spans="8:8">
      <c r="H135" s="21"/>
    </row>
    <row r="136" spans="8:8">
      <c r="H136" s="21"/>
    </row>
    <row r="137" spans="8:8">
      <c r="H137" s="21"/>
    </row>
    <row r="138" spans="8:8">
      <c r="H138" s="21"/>
    </row>
    <row r="139" spans="8:8">
      <c r="H139" s="21"/>
    </row>
    <row r="140" spans="8:8">
      <c r="H140" s="21"/>
    </row>
    <row r="141" spans="8:8">
      <c r="H141" s="21"/>
    </row>
    <row r="142" spans="8:8">
      <c r="H142" s="21"/>
    </row>
    <row r="143" spans="8:8">
      <c r="H143" s="21"/>
    </row>
    <row r="144" spans="8:8">
      <c r="H144" s="21"/>
    </row>
    <row r="145" spans="8:8">
      <c r="H145" s="21"/>
    </row>
    <row r="146" spans="8:8">
      <c r="H146" s="21"/>
    </row>
    <row r="147" spans="8:8">
      <c r="H147" s="21"/>
    </row>
    <row r="148" spans="8:8">
      <c r="H148" s="21"/>
    </row>
    <row r="149" spans="8:8">
      <c r="H149" s="21"/>
    </row>
    <row r="150" spans="8:8">
      <c r="H150" s="21"/>
    </row>
    <row r="151" spans="8:8">
      <c r="H151" s="21"/>
    </row>
    <row r="152" spans="8:8">
      <c r="H152" s="21"/>
    </row>
    <row r="153" spans="8:8">
      <c r="H153" s="21"/>
    </row>
    <row r="154" spans="8:8">
      <c r="H154" s="21"/>
    </row>
    <row r="155" spans="8:8">
      <c r="H155" s="21"/>
    </row>
    <row r="156" spans="8:8">
      <c r="H156" s="21"/>
    </row>
    <row r="157" spans="8:8">
      <c r="H157" s="21"/>
    </row>
    <row r="158" spans="8:8">
      <c r="H158" s="21"/>
    </row>
    <row r="159" spans="8:8">
      <c r="H159" s="21"/>
    </row>
    <row r="160" spans="8:8">
      <c r="H160" s="21"/>
    </row>
    <row r="161" spans="8:8">
      <c r="H161" s="21"/>
    </row>
    <row r="162" spans="8:8">
      <c r="H162" s="21"/>
    </row>
    <row r="163" spans="8:8">
      <c r="H163" s="21"/>
    </row>
    <row r="164" spans="8:8">
      <c r="H164" s="21"/>
    </row>
    <row r="165" spans="8:8">
      <c r="H165" s="21"/>
    </row>
    <row r="166" spans="8:8">
      <c r="H166" s="21"/>
    </row>
    <row r="167" spans="8:8">
      <c r="H167" s="21"/>
    </row>
    <row r="168" spans="8:8">
      <c r="H168" s="21"/>
    </row>
    <row r="169" spans="8:8">
      <c r="H169" s="21"/>
    </row>
    <row r="170" spans="8:8">
      <c r="H170" s="21"/>
    </row>
    <row r="171" spans="8:8">
      <c r="H171" s="21"/>
    </row>
    <row r="172" spans="8:8">
      <c r="H172" s="21"/>
    </row>
    <row r="173" spans="8:8">
      <c r="H173" s="21"/>
    </row>
    <row r="174" spans="8:8">
      <c r="H174" s="21"/>
    </row>
    <row r="175" spans="8:8">
      <c r="H175" s="21"/>
    </row>
    <row r="176" spans="8:8">
      <c r="H176" s="21"/>
    </row>
    <row r="177" spans="8:8">
      <c r="H177" s="21"/>
    </row>
    <row r="178" spans="8:8">
      <c r="H178" s="21"/>
    </row>
    <row r="179" spans="8:8">
      <c r="H179" s="21"/>
    </row>
    <row r="180" spans="8:8">
      <c r="H180" s="21"/>
    </row>
    <row r="181" spans="8:8">
      <c r="H181" s="21"/>
    </row>
    <row r="182" spans="8:8">
      <c r="H182" s="21"/>
    </row>
    <row r="183" spans="8:8">
      <c r="H183" s="21"/>
    </row>
    <row r="184" spans="8:8">
      <c r="H184" s="21"/>
    </row>
    <row r="185" spans="8:8">
      <c r="H185" s="21"/>
    </row>
    <row r="186" spans="8:8">
      <c r="H186" s="21"/>
    </row>
    <row r="187" spans="8:8">
      <c r="H187" s="21"/>
    </row>
    <row r="188" spans="8:8">
      <c r="H188" s="21"/>
    </row>
    <row r="189" spans="8:8">
      <c r="H189" s="21"/>
    </row>
    <row r="190" spans="8:8">
      <c r="H190" s="21"/>
    </row>
    <row r="191" spans="8:8">
      <c r="H191" s="21"/>
    </row>
    <row r="192" spans="8:8">
      <c r="H192" s="21"/>
    </row>
    <row r="193" spans="8:8">
      <c r="H193" s="21"/>
    </row>
    <row r="194" spans="8:8">
      <c r="H194" s="21"/>
    </row>
    <row r="549" spans="3:3">
      <c r="C549" s="13" t="s">
        <v>245</v>
      </c>
    </row>
  </sheetData>
  <mergeCells count="10">
    <mergeCell ref="A14:C14"/>
    <mergeCell ref="A50:C50"/>
    <mergeCell ref="A74:C74"/>
    <mergeCell ref="A1:I1"/>
    <mergeCell ref="A2:I2"/>
    <mergeCell ref="A3:I3"/>
    <mergeCell ref="A4:I4"/>
    <mergeCell ref="D6:E6"/>
    <mergeCell ref="F6:G6"/>
    <mergeCell ref="H6:I6"/>
  </mergeCells>
  <printOptions horizontalCentered="1"/>
  <pageMargins left="0" right="0" top="0" bottom="0" header="0.5" footer="0.3"/>
  <pageSetup paperSize="9" scale="56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9"/>
  <sheetViews>
    <sheetView workbookViewId="0">
      <selection activeCell="E17" sqref="E17"/>
    </sheetView>
  </sheetViews>
  <sheetFormatPr defaultColWidth="8.85546875" defaultRowHeight="15"/>
  <cols>
    <col min="1" max="1" width="13.5703125" style="135" customWidth="1"/>
    <col min="2" max="2" width="50.28515625" style="135" customWidth="1"/>
    <col min="3" max="3" width="18.28515625" style="135" customWidth="1"/>
    <col min="4" max="4" width="15.140625" style="135" bestFit="1" customWidth="1"/>
    <col min="5" max="5" width="15.7109375" style="135" bestFit="1" customWidth="1"/>
    <col min="6" max="6" width="17.7109375" style="135" customWidth="1"/>
    <col min="7" max="7" width="17.7109375" style="135" bestFit="1" customWidth="1"/>
    <col min="8" max="8" width="18.42578125" style="135" bestFit="1" customWidth="1"/>
    <col min="9" max="9" width="8.85546875" style="135"/>
    <col min="10" max="10" width="9.42578125" style="135" bestFit="1" customWidth="1"/>
    <col min="11" max="16384" width="8.85546875" style="135"/>
  </cols>
  <sheetData>
    <row r="1" spans="2:8">
      <c r="B1" s="136"/>
    </row>
    <row r="2" spans="2:8">
      <c r="B2" s="136"/>
    </row>
    <row r="5" spans="2:8">
      <c r="B5" s="140"/>
      <c r="C5" s="134"/>
      <c r="D5" s="134"/>
      <c r="E5" s="134"/>
      <c r="F5" s="134"/>
      <c r="G5" s="134"/>
      <c r="H5" s="134"/>
    </row>
    <row r="6" spans="2:8">
      <c r="B6" s="141"/>
      <c r="C6" s="134"/>
      <c r="D6" s="134"/>
      <c r="E6" s="134"/>
      <c r="F6" s="134"/>
      <c r="G6" s="134"/>
      <c r="H6" s="134"/>
    </row>
    <row r="7" spans="2:8">
      <c r="B7" s="141"/>
      <c r="C7" s="134"/>
      <c r="D7" s="134"/>
      <c r="E7" s="134"/>
      <c r="F7" s="134"/>
      <c r="G7" s="134"/>
      <c r="H7" s="134"/>
    </row>
    <row r="8" spans="2:8">
      <c r="C8" s="134"/>
      <c r="D8" s="134"/>
      <c r="E8" s="134"/>
      <c r="F8" s="134"/>
      <c r="G8" s="134"/>
      <c r="H8" s="134"/>
    </row>
    <row r="9" spans="2:8">
      <c r="C9" s="134"/>
      <c r="D9" s="134"/>
      <c r="E9" s="134"/>
      <c r="F9" s="134"/>
      <c r="G9" s="134"/>
      <c r="H9" s="134"/>
    </row>
    <row r="10" spans="2:8">
      <c r="B10" s="141"/>
      <c r="C10" s="134"/>
      <c r="D10" s="134"/>
      <c r="E10" s="134"/>
      <c r="F10" s="134"/>
      <c r="G10" s="134"/>
      <c r="H10" s="134"/>
    </row>
    <row r="11" spans="2:8">
      <c r="C11" s="134"/>
      <c r="D11" s="134"/>
      <c r="E11" s="134"/>
      <c r="F11" s="134"/>
      <c r="G11" s="134"/>
      <c r="H11" s="134"/>
    </row>
    <row r="12" spans="2:8">
      <c r="B12" s="141"/>
      <c r="C12" s="134"/>
      <c r="D12" s="134"/>
      <c r="E12" s="134"/>
      <c r="F12" s="134"/>
      <c r="G12" s="134"/>
      <c r="H12" s="134"/>
    </row>
    <row r="13" spans="2:8">
      <c r="C13" s="134"/>
      <c r="D13" s="134"/>
      <c r="E13" s="134"/>
      <c r="F13" s="134"/>
      <c r="G13" s="134"/>
      <c r="H13" s="134"/>
    </row>
    <row r="14" spans="2:8">
      <c r="B14" s="141"/>
      <c r="C14" s="134"/>
      <c r="D14" s="134"/>
      <c r="E14" s="134"/>
      <c r="F14" s="134"/>
      <c r="G14" s="134"/>
      <c r="H14" s="134"/>
    </row>
    <row r="15" spans="2:8">
      <c r="B15" s="141"/>
      <c r="C15" s="134"/>
      <c r="D15" s="134"/>
      <c r="E15" s="134"/>
      <c r="F15" s="134"/>
      <c r="G15" s="134"/>
      <c r="H15" s="134"/>
    </row>
    <row r="16" spans="2:8">
      <c r="C16" s="134"/>
      <c r="D16" s="134"/>
      <c r="E16" s="134"/>
      <c r="F16" s="134"/>
      <c r="G16" s="134"/>
      <c r="H16" s="134"/>
    </row>
    <row r="17" spans="2:8">
      <c r="C17" s="134"/>
      <c r="D17" s="134"/>
      <c r="E17" s="134"/>
      <c r="F17" s="134"/>
      <c r="G17" s="134"/>
      <c r="H17" s="134"/>
    </row>
    <row r="18" spans="2:8">
      <c r="B18" s="141"/>
      <c r="C18" s="134"/>
      <c r="D18" s="134"/>
      <c r="E18" s="134"/>
      <c r="F18" s="134"/>
      <c r="G18" s="134"/>
      <c r="H18" s="134"/>
    </row>
    <row r="19" spans="2:8">
      <c r="B19" s="141"/>
      <c r="C19" s="134"/>
      <c r="D19" s="134"/>
      <c r="E19" s="134"/>
      <c r="F19" s="134"/>
      <c r="G19" s="134"/>
      <c r="H19" s="134"/>
    </row>
    <row r="20" spans="2:8">
      <c r="C20" s="134"/>
      <c r="D20" s="134"/>
      <c r="E20" s="134"/>
      <c r="F20" s="134"/>
      <c r="G20" s="134"/>
      <c r="H20" s="134"/>
    </row>
    <row r="21" spans="2:8">
      <c r="C21" s="134"/>
      <c r="D21" s="134"/>
      <c r="E21" s="134"/>
      <c r="F21" s="134"/>
      <c r="G21" s="134"/>
      <c r="H21" s="134"/>
    </row>
    <row r="22" spans="2:8">
      <c r="B22" s="141"/>
      <c r="C22" s="134"/>
      <c r="D22" s="134"/>
      <c r="E22" s="134"/>
      <c r="F22" s="134"/>
      <c r="G22" s="134"/>
      <c r="H22" s="134"/>
    </row>
    <row r="23" spans="2:8">
      <c r="C23" s="134"/>
      <c r="D23" s="134"/>
      <c r="E23" s="134"/>
      <c r="F23" s="134"/>
      <c r="G23" s="134"/>
      <c r="H23" s="134"/>
    </row>
    <row r="24" spans="2:8">
      <c r="C24" s="134"/>
      <c r="D24" s="134"/>
      <c r="E24" s="134"/>
      <c r="F24" s="134"/>
      <c r="G24" s="134"/>
      <c r="H24" s="134"/>
    </row>
    <row r="25" spans="2:8">
      <c r="B25" s="141"/>
      <c r="C25" s="134"/>
      <c r="D25" s="134"/>
      <c r="E25" s="134"/>
      <c r="F25" s="134"/>
      <c r="G25" s="134"/>
      <c r="H25" s="134"/>
    </row>
    <row r="26" spans="2:8">
      <c r="B26" s="141"/>
      <c r="C26" s="134"/>
      <c r="D26" s="134"/>
      <c r="E26" s="134"/>
      <c r="F26" s="134"/>
      <c r="G26" s="134"/>
      <c r="H26" s="134"/>
    </row>
    <row r="27" spans="2:8">
      <c r="C27" s="134"/>
      <c r="D27" s="134"/>
      <c r="E27" s="134"/>
      <c r="F27" s="134"/>
      <c r="G27" s="134"/>
      <c r="H27" s="134"/>
    </row>
    <row r="28" spans="2:8">
      <c r="B28" s="141"/>
      <c r="C28" s="134"/>
      <c r="D28" s="134"/>
      <c r="E28" s="134"/>
      <c r="F28" s="134"/>
      <c r="G28" s="134"/>
      <c r="H28" s="134"/>
    </row>
    <row r="29" spans="2:8">
      <c r="B29" s="141"/>
      <c r="C29" s="134"/>
      <c r="D29" s="134"/>
      <c r="E29" s="134"/>
      <c r="F29" s="134"/>
      <c r="G29" s="134"/>
      <c r="H29" s="134"/>
    </row>
    <row r="30" spans="2:8">
      <c r="C30" s="134"/>
      <c r="D30" s="134"/>
      <c r="E30" s="134"/>
      <c r="F30" s="134"/>
      <c r="G30" s="134"/>
      <c r="H30" s="134"/>
    </row>
    <row r="31" spans="2:8">
      <c r="C31" s="134"/>
      <c r="D31" s="134"/>
      <c r="E31" s="134"/>
      <c r="F31" s="134"/>
      <c r="G31" s="134"/>
      <c r="H31" s="134"/>
    </row>
    <row r="32" spans="2:8">
      <c r="B32" s="141"/>
      <c r="C32" s="134"/>
      <c r="D32" s="134"/>
      <c r="E32" s="134"/>
      <c r="F32" s="134"/>
      <c r="G32" s="134"/>
      <c r="H32" s="134"/>
    </row>
    <row r="33" spans="2:8">
      <c r="C33" s="134"/>
      <c r="D33" s="134"/>
      <c r="E33" s="134"/>
      <c r="F33" s="134"/>
      <c r="G33" s="134"/>
      <c r="H33" s="134"/>
    </row>
    <row r="34" spans="2:8">
      <c r="C34" s="134"/>
      <c r="D34" s="134"/>
      <c r="E34" s="134"/>
      <c r="F34" s="134"/>
      <c r="G34" s="134"/>
      <c r="H34" s="134"/>
    </row>
    <row r="35" spans="2:8">
      <c r="B35" s="141"/>
      <c r="C35" s="134"/>
      <c r="D35" s="134"/>
      <c r="E35" s="134"/>
      <c r="F35" s="134"/>
      <c r="G35" s="134"/>
      <c r="H35" s="134"/>
    </row>
    <row r="36" spans="2:8">
      <c r="C36" s="134"/>
      <c r="D36" s="134"/>
      <c r="E36" s="134"/>
      <c r="F36" s="134"/>
      <c r="G36" s="134"/>
      <c r="H36" s="134"/>
    </row>
    <row r="37" spans="2:8">
      <c r="B37" s="141"/>
      <c r="C37" s="134"/>
      <c r="D37" s="134"/>
      <c r="E37" s="134"/>
      <c r="F37" s="134"/>
      <c r="G37" s="134"/>
      <c r="H37" s="134"/>
    </row>
    <row r="38" spans="2:8">
      <c r="C38" s="134"/>
      <c r="D38" s="134"/>
      <c r="E38" s="134"/>
      <c r="F38" s="134"/>
      <c r="G38" s="134"/>
      <c r="H38" s="134"/>
    </row>
    <row r="39" spans="2:8">
      <c r="C39" s="134"/>
      <c r="D39" s="134"/>
      <c r="E39" s="134"/>
      <c r="F39" s="134"/>
      <c r="G39" s="134"/>
      <c r="H39" s="134"/>
    </row>
    <row r="40" spans="2:8">
      <c r="B40" s="141"/>
      <c r="C40" s="134"/>
      <c r="D40" s="134"/>
      <c r="E40" s="134"/>
      <c r="F40" s="134"/>
      <c r="G40" s="134"/>
      <c r="H40" s="134"/>
    </row>
    <row r="41" spans="2:8">
      <c r="B41" s="141"/>
      <c r="C41" s="134"/>
      <c r="D41" s="134"/>
      <c r="E41" s="134"/>
      <c r="F41" s="134"/>
      <c r="G41" s="134"/>
      <c r="H41" s="134"/>
    </row>
    <row r="42" spans="2:8">
      <c r="B42" s="141"/>
      <c r="C42" s="134"/>
      <c r="D42" s="134"/>
      <c r="E42" s="134"/>
      <c r="F42" s="134"/>
      <c r="G42" s="134"/>
      <c r="H42" s="134"/>
    </row>
    <row r="43" spans="2:8">
      <c r="C43" s="134"/>
      <c r="D43" s="134"/>
      <c r="E43" s="134"/>
      <c r="F43" s="134"/>
      <c r="G43" s="134"/>
      <c r="H43" s="134"/>
    </row>
    <row r="44" spans="2:8">
      <c r="B44" s="141"/>
      <c r="C44" s="134"/>
      <c r="D44" s="134"/>
      <c r="E44" s="134"/>
      <c r="F44" s="134"/>
      <c r="G44" s="134"/>
      <c r="H44" s="134"/>
    </row>
    <row r="45" spans="2:8">
      <c r="C45" s="134"/>
      <c r="D45" s="134"/>
      <c r="E45" s="134"/>
      <c r="F45" s="134"/>
      <c r="G45" s="134"/>
      <c r="H45" s="134"/>
    </row>
    <row r="46" spans="2:8">
      <c r="C46" s="134"/>
      <c r="D46" s="134"/>
      <c r="E46" s="134"/>
      <c r="F46" s="134"/>
      <c r="G46" s="134"/>
      <c r="H46" s="134"/>
    </row>
    <row r="47" spans="2:8">
      <c r="C47" s="134"/>
      <c r="D47" s="134"/>
      <c r="E47" s="134"/>
      <c r="F47" s="134"/>
      <c r="G47" s="134"/>
      <c r="H47" s="134"/>
    </row>
    <row r="48" spans="2:8">
      <c r="B48" s="141"/>
      <c r="C48" s="134"/>
      <c r="D48" s="134"/>
      <c r="E48" s="134"/>
      <c r="F48" s="134"/>
      <c r="G48" s="134"/>
      <c r="H48" s="134"/>
    </row>
    <row r="49" spans="2:8">
      <c r="C49" s="134"/>
      <c r="D49" s="134"/>
      <c r="E49" s="134"/>
      <c r="F49" s="134"/>
      <c r="G49" s="134"/>
      <c r="H49" s="134"/>
    </row>
    <row r="50" spans="2:8">
      <c r="C50" s="134"/>
      <c r="D50" s="134"/>
      <c r="E50" s="134"/>
      <c r="F50" s="134"/>
      <c r="G50" s="134"/>
      <c r="H50" s="134"/>
    </row>
    <row r="51" spans="2:8">
      <c r="C51" s="134"/>
      <c r="D51" s="134"/>
      <c r="E51" s="134"/>
      <c r="F51" s="134"/>
      <c r="G51" s="134"/>
      <c r="H51" s="134"/>
    </row>
    <row r="52" spans="2:8">
      <c r="C52" s="134"/>
      <c r="D52" s="134"/>
      <c r="E52" s="134"/>
      <c r="F52" s="134"/>
      <c r="G52" s="134"/>
      <c r="H52" s="134"/>
    </row>
    <row r="53" spans="2:8">
      <c r="C53" s="134"/>
      <c r="D53" s="134"/>
      <c r="E53" s="134"/>
      <c r="F53" s="134"/>
      <c r="G53" s="134"/>
      <c r="H53" s="134"/>
    </row>
    <row r="54" spans="2:8">
      <c r="C54" s="134"/>
      <c r="D54" s="134"/>
      <c r="E54" s="134"/>
      <c r="F54" s="134"/>
      <c r="G54" s="134"/>
      <c r="H54" s="134"/>
    </row>
    <row r="55" spans="2:8">
      <c r="C55" s="134"/>
      <c r="D55" s="134"/>
      <c r="E55" s="134"/>
      <c r="F55" s="134"/>
      <c r="G55" s="134"/>
      <c r="H55" s="134"/>
    </row>
    <row r="56" spans="2:8">
      <c r="C56" s="134"/>
      <c r="D56" s="134"/>
      <c r="E56" s="134"/>
      <c r="F56" s="134"/>
      <c r="G56" s="134"/>
      <c r="H56" s="134"/>
    </row>
    <row r="57" spans="2:8">
      <c r="C57" s="134"/>
      <c r="D57" s="134"/>
      <c r="E57" s="134"/>
      <c r="F57" s="134"/>
      <c r="G57" s="134"/>
      <c r="H57" s="134"/>
    </row>
    <row r="58" spans="2:8">
      <c r="C58" s="134"/>
      <c r="D58" s="134"/>
      <c r="E58" s="134"/>
      <c r="F58" s="134"/>
      <c r="G58" s="134"/>
      <c r="H58" s="134"/>
    </row>
    <row r="59" spans="2:8">
      <c r="B59" s="141"/>
      <c r="C59" s="134"/>
      <c r="D59" s="134"/>
      <c r="E59" s="134"/>
      <c r="F59" s="134"/>
      <c r="G59" s="134"/>
      <c r="H59" s="134"/>
    </row>
    <row r="60" spans="2:8">
      <c r="B60" s="141"/>
      <c r="C60" s="134"/>
      <c r="D60" s="134"/>
      <c r="E60" s="134"/>
      <c r="F60" s="134"/>
      <c r="G60" s="134"/>
      <c r="H60" s="134"/>
    </row>
    <row r="61" spans="2:8">
      <c r="B61" s="141"/>
      <c r="C61" s="134"/>
      <c r="D61" s="134"/>
      <c r="E61" s="134"/>
      <c r="F61" s="134"/>
      <c r="G61" s="134"/>
      <c r="H61" s="134"/>
    </row>
    <row r="62" spans="2:8">
      <c r="C62" s="134"/>
      <c r="D62" s="134"/>
      <c r="E62" s="134"/>
      <c r="F62" s="134"/>
      <c r="G62" s="134"/>
      <c r="H62" s="134"/>
    </row>
    <row r="63" spans="2:8">
      <c r="C63" s="134"/>
      <c r="D63" s="134"/>
      <c r="E63" s="134"/>
      <c r="F63" s="134"/>
      <c r="G63" s="134"/>
      <c r="H63" s="134"/>
    </row>
    <row r="64" spans="2:8">
      <c r="B64" s="141"/>
      <c r="C64" s="134"/>
      <c r="D64" s="134"/>
      <c r="E64" s="134"/>
      <c r="F64" s="134"/>
      <c r="G64" s="134"/>
      <c r="H64" s="134"/>
    </row>
    <row r="65" spans="2:8">
      <c r="C65" s="134"/>
      <c r="D65" s="134"/>
      <c r="E65" s="134"/>
      <c r="F65" s="134"/>
      <c r="G65" s="134"/>
      <c r="H65" s="134"/>
    </row>
    <row r="66" spans="2:8">
      <c r="B66" s="141"/>
      <c r="C66" s="134"/>
      <c r="D66" s="134"/>
      <c r="E66" s="134"/>
      <c r="F66" s="134"/>
      <c r="G66" s="134"/>
      <c r="H66" s="134"/>
    </row>
    <row r="67" spans="2:8">
      <c r="B67" s="141"/>
      <c r="C67" s="134"/>
      <c r="D67" s="134"/>
      <c r="E67" s="134"/>
      <c r="F67" s="134"/>
      <c r="G67" s="134"/>
      <c r="H67" s="134"/>
    </row>
    <row r="68" spans="2:8">
      <c r="C68" s="134"/>
      <c r="D68" s="134"/>
      <c r="E68" s="134"/>
      <c r="F68" s="134"/>
      <c r="G68" s="134"/>
      <c r="H68" s="134"/>
    </row>
    <row r="69" spans="2:8">
      <c r="C69" s="134"/>
      <c r="D69" s="134"/>
      <c r="E69" s="134"/>
      <c r="F69" s="134"/>
      <c r="G69" s="134"/>
      <c r="H69" s="134"/>
    </row>
    <row r="70" spans="2:8">
      <c r="C70" s="134"/>
      <c r="D70" s="134"/>
      <c r="E70" s="134"/>
      <c r="F70" s="134"/>
      <c r="G70" s="134"/>
      <c r="H70" s="134"/>
    </row>
    <row r="71" spans="2:8">
      <c r="C71" s="134"/>
      <c r="D71" s="134"/>
      <c r="E71" s="134"/>
      <c r="F71" s="134"/>
      <c r="G71" s="134"/>
      <c r="H71" s="134"/>
    </row>
    <row r="72" spans="2:8">
      <c r="B72" s="141"/>
      <c r="C72" s="134"/>
      <c r="D72" s="134"/>
      <c r="E72" s="134"/>
      <c r="F72" s="134"/>
      <c r="G72" s="134"/>
      <c r="H72" s="134"/>
    </row>
    <row r="73" spans="2:8">
      <c r="C73" s="134"/>
      <c r="D73" s="134"/>
      <c r="E73" s="134"/>
      <c r="F73" s="134"/>
      <c r="G73" s="134"/>
      <c r="H73" s="134"/>
    </row>
    <row r="74" spans="2:8">
      <c r="C74" s="134"/>
      <c r="D74" s="134"/>
      <c r="E74" s="134"/>
      <c r="F74" s="134"/>
      <c r="G74" s="134"/>
      <c r="H74" s="134"/>
    </row>
    <row r="75" spans="2:8">
      <c r="C75" s="134"/>
      <c r="D75" s="134"/>
      <c r="E75" s="134"/>
      <c r="F75" s="134"/>
      <c r="G75" s="134"/>
      <c r="H75" s="134"/>
    </row>
    <row r="76" spans="2:8">
      <c r="C76" s="134"/>
      <c r="D76" s="134"/>
      <c r="E76" s="134"/>
      <c r="F76" s="134"/>
      <c r="G76" s="134"/>
      <c r="H76" s="134"/>
    </row>
    <row r="77" spans="2:8">
      <c r="C77" s="134"/>
      <c r="D77" s="134"/>
      <c r="E77" s="134"/>
      <c r="F77" s="134"/>
      <c r="G77" s="134"/>
      <c r="H77" s="134"/>
    </row>
    <row r="78" spans="2:8">
      <c r="B78" s="141"/>
      <c r="C78" s="134"/>
      <c r="D78" s="134"/>
      <c r="E78" s="134"/>
      <c r="F78" s="134"/>
      <c r="G78" s="134"/>
      <c r="H78" s="134"/>
    </row>
    <row r="79" spans="2:8">
      <c r="B79" s="141"/>
      <c r="C79" s="134"/>
      <c r="D79" s="134"/>
      <c r="E79" s="134"/>
      <c r="F79" s="134"/>
      <c r="G79" s="134"/>
      <c r="H79" s="134"/>
    </row>
    <row r="80" spans="2:8">
      <c r="C80" s="134"/>
      <c r="D80" s="134"/>
      <c r="E80" s="134"/>
      <c r="F80" s="134"/>
      <c r="G80" s="134"/>
      <c r="H80" s="134"/>
    </row>
    <row r="81" spans="2:10">
      <c r="B81" s="141"/>
      <c r="C81" s="134"/>
      <c r="D81" s="134"/>
      <c r="E81" s="134"/>
      <c r="F81" s="134"/>
      <c r="G81" s="134"/>
      <c r="H81" s="134"/>
    </row>
    <row r="82" spans="2:10">
      <c r="C82" s="134"/>
      <c r="D82" s="134"/>
      <c r="E82" s="134"/>
      <c r="F82" s="134"/>
      <c r="G82" s="134"/>
      <c r="H82" s="134"/>
    </row>
    <row r="83" spans="2:10">
      <c r="C83" s="134"/>
      <c r="D83" s="134"/>
      <c r="E83" s="134"/>
      <c r="F83" s="134"/>
      <c r="G83" s="134"/>
      <c r="H83" s="134"/>
    </row>
    <row r="84" spans="2:10">
      <c r="B84" s="140"/>
      <c r="C84" s="134"/>
      <c r="D84" s="134"/>
      <c r="E84" s="134"/>
      <c r="F84" s="134"/>
      <c r="G84" s="134"/>
      <c r="H84" s="134"/>
    </row>
    <row r="85" spans="2:10">
      <c r="B85" s="141"/>
      <c r="C85" s="134"/>
      <c r="D85" s="134"/>
      <c r="E85" s="134"/>
      <c r="F85" s="134"/>
      <c r="G85" s="134"/>
      <c r="H85" s="134"/>
    </row>
    <row r="86" spans="2:10">
      <c r="B86" s="141"/>
      <c r="C86" s="134"/>
      <c r="D86" s="134"/>
      <c r="E86" s="134"/>
      <c r="F86" s="134"/>
      <c r="G86" s="134"/>
      <c r="H86" s="134"/>
    </row>
    <row r="87" spans="2:10">
      <c r="C87" s="134"/>
      <c r="D87" s="134"/>
      <c r="E87" s="134"/>
      <c r="F87" s="134"/>
      <c r="G87" s="134"/>
      <c r="H87" s="134"/>
    </row>
    <row r="88" spans="2:10">
      <c r="C88" s="134"/>
      <c r="D88" s="134"/>
      <c r="E88" s="134"/>
      <c r="F88" s="134"/>
      <c r="G88" s="134"/>
      <c r="H88" s="134"/>
    </row>
    <row r="89" spans="2:10">
      <c r="C89" s="134"/>
      <c r="D89" s="134"/>
      <c r="E89" s="134"/>
      <c r="F89" s="134"/>
      <c r="G89" s="134"/>
      <c r="H89" s="134"/>
    </row>
    <row r="90" spans="2:10">
      <c r="C90" s="134"/>
      <c r="D90" s="134"/>
      <c r="E90" s="134"/>
      <c r="F90" s="134"/>
      <c r="G90" s="134"/>
      <c r="H90" s="134"/>
    </row>
    <row r="91" spans="2:10">
      <c r="C91" s="134"/>
      <c r="D91" s="134"/>
      <c r="E91" s="134"/>
      <c r="F91" s="134"/>
      <c r="G91" s="134"/>
      <c r="H91" s="134"/>
    </row>
    <row r="92" spans="2:10">
      <c r="B92" s="141"/>
      <c r="C92" s="134"/>
      <c r="D92" s="134"/>
      <c r="E92" s="134"/>
      <c r="F92" s="134"/>
      <c r="G92" s="134"/>
      <c r="H92" s="134"/>
    </row>
    <row r="93" spans="2:10">
      <c r="C93" s="134"/>
      <c r="D93" s="134"/>
      <c r="E93" s="134"/>
      <c r="F93" s="134"/>
      <c r="G93" s="134"/>
      <c r="H93" s="134"/>
    </row>
    <row r="94" spans="2:10">
      <c r="C94" s="134"/>
      <c r="D94" s="134"/>
      <c r="E94" s="134"/>
      <c r="F94" s="134"/>
      <c r="G94" s="134"/>
      <c r="H94" s="134"/>
      <c r="J94" s="137"/>
    </row>
    <row r="95" spans="2:10">
      <c r="C95" s="134"/>
      <c r="D95" s="134"/>
      <c r="E95" s="134"/>
      <c r="F95" s="134"/>
      <c r="G95" s="134"/>
      <c r="H95" s="134"/>
      <c r="J95" s="137"/>
    </row>
    <row r="96" spans="2:10">
      <c r="B96" s="141"/>
      <c r="C96" s="134"/>
      <c r="D96" s="134"/>
      <c r="E96" s="134"/>
      <c r="F96" s="134"/>
      <c r="G96" s="134"/>
      <c r="H96" s="134"/>
      <c r="J96" s="137"/>
    </row>
    <row r="97" spans="2:10">
      <c r="C97" s="134"/>
      <c r="D97" s="134"/>
      <c r="E97" s="134"/>
      <c r="F97" s="134"/>
      <c r="G97" s="134"/>
      <c r="H97" s="134"/>
    </row>
    <row r="98" spans="2:10">
      <c r="C98" s="134"/>
      <c r="D98" s="134"/>
      <c r="E98" s="134"/>
      <c r="F98" s="134"/>
      <c r="G98" s="134"/>
      <c r="H98" s="134"/>
    </row>
    <row r="99" spans="2:10">
      <c r="C99" s="134"/>
      <c r="D99" s="134"/>
      <c r="E99" s="134"/>
      <c r="F99" s="134"/>
      <c r="G99" s="134"/>
      <c r="H99" s="134"/>
    </row>
    <row r="100" spans="2:10">
      <c r="C100" s="134"/>
      <c r="D100" s="134"/>
      <c r="E100" s="134"/>
      <c r="F100" s="134"/>
      <c r="G100" s="134"/>
      <c r="H100" s="134"/>
    </row>
    <row r="101" spans="2:10">
      <c r="C101" s="134"/>
      <c r="D101" s="134"/>
      <c r="E101" s="134"/>
      <c r="F101" s="134"/>
      <c r="G101" s="134"/>
      <c r="H101" s="134"/>
    </row>
    <row r="102" spans="2:10">
      <c r="C102" s="134"/>
      <c r="D102" s="134"/>
      <c r="E102" s="134"/>
      <c r="F102" s="134"/>
      <c r="G102" s="134"/>
      <c r="H102" s="134"/>
    </row>
    <row r="103" spans="2:10">
      <c r="C103" s="134"/>
      <c r="D103" s="134"/>
      <c r="E103" s="134"/>
      <c r="F103" s="134"/>
      <c r="G103" s="134"/>
      <c r="H103" s="134"/>
    </row>
    <row r="104" spans="2:10">
      <c r="C104" s="134"/>
      <c r="D104" s="134"/>
      <c r="E104" s="134"/>
      <c r="F104" s="134"/>
      <c r="G104" s="134"/>
      <c r="H104" s="134"/>
    </row>
    <row r="105" spans="2:10">
      <c r="B105" s="141"/>
      <c r="C105" s="134"/>
      <c r="D105" s="134"/>
      <c r="E105" s="134"/>
      <c r="F105" s="134"/>
      <c r="G105" s="134"/>
      <c r="H105" s="134"/>
    </row>
    <row r="106" spans="2:10">
      <c r="C106" s="134"/>
      <c r="D106" s="134"/>
      <c r="E106" s="134"/>
      <c r="F106" s="134"/>
      <c r="G106" s="134"/>
      <c r="H106" s="134"/>
      <c r="J106" s="137"/>
    </row>
    <row r="107" spans="2:10">
      <c r="B107" s="141"/>
      <c r="C107" s="134"/>
      <c r="D107" s="134"/>
      <c r="E107" s="134"/>
      <c r="F107" s="134"/>
      <c r="G107" s="134"/>
      <c r="H107" s="134"/>
      <c r="J107" s="137"/>
    </row>
    <row r="108" spans="2:10">
      <c r="C108" s="134"/>
      <c r="D108" s="134"/>
      <c r="E108" s="134"/>
      <c r="F108" s="134"/>
      <c r="G108" s="134"/>
      <c r="H108" s="134"/>
      <c r="J108" s="137"/>
    </row>
    <row r="109" spans="2:10">
      <c r="B109" s="141"/>
      <c r="C109" s="134"/>
      <c r="D109" s="134"/>
      <c r="E109" s="134"/>
      <c r="F109" s="134"/>
      <c r="G109" s="134"/>
      <c r="H109" s="134"/>
      <c r="J109" s="137"/>
    </row>
    <row r="110" spans="2:10">
      <c r="C110" s="134"/>
      <c r="D110" s="134"/>
      <c r="E110" s="134"/>
      <c r="F110" s="134"/>
      <c r="G110" s="134"/>
      <c r="H110" s="134"/>
      <c r="J110" s="137"/>
    </row>
    <row r="111" spans="2:10">
      <c r="C111" s="134"/>
      <c r="D111" s="134"/>
      <c r="E111" s="134"/>
      <c r="F111" s="134"/>
      <c r="G111" s="134"/>
      <c r="H111" s="134"/>
      <c r="J111" s="137"/>
    </row>
    <row r="112" spans="2:10">
      <c r="C112" s="134"/>
      <c r="D112" s="134"/>
      <c r="E112" s="134"/>
      <c r="F112" s="134"/>
      <c r="G112" s="134"/>
      <c r="H112" s="134"/>
      <c r="J112" s="137"/>
    </row>
    <row r="113" spans="2:10">
      <c r="C113" s="134"/>
      <c r="D113" s="134"/>
      <c r="E113" s="134"/>
      <c r="F113" s="134"/>
      <c r="G113" s="134"/>
      <c r="H113" s="134"/>
      <c r="J113" s="137"/>
    </row>
    <row r="114" spans="2:10">
      <c r="C114" s="134"/>
      <c r="D114" s="134"/>
      <c r="E114" s="134"/>
      <c r="F114" s="134"/>
      <c r="G114" s="134"/>
      <c r="H114" s="134"/>
      <c r="J114" s="137"/>
    </row>
    <row r="115" spans="2:10">
      <c r="B115" s="141"/>
      <c r="C115" s="134"/>
      <c r="D115" s="134"/>
      <c r="E115" s="134"/>
      <c r="F115" s="134"/>
      <c r="G115" s="134"/>
      <c r="H115" s="134"/>
      <c r="J115" s="137"/>
    </row>
    <row r="116" spans="2:10">
      <c r="B116" s="141"/>
      <c r="C116" s="134"/>
      <c r="D116" s="134"/>
      <c r="E116" s="134"/>
      <c r="F116" s="134"/>
      <c r="G116" s="134"/>
      <c r="H116" s="134"/>
      <c r="J116" s="137"/>
    </row>
    <row r="117" spans="2:10">
      <c r="C117" s="134"/>
      <c r="D117" s="134"/>
      <c r="E117" s="134"/>
      <c r="F117" s="134"/>
      <c r="G117" s="134"/>
      <c r="H117" s="134"/>
      <c r="J117" s="137"/>
    </row>
    <row r="118" spans="2:10">
      <c r="B118" s="141"/>
      <c r="C118" s="134"/>
      <c r="D118" s="134"/>
      <c r="E118" s="134"/>
      <c r="F118" s="134"/>
      <c r="G118" s="134"/>
      <c r="H118" s="134"/>
      <c r="J118" s="137"/>
    </row>
    <row r="119" spans="2:10">
      <c r="C119" s="134"/>
      <c r="D119" s="134"/>
      <c r="E119" s="134"/>
      <c r="F119" s="134"/>
      <c r="G119" s="134"/>
      <c r="H119" s="134"/>
      <c r="J119" s="137"/>
    </row>
    <row r="120" spans="2:10">
      <c r="C120" s="134"/>
      <c r="D120" s="134"/>
      <c r="E120" s="134"/>
      <c r="F120" s="134"/>
      <c r="G120" s="134"/>
      <c r="H120" s="134"/>
      <c r="J120" s="137"/>
    </row>
    <row r="121" spans="2:10">
      <c r="B121" s="141"/>
      <c r="C121" s="134"/>
      <c r="D121" s="134"/>
      <c r="E121" s="134"/>
      <c r="F121" s="134"/>
      <c r="G121" s="134"/>
      <c r="H121" s="134"/>
      <c r="J121" s="137"/>
    </row>
    <row r="122" spans="2:10">
      <c r="B122" s="141"/>
      <c r="C122" s="134"/>
      <c r="D122" s="134"/>
      <c r="E122" s="134"/>
      <c r="F122" s="134"/>
      <c r="G122" s="134"/>
      <c r="H122" s="134"/>
    </row>
    <row r="123" spans="2:10">
      <c r="C123" s="134"/>
      <c r="D123" s="134"/>
      <c r="E123" s="134"/>
      <c r="F123" s="134"/>
      <c r="G123" s="134"/>
      <c r="H123" s="134"/>
    </row>
    <row r="124" spans="2:10">
      <c r="C124" s="134"/>
      <c r="D124" s="134"/>
      <c r="E124" s="134"/>
      <c r="F124" s="134"/>
      <c r="G124" s="134"/>
      <c r="H124" s="134"/>
    </row>
    <row r="125" spans="2:10">
      <c r="C125" s="134"/>
      <c r="D125" s="134"/>
      <c r="E125" s="134"/>
      <c r="F125" s="134"/>
      <c r="G125" s="134"/>
      <c r="H125" s="134"/>
    </row>
    <row r="126" spans="2:10">
      <c r="B126" s="141"/>
      <c r="C126" s="134"/>
      <c r="D126" s="134"/>
      <c r="E126" s="134"/>
      <c r="F126" s="134"/>
      <c r="G126" s="134"/>
      <c r="H126" s="134"/>
    </row>
    <row r="127" spans="2:10">
      <c r="B127" s="141"/>
      <c r="C127" s="134"/>
      <c r="D127" s="134"/>
      <c r="E127" s="134"/>
      <c r="F127" s="134"/>
      <c r="G127" s="134"/>
      <c r="H127" s="134"/>
    </row>
    <row r="128" spans="2:10">
      <c r="C128" s="134"/>
      <c r="D128" s="134"/>
      <c r="E128" s="134"/>
      <c r="F128" s="134"/>
      <c r="G128" s="134"/>
      <c r="H128" s="134"/>
    </row>
    <row r="129" spans="2:8">
      <c r="C129" s="134"/>
      <c r="D129" s="134"/>
      <c r="E129" s="134"/>
      <c r="F129" s="134"/>
      <c r="G129" s="134"/>
      <c r="H129" s="134"/>
    </row>
    <row r="130" spans="2:8">
      <c r="B130" s="141"/>
      <c r="C130" s="134"/>
      <c r="D130" s="134"/>
      <c r="E130" s="134"/>
      <c r="F130" s="134"/>
      <c r="G130" s="134"/>
      <c r="H130" s="134"/>
    </row>
    <row r="131" spans="2:8">
      <c r="C131" s="134"/>
      <c r="D131" s="134"/>
      <c r="E131" s="134"/>
      <c r="F131" s="134"/>
      <c r="G131" s="134"/>
      <c r="H131" s="134"/>
    </row>
    <row r="132" spans="2:8">
      <c r="B132" s="141"/>
      <c r="C132" s="134"/>
      <c r="D132" s="134"/>
      <c r="E132" s="134"/>
      <c r="F132" s="134"/>
      <c r="G132" s="134"/>
      <c r="H132" s="134"/>
    </row>
    <row r="133" spans="2:8">
      <c r="C133" s="134"/>
      <c r="D133" s="134"/>
      <c r="E133" s="134"/>
      <c r="F133" s="134"/>
      <c r="G133" s="134"/>
      <c r="H133" s="134"/>
    </row>
    <row r="134" spans="2:8">
      <c r="B134" s="141"/>
      <c r="C134" s="134"/>
      <c r="D134" s="134"/>
      <c r="E134" s="134"/>
      <c r="F134" s="134"/>
      <c r="G134" s="134"/>
      <c r="H134" s="134"/>
    </row>
    <row r="135" spans="2:8">
      <c r="C135" s="134"/>
      <c r="D135" s="134"/>
      <c r="E135" s="134"/>
      <c r="F135" s="134"/>
      <c r="G135" s="134"/>
      <c r="H135" s="134"/>
    </row>
    <row r="136" spans="2:8">
      <c r="C136" s="134"/>
      <c r="D136" s="134"/>
      <c r="E136" s="134"/>
      <c r="F136" s="134"/>
      <c r="G136" s="134"/>
      <c r="H136" s="134"/>
    </row>
    <row r="137" spans="2:8">
      <c r="B137" s="141"/>
      <c r="C137" s="134"/>
      <c r="D137" s="134"/>
      <c r="E137" s="134"/>
      <c r="F137" s="134"/>
      <c r="G137" s="134"/>
      <c r="H137" s="134"/>
    </row>
    <row r="138" spans="2:8">
      <c r="B138" s="141"/>
      <c r="C138" s="134"/>
      <c r="D138" s="134"/>
      <c r="E138" s="134"/>
      <c r="F138" s="134"/>
      <c r="G138" s="134"/>
      <c r="H138" s="134"/>
    </row>
    <row r="139" spans="2:8">
      <c r="B139" s="141"/>
      <c r="C139" s="134"/>
      <c r="D139" s="134"/>
      <c r="E139" s="134"/>
      <c r="F139" s="134"/>
      <c r="G139" s="134"/>
      <c r="H139" s="134"/>
    </row>
    <row r="140" spans="2:8">
      <c r="C140" s="134"/>
      <c r="D140" s="134"/>
      <c r="E140" s="134"/>
      <c r="F140" s="134"/>
      <c r="G140" s="134"/>
      <c r="H140" s="134"/>
    </row>
    <row r="141" spans="2:8">
      <c r="C141" s="134"/>
      <c r="D141" s="134"/>
      <c r="E141" s="134"/>
      <c r="F141" s="134"/>
      <c r="G141" s="134"/>
      <c r="H141" s="134"/>
    </row>
    <row r="142" spans="2:8">
      <c r="C142" s="134"/>
      <c r="D142" s="134"/>
      <c r="E142" s="134"/>
      <c r="F142" s="134"/>
      <c r="G142" s="134"/>
      <c r="H142" s="134"/>
    </row>
    <row r="143" spans="2:8">
      <c r="C143" s="134"/>
      <c r="D143" s="134"/>
      <c r="E143" s="134"/>
      <c r="F143" s="134"/>
      <c r="G143" s="134"/>
      <c r="H143" s="134"/>
    </row>
    <row r="144" spans="2:8">
      <c r="B144" s="141"/>
      <c r="C144" s="134"/>
      <c r="D144" s="134"/>
      <c r="E144" s="134"/>
      <c r="F144" s="134"/>
      <c r="G144" s="134"/>
      <c r="H144" s="134"/>
    </row>
    <row r="145" spans="2:10">
      <c r="C145" s="134"/>
      <c r="D145" s="134"/>
      <c r="E145" s="134"/>
      <c r="F145" s="134"/>
      <c r="G145" s="134"/>
      <c r="H145" s="134"/>
    </row>
    <row r="146" spans="2:10">
      <c r="C146" s="134"/>
      <c r="D146" s="134"/>
      <c r="E146" s="134"/>
      <c r="F146" s="134"/>
      <c r="G146" s="134"/>
      <c r="H146" s="134"/>
    </row>
    <row r="147" spans="2:10">
      <c r="C147" s="134"/>
      <c r="D147" s="134"/>
      <c r="E147" s="134"/>
      <c r="F147" s="134"/>
      <c r="G147" s="134"/>
      <c r="H147" s="134"/>
    </row>
    <row r="148" spans="2:10">
      <c r="B148" s="141"/>
      <c r="C148" s="134"/>
      <c r="D148" s="134"/>
      <c r="E148" s="134"/>
      <c r="F148" s="134"/>
      <c r="G148" s="134"/>
      <c r="H148" s="134"/>
    </row>
    <row r="149" spans="2:10">
      <c r="C149" s="134"/>
      <c r="D149" s="134"/>
      <c r="E149" s="134"/>
      <c r="F149" s="134"/>
      <c r="G149" s="134"/>
      <c r="H149" s="134"/>
    </row>
    <row r="150" spans="2:10">
      <c r="C150" s="134"/>
      <c r="D150" s="134"/>
      <c r="E150" s="134"/>
      <c r="F150" s="134"/>
      <c r="G150" s="134"/>
      <c r="H150" s="134"/>
    </row>
    <row r="151" spans="2:10">
      <c r="C151" s="134"/>
      <c r="D151" s="134"/>
      <c r="E151" s="134"/>
      <c r="F151" s="134"/>
      <c r="G151" s="134"/>
      <c r="H151" s="134"/>
    </row>
    <row r="152" spans="2:10">
      <c r="C152" s="134"/>
      <c r="D152" s="134"/>
      <c r="E152" s="134"/>
      <c r="F152" s="134"/>
      <c r="G152" s="134"/>
      <c r="H152" s="134"/>
    </row>
    <row r="153" spans="2:10">
      <c r="C153" s="134"/>
      <c r="D153" s="134"/>
      <c r="E153" s="134"/>
      <c r="F153" s="134"/>
      <c r="G153" s="134"/>
      <c r="H153" s="134"/>
    </row>
    <row r="154" spans="2:10">
      <c r="C154" s="134"/>
      <c r="D154" s="134"/>
      <c r="E154" s="134"/>
      <c r="F154" s="134"/>
      <c r="G154" s="134"/>
      <c r="H154" s="134"/>
    </row>
    <row r="155" spans="2:10">
      <c r="C155" s="134"/>
      <c r="D155" s="134"/>
      <c r="E155" s="134"/>
      <c r="F155" s="134"/>
      <c r="G155" s="134"/>
      <c r="H155" s="134"/>
    </row>
    <row r="156" spans="2:10">
      <c r="C156" s="134"/>
      <c r="D156" s="134"/>
      <c r="E156" s="134"/>
      <c r="F156" s="134"/>
      <c r="G156" s="134"/>
      <c r="H156" s="134"/>
    </row>
    <row r="157" spans="2:10">
      <c r="B157" s="141"/>
      <c r="C157" s="134"/>
      <c r="D157" s="134"/>
      <c r="E157" s="134"/>
      <c r="F157" s="134"/>
      <c r="G157" s="134"/>
      <c r="H157" s="134"/>
    </row>
    <row r="158" spans="2:10">
      <c r="C158" s="134"/>
      <c r="D158" s="134"/>
      <c r="E158" s="134"/>
      <c r="F158" s="134"/>
      <c r="G158" s="134"/>
      <c r="H158" s="134"/>
      <c r="J158" s="134"/>
    </row>
    <row r="159" spans="2:10">
      <c r="C159" s="134"/>
      <c r="D159" s="134"/>
      <c r="E159" s="134"/>
      <c r="F159" s="134"/>
      <c r="G159" s="134"/>
      <c r="H159" s="134"/>
      <c r="J159" s="134"/>
    </row>
    <row r="160" spans="2:10">
      <c r="C160" s="134"/>
      <c r="D160" s="134"/>
      <c r="E160" s="134"/>
      <c r="F160" s="134"/>
      <c r="G160" s="134"/>
      <c r="H160" s="134"/>
      <c r="J160" s="134"/>
    </row>
    <row r="161" spans="2:11">
      <c r="C161" s="134"/>
      <c r="D161" s="134"/>
      <c r="E161" s="134"/>
      <c r="F161" s="134"/>
      <c r="G161" s="134"/>
      <c r="H161" s="134"/>
      <c r="J161" s="134"/>
    </row>
    <row r="162" spans="2:11">
      <c r="C162" s="134"/>
      <c r="D162" s="134"/>
      <c r="E162" s="134"/>
      <c r="F162" s="134"/>
      <c r="G162" s="134"/>
      <c r="H162" s="134"/>
      <c r="J162" s="134"/>
      <c r="K162" s="134"/>
    </row>
    <row r="163" spans="2:11">
      <c r="C163" s="134"/>
      <c r="D163" s="134"/>
      <c r="E163" s="134"/>
      <c r="F163" s="134"/>
      <c r="G163" s="134"/>
      <c r="H163" s="134"/>
      <c r="K163" s="134"/>
    </row>
    <row r="164" spans="2:11">
      <c r="B164" s="141"/>
      <c r="C164" s="134"/>
      <c r="D164" s="134"/>
      <c r="E164" s="134"/>
      <c r="F164" s="134"/>
      <c r="G164" s="134"/>
      <c r="H164" s="134"/>
      <c r="K164" s="134"/>
    </row>
    <row r="165" spans="2:11">
      <c r="C165" s="134"/>
      <c r="D165" s="134"/>
      <c r="E165" s="134"/>
      <c r="F165" s="134"/>
      <c r="G165" s="134"/>
      <c r="H165" s="134"/>
      <c r="K165" s="134"/>
    </row>
    <row r="166" spans="2:11">
      <c r="C166" s="134"/>
      <c r="D166" s="134"/>
      <c r="E166" s="134"/>
      <c r="F166" s="134"/>
      <c r="G166" s="134"/>
      <c r="H166" s="134"/>
      <c r="K166" s="134"/>
    </row>
    <row r="167" spans="2:11">
      <c r="B167" s="141"/>
      <c r="C167" s="134"/>
      <c r="D167" s="134"/>
      <c r="E167" s="134"/>
      <c r="F167" s="134"/>
      <c r="G167" s="134"/>
      <c r="H167" s="134"/>
      <c r="K167" s="134"/>
    </row>
    <row r="168" spans="2:11">
      <c r="C168" s="134"/>
      <c r="D168" s="134"/>
      <c r="E168" s="134"/>
      <c r="F168" s="134"/>
      <c r="G168" s="134"/>
      <c r="H168" s="134"/>
      <c r="K168" s="134"/>
    </row>
    <row r="169" spans="2:11">
      <c r="C169" s="134"/>
      <c r="D169" s="134"/>
      <c r="E169" s="134"/>
      <c r="F169" s="134"/>
      <c r="G169" s="134"/>
      <c r="H169" s="134"/>
      <c r="K169" s="134"/>
    </row>
    <row r="170" spans="2:11">
      <c r="B170" s="141"/>
      <c r="C170" s="134"/>
      <c r="D170" s="134"/>
      <c r="E170" s="134"/>
      <c r="F170" s="134"/>
      <c r="G170" s="134"/>
      <c r="H170" s="134"/>
      <c r="K170" s="134"/>
    </row>
    <row r="171" spans="2:11">
      <c r="C171" s="134"/>
      <c r="D171" s="134"/>
      <c r="E171" s="134"/>
      <c r="F171" s="134"/>
      <c r="G171" s="134"/>
      <c r="H171" s="134"/>
      <c r="K171" s="134"/>
    </row>
    <row r="172" spans="2:11">
      <c r="C172" s="134"/>
      <c r="D172" s="134"/>
      <c r="E172" s="134"/>
      <c r="F172" s="134"/>
      <c r="G172" s="134"/>
      <c r="H172" s="134"/>
      <c r="K172" s="134"/>
    </row>
    <row r="173" spans="2:11">
      <c r="C173" s="134"/>
      <c r="D173" s="134"/>
      <c r="E173" s="134"/>
      <c r="F173" s="134"/>
      <c r="G173" s="134"/>
      <c r="H173" s="134"/>
      <c r="K173" s="134"/>
    </row>
    <row r="174" spans="2:11">
      <c r="B174" s="141"/>
      <c r="C174" s="134"/>
      <c r="D174" s="134"/>
      <c r="E174" s="134"/>
      <c r="F174" s="134"/>
      <c r="G174" s="134"/>
      <c r="H174" s="134"/>
      <c r="K174" s="134"/>
    </row>
    <row r="175" spans="2:11">
      <c r="C175" s="134"/>
      <c r="D175" s="134"/>
      <c r="E175" s="134"/>
      <c r="F175" s="134"/>
      <c r="G175" s="134"/>
      <c r="H175" s="134"/>
      <c r="K175" s="134"/>
    </row>
    <row r="176" spans="2:11">
      <c r="C176" s="134"/>
      <c r="D176" s="134"/>
      <c r="E176" s="134"/>
      <c r="F176" s="134"/>
      <c r="G176" s="134"/>
      <c r="H176" s="134"/>
      <c r="K176" s="134"/>
    </row>
    <row r="177" spans="2:11">
      <c r="C177" s="134"/>
      <c r="D177" s="134"/>
      <c r="E177" s="134"/>
      <c r="F177" s="134"/>
      <c r="G177" s="134"/>
      <c r="H177" s="134"/>
      <c r="K177" s="134"/>
    </row>
    <row r="178" spans="2:11">
      <c r="C178" s="134"/>
      <c r="D178" s="134"/>
      <c r="E178" s="134"/>
      <c r="F178" s="134"/>
      <c r="G178" s="134"/>
      <c r="H178" s="134"/>
      <c r="K178" s="134"/>
    </row>
    <row r="179" spans="2:11">
      <c r="B179" s="141"/>
      <c r="C179" s="134"/>
      <c r="D179" s="134"/>
      <c r="E179" s="134"/>
      <c r="F179" s="134"/>
      <c r="G179" s="134"/>
      <c r="H179" s="134"/>
      <c r="K179" s="134"/>
    </row>
    <row r="180" spans="2:11">
      <c r="B180" s="141"/>
      <c r="C180" s="134"/>
      <c r="D180" s="134"/>
      <c r="E180" s="134"/>
      <c r="F180" s="134"/>
      <c r="G180" s="134"/>
      <c r="H180" s="134"/>
      <c r="K180" s="134"/>
    </row>
    <row r="181" spans="2:11">
      <c r="C181" s="134"/>
      <c r="D181" s="134"/>
      <c r="E181" s="134"/>
      <c r="F181" s="134"/>
      <c r="G181" s="134"/>
      <c r="H181" s="134"/>
      <c r="K181" s="134"/>
    </row>
    <row r="182" spans="2:11">
      <c r="C182" s="134"/>
      <c r="D182" s="134"/>
      <c r="E182" s="134"/>
      <c r="F182" s="134"/>
      <c r="G182" s="134"/>
      <c r="H182" s="134"/>
      <c r="K182" s="134"/>
    </row>
    <row r="183" spans="2:11">
      <c r="B183" s="141"/>
      <c r="C183" s="134"/>
      <c r="D183" s="134"/>
      <c r="E183" s="134"/>
      <c r="F183" s="134"/>
      <c r="G183" s="134"/>
      <c r="H183" s="134"/>
      <c r="K183" s="134"/>
    </row>
    <row r="184" spans="2:11">
      <c r="C184" s="134"/>
      <c r="D184" s="134"/>
      <c r="E184" s="134"/>
      <c r="F184" s="134"/>
      <c r="G184" s="134"/>
      <c r="H184" s="134"/>
      <c r="K184" s="134"/>
    </row>
    <row r="185" spans="2:11">
      <c r="C185" s="134"/>
      <c r="D185" s="134"/>
      <c r="E185" s="134"/>
      <c r="F185" s="134"/>
      <c r="G185" s="134"/>
      <c r="H185" s="134"/>
      <c r="K185" s="134"/>
    </row>
    <row r="186" spans="2:11">
      <c r="C186" s="134"/>
      <c r="D186" s="134"/>
      <c r="E186" s="134"/>
      <c r="F186" s="134"/>
      <c r="G186" s="134"/>
      <c r="H186" s="134"/>
      <c r="K186" s="134"/>
    </row>
    <row r="187" spans="2:11">
      <c r="C187" s="134"/>
      <c r="D187" s="134"/>
      <c r="E187" s="134"/>
      <c r="F187" s="134"/>
      <c r="G187" s="134"/>
      <c r="H187" s="134"/>
      <c r="K187" s="134"/>
    </row>
    <row r="188" spans="2:11">
      <c r="C188" s="134"/>
      <c r="D188" s="134"/>
      <c r="E188" s="134"/>
      <c r="F188" s="134"/>
      <c r="G188" s="134"/>
      <c r="H188" s="134"/>
      <c r="K188" s="134"/>
    </row>
    <row r="189" spans="2:11">
      <c r="B189" s="141"/>
      <c r="C189" s="134"/>
      <c r="D189" s="134"/>
      <c r="E189" s="134"/>
      <c r="F189" s="134"/>
      <c r="G189" s="134"/>
      <c r="H189" s="134"/>
      <c r="K189" s="134"/>
    </row>
    <row r="190" spans="2:11">
      <c r="C190" s="134"/>
      <c r="D190" s="134"/>
      <c r="E190" s="134"/>
      <c r="F190" s="134"/>
      <c r="G190" s="134"/>
      <c r="H190" s="134"/>
      <c r="K190" s="134"/>
    </row>
    <row r="191" spans="2:11">
      <c r="C191" s="134"/>
      <c r="D191" s="134"/>
      <c r="E191" s="134"/>
      <c r="F191" s="134"/>
      <c r="G191" s="134"/>
      <c r="H191" s="134"/>
      <c r="K191" s="134"/>
    </row>
    <row r="192" spans="2:11">
      <c r="C192" s="134"/>
      <c r="D192" s="134"/>
      <c r="E192" s="134"/>
      <c r="F192" s="134"/>
      <c r="G192" s="134"/>
      <c r="H192" s="134"/>
      <c r="K192" s="134"/>
    </row>
    <row r="193" spans="2:11">
      <c r="C193" s="134"/>
      <c r="D193" s="134"/>
      <c r="E193" s="134"/>
      <c r="F193" s="134"/>
      <c r="G193" s="134"/>
      <c r="H193" s="134"/>
      <c r="K193" s="134"/>
    </row>
    <row r="194" spans="2:11">
      <c r="B194" s="141"/>
      <c r="C194" s="134"/>
      <c r="D194" s="134"/>
      <c r="E194" s="134"/>
      <c r="F194" s="134"/>
      <c r="G194" s="134"/>
      <c r="H194" s="134"/>
      <c r="J194" s="134"/>
      <c r="K194" s="134"/>
    </row>
    <row r="195" spans="2:11">
      <c r="C195" s="134"/>
      <c r="D195" s="134"/>
      <c r="E195" s="134"/>
      <c r="F195" s="134"/>
      <c r="G195" s="134"/>
      <c r="H195" s="134"/>
      <c r="J195" s="134"/>
      <c r="K195" s="134"/>
    </row>
    <row r="196" spans="2:11">
      <c r="B196" s="141"/>
      <c r="C196" s="134"/>
      <c r="D196" s="134"/>
      <c r="E196" s="134"/>
      <c r="F196" s="134"/>
      <c r="G196" s="134"/>
      <c r="H196" s="134"/>
      <c r="K196" s="134"/>
    </row>
    <row r="197" spans="2:11">
      <c r="C197" s="134"/>
      <c r="D197" s="134"/>
      <c r="E197" s="134"/>
      <c r="F197" s="134"/>
      <c r="G197" s="134"/>
      <c r="H197" s="134"/>
      <c r="K197" s="134"/>
    </row>
    <row r="198" spans="2:11">
      <c r="C198" s="134"/>
      <c r="D198" s="134"/>
      <c r="E198" s="134"/>
      <c r="F198" s="134"/>
      <c r="G198" s="134"/>
      <c r="H198" s="134"/>
      <c r="K198" s="134"/>
    </row>
    <row r="199" spans="2:11">
      <c r="C199" s="134"/>
      <c r="D199" s="134"/>
      <c r="E199" s="134"/>
      <c r="F199" s="134"/>
      <c r="G199" s="134"/>
      <c r="H199" s="134"/>
      <c r="K199" s="134"/>
    </row>
    <row r="200" spans="2:11">
      <c r="C200" s="134"/>
      <c r="D200" s="134"/>
      <c r="E200" s="134"/>
      <c r="F200" s="134"/>
      <c r="G200" s="134"/>
      <c r="H200" s="134"/>
      <c r="K200" s="134"/>
    </row>
    <row r="201" spans="2:11">
      <c r="B201" s="141"/>
      <c r="C201" s="134"/>
      <c r="D201" s="134"/>
      <c r="E201" s="134"/>
      <c r="F201" s="134"/>
      <c r="G201" s="134"/>
      <c r="H201" s="134"/>
      <c r="K201" s="134"/>
    </row>
    <row r="202" spans="2:11">
      <c r="B202" s="141"/>
      <c r="C202" s="134"/>
      <c r="D202" s="134"/>
      <c r="E202" s="134"/>
      <c r="F202" s="134"/>
      <c r="G202" s="134"/>
      <c r="H202" s="134"/>
      <c r="K202" s="134"/>
    </row>
    <row r="203" spans="2:11">
      <c r="C203" s="134"/>
      <c r="D203" s="134"/>
      <c r="E203" s="134"/>
      <c r="F203" s="134"/>
      <c r="G203" s="134"/>
      <c r="H203" s="134"/>
      <c r="K203" s="134"/>
    </row>
    <row r="204" spans="2:11">
      <c r="B204" s="141"/>
      <c r="C204" s="134"/>
      <c r="D204" s="134"/>
      <c r="E204" s="134"/>
      <c r="F204" s="134"/>
      <c r="G204" s="134"/>
      <c r="H204" s="134"/>
      <c r="K204" s="134"/>
    </row>
    <row r="205" spans="2:11">
      <c r="C205" s="134"/>
      <c r="D205" s="134"/>
      <c r="E205" s="134"/>
      <c r="F205" s="134"/>
      <c r="G205" s="134"/>
      <c r="H205" s="134"/>
      <c r="K205" s="134"/>
    </row>
    <row r="206" spans="2:11">
      <c r="C206" s="134"/>
      <c r="D206" s="134"/>
      <c r="E206" s="134"/>
      <c r="F206" s="134"/>
      <c r="G206" s="134"/>
      <c r="H206" s="134"/>
      <c r="K206" s="134"/>
    </row>
    <row r="207" spans="2:11">
      <c r="C207" s="134"/>
      <c r="D207" s="134"/>
      <c r="E207" s="134"/>
      <c r="F207" s="134"/>
      <c r="G207" s="134"/>
      <c r="H207" s="134"/>
      <c r="K207" s="134"/>
    </row>
    <row r="208" spans="2:11">
      <c r="C208" s="134"/>
      <c r="D208" s="134"/>
      <c r="E208" s="134"/>
      <c r="F208" s="134"/>
      <c r="G208" s="134"/>
      <c r="H208" s="134"/>
      <c r="K208" s="134"/>
    </row>
    <row r="209" spans="2:11">
      <c r="B209" s="141"/>
      <c r="C209" s="134"/>
      <c r="D209" s="134"/>
      <c r="E209" s="134"/>
      <c r="F209" s="134"/>
      <c r="G209" s="134"/>
      <c r="H209" s="134"/>
      <c r="K209" s="134"/>
    </row>
    <row r="210" spans="2:11">
      <c r="C210" s="134"/>
      <c r="D210" s="134"/>
      <c r="E210" s="134"/>
      <c r="F210" s="134"/>
      <c r="G210" s="134"/>
      <c r="H210" s="134"/>
      <c r="K210" s="134"/>
    </row>
    <row r="211" spans="2:11">
      <c r="C211" s="134"/>
      <c r="D211" s="134"/>
      <c r="E211" s="134"/>
      <c r="F211" s="134"/>
      <c r="G211" s="134"/>
      <c r="H211" s="134"/>
      <c r="K211" s="134"/>
    </row>
    <row r="212" spans="2:11">
      <c r="C212" s="134"/>
      <c r="D212" s="134"/>
      <c r="E212" s="134"/>
      <c r="F212" s="134"/>
      <c r="G212" s="134"/>
      <c r="H212" s="134"/>
      <c r="K212" s="134"/>
    </row>
    <row r="213" spans="2:11">
      <c r="B213" s="141"/>
      <c r="C213" s="134"/>
      <c r="D213" s="134"/>
      <c r="E213" s="134"/>
      <c r="F213" s="134"/>
      <c r="G213" s="134"/>
      <c r="H213" s="134"/>
      <c r="K213" s="134"/>
    </row>
    <row r="214" spans="2:11">
      <c r="C214" s="134"/>
      <c r="D214" s="134"/>
      <c r="E214" s="134"/>
      <c r="F214" s="134"/>
      <c r="G214" s="134"/>
      <c r="H214" s="134"/>
      <c r="K214" s="134"/>
    </row>
    <row r="215" spans="2:11">
      <c r="C215" s="134"/>
      <c r="D215" s="134"/>
      <c r="E215" s="134"/>
      <c r="F215" s="134"/>
      <c r="G215" s="134"/>
      <c r="H215" s="134"/>
      <c r="K215" s="134"/>
    </row>
    <row r="216" spans="2:11">
      <c r="B216" s="141"/>
      <c r="C216" s="134"/>
      <c r="D216" s="134"/>
      <c r="E216" s="134"/>
      <c r="F216" s="134"/>
      <c r="G216" s="134"/>
      <c r="H216" s="134"/>
      <c r="K216" s="134"/>
    </row>
    <row r="217" spans="2:11">
      <c r="C217" s="134"/>
      <c r="D217" s="134"/>
      <c r="E217" s="134"/>
      <c r="F217" s="134"/>
      <c r="G217" s="134"/>
      <c r="H217" s="134"/>
      <c r="J217" s="134"/>
      <c r="K217" s="134"/>
    </row>
    <row r="218" spans="2:11">
      <c r="C218" s="134"/>
      <c r="D218" s="134"/>
      <c r="E218" s="134"/>
      <c r="F218" s="134"/>
      <c r="G218" s="134"/>
      <c r="H218" s="134"/>
      <c r="J218" s="134"/>
      <c r="K218" s="134"/>
    </row>
    <row r="219" spans="2:11">
      <c r="C219" s="134"/>
      <c r="D219" s="134"/>
      <c r="E219" s="134"/>
      <c r="F219" s="134"/>
      <c r="G219" s="134"/>
      <c r="H219" s="134"/>
      <c r="J219" s="134"/>
      <c r="K219" s="134"/>
    </row>
    <row r="220" spans="2:11">
      <c r="C220" s="134"/>
      <c r="D220" s="134"/>
      <c r="E220" s="134"/>
      <c r="F220" s="134"/>
      <c r="G220" s="134"/>
      <c r="H220" s="134"/>
      <c r="J220" s="134"/>
      <c r="K220" s="134"/>
    </row>
    <row r="221" spans="2:11">
      <c r="C221" s="134"/>
      <c r="D221" s="134"/>
      <c r="E221" s="134"/>
      <c r="F221" s="134"/>
      <c r="G221" s="134"/>
      <c r="H221" s="134"/>
      <c r="J221" s="134"/>
      <c r="K221" s="134"/>
    </row>
    <row r="222" spans="2:11">
      <c r="B222" s="141"/>
      <c r="C222" s="134"/>
      <c r="D222" s="134"/>
      <c r="E222" s="134"/>
      <c r="F222" s="134"/>
      <c r="G222" s="134"/>
      <c r="H222" s="134"/>
      <c r="J222" s="134"/>
      <c r="K222" s="134"/>
    </row>
    <row r="223" spans="2:11">
      <c r="C223" s="134"/>
      <c r="D223" s="134"/>
      <c r="E223" s="134"/>
      <c r="F223" s="134"/>
      <c r="G223" s="134"/>
      <c r="H223" s="134"/>
      <c r="J223" s="134"/>
      <c r="K223" s="134"/>
    </row>
    <row r="224" spans="2:11">
      <c r="B224" s="141"/>
      <c r="C224" s="134"/>
      <c r="D224" s="134"/>
      <c r="E224" s="134"/>
      <c r="F224" s="134"/>
      <c r="G224" s="134"/>
      <c r="H224" s="134"/>
      <c r="J224" s="134"/>
      <c r="K224" s="134"/>
    </row>
    <row r="225" spans="2:11">
      <c r="C225" s="134"/>
      <c r="D225" s="134"/>
      <c r="E225" s="134"/>
      <c r="F225" s="134"/>
      <c r="G225" s="134"/>
      <c r="H225" s="134"/>
      <c r="J225" s="134"/>
      <c r="K225" s="134"/>
    </row>
    <row r="226" spans="2:11">
      <c r="C226" s="134"/>
      <c r="D226" s="134"/>
      <c r="E226" s="134"/>
      <c r="F226" s="134"/>
      <c r="G226" s="134"/>
      <c r="H226" s="134"/>
      <c r="J226" s="134"/>
      <c r="K226" s="134"/>
    </row>
    <row r="227" spans="2:11">
      <c r="B227" s="141"/>
      <c r="C227" s="134"/>
      <c r="D227" s="134"/>
      <c r="E227" s="134"/>
      <c r="F227" s="134"/>
      <c r="G227" s="134"/>
      <c r="H227" s="134"/>
      <c r="J227" s="134"/>
      <c r="K227" s="134"/>
    </row>
    <row r="228" spans="2:11">
      <c r="C228" s="134"/>
      <c r="D228" s="134"/>
      <c r="E228" s="134"/>
      <c r="F228" s="134"/>
      <c r="G228" s="134"/>
      <c r="H228" s="134"/>
      <c r="J228" s="134"/>
      <c r="K228" s="134"/>
    </row>
    <row r="229" spans="2:11">
      <c r="C229" s="134"/>
      <c r="D229" s="134"/>
      <c r="E229" s="134"/>
      <c r="F229" s="134"/>
      <c r="G229" s="134"/>
      <c r="H229" s="134"/>
      <c r="J229" s="134"/>
      <c r="K229" s="134"/>
    </row>
    <row r="230" spans="2:11">
      <c r="C230" s="134"/>
      <c r="D230" s="134"/>
      <c r="E230" s="134"/>
      <c r="F230" s="134"/>
      <c r="G230" s="134"/>
      <c r="H230" s="134"/>
      <c r="J230" s="134"/>
      <c r="K230" s="134"/>
    </row>
    <row r="231" spans="2:11">
      <c r="B231" s="141"/>
      <c r="C231" s="134"/>
      <c r="D231" s="134"/>
      <c r="E231" s="134"/>
      <c r="F231" s="134"/>
      <c r="G231" s="134"/>
      <c r="H231" s="134"/>
      <c r="J231" s="134"/>
      <c r="K231" s="134"/>
    </row>
    <row r="232" spans="2:11">
      <c r="B232" s="141"/>
      <c r="C232" s="134"/>
      <c r="D232" s="134"/>
      <c r="E232" s="134"/>
      <c r="F232" s="134"/>
      <c r="G232" s="134"/>
      <c r="H232" s="134"/>
      <c r="J232" s="134"/>
      <c r="K232" s="134"/>
    </row>
    <row r="233" spans="2:11">
      <c r="C233" s="134"/>
      <c r="D233" s="134"/>
      <c r="E233" s="134"/>
      <c r="F233" s="134"/>
      <c r="G233" s="134"/>
      <c r="H233" s="134"/>
      <c r="J233" s="134"/>
      <c r="K233" s="134"/>
    </row>
    <row r="234" spans="2:11">
      <c r="C234" s="134"/>
      <c r="D234" s="134"/>
      <c r="E234" s="134"/>
      <c r="F234" s="134"/>
      <c r="G234" s="134"/>
      <c r="H234" s="134"/>
      <c r="J234" s="134"/>
      <c r="K234" s="134"/>
    </row>
    <row r="235" spans="2:11">
      <c r="C235" s="134"/>
      <c r="D235" s="134"/>
      <c r="E235" s="134"/>
      <c r="F235" s="134"/>
      <c r="G235" s="134"/>
      <c r="H235" s="134"/>
      <c r="J235" s="134"/>
      <c r="K235" s="134"/>
    </row>
    <row r="236" spans="2:11">
      <c r="B236" s="141"/>
      <c r="C236" s="134"/>
      <c r="D236" s="134"/>
      <c r="E236" s="134"/>
      <c r="F236" s="134"/>
      <c r="G236" s="134"/>
      <c r="H236" s="134"/>
      <c r="J236" s="134"/>
      <c r="K236" s="134"/>
    </row>
    <row r="237" spans="2:11">
      <c r="C237" s="134"/>
      <c r="D237" s="134"/>
      <c r="E237" s="134"/>
      <c r="F237" s="134"/>
      <c r="G237" s="134"/>
      <c r="H237" s="134"/>
      <c r="J237" s="134"/>
      <c r="K237" s="134"/>
    </row>
    <row r="238" spans="2:11">
      <c r="C238" s="134"/>
      <c r="D238" s="134"/>
      <c r="E238" s="134"/>
      <c r="F238" s="134"/>
      <c r="G238" s="134"/>
      <c r="H238" s="134"/>
      <c r="J238" s="134"/>
      <c r="K238" s="134"/>
    </row>
    <row r="239" spans="2:11">
      <c r="C239" s="134"/>
      <c r="D239" s="134"/>
      <c r="E239" s="134"/>
      <c r="F239" s="134"/>
      <c r="G239" s="134"/>
      <c r="H239" s="134"/>
      <c r="J239" s="134"/>
      <c r="K239" s="134"/>
    </row>
    <row r="240" spans="2:11">
      <c r="B240" s="141"/>
      <c r="C240" s="134"/>
      <c r="D240" s="134"/>
      <c r="E240" s="134"/>
      <c r="F240" s="134"/>
      <c r="G240" s="134"/>
      <c r="H240" s="134"/>
      <c r="K240" s="134"/>
    </row>
    <row r="241" spans="2:11">
      <c r="C241" s="134"/>
      <c r="D241" s="134"/>
      <c r="E241" s="134"/>
      <c r="F241" s="134"/>
      <c r="G241" s="134"/>
      <c r="H241" s="134"/>
      <c r="K241" s="134"/>
    </row>
    <row r="242" spans="2:11">
      <c r="C242" s="134"/>
      <c r="D242" s="134"/>
      <c r="E242" s="134"/>
      <c r="F242" s="134"/>
      <c r="G242" s="134"/>
      <c r="H242" s="134"/>
      <c r="J242" s="134"/>
      <c r="K242" s="134"/>
    </row>
    <row r="243" spans="2:11">
      <c r="B243" s="141"/>
      <c r="C243" s="134"/>
      <c r="D243" s="134"/>
      <c r="E243" s="134"/>
      <c r="F243" s="134"/>
      <c r="G243" s="134"/>
      <c r="H243" s="134"/>
      <c r="K243" s="134"/>
    </row>
    <row r="244" spans="2:11">
      <c r="C244" s="134"/>
      <c r="D244" s="134"/>
      <c r="E244" s="134"/>
      <c r="F244" s="134"/>
      <c r="G244" s="134"/>
      <c r="H244" s="134"/>
      <c r="J244" s="134"/>
      <c r="K244" s="134"/>
    </row>
    <row r="245" spans="2:11">
      <c r="C245" s="134"/>
      <c r="D245" s="134"/>
      <c r="E245" s="134"/>
      <c r="F245" s="134"/>
      <c r="G245" s="134"/>
      <c r="H245" s="134"/>
      <c r="J245" s="134"/>
      <c r="K245" s="134"/>
    </row>
    <row r="246" spans="2:11">
      <c r="K246" s="134"/>
    </row>
    <row r="247" spans="2:11">
      <c r="K247" s="134"/>
    </row>
    <row r="248" spans="2:11">
      <c r="K248" s="134"/>
    </row>
    <row r="249" spans="2:11">
      <c r="K249" s="134"/>
    </row>
    <row r="250" spans="2:11">
      <c r="K250" s="134"/>
    </row>
    <row r="251" spans="2:11">
      <c r="I251" s="138"/>
      <c r="J251" s="138"/>
      <c r="K251" s="134"/>
    </row>
    <row r="252" spans="2:11">
      <c r="I252" s="138"/>
      <c r="J252" s="138"/>
      <c r="K252" s="134"/>
    </row>
    <row r="253" spans="2:11">
      <c r="I253" s="138"/>
      <c r="J253" s="138"/>
      <c r="K253" s="134"/>
    </row>
    <row r="254" spans="2:11">
      <c r="I254" s="138"/>
      <c r="J254" s="138"/>
      <c r="K254" s="134"/>
    </row>
    <row r="255" spans="2:11">
      <c r="I255" s="138"/>
      <c r="J255" s="138"/>
      <c r="K255" s="134"/>
    </row>
    <row r="256" spans="2:11">
      <c r="I256" s="138"/>
      <c r="J256" s="138"/>
      <c r="K256" s="134"/>
    </row>
    <row r="257" spans="9:11">
      <c r="I257" s="138"/>
      <c r="J257" s="138"/>
      <c r="K257" s="134"/>
    </row>
    <row r="258" spans="9:11">
      <c r="I258" s="139"/>
      <c r="J258" s="139"/>
    </row>
    <row r="259" spans="9:11">
      <c r="I259" s="139"/>
      <c r="J259" s="13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BS</vt:lpstr>
      <vt:lpstr>Desc</vt:lpstr>
      <vt:lpstr>IS Total</vt:lpstr>
      <vt:lpstr>TB_NEW</vt:lpstr>
      <vt:lpstr>BS!Print_Area</vt:lpstr>
      <vt:lpstr>Desc!Print_Area</vt:lpstr>
      <vt:lpstr>'IS Total'!Print_Area</vt:lpstr>
      <vt:lpstr>Desc!Print_Titles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Ezhekiel Christ</dc:creator>
  <cp:lastModifiedBy>system admin</cp:lastModifiedBy>
  <dcterms:created xsi:type="dcterms:W3CDTF">2015-04-24T13:01:17Z</dcterms:created>
  <dcterms:modified xsi:type="dcterms:W3CDTF">2018-06-01T09:22:37Z</dcterms:modified>
</cp:coreProperties>
</file>