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RFS\Last\CORE\W1\Template\"/>
    </mc:Choice>
  </mc:AlternateContent>
  <xr:revisionPtr revIDLastSave="0" documentId="13_ncr:1_{73AAB04F-B2A2-4190-B39A-7F3340227E0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NS-RSK" sheetId="3" r:id="rId1"/>
    <sheet name="Data Umum" sheetId="2" r:id="rId2"/>
    <sheet name="Internal Control" sheetId="6" r:id="rId3"/>
  </sheets>
  <externalReferences>
    <externalReference r:id="rId4"/>
  </externalReferences>
  <definedNames>
    <definedName name="_xlnm.Print_Titles" localSheetId="1">'Data Umum'!$1:$1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Yariza</author>
  </authors>
  <commentList>
    <comment ref="D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Muhammad Yariza:</t>
        </r>
        <r>
          <rPr>
            <sz val="9"/>
            <color indexed="81"/>
            <rFont val="Tahoma"/>
            <family val="2"/>
          </rPr>
          <t xml:space="preserve">
sialhkan tentukan bobot dari masing-masing pertanyaan</t>
        </r>
      </text>
    </comment>
    <comment ref="E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Muhammad Yariza:</t>
        </r>
        <r>
          <rPr>
            <sz val="9"/>
            <color indexed="81"/>
            <rFont val="Tahoma"/>
            <family val="2"/>
          </rPr>
          <t xml:space="preserve">
bobot x bobot bagian</t>
        </r>
      </text>
    </comment>
  </commentList>
</comments>
</file>

<file path=xl/sharedStrings.xml><?xml version="1.0" encoding="utf-8"?>
<sst xmlns="http://schemas.openxmlformats.org/spreadsheetml/2006/main" count="328" uniqueCount="328">
  <si>
    <t>Risiko Bisnis</t>
  </si>
  <si>
    <t>Periode Tahun (Januari - Desember)</t>
  </si>
  <si>
    <t>Data Subscription per Kategori</t>
  </si>
  <si>
    <t>Reksa Dana</t>
  </si>
  <si>
    <t>DIRE</t>
  </si>
  <si>
    <t>EBA</t>
  </si>
  <si>
    <t>RDPT</t>
  </si>
  <si>
    <t>KPD</t>
  </si>
  <si>
    <t>Jumlah</t>
  </si>
  <si>
    <t>Nilai (Rp)</t>
  </si>
  <si>
    <t>Nilai Subscription Berdasarkan Jenis Investor</t>
  </si>
  <si>
    <t>Individu</t>
  </si>
  <si>
    <t>Domestik</t>
  </si>
  <si>
    <t>Asing</t>
  </si>
  <si>
    <t>Institusional</t>
  </si>
  <si>
    <t>Sub Total Individu</t>
  </si>
  <si>
    <t>Sub Total Institusi</t>
  </si>
  <si>
    <t>Total Nilai Subcription Berdasarkan Jenis Investor</t>
  </si>
  <si>
    <t>Nilai Subscription Berdasarkan Jenis Pekerjaan Nasabah</t>
  </si>
  <si>
    <t>Pelajar</t>
  </si>
  <si>
    <t>Wiraswasta</t>
  </si>
  <si>
    <t>Ibu Rumah Tangga</t>
  </si>
  <si>
    <t>Pegawai Negeri Sipil</t>
  </si>
  <si>
    <t>TNI/POLRI</t>
  </si>
  <si>
    <t>Politicaly Exposed Person (PEP)</t>
  </si>
  <si>
    <t>PEP Indonesia</t>
  </si>
  <si>
    <t>PEP Asing</t>
  </si>
  <si>
    <t>Lain-lain</t>
  </si>
  <si>
    <t>Lembaga Keuangan</t>
  </si>
  <si>
    <t>Yayasan</t>
  </si>
  <si>
    <t>Korporasi</t>
  </si>
  <si>
    <t>Total Subscription Berdasarkan Pekerjaan Nasabah</t>
  </si>
  <si>
    <t>Nilai Subcription Berdasarkan Area Geografis</t>
  </si>
  <si>
    <t>DKI Jakarta</t>
  </si>
  <si>
    <t>Surabaya</t>
  </si>
  <si>
    <t>Aceh</t>
  </si>
  <si>
    <t>Maluku</t>
  </si>
  <si>
    <t>Total Subcription Berdasarkan Area Geografis</t>
  </si>
  <si>
    <t>Data Transaksi</t>
  </si>
  <si>
    <t>Periode Tahun 2018 (Januari - Desember)</t>
  </si>
  <si>
    <t xml:space="preserve">Data Transaksi </t>
  </si>
  <si>
    <t>Transaksi Online</t>
  </si>
  <si>
    <t>Transaksi Non Online</t>
  </si>
  <si>
    <t>Subscription Melalui Manajer Investasi</t>
  </si>
  <si>
    <t>Subscription Melalui Agen Penjual</t>
  </si>
  <si>
    <t>Total Transaksi</t>
  </si>
  <si>
    <r xmlns="http://schemas.openxmlformats.org/spreadsheetml/2006/main">
      <t>Kuesioner terkait "</t>
    </r>
    <r xmlns="http://schemas.openxmlformats.org/spreadsheetml/2006/main">
      <rPr>
        <i/>
        <sz val="11"/>
        <color theme="1"/>
        <rFont val="Calibri"/>
        <family val="2"/>
        <scheme val="minor"/>
      </rPr>
      <t>Internal Control Environment</t>
    </r>
    <r xmlns="http://schemas.openxmlformats.org/spreadsheetml/2006/main">
      <rPr>
        <b/>
        <sz val="11"/>
        <color theme="1"/>
        <rFont val="Calibri"/>
        <family val="2"/>
        <scheme val="minor"/>
      </rPr>
      <t>"</t>
    </r>
  </si>
  <si>
    <t>Anti Pencucian Uang dan Pencegahan Pendanaan Teroris (APU PPT)</t>
  </si>
  <si>
    <t xml:space="preserve">PT. </t>
  </si>
  <si>
    <t>Pedoman Pengisian Kuesioner:</t>
  </si>
  <si>
    <t>1. Bacalah dengan baik seluruh pertanyaan terkait APU PPT dibawah ini</t>
  </si>
  <si>
    <t xml:space="preserve">2. Pada Kolom C, Beri nilai perusahaan Anda dengan angka mulai dari angka 1 (nilai terendah) sampai dengan angka 5 (nilai tertinggi) berdasarkan kondisi yang relevan dengan perusahaan Anda. </t>
  </si>
  <si>
    <r xmlns="http://schemas.openxmlformats.org/spreadsheetml/2006/main">
      <t xml:space="preserve">3.  Selanjutnya Anda wajib memberikan penjelasan dan/ atau dokumen pendukung di </t>
    </r>
    <r xmlns="http://schemas.openxmlformats.org/spreadsheetml/2006/main">
      <rPr>
        <b/>
        <i/>
        <sz val="11"/>
        <color theme="1"/>
        <rFont val="Calibri"/>
        <family val="2"/>
        <scheme val="minor"/>
      </rPr>
      <t xml:space="preserve">Row </t>
    </r>
    <r xmlns="http://schemas.openxmlformats.org/spreadsheetml/2006/main">
      <rPr>
        <b/>
        <sz val="11"/>
        <color theme="1"/>
        <rFont val="Calibri"/>
        <family val="2"/>
        <scheme val="minor"/>
      </rPr>
      <t>Penjelasan (jika diperlukan)</t>
    </r>
  </si>
  <si>
    <t>No</t>
  </si>
  <si>
    <t>Questions</t>
  </si>
  <si>
    <t>Self Assesment Score
(0-5)</t>
  </si>
  <si>
    <t>Weight</t>
  </si>
  <si>
    <t>Total Score</t>
  </si>
  <si>
    <t>I</t>
  </si>
  <si>
    <t>Corporate Governance</t>
  </si>
  <si>
    <t>Apakah Direksi telah mengetahui isu-isu APU-PPT dan melakukan sosialisasi?</t>
  </si>
  <si>
    <t>Direksi tidak mengetahui sama sekali tentang isu APU-PPT.</t>
  </si>
  <si>
    <t>Direksi mengetahui isu APU-PPT namun tidak melakukan apa-apa</t>
  </si>
  <si>
    <t>Direksi mengetahui isu APU-PPT dan hanya membahas isu tersebut secara informal</t>
  </si>
  <si>
    <t>Direksi mengetahui isu APU-PPT dan membahas isu tersebut dalam rapat Dewan Direksi, namun tidak pernah melakukan sosialisasi kepada karyawan MI</t>
  </si>
  <si>
    <t>Direksi mengetahui isu APU-PPT dan membahas isu tersebut dalam rapat Dewan Direksi secara berkala, serta melakukan sosialisasi kepada karyawan MI secara berkala.</t>
  </si>
  <si>
    <t>Penjelasan</t>
  </si>
  <si>
    <t>Apakah Direksi telah menerapkan pengawasan yang memadai terhadap APU-PPT?</t>
  </si>
  <si>
    <t xml:space="preserve">Direksi  sama sekali tidak menerapkan pengawasan terhadap kegiatan APU-PPT di MI.</t>
  </si>
  <si>
    <t xml:space="preserve">Direksi telah membuat  SOP terkait pengawasan dalam kegiatan APU-PPT namun belum diterapkan.</t>
  </si>
  <si>
    <t xml:space="preserve">Direksi telah membuat  SOP terkait pengawasan dalam kegiatan APU-PPT, dan  telah diterapkan secara menyeluruh, namun dirasa belum efektif. </t>
  </si>
  <si>
    <t xml:space="preserve">Direksi telah membuat  SOP terkait pengawasan dalam kegiatan APU-PPT, dan  telah diterapkan secara menyeluruh, serta dirasa cukup untuk mencegah kegiatan pencucian uang dan pendanaan teroris. </t>
  </si>
  <si>
    <t xml:space="preserve">Direksi telah membuat  SOP terkait pengawasan dalam kegiatan APU-PPT, dan  telah diterapkan secara menyeluruh, serta terbukti efektif dalam mencegah kegiatan pencucian uang dan pendanaan teroris. </t>
  </si>
  <si>
    <t>Apakah Direksi telah menunjuk Unit Kerja Khusus (UKK) atau Pejabat Penanggung Jawab (PPJ) untuk menangani APU-PPT?</t>
  </si>
  <si>
    <t>Direksi tidak mengetahui sama sekali tentang kewajiban menunjuk UKK atau PPJ terkait APU-PPT sehingga tidak terdapat UKK atau PPJ untuk menangani APU-PPT.</t>
  </si>
  <si>
    <t>Direksi hanya menunjuk UKK atau PPJ secara informal (misal: secara lisan).</t>
  </si>
  <si>
    <t>Direksi telah menunjuk UKK atau PPJ secara formal, namun belum terdapat job description yang jelas terkait UKK atau PPJ tersebut.</t>
  </si>
  <si>
    <t>Direksi telah menunjuk UKK atau PPJ secara formal dan telah menetapkan job description yang jelas terkait UKK atau PPJ tersebut.</t>
  </si>
  <si>
    <t>Direksi telah menunjuk UKK atau PPJ secara formal, telah menetapkan job description yang jelas, dan memastikan UKK atau PPJ tersebut telah melaksanakan tugasnya.</t>
  </si>
  <si>
    <t>Apakah Direksi dan Komisaris telah melakukan pengawasan terhadap pengendalian risiko APU-PPT?</t>
  </si>
  <si>
    <t>Direksi dan Komisaris sama sekali tidak melakukan pengawasan terhadap pengendalian risiko APU-PPT.</t>
  </si>
  <si>
    <t>Direksi dan Komisaris telah melakukan pengawasan terhadap pengendalian risiko APU-PPT secara bersama-sama dan informal, namun tidak dilakukan secara berkala.</t>
  </si>
  <si>
    <t>Direksi dan Komisaris telah melakukan pengawasan terhadap pengendalian risiko APU-PPT secara bersama-sama dan formal (misal: dibahas di dalam rapat atau terdapat SOP), namun dilakukan sekali-sekali (tidak berkala).</t>
  </si>
  <si>
    <t>Direksi dan Komisaris telah melakukan pengawasan terhadap pengendalian risiko APU-PPT secara bersama-sama dan formal (misal: dibahas di dalam rapat atau terdapat SOP), dan telah dilakukan secara berkala.</t>
  </si>
  <si>
    <t>Direksi dan Komisaris telah melakukan pengawasan terhadap pengendalian risiko APU-PPT secara bersama-sama dan formal (misal: dibahas di dalam rapat atau terdapat SOP), dan telah dilakukan secara berkala serta dirasa sudah sangat efektif.</t>
  </si>
  <si>
    <t>Apakah terdapat pembahasan terkait APU-PPT secara berkala?</t>
  </si>
  <si>
    <t>Direksi dan Komisaris sama sekali tidak pernah melakukan pembahasan isu APU-PPT dalam rapat.</t>
  </si>
  <si>
    <t>Direksi dan Komisaris melakukan pembahasan isu APU-PPT setahun sekali dalam rapat.</t>
  </si>
  <si>
    <t>Direksi dan Komisaris melakukan pembahasan isu APU-PPT 6 (enam) bulan sekali dalam rapat.</t>
  </si>
  <si>
    <t>Direksi dan Komisaris melakukan pembahasan isu APU-PPT 3 (tiga) bulan sekali dalam rapat.</t>
  </si>
  <si>
    <t>Direksi dan Komisaris melakukan pembahasan isu APU-PPT 1 (satu) bulan sekali dalam rapat.</t>
  </si>
  <si>
    <t>Apakah Direksi pernah melakukan inisiatif dalam mencegah APU-PPT?</t>
  </si>
  <si>
    <t>Direksi sama sekali tidak pernah memberikan inisiatif terkait kegiatan APU-PPT.</t>
  </si>
  <si>
    <t>Direksi sangat jarang memberikan inisiatif terkait kegiatan APU-PPT.</t>
  </si>
  <si>
    <t xml:space="preserve">Direksi beberapa kali (namun tidak berkala)  memberikan inisiatif terkait kegiatan APU-PPT.</t>
  </si>
  <si>
    <t xml:space="preserve">Direksi  memberikan inisiatif terkait kegiatan APU-PPT secara berkala yaitu di atas 1 tahun sekali.</t>
  </si>
  <si>
    <t xml:space="preserve">Direksi  memberikan inisiatif terkait kegiatan APU-PPT secara berkala dibawah 1 tahun sekali.</t>
  </si>
  <si>
    <t>Apakah MI telah berkoordinasi dengan dengan regulator dan pengawas?</t>
  </si>
  <si>
    <t>MI sama sekali tidak mau berkoordinasi dengan regulator dan pengawas</t>
  </si>
  <si>
    <t>MI hanya mau melakukan koordinasi jika ada kewajiban dalam ketentuan/peraturan, namun tidak mau berkoordinasi dalam hal lainnya di luar kewajiban dalam ketentuan/peraturan.</t>
  </si>
  <si>
    <t>MI mau berkoordinasi terkait kewajiban dalam ketentuan/peraturan dan hal lainnya yang terbatas pada preferensi MI.</t>
  </si>
  <si>
    <t>MI mau berkoordinasi terkait kewajiban dalam ketentuan/peraturan dan bersedia melakukan koordinasi terkait hal lainnya.</t>
  </si>
  <si>
    <t>MI mau berkoordinasi secara penuh dan sangat terbuka kepada regulator dan pengawas.</t>
  </si>
  <si>
    <t>II</t>
  </si>
  <si>
    <t xml:space="preserve">Risk Management  systems</t>
  </si>
  <si>
    <t xml:space="preserve">Apakah terdapat Unit  atau orang yang bertanggung jawab melakukan identifikasi risiko APU-PPT?</t>
  </si>
  <si>
    <t>MI tidak memiliki unit atau orang yang bertanggung jawab mengidentifikasi risiko APU-PPT.</t>
  </si>
  <si>
    <t>MI memiliki unit atau orang yang bertanggung jawab mengidentifikasi risiko APU-PPT, namun hanya ditunjuk secara informal.</t>
  </si>
  <si>
    <t>MI memiliki unit atau orang yang bertanggung jawab mengidentifikasi risiko APU-PPT yang telah ditunjuk secara formal, namun belum terdapat job description (uraian tugas) yang jelas.</t>
  </si>
  <si>
    <t xml:space="preserve">MI memiliki Unit atau Orang yang bertanggung jawab mengidentifikasikan risiko APU-PPT yang  telah ditunjuk secara formal, sudah memiliki job description (uraian tugas) yang jelas, dan sudah dilaksanakan namun dirasa belum cukup efektif.</t>
  </si>
  <si>
    <t>MI telah memiliki unit atau orang yang bertanggung jawab mengidentifikasi risiko APU-PPT yang telah ditunjuk secara formal, sudah memiliki job description (uraian tugas) yang jelas, dan sudah dilaksanakan secara efektif.</t>
  </si>
  <si>
    <t>Apakah MI mampu untuk mengidentifikasi risiko nasabah terkait APU-PPT?</t>
  </si>
  <si>
    <t>MI tidak memiliki kemampuan sama sekali untuk mengidentifikasi risiko nasabah terkait APU-PPT</t>
  </si>
  <si>
    <t>MI telah melakukan identifikasi risiko terkait APU-PPT secara manual, namun hanya pada beberapa nasabah.</t>
  </si>
  <si>
    <t>MI telah melakukan identifikasi risiko terkait APU-PPT secara manual pada seluruh nasabah.</t>
  </si>
  <si>
    <t>MI telah melakukan identifikasi risiko terkait APU-PPT terhadap seluruh nasabah dengan menggunakan suatu sistem , namun sistem tersebut belum sempurna dalam mengidentifikasi nasabah berdasarkan risiko.</t>
  </si>
  <si>
    <t>MI telah melakukan identifikasi risiko terkait APU-PPT terhadap seluruh nasabah dengan menggunakan suatu sistem, dan sistem tersebut telah terbukti efektif dalam mengidentifikasi risiko nasabah.</t>
  </si>
  <si>
    <t>Apakah MI sudah memiliki parameter untuk mengidentifikasi risiko APU-PPT? Dan apakah parameter tersebut disusun sendiri oleh MI atau berdasarkan ketentuan atau peraturan yang berlaku?</t>
  </si>
  <si>
    <t>MI tidak memiliki parameter dalam mengidentifikasi risiko APU-PPT</t>
  </si>
  <si>
    <t>MI memiliki parameter dalam mengidentifikasi risiko APU-PPT namun belum ditetapkan secara formal.</t>
  </si>
  <si>
    <t>MI memiliki parameter dalam mengidentifikasi risiko APU-PPT sesuai dengan ketentuan/ peraturan namun tidak disesuaikan dengan profil nasabah dan keadaan MI.</t>
  </si>
  <si>
    <t xml:space="preserve">MI memiliki parameter dalam mengidentifikasi risiko APU-PPT yang sesuai dengan ketentuan/ peraturan dan  profil nasabah serta keadaan MI namun dirasa belum efektif.</t>
  </si>
  <si>
    <t>MI memiliki parameter dalam mengidentifikasi risiko APU-PPT yang sesuai dengan ketentuan/ peraturan, profil nasabah dan keadaan MI, serta telah terbukti efektif dalam mengidentifikasi risiko nasabah.</t>
  </si>
  <si>
    <t>Apakah MI melakukan self-assessment secara berkala untuk memastikan bahwa parameter dimaksud telah akurat?</t>
  </si>
  <si>
    <t>MI tidak pernah melakukan self-assessment terhadap parameter terkait identifikasi risiko APU-PPT.</t>
  </si>
  <si>
    <t>MI pernah beberapa kali melakukan self-assessment terhadap parameter terkait identifikasi risiko APU-PPT, namun tidak dilakukan secara berkala.</t>
  </si>
  <si>
    <t>MI melakukan self-assessment terhadap parameter terkait identifikasi risiko APU-PPT secara berkala dalam kurun waktu lebih dari 1 (satu) tahun.</t>
  </si>
  <si>
    <t>MI melakukan self-assessment terhadap parameter terkait identifikasi risiko APU-PPT secara berkala setiap 1 (satu) tahun sekali.</t>
  </si>
  <si>
    <t>MI melakukan self-assessment terhadap parameter terkait identifikasi risiko APU-PPT secara berkala dalam kurun waktu kurang dari 1 (satu) tahun.</t>
  </si>
  <si>
    <t>Apakah MI melakukan pengkinian Profil Risiko Nasabah terkait APU-PPT secara berkala?</t>
  </si>
  <si>
    <t>MI tidak pernah melakukan pengkinian risiko nasabah terkait APU-PPT.</t>
  </si>
  <si>
    <t>MI pernah melakukan pengkinian Profil Risiko Nasabah terkait APU-PPT , namun tidak secara berkala.</t>
  </si>
  <si>
    <t xml:space="preserve">MI melakukan  pengkinian Profil Risiko Nasabah terkait APU-PPT secara berkala dalam kurun waktu lebih dari 1 (satu) tahun.</t>
  </si>
  <si>
    <t xml:space="preserve">MI melakukan  pengkinian Profil Risiko Nasabah terkait APU-PPT  secara berkala setiap 1 (satu) tahun sekali.</t>
  </si>
  <si>
    <t xml:space="preserve">MI melakukan  pengkinian Profil Risiko Nasabah terkait APU-PPT secara berkala dalam kurun waktu kurang dari 1 (satu) tahun.</t>
  </si>
  <si>
    <t>Apakah Unit Kerja Khusus (UKK) atau PPJ (PPJ) hanya menangani tentang APU-PPT atau merangkap sebagai fungsi Manajemen Risiko?</t>
  </si>
  <si>
    <t>UKK atau PPJ yang menangani APU-PPT berada dalam fungsi yang sama dengan fungsi Manajemen Risiko.</t>
  </si>
  <si>
    <t>UKK atau PPJ yang menangani APU-PPT telah terpisah dengan fungsi Manajemen Risiko, namun dirangkap oleh 1 (satu) orang yang sama.</t>
  </si>
  <si>
    <t>UKK atau PPJ yang menangani APU-PPT telah terpisah dengan fungsi Manajemen Risiko, dan dikerjakan oleh orang yang berbeda.</t>
  </si>
  <si>
    <t>UKK atau PPJ yang menangani APU-PPT telah terpisah dengan fungsi Manajemen Risiko, dan telah dikerjakan oleh orang yang berbeda namun belum efektif dalam menjalankan tugasnya.</t>
  </si>
  <si>
    <t xml:space="preserve">UKK atau PPJ yang menangani APU-PPT telah terpisah dengan fungsi Manajemen Risiko, dan telah dikerjakan oleh orang yang berbeda serta dirasa telah  efektif dalam menjalankan tugasnya.</t>
  </si>
  <si>
    <t>Berapa kali MI melakukan pemantauan terhadap risiko APU-PPT?</t>
  </si>
  <si>
    <t>MI tidak pernah melakukan pemantauan terhadap risiko APU-PPT.</t>
  </si>
  <si>
    <t>MI melakukan pemantauan risiko APU-PPT secara sampling pada transaksi nasabah dalam periode lebih dari 6 (enam) bulan sekali.</t>
  </si>
  <si>
    <t>MI melakukan pemantauan risiko APU-PPT secara sampling pada transaksi nasabah dalam periode kurang dari 6 (enam) bulan sekali.</t>
  </si>
  <si>
    <t>MI melakukan pemantauan risiko APU-PPT pada seluruh transaksi pada waktu tertentu.</t>
  </si>
  <si>
    <t>MI melakukan pemantauan risiko APU-PPT pada setiap transaksi yang dilakukan oleh nasabah.</t>
  </si>
  <si>
    <t>III</t>
  </si>
  <si>
    <t>Policies and Procedures</t>
  </si>
  <si>
    <t>Apakah MI telah memiliki SOP terkait APU-PPT?</t>
  </si>
  <si>
    <t>MI belum memiliki SOP terkait APU-PPT</t>
  </si>
  <si>
    <t>MI telah memiliki SOP terkait APU-PPT namun belum sesuai dengan ketentuan/peraturan terkait APU-PPT.</t>
  </si>
  <si>
    <t>MI telah memiliki SOP terkait APU-PPT dan telah sesuai dengan ketentuan/peraturan terkait APU-PPT.</t>
  </si>
  <si>
    <t>Apakah proses identifikasi risiko sudah tercakup di dalam SOP APU-PPT?</t>
  </si>
  <si>
    <t>Proses identifikasi risiko belum terdapat dalam SOP APU-PPT</t>
  </si>
  <si>
    <t>Proses identifikasi risiko telah terdapat dalam SOP APU-PPT namun belum mengacu pada ketentuan/peraturan terkait APU-PPT.</t>
  </si>
  <si>
    <t xml:space="preserve">Proses identifikasi risiko telah terdapat dalam SOP APU-PPT dan telah mengacu pada  ketentuan/peraturan terkait APU-PPT.</t>
  </si>
  <si>
    <t>Apakah Direksi mengetahui SOP APU-PPT?</t>
  </si>
  <si>
    <t>Direksi tidak mengetahui sama sekali tentang SOP APU-PPT</t>
  </si>
  <si>
    <t>Direksi mengetahui adanya SOP APU-PPT namun tidak secara keseluruhan.</t>
  </si>
  <si>
    <t xml:space="preserve">Direksi mengetahui adanya SOP APU-PPT  secara keseluruhan.</t>
  </si>
  <si>
    <t>Apakah Direksi telah menetapkan kebijakan terkait APU-PPT?</t>
  </si>
  <si>
    <t xml:space="preserve">Direksi tidak menetapkan kebijakan terkait APU-PPT </t>
  </si>
  <si>
    <t>Direksi telah menetapkan kebijakan terkait APU-PPT namun belum terdapat persetujuan dari Komisaris</t>
  </si>
  <si>
    <t xml:space="preserve">Direksi telah menetapkan kebijakan terkait APU-PPT  dan telah terdapat persetujuan dari Komisaris.</t>
  </si>
  <si>
    <t>Apakah SOP telah mencakup pembekuan aset nasabah berdasarkan DTTOT?</t>
  </si>
  <si>
    <t xml:space="preserve">SOP APU-PPT belum mencakup ketentuan terkait pembekuan aset </t>
  </si>
  <si>
    <t>SOP APU-PPT telah terdapat klausul khusus terkait pembekuan aset namun belum mengacu pada UU APU-PPT PPATK.</t>
  </si>
  <si>
    <t>SOP APU-PPT telah terdapat klausul khusus terkait pembekuan aset dantelah mengacu pada UU APU-PPT PPATK.</t>
  </si>
  <si>
    <t>Apakah terdapat ketentuan terkait CDD pada SOP APU-PPT?</t>
  </si>
  <si>
    <t xml:space="preserve">Belum terdapat ketentuan mengenai CDD pada SOP APU-PPT </t>
  </si>
  <si>
    <t>Telah terdapat ketentuan mengenai CDD dalam SOP APU-PPT namun belum diklasifikasikan menjadi CDD sederhana, CDD standar dan EDD.</t>
  </si>
  <si>
    <t xml:space="preserve">Telah terdapat ketentuan mengenai CDD dalam SOP APU-PPT dan telah diklasifikasikan menjadi CDD sederhana, CDD standar dan EDD. </t>
  </si>
  <si>
    <t>Seberapa jauh MI mengenal nasabahnya?</t>
  </si>
  <si>
    <t>MI tidak menerapkan PMN pada setiap nasabah.</t>
  </si>
  <si>
    <t>MI telah menerapkan PMN namun tidak melakukan verifikasi atas data terkait APU-PPT pada setiap nasabah.</t>
  </si>
  <si>
    <t>MI telah menerapkan PMN dan melakukan verifikasi atas data terkait APU-PPT pada setiap nasabah.</t>
  </si>
  <si>
    <t>MI telah menerapkan PMN dan melakukan verifikasi atas data terkait APU-PPT pada setiap nasabah dan melakukan EDD jika ditemukan adanya ketidaksesuaian data profil nasabah.</t>
  </si>
  <si>
    <t>MI telah menerapkan PMN, melakukan verifikasi atas data terkait APU-PPT pada setiap nasabah dan melakukan EDD jika ditemukan adanya ketidaksesuaian data profil nasabah serta telah melakukan pengkinian data nasabah secara berkala.</t>
  </si>
  <si>
    <t>Apakah MI dapat melakukan identifikasi terhadap nasabah yang diklasifikasikan sebagai PEP?</t>
  </si>
  <si>
    <t>MI tidak mengetahui adanya ketentuan pengelompokkan nasabah kategori PEP.</t>
  </si>
  <si>
    <t>MI mengetahui adanya ketentuan pengelompokkan nasabah kategori PEP namun belum dimuat dalam SOP APU-PPT.</t>
  </si>
  <si>
    <t xml:space="preserve">MI mengetahui adanya ketentuan pengelompokkan nasabah kategori PEP dan telah dimuat dalam SOP APU-PPT  namun tidak memiliki sumber informasi untuk mengetahui nasabah PEP.</t>
  </si>
  <si>
    <t>MI mengetahui adanya ketentuan pengelompokkan nasabah kategori PEP dan telah dimuat dalam SOP APU-PPT serta telah memiliki database PEP namun tidak dilakukan pengkinian secara berkala.</t>
  </si>
  <si>
    <t xml:space="preserve">MI mengetahui adanya ketentuan pengelompokkan nasabah kategori PEP dan telah dimuat dalam SOP APU-PPT,  telah memiliki database PEP terkini serta telah dilakukan pengkinian profil nasabah secara berkala.</t>
  </si>
  <si>
    <t>Bagaimana MI mengetahui bahwa data CDD masih akurat?</t>
  </si>
  <si>
    <t>MI tidak pernah melakukan pemantauan untuk memastikan keakuratan data CDD nasabah.</t>
  </si>
  <si>
    <t>MI telah melakukan pemantauan untuk memastikan keakuratan data CDD nasabah namun tidak dilakukan secara berkala dan ditindaklanjuti dengan pengkinian data profil nasabah.</t>
  </si>
  <si>
    <t>MI telah melakukan pemantauan untuk memastikan keakuratan data CDD nasabah secara berkala namun belum sesuai dengan ketentuan/ peraturan dan ditindaklanjuti dengan pengkinian data profil nasabah.</t>
  </si>
  <si>
    <t>MI telah melakukan pemantauan untuk memastikan keakuratan data CDD nasabah secara berkala sesuai dengan ketentuan/peraturan dan ditindaklanjuti dengan pengkinian data profil nasabah.</t>
  </si>
  <si>
    <t>MI telah melakukan pemantauan untuk memastikan keakuratan data CDD nasabah secara berkala sesuai dengan ketentuan/peraturan dan setiap nasabah melakukan transaksi serta ditindaklanjuti dengan pengkinian data profil nasabah.</t>
  </si>
  <si>
    <t>Apakah SOP APU-PPT telah sesuai dengan peraturan yang berlaku?</t>
  </si>
  <si>
    <t xml:space="preserve">SOP APU-PPT  tidak mengacu pada ketentuan/ peraturan yang berlaku.</t>
  </si>
  <si>
    <t xml:space="preserve"> -</t>
  </si>
  <si>
    <t>SOP APU-PPT telah mengacu pada POJK terkait APU-PPT.</t>
  </si>
  <si>
    <t>SOP APU-PPT telah mengacu pada POJK terkait APU-PPT dan ketentuan APU-PPT lainnya yang berlaku.</t>
  </si>
  <si>
    <t>Apakah MI telah melakukan prosedur APU-PPT sesuai dengan SOP yang dimiliki?</t>
  </si>
  <si>
    <t>MI tidak mengimplementasikan SOP APU-PPT</t>
  </si>
  <si>
    <t xml:space="preserve">MI telah mengimplementasikan SOP APU-PPT  namun belum menyeluruh </t>
  </si>
  <si>
    <t xml:space="preserve">MI telah mengimplementasikan SOP APU-PPT secara menyeluruh </t>
  </si>
  <si>
    <t>IV</t>
  </si>
  <si>
    <t>Compliance Function</t>
  </si>
  <si>
    <t>Berapa banyak orang yang bertanggung jawab untuk memastikan kepatuhan MI terhadap peraturan?</t>
  </si>
  <si>
    <t>Tidak terdapat fungsi kepatuhan</t>
  </si>
  <si>
    <t>Terdapat fungsi kepatuhan, namun tidak terdapat koordinator Fungsi Kepatuhan</t>
  </si>
  <si>
    <t>Terdapat koordinator fungsi kepatuhan, namun tidak terdapat pelaksana</t>
  </si>
  <si>
    <t>Terdapat koordinator fungsi kepatuhan dan satu pelaksana</t>
  </si>
  <si>
    <t>Terdapat koordinator fungsi kepatuhan dan memiliki lebih dari satu pelaksana</t>
  </si>
  <si>
    <t xml:space="preserve">Apakah Fungsi Kepatuhan memahami POJK No. 22, UU no. 8  Tahun 2010 dan UU no. 9 Tahun 2013?</t>
  </si>
  <si>
    <t>Fungsi kepatuhan tidak memahami POJK 22, UU 8 Tahun 2010 dan UU No. 9 Tahun 2013</t>
  </si>
  <si>
    <t>Fungsi kepatuhan kurang memahami POJK 22, UU 8 Tahun 2010 dan UU No. 9 Tahun 2013</t>
  </si>
  <si>
    <t>Fungsi kepatuhan cukup memahami POJK 22, UU 8 Tahun 2010 dan UU No. 9 Tahun 2013</t>
  </si>
  <si>
    <t>Fungsi kepatuhan memahami POJK 22, UU 8 Tahun 2010 dan UU No. 9 Tahun 2013</t>
  </si>
  <si>
    <t>Fungsi kepatuhan sangat memahami POJK 22, UU 8 Tahun 2010 dan UU No. 9 Tahun 2013</t>
  </si>
  <si>
    <t>Apakah yang telah dilakukan oleh Fungsi Kepatuhan untuk memastikan pemenuhan terhadap peraturan yang berlaku?</t>
  </si>
  <si>
    <t>Tidak melakukan apa-apa</t>
  </si>
  <si>
    <t>Telah memiliki SOP APU-PPT namun belum melakukan pelatihan APU-PPT dan belum terdapat uji petik untuk memastikan pemenuhan penerapan APU-PPT.</t>
  </si>
  <si>
    <t>Telah memiliki SOP APU-PPT dan melakukan pelatihan APU-PPT namun belum terdapat uji petik untuk memastikan pemenuhan penerapan APU-PPT.</t>
  </si>
  <si>
    <t>Telah memiliki SOP APU-PPT, melakukan pelatihan APU-PPT dan telah melakukan uji petik untuk memastikan pemenuhan penerapan APU-PPT, namun belum terdapat dokumentasi pelaksanaan hal-hal tersebut.</t>
  </si>
  <si>
    <t>Telah memiliki SOP APU-PPT, melakukan pelatihan APU-PPT, telah melakukan uji petik untuk memastikan pemenuhan penerapan APU-PPT, dan telah terdapat dokumentasi pelaksanaan hal-hal tersebut.</t>
  </si>
  <si>
    <t>Apakah Fungi Kepatuhan juga melakukan monitoring terhadap transaksi nasabah?</t>
  </si>
  <si>
    <t>Tidak terdapat Job Description terkait pemantauan transaksi nasabah di dalam Fungsi Kepatuhan.</t>
  </si>
  <si>
    <t>Fungsi kepatuhan telah memiliki job description terkait pemantauan transaksi nasabah, namun tidak dilakukan.</t>
  </si>
  <si>
    <t>Fungsi kepatuhan telah memiliki job description terkait pemantauan transaksi nasabah, namun hanya melakukan pemantauan terhadap nasabah tertentu saja (misal: nasabah kategori risiko tinggi saja)</t>
  </si>
  <si>
    <t>Fungsi kepatuhan telah memiliki job description terkait pemantauan transaksi nasabah, telah melakukan pemantauan terhadap seluruh transaksi nasabah, namun belum melakukan dokumentasi yang baik terkait hal tersebut.</t>
  </si>
  <si>
    <t xml:space="preserve">Fungsi kepatuhan telah memiliki job description terkait pemantauan transaksi nasabah, telah melakukan pemantauan terhadap seluruh nasabah dan  sudah melakukan dokumentasi yang baik terkait hal tersebut.</t>
  </si>
  <si>
    <t>Apakah MI memilki akses ke sistem grips? Apakah MI pernah melaporkan Transaksi Keuangan Mencurigakan (TKM)?</t>
  </si>
  <si>
    <t>Belum terdaftar di GRIPS dan belum pernah melaporkan adanya TKM ke PPATK</t>
  </si>
  <si>
    <t>Belum terdaftar di GRIPS, namu pernah melaporkan adanya TKM kepada PPATK.</t>
  </si>
  <si>
    <t>Telah terdaftar di GRIPS namun belum pernah melaporkan adanya TKM ke PPATK walaupun pernah menemukan adanya TKM.</t>
  </si>
  <si>
    <t>Telah terdaftar di GRIPS namun hanya melaporkan sebagian transaksi yang dianggap mencurigakan melalui sistem GRIPS</t>
  </si>
  <si>
    <t>Telah terdaftar di GRIPS dan telah melaporkan seluruh transaksi yang dianggap mencurigakan melalui sistem GRIPS</t>
  </si>
  <si>
    <t xml:space="preserve">Apakah menurut anda MI telah mematuhi peraturan yang berlaku? </t>
  </si>
  <si>
    <t>MI tidak mematuhi seluruh Peraturan terkait Prinsip Mengenal Nasabah (APU-PPT)</t>
  </si>
  <si>
    <t>MI hanya mematuhi sebagian Peraturan terkait Prinsip Mengenal Nasabah (APU-PPT).</t>
  </si>
  <si>
    <t>MI telah mematuhi seluruh Peraturan terkait Prinsip Mengenal Nasabah (APU-PPT).</t>
  </si>
  <si>
    <t>Apakah Fungsi Kepatuhan memiliki akses terhadap seluruh data MI?</t>
  </si>
  <si>
    <t>Fungsi kepatuhan sama sekali tidak memiliki akses terhadap seluruh data yang dimiliki MI.</t>
  </si>
  <si>
    <t>Fungsi kepatuhan hanya memiliki akses terhadap data tertentu di luar data Nasabah.</t>
  </si>
  <si>
    <t xml:space="preserve">Fungsi kepatuhan hanya memiliki akses terhadap data tertentu termasuk  data profil Nasabah.</t>
  </si>
  <si>
    <t>Fungsi kepatuhan hanya memiliki akses terhadap data tertentu termasuk data profil dan transaksi Nasabah .</t>
  </si>
  <si>
    <t>Fungsi kepatuhan memiliki akses terhadap seluruh data yang dimiliki oleh MI.</t>
  </si>
  <si>
    <t>Apakah Fungsi Kepatuhan pernah berselisih pendapat dengan Direksi terkait pemenuhan peraturan APU-PPT?</t>
  </si>
  <si>
    <t>Fungsi Kepatuhan selalu berselisih pendapat dengan BOD terkait pemenuhan peraturan APU-PPT</t>
  </si>
  <si>
    <t>Fungsi Kepatuhan sering berselisih pendapat dengan BOD terkait pemenuhan peraturan APU-PPT</t>
  </si>
  <si>
    <t>Fungsi Kepatuhan jarang berselisih pendapat dengan BOD terkait pemenuhan peraturan APU-PPT</t>
  </si>
  <si>
    <t>Fungsi Kepatuhan pernah sekali berselisih pendapat dengan BOD terkait pemenuhan peraturan APU-PPT</t>
  </si>
  <si>
    <t>Fungsi Kepatuhan tidak pernah sama sekali berselisih pendapat dengan BOD terkait pemenuhan peraturan APU-PPT</t>
  </si>
  <si>
    <t>Apakah Fungsi Kepatuhan memiliki izin WMI?</t>
  </si>
  <si>
    <t>Koordinator fungsi kepatuhan tidak memiliki izin WMI</t>
  </si>
  <si>
    <t>Koordinator fungsi kepatuhan memiliki izin WMI</t>
  </si>
  <si>
    <t>V</t>
  </si>
  <si>
    <t>IT Systems</t>
  </si>
  <si>
    <t>Apakah MI memiliki sistem pemantauan transaksi yang memadai?</t>
  </si>
  <si>
    <t>MI tidak memiliki sistem pemantauan transaksi</t>
  </si>
  <si>
    <t>MI melakukan pemantauan transaksi dengan sistem sederhana, misalnya Excel</t>
  </si>
  <si>
    <t>MI melakukan pemantauan transaksi dengan sistem, namun belum terdapat red flag atau alert transaksi keuangan mencurigakan</t>
  </si>
  <si>
    <t>MI melakukan pemantauan transaksi dengan sistem, dan sistem tersebut telah memiliki red flag atau alert transaksi keuangan mencurigakan</t>
  </si>
  <si>
    <t>MI melakukan pemantauan transaksi dengan sistem, dan sistem tersebut telah memiliki red flag atau alert transaksi keuangan mencurigakan, serta dilakukan audit secara berkala atas sistem tersebut</t>
  </si>
  <si>
    <t>Apakah MI telah memiliki parameter dalam pemantauan transaksi nasabah?</t>
  </si>
  <si>
    <t xml:space="preserve">MI tidak memiliki parameter dalam pemantauan transaksi Nasabah </t>
  </si>
  <si>
    <t>MI memiliki parameter namun tidak dapat mendeteksi transaksi keuangan mencurigakan</t>
  </si>
  <si>
    <t xml:space="preserve">MI memiliki parameter namun belum dapat mendeteksi  transaksi keuangan mencurigakan secara efektif.</t>
  </si>
  <si>
    <t>MI memiliki parameter dalam pemantauan transaksi nasabah yang telah secara efektif mendeteksi Transaksi Keuangan Mencurigakan.</t>
  </si>
  <si>
    <t>MI memiliki parameter dalam pemantauan transaksi nasabah yang telah secara efektif mendeteksi Transaksi Keuangan Mencurigakan dan selalu dilakukan pengkinian data nasabah secara berkala.</t>
  </si>
  <si>
    <t>Apakah MI telah memiki sistem untuk mengidentifikasi risiko nasabah?</t>
  </si>
  <si>
    <t>MI tidak memiliki sistem untuk identifikasi risiko nasabah</t>
  </si>
  <si>
    <t>MI sedang mengembangkan sistem untuk identifikasi risiko nasabah.</t>
  </si>
  <si>
    <t xml:space="preserve">MI telah memiliki sistem identifikasi risiko nasabah. </t>
  </si>
  <si>
    <t>Apakah MI memiliki sistem yang terintegrasi?</t>
  </si>
  <si>
    <t>MI tidak memiliki sistem yang terintegrasi.</t>
  </si>
  <si>
    <t>MI sedang mengembangkan sistem yan terintegrasi.</t>
  </si>
  <si>
    <t>MI memiliki sistem yang terintegrasi.</t>
  </si>
  <si>
    <t>Siapa yang memiliki akses ke sistem pemantauan transaksi?</t>
  </si>
  <si>
    <t>Seluruh pegawai memiliki akses pada sistem pemantauan transaksi.</t>
  </si>
  <si>
    <t>Hanya pegawai pada UKK atau PPJ APU-PPT yang memiliki akses pada sistem pemantauan transaksi.</t>
  </si>
  <si>
    <t>Pegawai pada UKK atau PPJ APU-PPT dan Koordinator Fungsi Kepatuhan memiliki akses pada sistem pemantauan transaksi.</t>
  </si>
  <si>
    <t>Pegawai pada UKK atau PPJ APU-PPT , Koordinator Fungsi Kepatuhan dan PIC IT memiliki akses pada sistem pemantauan transaksi.</t>
  </si>
  <si>
    <t>Pegawai pada UKK atau PPJ APU-PPT, Koordinator Fungsi Kepatuhan, PIC IT dan Direksi memiliki akses pada sistem pemantauan transaksi.</t>
  </si>
  <si>
    <t>Apakah tenaga pemasar memiliki akses ke sistem?</t>
  </si>
  <si>
    <t>Tenaga pemasar memiliki akses terhadap sistem pemantauan transaksi secara keseluruhan.</t>
  </si>
  <si>
    <t>Tenaga Pemasar tidak memiliki akses pada sistem pemantauan transaksi.</t>
  </si>
  <si>
    <t>VI</t>
  </si>
  <si>
    <t>Internal Control</t>
  </si>
  <si>
    <t>Apakah MI memiliki fungsi Audit Internal ?</t>
  </si>
  <si>
    <t>MI tidak memiliki Fungsi Audit Internal</t>
  </si>
  <si>
    <t>MI memiliki Fungsi Audit Internal namun job descriptionnya belum mencakup audit terhadap Prinsip Mengenal Nasabah.</t>
  </si>
  <si>
    <t xml:space="preserve">MI memiliki Fungsi Audit Internal dimana job descriptionnya telah mencakup audit terhadap Prinsip Mengenal Nasabah. </t>
  </si>
  <si>
    <t>Apakah MI melakukan Audit Internal setiap tahun?</t>
  </si>
  <si>
    <t>MI tidak pernah melakukan audit internal</t>
  </si>
  <si>
    <t>MI melakukan audit internal namun tidak dilakukan secara berkala dan jika hanya diperlukan.</t>
  </si>
  <si>
    <t>MI melakukan audit internal secara berkala setiap 1 tahun sekali.</t>
  </si>
  <si>
    <t>Apakah fungsi Audit Internal mencakup pengawasan terhadap kegiatan APU-PPT?</t>
  </si>
  <si>
    <t>Audit Internal tidak mencakup pengawasan terkait APU-PPT</t>
  </si>
  <si>
    <t>Audit Internal mencakup sebagian pengawasan terkait APU-PPT</t>
  </si>
  <si>
    <t>Audit Internal mencakup seluruh pengawasan terkait APU-PPT</t>
  </si>
  <si>
    <t>Apakah MI memiliki program Audit terkait APU-PPT?</t>
  </si>
  <si>
    <t>MI tidak memiliki audit program terkait APU-PPT</t>
  </si>
  <si>
    <t>MI memiliki audit program terkait APU-PPT namun tidak secara menyeluruh.</t>
  </si>
  <si>
    <t>MI memiliki audit program terkait APU-PPT secara menyeluruh.</t>
  </si>
  <si>
    <t>Jika iya, apakah Audit tersebut dilakukan berdasarkan compliance atau risk-based?</t>
  </si>
  <si>
    <t xml:space="preserve">MI  melakukan audit terkait APU-PPT namun tidak berdasarkan compliance atau risk-based.</t>
  </si>
  <si>
    <t>MI melakukan audit terkait APU-PPT berdasarkan compliance</t>
  </si>
  <si>
    <t>MI melakukan audit terkait APU PPT berdasarkan Risk-based.</t>
  </si>
  <si>
    <t>Apakah Fungsi Audit Internal merupakan fungsi yang independen?</t>
  </si>
  <si>
    <t>Fungsi Audit Internal bukan merupakan fungsi yang independen.</t>
  </si>
  <si>
    <t>Fungsi Audit Internal merupakan fungsi yang independen</t>
  </si>
  <si>
    <t>Kepada siapa hasil temuan Audit Internal dilaporkan?</t>
  </si>
  <si>
    <t>Tidak ada pelaporan kepada direksi maupun komisaris atas temuan audit internal</t>
  </si>
  <si>
    <t>Hasil temuan audit internal dilaporkan hanya kepada Direksi</t>
  </si>
  <si>
    <t>Hasil temuan audit internal dilaporkan kepada Direksi dan Komisaris.</t>
  </si>
  <si>
    <t>VII</t>
  </si>
  <si>
    <t>Training</t>
  </si>
  <si>
    <t>Apakah PIC kegiatan APU-PPT telah mengikuti pelatihan terkait APU-PPT?</t>
  </si>
  <si>
    <t>Seluruh PIC kegiatan APU-PPT belum mengikuti pelatihan terkait APU-PPT.</t>
  </si>
  <si>
    <t>Seluruh PIC kegiatan APU-PPT telah mengikuti pelatihan, namun tidak dilakukan secara rutin.</t>
  </si>
  <si>
    <t>Seluruh PIC kegiatan APU-PPT telah mengikuti pelatihan dan dilakukan secara rutin.</t>
  </si>
  <si>
    <t>Apakah Direksi peduli terhadap kapasitas pegawainya dalam mencegah aktivitas pencucian uang dan pendanaan terroris?</t>
  </si>
  <si>
    <t>Direksi tidak peduli terhadap kapasitas pegawainya dalam mencegah aktivitas pencucian uang dan pendanaan terroris</t>
  </si>
  <si>
    <t>Direksi kurang peduli terhadap kapasitas pegawainya dalam mencegah aktivitas pencucian uang dan pendanaan terroris</t>
  </si>
  <si>
    <t xml:space="preserve">Direksi  cukup peduli terhadap kapasitas pegawainya dalam mencegah aktivitas pencucian uang dan pendanaan terroris</t>
  </si>
  <si>
    <t>Direksi peduli terhadap kapasitas pegawainya dalam mencegah aktivitas pencucian uang dan pendanaan terroris</t>
  </si>
  <si>
    <t>Direksi sangat terhadap kapasitas pegawainya dalam mencegah aktivitas pencucian uang dan pendanaan terroris</t>
  </si>
  <si>
    <t>Apakah MI mengetahui standar internasional dalam pencegahan aktivitas pencucian uang dan pendanaan terroris?</t>
  </si>
  <si>
    <t>MI tidak mengetahui standar internasional dalam pencegahan aktivitas pencucian uang dan pendanaan terroris</t>
  </si>
  <si>
    <t>MI sedikit mengetahui standar internasional dalam pencegahan aktivitas pencucian uang dan pendanaan terroris.</t>
  </si>
  <si>
    <t xml:space="preserve">MI mengetahui secara menyeluruh standar internasional dalam pencegahan aktivitas pencucian uang dan pendanaan terroris. 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</si>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</sst>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 - &quot;??_);_(@_)"/>
    <numFmt numFmtId="165" formatCode="_(* #,##0.000_);_(* \(#,##0.000\);_(* &quot;-&quot;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Bookman Old Style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lightGrid">
        <fgColor rgb="FFFFFFFF"/>
        <bgColor rgb="FFD3D3D3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04998931852168340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3" fontId="19" fillId="0" borderId="0"/>
    <xf numFmtId="41" fontId="10" fillId="0" borderId="0"/>
    <xf numFmtId="43" fontId="10" fillId="0" borderId="0"/>
    <xf numFmtId="0" fontId="2" fillId="0" borderId="0"/>
    <xf numFmtId="0" fontId="10" fillId="0" borderId="0"/>
  </cellStyleXfs>
  <cellXfs count="220">
    <xf numFmtId="0" applyNumberFormat="1" fontId="0" applyFont="1" fillId="0" applyFill="1" borderId="0" applyBorder="1" xfId="0"/>
    <xf numFmtId="43" applyNumberFormat="1" fontId="19" applyFont="1" fillId="0" applyFill="1" borderId="0" applyBorder="1" xfId="1"/>
    <xf numFmtId="41" applyNumberFormat="1" fontId="10" applyFont="1" fillId="0" applyFill="1" borderId="0" applyBorder="1" xfId="2"/>
    <xf numFmtId="43" applyNumberFormat="1" fontId="10" applyFont="1" fillId="0" applyFill="1" borderId="0" applyBorder="1" xfId="3"/>
    <xf numFmtId="0" applyNumberFormat="1" fontId="2" applyFont="1" fillId="0" applyFill="1" borderId="0" applyBorder="1" xfId="4"/>
    <xf numFmtId="0" applyNumberFormat="1" fontId="10" applyFont="1" fillId="0" applyFill="1" borderId="0" applyBorder="1" xfId="5"/>
    <xf numFmtId="0" applyNumberFormat="1" fontId="0" applyFont="1" fillId="3" applyFill="1" borderId="0" applyBorder="1" xfId="0">
      <alignment vertical="top"/>
    </xf>
    <xf numFmtId="0" applyNumberFormat="1" fontId="6" applyFont="1" fillId="3" applyFill="1" borderId="10" applyBorder="1" xfId="0">
      <alignment horizontal="right" vertical="top"/>
    </xf>
    <xf numFmtId="0" applyNumberFormat="1" fontId="0" applyFont="1" fillId="0" applyFill="1" borderId="10" applyBorder="1" xfId="0"/>
    <xf numFmtId="0" applyNumberFormat="1" fontId="6" applyFont="1" fillId="3" applyFill="1" borderId="6" applyBorder="1" xfId="0">
      <alignment horizontal="right" vertical="top"/>
    </xf>
    <xf numFmtId="0" applyNumberFormat="1" fontId="0" applyFont="1" fillId="0" applyFill="1" borderId="6" applyBorder="1" xfId="0"/>
    <xf numFmtId="164" applyNumberFormat="1" fontId="0" applyFont="1" fillId="3" applyFill="1" borderId="6" applyBorder="1" xfId="0">
      <alignment vertical="top" wrapText="1"/>
      <protection locked="0"/>
    </xf>
    <xf numFmtId="0" applyNumberFormat="1" fontId="5" applyFont="1" fillId="5" applyFill="1" borderId="6" applyBorder="1" xfId="0">
      <alignment horizontal="right" vertical="top"/>
    </xf>
    <xf numFmtId="0" applyNumberFormat="1" fontId="8" applyFont="1" fillId="0" applyFill="1" borderId="0" applyBorder="1" xfId="0"/>
    <xf numFmtId="0" applyNumberFormat="1" fontId="1" applyFont="1" fillId="2" applyFill="1" borderId="9" applyBorder="1" xfId="0">
      <alignment horizontal="center"/>
    </xf>
    <xf numFmtId="0" applyNumberFormat="1" fontId="7" applyFont="1" fillId="3" applyFill="1" borderId="0" applyBorder="1" xfId="0">
      <alignment horizontal="center" vertical="top" wrapText="1"/>
    </xf>
    <xf numFmtId="0" applyNumberFormat="1" fontId="8" applyFont="1" fillId="0" applyFill="1" borderId="0" applyBorder="1" xfId="0"/>
    <xf numFmtId="0" applyNumberFormat="1" fontId="4" applyFont="1" fillId="4" applyFill="1" borderId="11" applyBorder="1" xfId="0">
      <alignment horizontal="center" vertical="center" wrapText="1"/>
    </xf>
    <xf numFmtId="0" applyNumberFormat="1" fontId="1" applyFont="1" fillId="2" applyFill="1" borderId="11" applyBorder="1" xfId="0">
      <alignment horizontal="center" vertical="center"/>
    </xf>
    <xf numFmtId="164" applyNumberFormat="1" fontId="5" applyFont="1" fillId="5" applyFill="1" borderId="11" applyBorder="1" xfId="0">
      <alignment horizontal="right" vertical="top"/>
    </xf>
    <xf numFmtId="0" applyNumberFormat="1" fontId="1" applyFont="1" fillId="0" applyFill="1" borderId="0" applyBorder="1" xfId="5"/>
    <xf numFmtId="0" applyNumberFormat="1" fontId="10" applyFont="1" fillId="0" applyFill="1" borderId="0" applyBorder="1" xfId="5">
      <protection locked="0"/>
    </xf>
    <xf numFmtId="0" applyNumberFormat="1" fontId="10" applyFont="1" fillId="0" applyFill="1" borderId="0" applyBorder="1" xfId="5">
      <protection hidden="1"/>
    </xf>
    <xf numFmtId="0" applyNumberFormat="1" fontId="10" applyFont="1" fillId="0" applyFill="1" borderId="0" applyBorder="1" xfId="5"/>
    <xf numFmtId="0" applyNumberFormat="1" fontId="11" applyFont="1" fillId="6" applyFill="1" borderId="11" applyBorder="1" xfId="4">
      <alignment horizontal="center" vertical="center"/>
    </xf>
    <xf numFmtId="0" applyNumberFormat="1" fontId="11" applyFont="1" fillId="6" applyFill="1" borderId="11" applyBorder="1" xfId="4">
      <alignment horizontal="center" vertical="center" wrapText="1"/>
      <protection locked="0"/>
    </xf>
    <xf numFmtId="0" applyNumberFormat="1" fontId="11" applyFont="1" fillId="6" applyFill="1" borderId="11" applyBorder="1" xfId="4">
      <alignment vertical="center"/>
      <protection hidden="1"/>
    </xf>
    <xf numFmtId="0" applyNumberFormat="1" fontId="11" applyFont="1" fillId="6" applyFill="1" borderId="11" applyBorder="1" xfId="4">
      <alignment horizontal="center" vertical="center"/>
      <protection hidden="1"/>
    </xf>
    <xf numFmtId="0" applyNumberFormat="1" fontId="12" applyFont="1" fillId="7" applyFill="1" borderId="12" applyBorder="1" xfId="5">
      <alignment horizontal="center"/>
    </xf>
    <xf numFmtId="0" applyNumberFormat="1" fontId="12" applyFont="1" fillId="7" applyFill="1" borderId="13" applyBorder="1" xfId="5">
      <alignment horizontal="center"/>
    </xf>
    <xf numFmtId="0" applyNumberFormat="1" fontId="11" applyFont="1" fillId="6" applyFill="1" borderId="14" applyBorder="1" xfId="4">
      <alignment horizontal="center" vertical="center"/>
    </xf>
    <xf numFmtId="0" applyNumberFormat="1" fontId="11" applyFont="1" fillId="6" applyFill="1" borderId="14" applyBorder="1" xfId="4">
      <alignment horizontal="center" vertical="center"/>
      <protection locked="0"/>
    </xf>
    <xf numFmtId="0" applyNumberFormat="1" fontId="11" applyFont="1" fillId="6" applyFill="1" borderId="14" applyBorder="1" xfId="4">
      <alignment vertical="center"/>
      <protection hidden="1"/>
    </xf>
    <xf numFmtId="0" applyNumberFormat="1" fontId="11" applyFont="1" fillId="6" applyFill="1" borderId="14" applyBorder="1" xfId="4">
      <alignment horizontal="center" vertical="center"/>
      <protection hidden="1"/>
    </xf>
    <xf numFmtId="0" applyNumberFormat="1" fontId="12" applyFont="1" fillId="7" applyFill="1" borderId="11" applyBorder="1" xfId="5">
      <alignment horizontal="center" vertical="center"/>
    </xf>
    <xf numFmtId="0" applyNumberFormat="1" fontId="13" applyFont="1" fillId="8" applyFill="1" borderId="15" applyBorder="1" xfId="5">
      <alignment horizontal="center" vertical="top"/>
    </xf>
    <xf numFmtId="0" applyNumberFormat="1" fontId="13" applyFont="1" fillId="8" applyFill="1" borderId="16" applyBorder="1" xfId="4">
      <alignment horizontal="left" vertical="top" wrapText="1"/>
    </xf>
    <xf numFmtId="0" applyNumberFormat="1" fontId="13" applyFont="1" fillId="8" applyFill="1" borderId="16" applyBorder="1" xfId="4">
      <alignment horizontal="left" vertical="top" wrapText="1"/>
      <protection locked="0"/>
    </xf>
    <xf numFmtId="9" applyNumberFormat="1" fontId="13" applyFont="1" fillId="8" applyFill="1" borderId="16" applyBorder="1" xfId="4">
      <alignment horizontal="center" vertical="top" wrapText="1"/>
      <protection hidden="1"/>
    </xf>
    <xf numFmtId="43" applyNumberFormat="1" fontId="13" applyFont="1" fillId="8" applyFill="1" borderId="17" applyBorder="1" xfId="3">
      <alignment horizontal="center" vertical="top" wrapText="1"/>
      <protection hidden="1"/>
    </xf>
    <xf numFmtId="0" applyNumberFormat="1" fontId="1" applyFont="1" fillId="0" applyFill="1" borderId="12" applyBorder="1" xfId="5">
      <alignment horizontal="left"/>
    </xf>
    <xf numFmtId="0" applyNumberFormat="1" fontId="1" applyFont="1" fillId="0" applyFill="1" borderId="13" applyBorder="1" xfId="5">
      <alignment horizontal="left"/>
    </xf>
    <xf numFmtId="0" applyNumberFormat="1" fontId="14" applyFont="1" fillId="0" applyFill="1" borderId="18" applyBorder="1" xfId="5">
      <alignment horizontal="center" vertical="top"/>
    </xf>
    <xf numFmtId="0" applyNumberFormat="1" fontId="15" applyFont="1" fillId="0" applyFill="1" borderId="19" applyBorder="1" xfId="4">
      <alignment horizontal="left" vertical="top" wrapText="1"/>
    </xf>
    <xf numFmtId="0" applyNumberFormat="1" fontId="1" applyFont="1" fillId="0" applyFill="1" borderId="19" applyBorder="1" xfId="5">
      <alignment horizontal="center" vertical="top"/>
      <protection locked="0"/>
    </xf>
    <xf numFmtId="9" applyNumberFormat="1" fontId="9" applyFont="1" fillId="0" applyFill="1" borderId="19" applyBorder="1" xfId="5">
      <alignment horizontal="center" vertical="top"/>
      <protection hidden="1"/>
    </xf>
    <xf numFmtId="43" applyNumberFormat="1" fontId="9" applyFont="1" fillId="0" applyFill="1" borderId="20" applyBorder="1" xfId="3">
      <alignment horizontal="center" vertical="top"/>
      <protection hidden="1"/>
    </xf>
    <xf numFmtId="0" applyNumberFormat="1" fontId="10" applyFont="1" fillId="0" applyFill="1" borderId="11" applyBorder="1" xfId="5">
      <alignment horizontal="left" vertical="top" wrapText="1"/>
    </xf>
    <xf numFmtId="0" applyNumberFormat="1" fontId="10" applyFont="1" fillId="0" applyFill="1" borderId="11" applyBorder="1" xfId="5">
      <alignment vertical="top" wrapText="1"/>
    </xf>
    <xf numFmtId="0" applyNumberFormat="1" fontId="14" applyFont="1" fillId="0" applyFill="1" borderId="21" applyBorder="1" xfId="5">
      <alignment horizontal="center" vertical="top"/>
    </xf>
    <xf numFmtId="0" applyNumberFormat="1" fontId="16" applyFont="1" fillId="0" applyFill="1" borderId="11" applyBorder="1" xfId="4">
      <alignment horizontal="left" vertical="top" wrapText="1"/>
    </xf>
    <xf numFmtId="0" applyNumberFormat="1" fontId="10" applyFont="1" fillId="0" applyFill="1" borderId="22" applyBorder="1" xfId="5">
      <alignment horizontal="center"/>
      <protection locked="0"/>
    </xf>
    <xf numFmtId="0" applyNumberFormat="1" fontId="10" applyFont="1" fillId="0" applyFill="1" borderId="12" applyBorder="1" xfId="5">
      <alignment horizontal="center"/>
      <protection hidden="1"/>
    </xf>
    <xf numFmtId="0" applyNumberFormat="1" fontId="10" applyFont="1" fillId="0" applyFill="1" borderId="12" applyBorder="1" xfId="5">
      <alignment horizontal="center"/>
    </xf>
    <xf numFmtId="0" applyNumberFormat="1" fontId="10" applyFont="1" fillId="0" applyFill="1" borderId="13" applyBorder="1" xfId="5">
      <alignment horizontal="center"/>
    </xf>
    <xf numFmtId="0" applyNumberFormat="1" fontId="14" applyFont="1" fillId="0" applyFill="1" borderId="23" applyBorder="1" xfId="5">
      <alignment horizontal="center" vertical="top"/>
    </xf>
    <xf numFmtId="0" applyNumberFormat="1" fontId="15" applyFont="1" fillId="0" applyFill="1" borderId="11" applyBorder="1" xfId="4">
      <alignment horizontal="left" vertical="top" wrapText="1"/>
    </xf>
    <xf numFmtId="0" applyNumberFormat="1" fontId="1" applyFont="1" fillId="0" applyFill="1" borderId="19" applyBorder="1" xfId="5">
      <alignment horizontal="center" vertical="center"/>
      <protection locked="0"/>
    </xf>
    <xf numFmtId="9" applyNumberFormat="1" fontId="9" applyFont="1" fillId="0" applyFill="1" borderId="11" applyBorder="1" xfId="5">
      <alignment horizontal="center" vertical="center"/>
      <protection hidden="1"/>
    </xf>
    <xf numFmtId="0" applyNumberFormat="1" fontId="10" applyFont="1" fillId="9" applyFill="1" borderId="22" applyBorder="1" xfId="5">
      <alignment horizontal="center"/>
      <protection locked="0"/>
    </xf>
    <xf numFmtId="0" applyNumberFormat="1" fontId="10" applyFont="1" fillId="9" applyFill="1" borderId="12" applyBorder="1" xfId="5">
      <alignment horizontal="center"/>
      <protection hidden="1"/>
    </xf>
    <xf numFmtId="0" applyNumberFormat="1" fontId="10" applyFont="1" fillId="9" applyFill="1" borderId="12" applyBorder="1" xfId="5">
      <alignment horizontal="center"/>
    </xf>
    <xf numFmtId="0" applyNumberFormat="1" fontId="10" applyFont="1" fillId="9" applyFill="1" borderId="13" applyBorder="1" xfId="5">
      <alignment horizontal="center"/>
    </xf>
    <xf numFmtId="0" applyNumberFormat="1" fontId="10" applyFont="1" fillId="9" applyFill="1" borderId="11" applyBorder="1" xfId="5">
      <protection locked="0"/>
    </xf>
    <xf numFmtId="0" applyNumberFormat="1" fontId="9" applyFont="1" fillId="9" applyFill="1" borderId="11" applyBorder="1" xfId="5">
      <alignment horizontal="center" vertical="center"/>
      <protection hidden="1"/>
    </xf>
    <xf numFmtId="0" applyNumberFormat="1" fontId="10" applyFont="1" fillId="9" applyFill="1" borderId="11" applyBorder="1" xfId="5"/>
    <xf numFmtId="0" applyNumberFormat="1" fontId="10" applyFont="1" fillId="0" applyFill="1" borderId="11" applyBorder="1" xfId="5">
      <alignment horizontal="center"/>
      <protection locked="0"/>
    </xf>
    <xf numFmtId="0" applyNumberFormat="1" fontId="10" applyFont="1" fillId="0" applyFill="1" borderId="11" applyBorder="1" xfId="5">
      <alignment horizontal="center"/>
      <protection hidden="1"/>
    </xf>
    <xf numFmtId="0" applyNumberFormat="1" fontId="10" applyFont="1" fillId="0" applyFill="1" borderId="11" applyBorder="1" xfId="5">
      <alignment horizontal="center"/>
    </xf>
    <xf numFmtId="0" applyNumberFormat="1" fontId="14" applyFont="1" fillId="0" applyFill="1" borderId="11" applyBorder="1" xfId="5">
      <alignment horizontal="center" vertical="top"/>
    </xf>
    <xf numFmtId="0" applyNumberFormat="1" fontId="1" applyFont="1" fillId="0" applyFill="1" borderId="11" applyBorder="1" xfId="5">
      <alignment horizontal="center" vertical="center"/>
      <protection locked="0"/>
    </xf>
    <xf numFmtId="0" applyNumberFormat="1" fontId="13" applyFont="1" fillId="8" applyFill="1" borderId="24" applyBorder="1" xfId="5">
      <alignment horizontal="center"/>
    </xf>
    <xf numFmtId="0" applyNumberFormat="1" fontId="13" applyFont="1" fillId="8" applyFill="1" borderId="25" applyBorder="1" xfId="4">
      <alignment horizontal="left" vertical="top" wrapText="1"/>
    </xf>
    <xf numFmtId="0" applyNumberFormat="1" fontId="13" applyFont="1" fillId="8" applyFill="1" borderId="25" applyBorder="1" xfId="4">
      <alignment horizontal="left" vertical="top" wrapText="1"/>
      <protection locked="0"/>
    </xf>
    <xf numFmtId="9" applyNumberFormat="1" fontId="13" applyFont="1" fillId="8" applyFill="1" borderId="25" applyBorder="1" xfId="4">
      <alignment horizontal="center" vertical="top" wrapText="1"/>
      <protection hidden="1"/>
    </xf>
    <xf numFmtId="0" applyNumberFormat="1" fontId="10" applyFont="1" fillId="0" applyFill="1" borderId="26" applyBorder="1" xfId="5"/>
    <xf numFmtId="0" applyNumberFormat="1" fontId="10" applyFont="1" fillId="0" applyFill="1" borderId="27" applyBorder="1" xfId="5"/>
    <xf numFmtId="0" applyNumberFormat="1" fontId="1" applyFont="1" fillId="0" applyFill="1" borderId="19" applyBorder="1" xfId="5">
      <alignment horizontal="center" vertical="center"/>
      <protection locked="0"/>
    </xf>
    <xf numFmtId="9" applyNumberFormat="1" fontId="9" applyFont="1" fillId="0" applyFill="1" borderId="19" applyBorder="1" xfId="5">
      <alignment horizontal="center" vertical="center"/>
      <protection hidden="1"/>
    </xf>
    <xf numFmtId="0" applyNumberFormat="1" fontId="14" applyFont="1" fillId="0" applyFill="1" borderId="28" applyBorder="1" xfId="5">
      <alignment horizontal="center" vertical="top"/>
    </xf>
    <xf numFmtId="0" applyNumberFormat="1" fontId="10" applyFont="1" fillId="0" applyFill="1" borderId="22" applyBorder="1" xfId="5">
      <alignment horizontal="center" vertical="center"/>
      <protection locked="0"/>
    </xf>
    <xf numFmtId="0" applyNumberFormat="1" fontId="10" applyFont="1" fillId="0" applyFill="1" borderId="12" applyBorder="1" xfId="5">
      <alignment horizontal="center" vertical="center"/>
      <protection hidden="1"/>
    </xf>
    <xf numFmtId="0" applyNumberFormat="1" fontId="10" applyFont="1" fillId="0" applyFill="1" borderId="12" applyBorder="1" xfId="5">
      <alignment horizontal="center" vertical="center"/>
    </xf>
    <xf numFmtId="0" applyNumberFormat="1" fontId="10" applyFont="1" fillId="0" applyFill="1" borderId="13" applyBorder="1" xfId="5">
      <alignment horizontal="center" vertical="center"/>
    </xf>
    <xf numFmtId="0" applyNumberFormat="1" fontId="1" applyFont="1" fillId="0" applyFill="1" borderId="11" applyBorder="1" xfId="5">
      <alignment horizontal="center" vertical="center"/>
      <protection locked="0"/>
    </xf>
    <xf numFmtId="0" applyNumberFormat="1" fontId="14" applyFont="1" fillId="0" applyFill="1" borderId="29" applyBorder="1" xfId="5">
      <alignment horizontal="center" vertical="top"/>
    </xf>
    <xf numFmtId="0" applyNumberFormat="1" fontId="10" applyFont="1" fillId="0" applyFill="1" borderId="30" applyBorder="1" xfId="5">
      <alignment horizontal="center"/>
      <protection locked="0"/>
    </xf>
    <xf numFmtId="0" applyNumberFormat="1" fontId="10" applyFont="1" fillId="0" applyFill="1" borderId="31" applyBorder="1" xfId="5">
      <alignment horizontal="center"/>
      <protection hidden="1"/>
    </xf>
    <xf numFmtId="0" applyNumberFormat="1" fontId="10" applyFont="1" fillId="0" applyFill="1" borderId="31" applyBorder="1" xfId="5">
      <alignment horizontal="center"/>
    </xf>
    <xf numFmtId="0" applyNumberFormat="1" fontId="10" applyFont="1" fillId="0" applyFill="1" borderId="32" applyBorder="1" xfId="5">
      <alignment horizontal="center"/>
    </xf>
    <xf numFmtId="0" applyNumberFormat="1" fontId="13" applyFont="1" fillId="8" applyFill="1" borderId="33" applyBorder="1" xfId="5">
      <alignment horizontal="center"/>
    </xf>
    <xf numFmtId="0" applyNumberFormat="1" fontId="13" applyFont="1" fillId="8" applyFill="1" borderId="34" applyBorder="1" xfId="4">
      <alignment horizontal="left" vertical="top" wrapText="1"/>
    </xf>
    <xf numFmtId="0" applyNumberFormat="1" fontId="13" applyFont="1" fillId="8" applyFill="1" borderId="34" applyBorder="1" xfId="4">
      <alignment horizontal="left" vertical="top" wrapText="1"/>
      <protection locked="0"/>
    </xf>
    <xf numFmtId="9" applyNumberFormat="1" fontId="13" applyFont="1" fillId="8" applyFill="1" borderId="34" applyBorder="1" xfId="4">
      <alignment horizontal="center" vertical="top" wrapText="1"/>
      <protection hidden="1"/>
    </xf>
    <xf numFmtId="0" applyNumberFormat="1" fontId="10" applyFont="1" fillId="0" applyFill="1" borderId="11" applyBorder="1" xfId="5"/>
    <xf numFmtId="0" applyNumberFormat="1" fontId="14" applyFont="1" fillId="0" applyFill="1" borderId="35" applyBorder="1" xfId="5">
      <alignment horizontal="center" vertical="top"/>
    </xf>
    <xf numFmtId="0" applyNumberFormat="1" fontId="15" applyFont="1" fillId="0" applyFill="1" borderId="36" applyBorder="1" xfId="4">
      <alignment horizontal="left" vertical="top" wrapText="1"/>
    </xf>
    <xf numFmtId="0" applyNumberFormat="1" fontId="1" applyFont="1" fillId="0" applyFill="1" borderId="36" applyBorder="1" xfId="5">
      <alignment horizontal="center" vertical="center"/>
      <protection locked="0"/>
    </xf>
    <xf numFmtId="9" applyNumberFormat="1" fontId="9" applyFont="1" fillId="0" applyFill="1" borderId="36" applyBorder="1" xfId="5">
      <alignment horizontal="center" vertical="center"/>
      <protection hidden="1"/>
    </xf>
    <xf numFmtId="0" applyNumberFormat="1" fontId="10" applyFont="1" fillId="0" applyFill="1" borderId="11" applyBorder="1" xfId="5">
      <alignment horizontal="left" vertical="top" wrapText="1"/>
    </xf>
    <xf numFmtId="0" applyNumberFormat="1" fontId="13" applyFont="1" fillId="0" applyFill="1" borderId="28" applyBorder="1" xfId="5">
      <alignment horizontal="center"/>
    </xf>
    <xf numFmtId="0" applyNumberFormat="1" fontId="1" applyFont="1" fillId="0" applyFill="1" borderId="11" applyBorder="1" xfId="5">
      <alignment horizontal="center" vertical="top"/>
      <protection locked="0"/>
    </xf>
    <xf numFmtId="9" applyNumberFormat="1" fontId="9" applyFont="1" fillId="0" applyFill="1" borderId="11" applyBorder="1" xfId="5">
      <alignment horizontal="center" vertical="top"/>
      <protection hidden="1"/>
    </xf>
    <xf numFmtId="0" applyNumberFormat="1" fontId="10" applyFont="1" fillId="0" applyFill="1" borderId="11" applyBorder="1" xfId="5">
      <alignment horizontal="center" vertical="center"/>
      <protection locked="0"/>
    </xf>
    <xf numFmtId="0" applyNumberFormat="1" fontId="10" applyFont="1" fillId="0" applyFill="1" borderId="37" applyBorder="1" xfId="5">
      <alignment horizontal="center" vertical="center"/>
      <protection locked="0"/>
    </xf>
    <xf numFmtId="0" applyNumberFormat="1" fontId="10" applyFont="1" fillId="0" applyFill="1" borderId="0" applyBorder="1" xfId="5">
      <alignment horizontal="center" vertical="center"/>
      <protection hidden="1"/>
    </xf>
    <xf numFmtId="0" applyNumberFormat="1" fontId="10" applyFont="1" fillId="0" applyFill="1" borderId="0" applyBorder="1" xfId="5">
      <alignment horizontal="center" vertical="center"/>
    </xf>
    <xf numFmtId="0" applyNumberFormat="1" fontId="10" applyFont="1" fillId="0" applyFill="1" borderId="11" applyBorder="1" xfId="5">
      <alignment horizontal="center" vertical="top"/>
      <protection locked="0"/>
    </xf>
    <xf numFmtId="0" applyNumberFormat="1" fontId="14" applyFont="1" fillId="0" applyFill="1" borderId="28" applyBorder="1" xfId="5">
      <alignment horizontal="center" vertical="top" wrapText="1"/>
    </xf>
    <xf numFmtId="0" applyNumberFormat="1" fontId="10" applyFont="1" fillId="0" applyFill="1" borderId="11" applyBorder="1" xfId="5">
      <alignment horizontal="center" vertical="top" wrapText="1"/>
      <protection locked="0"/>
    </xf>
    <xf numFmtId="9" applyNumberFormat="1" fontId="9" applyFont="1" fillId="0" applyFill="1" borderId="11" applyBorder="1" xfId="5">
      <alignment horizontal="center" vertical="top" wrapText="1"/>
      <protection hidden="1"/>
    </xf>
    <xf numFmtId="0" applyNumberFormat="1" fontId="10" applyFont="1" fillId="0" applyFill="1" borderId="11" applyBorder="1" xfId="5">
      <alignment horizontal="center" vertical="center"/>
      <protection hidden="1"/>
    </xf>
    <xf numFmtId="0" applyNumberFormat="1" fontId="10" applyFont="1" fillId="0" applyFill="1" borderId="11" applyBorder="1" xfId="5">
      <alignment horizontal="center" vertical="center"/>
    </xf>
    <xf numFmtId="0" applyNumberFormat="1" fontId="10" applyFont="1" fillId="0" applyFill="1" borderId="30" applyBorder="1" xfId="5">
      <alignment horizontal="center" vertical="center"/>
      <protection locked="0"/>
    </xf>
    <xf numFmtId="0" applyNumberFormat="1" fontId="10" applyFont="1" fillId="0" applyFill="1" borderId="31" applyBorder="1" xfId="5">
      <alignment horizontal="center" vertical="center"/>
      <protection hidden="1"/>
    </xf>
    <xf numFmtId="0" applyNumberFormat="1" fontId="10" applyFont="1" fillId="0" applyFill="1" borderId="31" applyBorder="1" xfId="5">
      <alignment horizontal="center" vertical="center"/>
    </xf>
    <xf numFmtId="0" applyNumberFormat="1" fontId="10" applyFont="1" fillId="0" applyFill="1" borderId="38" applyBorder="1" xfId="5">
      <alignment horizontal="center" vertical="center"/>
    </xf>
    <xf numFmtId="0" applyNumberFormat="1" fontId="13" applyFont="1" fillId="8" applyFill="1" borderId="15" applyBorder="1" xfId="5">
      <alignment horizontal="center"/>
    </xf>
    <xf numFmtId="0" applyNumberFormat="1" fontId="10" applyFont="1" fillId="0" applyFill="1" borderId="19" applyBorder="1" xfId="5">
      <alignment horizontal="center" vertical="center"/>
      <protection locked="0"/>
    </xf>
    <xf numFmtId="9" applyNumberFormat="1" fontId="1" applyFont="1" fillId="0" applyFill="1" borderId="19" applyBorder="1" xfId="5">
      <alignment horizontal="center" vertical="center"/>
      <protection hidden="1"/>
    </xf>
    <xf numFmtId="0" applyNumberFormat="1" fontId="10" applyFont="1" fillId="0" applyFill="1" borderId="0" applyBorder="1" xfId="5">
      <alignment vertical="top"/>
    </xf>
    <xf numFmtId="0" applyNumberFormat="1" fontId="10" applyFont="1" fillId="0" applyFill="1" borderId="22" applyBorder="1" xfId="5">
      <alignment horizontal="center"/>
      <protection locked="0"/>
    </xf>
    <xf numFmtId="0" applyNumberFormat="1" fontId="10" applyFont="1" fillId="0" applyFill="1" borderId="12" applyBorder="1" xfId="5">
      <alignment horizontal="center"/>
      <protection hidden="1"/>
    </xf>
    <xf numFmtId="0" applyNumberFormat="1" fontId="10" applyFont="1" fillId="0" applyFill="1" borderId="12" applyBorder="1" xfId="5">
      <alignment horizontal="center"/>
    </xf>
    <xf numFmtId="0" applyNumberFormat="1" fontId="10" applyFont="1" fillId="0" applyFill="1" borderId="13" applyBorder="1" xfId="5">
      <alignment horizontal="center"/>
    </xf>
    <xf numFmtId="9" applyNumberFormat="1" fontId="1" applyFont="1" fillId="0" applyFill="1" borderId="11" applyBorder="1" xfId="5">
      <alignment horizontal="center" vertical="center"/>
      <protection hidden="1"/>
    </xf>
    <xf numFmtId="0" applyNumberFormat="1" fontId="10" applyFont="1" fillId="0" applyFill="1" borderId="11" applyBorder="1" xfId="5">
      <alignment vertical="top"/>
    </xf>
    <xf numFmtId="0" applyNumberFormat="1" fontId="10" applyFont="1" fillId="0" applyFill="1" borderId="11" applyBorder="1" xfId="5">
      <alignment wrapText="1"/>
    </xf>
    <xf numFmtId="0" applyNumberFormat="1" fontId="10" applyFont="1" fillId="0" applyFill="1" borderId="11" applyBorder="1" xfId="5"/>
    <xf numFmtId="0" applyNumberFormat="1" fontId="10" applyFont="1" fillId="0" applyFill="1" borderId="30" applyBorder="1" xfId="5">
      <alignment horizontal="center"/>
      <protection locked="0"/>
    </xf>
    <xf numFmtId="0" applyNumberFormat="1" fontId="10" applyFont="1" fillId="0" applyFill="1" borderId="31" applyBorder="1" xfId="5">
      <alignment horizontal="center"/>
      <protection hidden="1"/>
    </xf>
    <xf numFmtId="0" applyNumberFormat="1" fontId="10" applyFont="1" fillId="0" applyFill="1" borderId="31" applyBorder="1" xfId="5">
      <alignment horizontal="center"/>
    </xf>
    <xf numFmtId="0" applyNumberFormat="1" fontId="10" applyFont="1" fillId="0" applyFill="1" borderId="38" applyBorder="1" xfId="5">
      <alignment horizontal="center"/>
    </xf>
    <xf numFmtId="0" applyNumberFormat="1" fontId="13" applyFont="1" fillId="8" applyFill="1" borderId="34" applyBorder="1" xfId="4">
      <alignment horizontal="left" vertical="top" wrapText="1"/>
      <protection locked="0"/>
    </xf>
    <xf numFmtId="0" applyNumberFormat="1" fontId="17" applyFont="1" fillId="0" applyFill="1" borderId="28" applyBorder="1" xfId="5">
      <alignment horizontal="center" vertical="top"/>
    </xf>
    <xf numFmtId="9" applyNumberFormat="1" fontId="18" applyFont="1" fillId="0" applyFill="1" borderId="11" applyBorder="1" xfId="5">
      <alignment horizontal="center" vertical="center"/>
      <protection hidden="1"/>
    </xf>
    <xf numFmtId="0" applyNumberFormat="1" fontId="10" applyFont="1" fillId="9" applyFill="1" borderId="11" applyBorder="1" xfId="5">
      <alignment vertical="center" wrapText="1"/>
    </xf>
    <xf numFmtId="0" applyNumberFormat="1" fontId="10" applyFont="1" fillId="9" applyFill="1" borderId="11" applyBorder="1" xfId="5">
      <alignment vertical="top" wrapText="1"/>
    </xf>
    <xf numFmtId="0" applyNumberFormat="1" fontId="10" applyFont="1" fillId="9" applyFill="1" borderId="11" applyBorder="1" xfId="5">
      <alignment wrapText="1"/>
    </xf>
    <xf numFmtId="0" applyNumberFormat="1" fontId="17" applyFont="1" fillId="0" applyFill="1" borderId="11" applyBorder="1" xfId="5">
      <alignment horizontal="center" vertical="top"/>
    </xf>
    <xf numFmtId="0" applyNumberFormat="1" fontId="10" applyFont="1" fillId="9" applyFill="1" borderId="11" applyBorder="1" xfId="5">
      <alignment vertical="top" wrapText="1"/>
    </xf>
    <xf numFmtId="0" applyNumberFormat="1" fontId="10" applyFont="1" fillId="9" applyFill="1" borderId="11" applyBorder="1" xfId="5">
      <alignment wrapText="1"/>
    </xf>
    <xf numFmtId="0" applyNumberFormat="1" fontId="10" applyFont="1" fillId="9" applyFill="1" borderId="0" applyBorder="1" xfId="5"/>
    <xf numFmtId="0" applyNumberFormat="1" fontId="10" applyFont="1" fillId="9" applyFill="1" borderId="0" applyBorder="1" xfId="5">
      <alignment vertical="top" wrapText="1"/>
    </xf>
    <xf numFmtId="0" applyNumberFormat="1" fontId="13" applyFont="1" fillId="8" applyFill="1" borderId="11" applyBorder="1" xfId="5">
      <alignment horizontal="center"/>
    </xf>
    <xf numFmtId="0" applyNumberFormat="1" fontId="13" applyFont="1" fillId="8" applyFill="1" borderId="11" applyBorder="1" xfId="4">
      <alignment horizontal="left" vertical="top" wrapText="1"/>
    </xf>
    <xf numFmtId="0" applyNumberFormat="1" fontId="13" applyFont="1" fillId="8" applyFill="1" borderId="11" applyBorder="1" xfId="4">
      <alignment horizontal="left" vertical="top" wrapText="1"/>
      <protection locked="0"/>
    </xf>
    <xf numFmtId="9" applyNumberFormat="1" fontId="13" applyFont="1" fillId="8" applyFill="1" borderId="11" applyBorder="1" xfId="4">
      <alignment horizontal="center" vertical="top" wrapText="1"/>
      <protection hidden="1"/>
    </xf>
    <xf numFmtId="9" applyNumberFormat="1" fontId="10" applyFont="1" fillId="0" applyFill="1" borderId="11" applyBorder="1" xfId="5">
      <protection hidden="1"/>
    </xf>
    <xf numFmtId="0" applyNumberFormat="1" fontId="10" applyFont="1" fillId="9" applyFill="1" borderId="11" applyBorder="1" xfId="5">
      <alignment horizontal="left" vertical="top" wrapText="1"/>
    </xf>
    <xf numFmtId="0" applyNumberFormat="1" fontId="10" applyFont="1" fillId="0" applyFill="1" borderId="19" applyBorder="1" xfId="5">
      <alignment horizontal="center" vertical="top"/>
      <protection locked="0"/>
    </xf>
    <xf numFmtId="9" applyNumberFormat="1" fontId="10" applyFont="1" fillId="0" applyFill="1" borderId="11" applyBorder="1" xfId="5">
      <alignment vertical="top"/>
      <protection hidden="1"/>
    </xf>
    <xf numFmtId="0" applyNumberFormat="1" fontId="13" applyFont="1" fillId="8" applyFill="1" borderId="14" applyBorder="1" xfId="5">
      <alignment horizontal="center"/>
    </xf>
    <xf numFmtId="0" applyNumberFormat="1" fontId="13" applyFont="1" fillId="8" applyFill="1" borderId="14" applyBorder="1" xfId="4">
      <alignment horizontal="left" vertical="top" wrapText="1"/>
    </xf>
    <xf numFmtId="9" applyNumberFormat="1" fontId="10" applyFont="1" fillId="0" applyFill="1" borderId="11" applyBorder="1" xfId="5">
      <alignment horizontal="center" vertical="center"/>
      <protection hidden="1"/>
    </xf>
    <xf numFmtId="0" applyNumberFormat="1" fontId="10" applyFont="1" fillId="0" applyFill="1" borderId="0" applyBorder="1" xfId="5">
      <alignment vertical="top" wrapText="1"/>
    </xf>
    <xf numFmtId="0" applyNumberFormat="1" fontId="12" applyFont="1" fillId="10" applyFill="1" borderId="39" applyBorder="1" xfId="5">
      <alignment horizontal="center"/>
    </xf>
    <xf numFmtId="0" applyNumberFormat="1" fontId="10" applyFont="1" fillId="0" applyFill="1" borderId="0" applyBorder="1" xfId="5">
      <protection locked="0"/>
    </xf>
    <xf numFmtId="0" applyNumberFormat="1" fontId="12" applyFont="1" fillId="10" applyFill="1" borderId="40" applyBorder="1" xfId="5">
      <alignment horizontal="center"/>
      <protection locked="0"/>
    </xf>
    <xf numFmtId="9" applyNumberFormat="1" fontId="12" applyFont="1" fillId="10" applyFill="1" borderId="25" applyBorder="1" xfId="5">
      <alignment horizontal="center"/>
      <protection hidden="1"/>
    </xf>
    <xf numFmtId="165" applyNumberFormat="1" fontId="12" applyFont="1" fillId="10" applyFill="1" borderId="41" applyBorder="1" xfId="2">
      <alignment horizontal="center"/>
      <protection hidden="1"/>
    </xf>
    <xf numFmtId="0" applyNumberFormat="1" fontId="10" applyFont="1" fillId="0" applyFill="1" borderId="13" applyBorder="1" xfId="5">
      <alignment horizontal="center" vertical="center"/>
      <protection hidden="1"/>
    </xf>
    <xf numFmtId="0" applyNumberFormat="1" fontId="12" applyFont="1" fillId="10" applyFill="1" borderId="42" applyBorder="1" xfId="5">
      <alignment horizontal="center"/>
    </xf>
    <xf numFmtId="0" applyNumberFormat="1" fontId="4" applyFont="1" fillId="4" applyFill="1" borderId="9" applyBorder="1" xfId="0">
      <alignment horizontal="center" vertical="top" wrapText="1"/>
    </xf>
    <xf numFmtId="0" applyNumberFormat="1" fontId="1" applyFont="1" fillId="0" applyFill="1" borderId="9" applyBorder="1" xfId="0">
      <alignment horizontal="center"/>
    </xf>
    <xf numFmtId="0" applyNumberFormat="1" fontId="0" applyFont="1" fillId="0" applyFill="1" borderId="9" applyBorder="1" xfId="0"/>
    <xf numFmtId="0" applyNumberFormat="1" fontId="7" applyFont="1" fillId="3" applyFill="1" borderId="0" applyBorder="1" xfId="0">
      <alignment horizontal="center" vertical="top" wrapText="1"/>
    </xf>
    <xf numFmtId="0" applyNumberFormat="1" fontId="8" applyFont="1" fillId="0" applyFill="1" borderId="0" applyBorder="1" xfId="0"/>
    <xf numFmtId="0" applyNumberFormat="1" fontId="1" applyFont="1" fillId="0" applyFill="1" borderId="9" applyBorder="1" xfId="0">
      <alignment horizontal="center" vertical="top" wrapText="1"/>
    </xf>
    <xf numFmtId="0" applyNumberFormat="1" fontId="4" applyFont="1" fillId="4" applyFill="1" borderId="3" applyBorder="1" xfId="0">
      <alignment horizontal="left" vertical="top" wrapText="1"/>
    </xf>
    <xf numFmtId="0" applyNumberFormat="1" fontId="4" applyFont="1" fillId="4" applyFill="1" borderId="4" applyBorder="1" xfId="0">
      <alignment horizontal="left" vertical="top" wrapText="1"/>
    </xf>
    <xf numFmtId="0" applyNumberFormat="1" fontId="4" applyFont="1" fillId="4" applyFill="1" borderId="3" applyBorder="1" xfId="0">
      <alignment horizontal="left" vertical="top" wrapText="1" indent="1"/>
    </xf>
    <xf numFmtId="0" applyNumberFormat="1" fontId="4" applyFont="1" fillId="4" applyFill="1" borderId="4" applyBorder="1" xfId="0">
      <alignment horizontal="left" vertical="top" wrapText="1" indent="1"/>
    </xf>
    <xf numFmtId="0" applyNumberFormat="1" fontId="0" applyFont="1" fillId="4" applyFill="1" borderId="3" applyBorder="1" xfId="0">
      <alignment horizontal="left" vertical="top" wrapText="1" indent="2"/>
    </xf>
    <xf numFmtId="0" applyNumberFormat="1" fontId="0" applyFont="1" fillId="4" applyFill="1" borderId="4" applyBorder="1" xfId="0">
      <alignment horizontal="left" vertical="top" wrapText="1" indent="2"/>
    </xf>
    <xf numFmtId="0" applyNumberFormat="1" fontId="1" applyFont="1" fillId="4" applyFill="1" borderId="3" applyBorder="1" xfId="0">
      <alignment horizontal="left" vertical="top" wrapText="1" indent="2"/>
    </xf>
    <xf numFmtId="0" applyNumberFormat="1" fontId="1" applyFont="1" fillId="4" applyFill="1" borderId="4" applyBorder="1" xfId="0">
      <alignment horizontal="left" vertical="top" wrapText="1" indent="2"/>
    </xf>
    <xf numFmtId="0" applyNumberFormat="1" fontId="0" applyFont="1" fillId="4" applyFill="1" borderId="3" applyBorder="1" xfId="0">
      <alignment horizontal="left" vertical="top" wrapText="1" indent="3"/>
    </xf>
    <xf numFmtId="0" applyNumberFormat="1" fontId="0" applyFont="1" fillId="4" applyFill="1" borderId="4" applyBorder="1" xfId="0">
      <alignment horizontal="left" vertical="top" wrapText="1" indent="3"/>
    </xf>
    <xf numFmtId="0" applyNumberFormat="1" fontId="3" applyFont="1" fillId="3" applyFill="1" borderId="0" applyBorder="1" xfId="0">
      <alignment horizontal="center" vertical="top" wrapText="1"/>
    </xf>
    <xf numFmtId="0" applyNumberFormat="1" fontId="8" applyFont="1" fillId="3" applyFill="1" borderId="0" applyBorder="1" xfId="0">
      <alignment horizontal="center" vertical="top" wrapText="1"/>
    </xf>
    <xf numFmtId="0" applyNumberFormat="1" fontId="5" applyFont="1" fillId="3" applyFill="1" borderId="1" applyBorder="1" xfId="0">
      <alignment horizontal="right" vertical="top" wrapText="1"/>
    </xf>
    <xf numFmtId="0" applyNumberFormat="1" fontId="5" applyFont="1" fillId="3" applyFill="1" borderId="0" applyBorder="1" xfId="0">
      <alignment horizontal="right" vertical="top" wrapText="1"/>
    </xf>
    <xf numFmtId="0" applyNumberFormat="1" fontId="4" applyFont="1" fillId="4" applyFill="1" borderId="2" applyBorder="1" xfId="0">
      <alignment horizontal="center" vertical="center" wrapText="1"/>
    </xf>
    <xf numFmtId="0" applyNumberFormat="1" fontId="4" applyFont="1" fillId="4" applyFill="1" borderId="8" applyBorder="1" xfId="0">
      <alignment horizontal="center" vertical="center" wrapText="1"/>
    </xf>
    <xf numFmtId="0" applyNumberFormat="1" fontId="4" applyFont="1" fillId="4" applyFill="1" borderId="7" applyBorder="1" xfId="0">
      <alignment horizontal="center" vertical="center" wrapText="1"/>
    </xf>
    <xf numFmtId="0" applyNumberFormat="1" fontId="4" applyFont="1" fillId="4" applyFill="1" borderId="0" applyBorder="1" xfId="0">
      <alignment horizontal="center" vertical="center" wrapText="1"/>
    </xf>
    <xf numFmtId="0" applyNumberFormat="1" fontId="4" applyFont="1" fillId="4" applyFill="1" borderId="5" applyBorder="1" xfId="0">
      <alignment horizontal="center" vertical="center" wrapText="1"/>
    </xf>
    <xf numFmtId="0" applyNumberFormat="1" fontId="4" applyFont="1" fillId="4" applyFill="1" borderId="1" applyBorder="1" xfId="0">
      <alignment horizontal="center" vertical="center" wrapText="1"/>
    </xf>
    <xf numFmtId="0" applyNumberFormat="1" fontId="9" applyFont="1" fillId="3" applyFill="1" borderId="0" applyBorder="1" xfId="0">
      <alignment horizontal="center" vertical="top" wrapText="1"/>
    </xf>
    <xf numFmtId="0" applyNumberFormat="1" fontId="0" applyFont="1" fillId="0" applyFill="1" borderId="0" applyBorder="1" xfId="0"/>
    <xf numFmtId="0" applyNumberFormat="1" fontId="4" applyFont="1" fillId="4" applyFill="1" borderId="11" applyBorder="1" xfId="0">
      <alignment horizontal="center" vertical="center" wrapText="1"/>
    </xf>
    <xf numFmtId="0" applyNumberFormat="1" fontId="0" applyFont="1" fillId="0" applyFill="1" borderId="11" applyBorder="1" xfId="0">
      <alignment horizontal="center" vertical="center" wrapText="1"/>
    </xf>
    <xf numFmtId="0" applyNumberFormat="1" fontId="1" applyFont="1" fillId="2" applyFill="1" borderId="11" applyBorder="1" xfId="0">
      <alignment horizontal="center"/>
    </xf>
    <xf numFmtId="0" applyNumberFormat="1" fontId="1" applyFont="1" fillId="4" applyFill="1" borderId="11" applyBorder="1" xfId="0">
      <alignment horizontal="left" vertical="top" wrapText="1"/>
    </xf>
    <xf numFmtId="0" applyNumberFormat="1" fontId="1" applyFont="1" fillId="4" applyFill="1" borderId="11" applyBorder="1" xfId="0">
      <alignment vertical="top" wrapText="1"/>
    </xf>
    <xf numFmtId="0" applyNumberFormat="1" fontId="0" applyFont="1" fillId="3" applyFill="1" borderId="0" applyBorder="1" xfId="0">
      <alignment horizontal="center" vertical="top" wrapText="1"/>
    </xf>
    <xf numFmtId="0" applyNumberFormat="1" fontId="5" applyFont="1" fillId="3" applyFill="1" borderId="0" applyBorder="1" xfId="0">
      <alignment horizontal="right" vertical="top" wrapText="1"/>
    </xf>
    <xf numFmtId="0" applyNumberFormat="1" fontId="0" applyFont="1" fillId="4" applyFill="1" borderId="11" applyBorder="1" xfId="0">
      <alignment horizontal="left" vertical="top" wrapText="1"/>
    </xf>
    <xf numFmtId="0" applyNumberFormat="1" fontId="0" applyFont="1" fillId="4" applyFill="1" borderId="11" applyBorder="1" xfId="0">
      <alignment vertical="top" wrapText="1"/>
    </xf>
    <xf numFmtId="0" applyNumberFormat="1" fontId="0" applyFont="1" fillId="0" applyFill="1" borderId="0" applyBorder="1" xfId="0">
      <alignment horizontal="center" vertical="top" wrapText="1"/>
    </xf>
    <xf numFmtId="43" applyNumberFormat="1" fontId="0" applyFont="1" fillId="3" applyFill="1" borderId="0" applyBorder="1" xfId="1">
      <alignment vertical="top"/>
    </xf>
    <xf numFmtId="43" applyNumberFormat="1" fontId="1" applyFont="1" fillId="2" applyFill="1" borderId="9" applyBorder="1" xfId="1">
      <alignment horizontal="center"/>
    </xf>
    <xf numFmtId="43" applyNumberFormat="1" fontId="6" applyFont="1" fillId="3" applyFill="1" borderId="10" applyBorder="1" xfId="1">
      <alignment horizontal="right" vertical="top"/>
    </xf>
    <xf numFmtId="43" applyNumberFormat="1" fontId="6" applyFont="1" fillId="3" applyFill="1" borderId="6" applyBorder="1" xfId="1">
      <alignment horizontal="right" vertical="top"/>
    </xf>
    <xf numFmtId="43" applyNumberFormat="1" fontId="0" applyFont="1" fillId="3" applyFill="1" borderId="6" applyBorder="1" xfId="1">
      <alignment vertical="top" wrapText="1"/>
      <protection locked="0"/>
    </xf>
    <xf numFmtId="43" applyNumberFormat="1" fontId="5" applyFont="1" fillId="5" applyFill="1" borderId="6" applyBorder="1" xfId="1">
      <alignment horizontal="right" vertical="top"/>
    </xf>
    <xf numFmtId="43" applyNumberFormat="1" fontId="0" applyFont="1" fillId="0" applyFill="1" borderId="0" applyBorder="1" xfId="1"/>
    <xf numFmtId="43" applyNumberFormat="1" fontId="8" applyFont="1" fillId="0" applyFill="1" borderId="0" applyBorder="1" xfId="1"/>
    <xf numFmtId="43" applyNumberFormat="1" fontId="0" applyFont="1" fillId="0" applyFill="1" borderId="10" applyBorder="1" xfId="1"/>
    <xf numFmtId="43" applyNumberFormat="1" fontId="0" applyFont="1" fillId="0" applyFill="1" borderId="6" applyBorder="1" xfId="1"/>
    <xf numFmtId="4" applyNumberFormat="1" fontId="4" applyFont="1" fillId="4" applyFill="1" borderId="4" applyBorder="1" xfId="0">
      <alignment horizontal="left" vertical="top" wrapText="1"/>
    </xf>
    <xf numFmtId="4" applyNumberFormat="1" fontId="5" applyFont="1" fillId="5" applyFill="1" borderId="6" applyBorder="1" xfId="0">
      <alignment horizontal="right" vertical="top"/>
    </xf>
    <xf numFmtId="4" applyNumberFormat="1" fontId="6" applyFont="1" fillId="3" applyFill="1" borderId="6" applyBorder="1" xfId="0">
      <alignment horizontal="right" vertical="top"/>
    </xf>
    <xf numFmtId="4" applyNumberFormat="1" fontId="5" applyFont="1" fillId="5" applyFill="1" borderId="6" applyBorder="1" xfId="1">
      <alignment horizontal="right" vertical="top"/>
    </xf>
    <xf numFmtId="4" applyNumberFormat="1" fontId="6" applyFont="1" fillId="3" applyFill="1" borderId="6" applyBorder="1" xfId="1">
      <alignment horizontal="right" vertical="top"/>
    </xf>
    <xf numFmtId="4" applyNumberFormat="1" fontId="0" applyFont="1" fillId="0" applyFill="1" borderId="6" applyBorder="1" xfId="0"/>
    <xf numFmtId="4" applyNumberFormat="1" fontId="0" applyFont="1" fillId="0" applyFill="1" borderId="6" applyBorder="1" xfId="1"/>
    <xf numFmtId="4" applyNumberFormat="1" fontId="0" applyFont="1" fillId="2" applyFill="1" borderId="11" applyBorder="1" xfId="0"/>
    <xf numFmtId="3" applyNumberFormat="1" fontId="0" applyFont="1" fillId="2" applyFill="1" borderId="11" applyBorder="1" xfId="0"/>
  </cellXfs>
  <cellStyles count="6">
    <cellStyle name="Comma" xfId="1" builtinId="3"/>
    <cellStyle name="Comma [0] 2" xfId="2"/>
    <cellStyle name="Comma 2" xfId="3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2016/2017/RBS%20APU%20PPT%20MI/DATA%20ISIAN%20MI%20TENTANG%20APU%20PP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Umum"/>
      <sheetName val="Cover"/>
      <sheetName val="Validasi"/>
      <sheetName val="STR_FKT"/>
      <sheetName val="BNS_RSK"/>
      <sheetName val="INT_CTR"/>
    </sheetNames>
    <sheetDataSet>
      <sheetData sheetId="0">
        <row r="3">
          <cell r="C3" t="str">
            <v>Data Umum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58"/>
  <sheetViews>
    <sheetView tabSelected="1" topLeftCell="C1" workbookViewId="0">
      <selection activeCell="C6" sqref="C6:J6"/>
    </sheetView>
  </sheetViews>
  <sheetFormatPr defaultRowHeight="15" x14ac:dyDescent="0.25"/>
  <cols>
    <col min="4" max="4" width="34.7109375" customWidth="1"/>
    <col min="5" max="5" width="19.42578125" customWidth="1"/>
    <col min="6" max="6" width="21.85546875" customWidth="1" style="207"/>
    <col min="7" max="7" width="22.42578125" customWidth="1"/>
    <col min="8" max="8" width="23.7109375" customWidth="1" style="207"/>
    <col min="9" max="9" width="21.85546875" customWidth="1"/>
    <col min="10" max="10" width="26.28515625" customWidth="1" style="207"/>
    <col min="11" max="11" width="17.42578125" customWidth="1"/>
    <col min="12" max="12" width="22.85546875" customWidth="1" style="207"/>
    <col min="13" max="13" width="16.28515625" customWidth="1"/>
    <col min="14" max="14" width="21.5703125" customWidth="1" style="207"/>
  </cols>
  <sheetData>
    <row r="3" ht="17.25">
      <c r="B3" s="6"/>
      <c r="C3" s="179" t="str">
        <f>UPPER('[1]Data Umum'!D3)</f>
      </c>
      <c r="D3" s="179"/>
      <c r="E3" s="179"/>
      <c r="F3" s="179"/>
      <c r="G3" s="179"/>
      <c r="H3" s="179"/>
      <c r="I3" s="179"/>
      <c r="J3" s="179"/>
    </row>
    <row r="4" ht="-1">
      <c r="B4" s="6"/>
      <c r="C4" s="6"/>
      <c r="D4" s="6"/>
      <c r="E4" s="6"/>
      <c r="F4" s="201"/>
      <c r="G4" s="6"/>
      <c r="H4" s="201"/>
      <c r="I4" s="6"/>
      <c r="J4" s="201"/>
    </row>
    <row r="5" ht="18.75">
      <c r="B5" s="6"/>
      <c r="C5" s="166" t="s">
        <v>0</v>
      </c>
      <c r="D5" s="166"/>
      <c r="E5" s="166"/>
      <c r="F5" s="166"/>
      <c r="G5" s="166"/>
      <c r="H5" s="166"/>
      <c r="I5" s="166"/>
      <c r="J5" s="166"/>
      <c r="K5" s="167"/>
      <c r="L5" s="167"/>
      <c r="M5" s="167"/>
      <c r="N5" s="167"/>
    </row>
    <row r="6" ht="18.75">
      <c r="B6" s="6"/>
      <c r="C6" s="180"/>
      <c r="D6" s="180"/>
      <c r="E6" s="180"/>
      <c r="F6" s="180"/>
      <c r="G6" s="180"/>
      <c r="H6" s="180"/>
      <c r="I6" s="180"/>
      <c r="J6" s="180"/>
      <c r="K6" s="13"/>
      <c r="L6" s="208"/>
      <c r="M6" s="13"/>
      <c r="N6" s="208"/>
    </row>
    <row r="7" ht="18.75">
      <c r="B7" s="6"/>
      <c r="C7" s="166" t="s">
        <v>1</v>
      </c>
      <c r="D7" s="166"/>
      <c r="E7" s="166"/>
      <c r="F7" s="166"/>
      <c r="G7" s="166"/>
      <c r="H7" s="166"/>
      <c r="I7" s="166"/>
      <c r="J7" s="166"/>
      <c r="K7" s="167"/>
      <c r="L7" s="167"/>
      <c r="M7" s="167"/>
      <c r="N7" s="167"/>
    </row>
    <row r="8" ht="-1">
      <c r="B8" s="6"/>
      <c r="C8" s="6"/>
      <c r="D8" s="6"/>
      <c r="E8" s="6"/>
      <c r="F8" s="201"/>
      <c r="G8" s="6"/>
      <c r="H8" s="201"/>
      <c r="I8" s="6"/>
      <c r="J8" s="201"/>
    </row>
    <row r="9" ht="-1">
      <c r="B9" s="6"/>
      <c r="C9" s="181"/>
      <c r="D9" s="181"/>
      <c r="E9" s="182"/>
      <c r="F9" s="182"/>
      <c r="G9" s="182"/>
      <c r="H9" s="182"/>
      <c r="I9" s="182"/>
      <c r="J9" s="182"/>
    </row>
    <row r="10" ht="-1">
      <c r="B10" s="6"/>
      <c r="C10" s="183" t="s">
        <v>2</v>
      </c>
      <c r="D10" s="184"/>
      <c r="E10" s="163" t="str">
        <f>"Produk Penawaran Umum"</f>
        <v>Produk Penawaran Umum</v>
      </c>
      <c r="F10" s="163"/>
      <c r="G10" s="163"/>
      <c r="H10" s="165"/>
      <c r="I10" s="165"/>
      <c r="J10" s="165"/>
      <c r="K10" s="163" t="str">
        <f>"Produk Non Penawaran Umum"</f>
        <v>Produk Non Penawaran Umum</v>
      </c>
      <c r="L10" s="163"/>
      <c r="M10" s="163"/>
      <c r="N10" s="165"/>
    </row>
    <row r="11" ht="-1">
      <c r="B11" s="6"/>
      <c r="C11" s="185"/>
      <c r="D11" s="186"/>
      <c r="E11" s="163" t="s">
        <v>3</v>
      </c>
      <c r="F11" s="164"/>
      <c r="G11" s="163" t="s">
        <v>4</v>
      </c>
      <c r="H11" s="164"/>
      <c r="I11" s="163" t="s">
        <v>5</v>
      </c>
      <c r="J11" s="168"/>
      <c r="K11" s="163" t="s">
        <v>6</v>
      </c>
      <c r="L11" s="164"/>
      <c r="M11" s="163" t="s">
        <v>7</v>
      </c>
      <c r="N11" s="164"/>
    </row>
    <row r="12" ht="-1">
      <c r="B12" s="6"/>
      <c r="C12" s="187"/>
      <c r="D12" s="188"/>
      <c r="E12" s="14" t="s">
        <v>8</v>
      </c>
      <c r="F12" s="202" t="s">
        <v>9</v>
      </c>
      <c r="G12" s="14" t="s">
        <v>8</v>
      </c>
      <c r="H12" s="202" t="s">
        <v>9</v>
      </c>
      <c r="I12" s="14" t="s">
        <v>8</v>
      </c>
      <c r="J12" s="202" t="s">
        <v>9</v>
      </c>
      <c r="K12" s="14" t="s">
        <v>8</v>
      </c>
      <c r="L12" s="202" t="s">
        <v>9</v>
      </c>
      <c r="M12" s="14" t="s">
        <v>8</v>
      </c>
      <c r="N12" s="202" t="s">
        <v>9</v>
      </c>
    </row>
    <row r="13" ht="-1">
      <c r="B13" s="6"/>
      <c r="C13" s="169" t="s">
        <v>10</v>
      </c>
      <c r="D13" s="170"/>
      <c r="E13" s="7">
        <f ref="E13:J13" t="shared" si="0">IFERROR(E14, 0)+IFERROR(E17, 0)</f>
        <v>0</v>
      </c>
      <c r="F13" s="203">
        <f t="shared" si="0"/>
        <v>0</v>
      </c>
      <c r="G13" s="7">
        <f t="shared" si="0"/>
        <v>0</v>
      </c>
      <c r="H13" s="203">
        <f t="shared" si="0"/>
        <v>0</v>
      </c>
      <c r="I13" s="7">
        <f t="shared" si="0"/>
        <v>0</v>
      </c>
      <c r="J13" s="203">
        <f t="shared" si="0"/>
        <v>0</v>
      </c>
      <c r="K13" s="8"/>
      <c r="L13" s="209"/>
      <c r="M13" s="8"/>
      <c r="N13" s="209"/>
    </row>
    <row r="14" ht="-1">
      <c r="B14" s="6"/>
      <c r="C14" s="171" t="s">
        <v>11</v>
      </c>
      <c r="D14" s="172"/>
      <c r="E14" s="9">
        <f ref="E14:J14" t="shared" si="1">IFERROR(E15, 0)+IFERROR(E16, 0)</f>
        <v>0</v>
      </c>
      <c r="F14" s="204">
        <f t="shared" si="1"/>
        <v>0</v>
      </c>
      <c r="G14" s="9">
        <f t="shared" si="1"/>
        <v>0</v>
      </c>
      <c r="H14" s="204">
        <f t="shared" si="1"/>
        <v>0</v>
      </c>
      <c r="I14" s="9">
        <f t="shared" si="1"/>
        <v>0</v>
      </c>
      <c r="J14" s="204">
        <f t="shared" si="1"/>
        <v>0</v>
      </c>
      <c r="K14" s="10"/>
      <c r="L14" s="210"/>
      <c r="M14" s="10"/>
      <c r="N14" s="210"/>
    </row>
    <row r="15" ht="-1">
      <c r="B15" s="6"/>
      <c r="C15" s="173" t="s">
        <v>12</v>
      </c>
      <c r="D15" s="174"/>
      <c r="E15" s="11">
        <v>187</v>
      </c>
      <c r="F15" s="205">
        <v>258558759.99</v>
      </c>
      <c r="G15" s="11">
        <v>0</v>
      </c>
      <c r="H15" s="205">
        <v>0</v>
      </c>
      <c r="I15" s="11">
        <v>0</v>
      </c>
      <c r="J15" s="205">
        <v>0</v>
      </c>
      <c r="K15" s="10">
        <v>0</v>
      </c>
      <c r="L15" s="210">
        <v>0</v>
      </c>
      <c r="M15" s="10">
        <v>0</v>
      </c>
      <c r="N15" s="210">
        <v>0</v>
      </c>
    </row>
    <row r="16" ht="-1">
      <c r="B16" s="6"/>
      <c r="C16" s="173" t="s">
        <v>13</v>
      </c>
      <c r="D16" s="174"/>
      <c r="E16" s="11">
        <v>0</v>
      </c>
      <c r="F16" s="205">
        <v>0</v>
      </c>
      <c r="G16" s="11">
        <v>0</v>
      </c>
      <c r="H16" s="205">
        <v>0</v>
      </c>
      <c r="I16" s="11">
        <v>0</v>
      </c>
      <c r="J16" s="205">
        <v>0</v>
      </c>
      <c r="K16" s="10">
        <v>0</v>
      </c>
      <c r="L16" s="210">
        <v>0</v>
      </c>
      <c r="M16" s="10">
        <v>0</v>
      </c>
      <c r="N16" s="210">
        <v>0</v>
      </c>
    </row>
    <row r="17" ht="-1">
      <c r="B17" s="6"/>
      <c r="C17" s="171" t="s">
        <v>14</v>
      </c>
      <c r="D17" s="172"/>
      <c r="E17" s="9">
        <f ref="E17:J17" t="shared" si="2">IFERROR(E18, 0)+IFERROR(E19, 0)</f>
        <v>0</v>
      </c>
      <c r="F17" s="204">
        <f t="shared" si="2"/>
        <v>0</v>
      </c>
      <c r="G17" s="9">
        <f t="shared" si="2"/>
        <v>0</v>
      </c>
      <c r="H17" s="204">
        <f t="shared" si="2"/>
        <v>0</v>
      </c>
      <c r="I17" s="9">
        <f t="shared" si="2"/>
        <v>0</v>
      </c>
      <c r="J17" s="204">
        <f t="shared" si="2"/>
        <v>0</v>
      </c>
      <c r="K17" s="10"/>
      <c r="L17" s="210"/>
      <c r="M17" s="10"/>
      <c r="N17" s="210"/>
    </row>
    <row r="18" ht="-1">
      <c r="B18" s="6"/>
      <c r="C18" s="173" t="s">
        <v>12</v>
      </c>
      <c r="D18" s="174"/>
      <c r="E18" s="11">
        <v>6</v>
      </c>
      <c r="F18" s="205">
        <v>24571537392.51</v>
      </c>
      <c r="G18" s="11">
        <v>0</v>
      </c>
      <c r="H18" s="205">
        <v>0</v>
      </c>
      <c r="I18" s="11">
        <v>0</v>
      </c>
      <c r="J18" s="205">
        <v>0</v>
      </c>
      <c r="K18" s="10">
        <v>0</v>
      </c>
      <c r="L18" s="210">
        <v>0</v>
      </c>
      <c r="M18" s="10">
        <v>2</v>
      </c>
      <c r="N18" s="210">
        <v>1585329053.09</v>
      </c>
    </row>
    <row r="19" ht="-1">
      <c r="B19" s="6"/>
      <c r="C19" s="173" t="s">
        <v>13</v>
      </c>
      <c r="D19" s="174"/>
      <c r="E19" s="11">
        <v>1</v>
      </c>
      <c r="F19" s="205">
        <v>2000000000</v>
      </c>
      <c r="G19" s="11">
        <v>0</v>
      </c>
      <c r="H19" s="205">
        <v>0</v>
      </c>
      <c r="I19" s="11">
        <v>0</v>
      </c>
      <c r="J19" s="205">
        <v>0</v>
      </c>
      <c r="K19" s="10">
        <v>0</v>
      </c>
      <c r="L19" s="210">
        <v>0</v>
      </c>
      <c r="M19" s="10">
        <v>1</v>
      </c>
      <c r="N19" s="210">
        <v>108166509</v>
      </c>
    </row>
    <row r="20" ht="-1">
      <c r="B20" s="6"/>
      <c r="C20" s="169" t="s">
        <v>15</v>
      </c>
      <c r="D20" s="211"/>
      <c r="E20" s="212">
        <f ref="E20:N20" t="shared" si="3">E15+E16</f>
        <v>187</v>
      </c>
      <c r="F20" s="214">
        <f t="shared" si="3"/>
        <v>258558759.99</v>
      </c>
      <c r="G20" s="212">
        <f t="shared" si="3"/>
        <v>0</v>
      </c>
      <c r="H20" s="214">
        <f t="shared" si="3"/>
        <v>0</v>
      </c>
      <c r="I20" s="212">
        <f t="shared" si="3"/>
        <v>0</v>
      </c>
      <c r="J20" s="214">
        <f t="shared" si="3"/>
        <v>0</v>
      </c>
      <c r="K20" s="212">
        <f t="shared" si="3"/>
        <v>0</v>
      </c>
      <c r="L20" s="214">
        <f t="shared" si="3"/>
        <v>0</v>
      </c>
      <c r="M20" s="212">
        <f t="shared" si="3"/>
        <v>0</v>
      </c>
      <c r="N20" s="214">
        <f t="shared" si="3"/>
        <v>0</v>
      </c>
    </row>
    <row r="21" ht="-1">
      <c r="B21" s="6"/>
      <c r="C21" s="169" t="s">
        <v>16</v>
      </c>
      <c r="D21" s="211"/>
      <c r="E21" s="212">
        <f ref="E21:N21" t="shared" si="4">E18+E19</f>
        <v>7</v>
      </c>
      <c r="F21" s="214">
        <f t="shared" si="4"/>
        <v>26571537392.51</v>
      </c>
      <c r="G21" s="212">
        <f t="shared" si="4"/>
        <v>0</v>
      </c>
      <c r="H21" s="214">
        <f t="shared" si="4"/>
        <v>0</v>
      </c>
      <c r="I21" s="212">
        <f t="shared" si="4"/>
        <v>0</v>
      </c>
      <c r="J21" s="214">
        <f t="shared" si="4"/>
        <v>0</v>
      </c>
      <c r="K21" s="212">
        <f t="shared" si="4"/>
        <v>0</v>
      </c>
      <c r="L21" s="214">
        <f t="shared" si="4"/>
        <v>0</v>
      </c>
      <c r="M21" s="212">
        <f t="shared" si="4"/>
        <v>3</v>
      </c>
      <c r="N21" s="214">
        <f t="shared" si="4"/>
        <v>1693495562.09</v>
      </c>
    </row>
    <row r="22" ht="-1">
      <c r="B22" s="6"/>
      <c r="C22" s="169" t="s">
        <v>17</v>
      </c>
      <c r="D22" s="211"/>
      <c r="E22" s="212">
        <f ref="E22:N22" t="shared" si="5">E20+E21</f>
        <v>194</v>
      </c>
      <c r="F22" s="214">
        <f t="shared" si="5"/>
        <v>26830096152.5</v>
      </c>
      <c r="G22" s="212">
        <f t="shared" si="5"/>
        <v>0</v>
      </c>
      <c r="H22" s="214">
        <f t="shared" si="5"/>
        <v>0</v>
      </c>
      <c r="I22" s="212">
        <f t="shared" si="5"/>
        <v>0</v>
      </c>
      <c r="J22" s="214">
        <f t="shared" si="5"/>
        <v>0</v>
      </c>
      <c r="K22" s="212">
        <f t="shared" si="5"/>
        <v>0</v>
      </c>
      <c r="L22" s="214">
        <f t="shared" si="5"/>
        <v>0</v>
      </c>
      <c r="M22" s="212">
        <f t="shared" si="5"/>
        <v>3</v>
      </c>
      <c r="N22" s="214">
        <f t="shared" si="5"/>
        <v>1693495562.09</v>
      </c>
    </row>
    <row r="23" ht="-1">
      <c r="B23" s="6"/>
      <c r="C23" s="169" t="s">
        <v>18</v>
      </c>
      <c r="D23" s="211"/>
      <c r="E23" s="213" t="e">
        <f ref="E23:J23" t="shared" si="6">IFERROR(E24, 0)+IFERROR(E34, 0)</f>
        <v>#NAME?</v>
      </c>
      <c r="F23" s="215" t="e">
        <f t="shared" si="6"/>
        <v>#NAME?</v>
      </c>
      <c r="G23" s="213" t="e">
        <f t="shared" si="6"/>
        <v>#NAME?</v>
      </c>
      <c r="H23" s="215" t="e">
        <f t="shared" si="6"/>
        <v>#NAME?</v>
      </c>
      <c r="I23" s="213" t="e">
        <f t="shared" si="6"/>
        <v>#NAME?</v>
      </c>
      <c r="J23" s="215" t="e">
        <f t="shared" si="6"/>
        <v>#NAME?</v>
      </c>
      <c r="K23" s="216"/>
      <c r="L23" s="217"/>
      <c r="M23" s="216"/>
      <c r="N23" s="217"/>
    </row>
    <row r="24" ht="-1">
      <c r="B24" s="6"/>
      <c r="C24" s="171" t="s">
        <v>11</v>
      </c>
      <c r="D24" s="172"/>
      <c r="E24" s="9" t="e">
        <f ref="E24:J24" t="shared" si="7">IFERROR(E25, 0)+IFERROR(E26, 0)+IFERROR(E27, 0)+IFERROR(E28, 0)+IFERROR(E29, 0)+IFERROR(E30, 0)+IFERROR(E33, 0)</f>
        <v>#NAME?</v>
      </c>
      <c r="F24" s="204" t="e">
        <f t="shared" si="7"/>
        <v>#NAME?</v>
      </c>
      <c r="G24" s="9" t="e">
        <f t="shared" si="7"/>
        <v>#NAME?</v>
      </c>
      <c r="H24" s="204" t="e">
        <f t="shared" si="7"/>
        <v>#NAME?</v>
      </c>
      <c r="I24" s="9" t="e">
        <f t="shared" si="7"/>
        <v>#NAME?</v>
      </c>
      <c r="J24" s="204" t="e">
        <f t="shared" si="7"/>
        <v>#NAME?</v>
      </c>
      <c r="K24" s="10"/>
      <c r="L24" s="210"/>
      <c r="M24" s="10"/>
      <c r="N24" s="210"/>
    </row>
    <row r="25" ht="-1">
      <c r="B25" s="6"/>
      <c r="C25" s="173" t="s">
        <v>19</v>
      </c>
      <c r="D25" s="174"/>
      <c r="E25" s="11">
        <v>51</v>
      </c>
      <c r="F25" s="205">
        <v>13551228</v>
      </c>
      <c r="G25" s="11">
        <v>0</v>
      </c>
      <c r="H25" s="205">
        <v>0</v>
      </c>
      <c r="I25" s="11">
        <v>0</v>
      </c>
      <c r="J25" s="205">
        <v>0</v>
      </c>
      <c r="K25" s="10">
        <v>0</v>
      </c>
      <c r="L25" s="210">
        <v>0</v>
      </c>
      <c r="M25" s="10">
        <v>0</v>
      </c>
      <c r="N25" s="210">
        <v>0</v>
      </c>
    </row>
    <row r="26" ht="-1">
      <c r="B26" s="6"/>
      <c r="C26" s="173" t="s">
        <v>20</v>
      </c>
      <c r="D26" s="174"/>
      <c r="E26" s="11">
        <v>12</v>
      </c>
      <c r="F26" s="205">
        <v>2126503</v>
      </c>
      <c r="G26" s="11">
        <v>0</v>
      </c>
      <c r="H26" s="205">
        <v>0</v>
      </c>
      <c r="I26" s="11">
        <v>0</v>
      </c>
      <c r="J26" s="205">
        <v>0</v>
      </c>
      <c r="K26" s="10">
        <v>0</v>
      </c>
      <c r="L26" s="210">
        <v>0</v>
      </c>
      <c r="M26" s="10">
        <v>0</v>
      </c>
      <c r="N26" s="210">
        <v>0</v>
      </c>
    </row>
    <row r="27" ht="-1">
      <c r="B27" s="6"/>
      <c r="C27" s="173" t="s">
        <v>21</v>
      </c>
      <c r="D27" s="174"/>
      <c r="E27" s="11">
        <v>9</v>
      </c>
      <c r="F27" s="205">
        <v>37009010</v>
      </c>
      <c r="G27" s="11">
        <v>0</v>
      </c>
      <c r="H27" s="205">
        <v>0</v>
      </c>
      <c r="I27" s="11">
        <v>0</v>
      </c>
      <c r="J27" s="205">
        <v>0</v>
      </c>
      <c r="K27" s="10">
        <v>0</v>
      </c>
      <c r="L27" s="210">
        <v>0</v>
      </c>
      <c r="M27" s="10">
        <v>0</v>
      </c>
      <c r="N27" s="210">
        <v>0</v>
      </c>
    </row>
    <row r="28" ht="-1">
      <c r="B28" s="6"/>
      <c r="C28" s="173" t="s">
        <v>22</v>
      </c>
      <c r="D28" s="174"/>
      <c r="E28" s="11">
        <v>14</v>
      </c>
      <c r="F28" s="205">
        <v>38514002</v>
      </c>
      <c r="G28" s="11">
        <v>0</v>
      </c>
      <c r="H28" s="205">
        <v>0</v>
      </c>
      <c r="I28" s="11">
        <v>0</v>
      </c>
      <c r="J28" s="205">
        <v>0</v>
      </c>
      <c r="K28" s="10">
        <v>0</v>
      </c>
      <c r="L28" s="210">
        <v>0</v>
      </c>
      <c r="M28" s="10">
        <v>0</v>
      </c>
      <c r="N28" s="210">
        <v>0</v>
      </c>
    </row>
    <row r="29" ht="-1">
      <c r="B29" s="6"/>
      <c r="C29" s="173" t="s">
        <v>23</v>
      </c>
      <c r="D29" s="174"/>
      <c r="E29" s="11">
        <v>1</v>
      </c>
      <c r="F29" s="205">
        <v>56001</v>
      </c>
      <c r="G29" s="11">
        <v>0</v>
      </c>
      <c r="H29" s="205">
        <v>0</v>
      </c>
      <c r="I29" s="11">
        <v>0</v>
      </c>
      <c r="J29" s="205">
        <v>0</v>
      </c>
      <c r="K29" s="10">
        <v>0</v>
      </c>
      <c r="L29" s="210">
        <v>0</v>
      </c>
      <c r="M29" s="10">
        <v>0</v>
      </c>
      <c r="N29" s="210">
        <v>0</v>
      </c>
    </row>
    <row r="30" ht="-1">
      <c r="B30" s="6"/>
      <c r="C30" s="175" t="s">
        <v>24</v>
      </c>
      <c r="D30" s="176"/>
      <c r="E30" s="9" t="e">
        <f ref="E30:J30" t="shared" si="8">IFERROR(E31, 0)+IFERROR(E32, 0)</f>
        <v>#NAME?</v>
      </c>
      <c r="F30" s="204" t="e">
        <f t="shared" si="8"/>
        <v>#NAME?</v>
      </c>
      <c r="G30" s="9" t="e">
        <f t="shared" si="8"/>
        <v>#NAME?</v>
      </c>
      <c r="H30" s="204" t="e">
        <f t="shared" si="8"/>
        <v>#NAME?</v>
      </c>
      <c r="I30" s="9" t="e">
        <f t="shared" si="8"/>
        <v>#NAME?</v>
      </c>
      <c r="J30" s="204" t="e">
        <f t="shared" si="8"/>
        <v>#NAME?</v>
      </c>
      <c r="K30" s="10"/>
      <c r="L30" s="210"/>
      <c r="M30" s="10"/>
      <c r="N30" s="210"/>
    </row>
    <row r="31" ht="-1">
      <c r="B31" s="6"/>
      <c r="C31" s="177" t="s">
        <v>25</v>
      </c>
      <c r="D31" s="178"/>
      <c r="E31" s="11">
        <v>0</v>
      </c>
      <c r="F31" s="205">
        <v>0</v>
      </c>
      <c r="G31" s="11">
        <v>0</v>
      </c>
      <c r="H31" s="205">
        <v>0</v>
      </c>
      <c r="I31" s="11">
        <v>0</v>
      </c>
      <c r="J31" s="205">
        <v>0</v>
      </c>
      <c r="K31" s="10">
        <v>0</v>
      </c>
      <c r="L31" s="210">
        <v>0</v>
      </c>
      <c r="M31" s="10">
        <v>0</v>
      </c>
      <c r="N31" s="210">
        <v>0</v>
      </c>
    </row>
    <row r="32" ht="-1">
      <c r="B32" s="6"/>
      <c r="C32" s="177" t="s">
        <v>26</v>
      </c>
      <c r="D32" s="178"/>
      <c r="E32" s="11">
        <v>0</v>
      </c>
      <c r="F32" s="205">
        <v>0</v>
      </c>
      <c r="G32" s="11">
        <v>0</v>
      </c>
      <c r="H32" s="205">
        <v>0</v>
      </c>
      <c r="I32" s="11">
        <v>0</v>
      </c>
      <c r="J32" s="205">
        <v>0</v>
      </c>
      <c r="K32" s="10">
        <v>0</v>
      </c>
      <c r="L32" s="210">
        <v>0</v>
      </c>
      <c r="M32" s="10">
        <v>0</v>
      </c>
      <c r="N32" s="210">
        <v>0</v>
      </c>
    </row>
    <row r="33" ht="-1">
      <c r="B33" s="6"/>
      <c r="C33" s="173" t="s">
        <v>27</v>
      </c>
      <c r="D33" s="174"/>
      <c r="E33" s="11">
        <v>100</v>
      </c>
      <c r="F33" s="205">
        <v>167302015.99</v>
      </c>
      <c r="G33" s="11">
        <v>0</v>
      </c>
      <c r="H33" s="205">
        <v>0</v>
      </c>
      <c r="I33" s="11">
        <v>0</v>
      </c>
      <c r="J33" s="205">
        <v>0</v>
      </c>
      <c r="K33" s="10">
        <v>0</v>
      </c>
      <c r="L33" s="210">
        <v>0</v>
      </c>
      <c r="M33" s="10">
        <v>0</v>
      </c>
      <c r="N33" s="210">
        <v>0</v>
      </c>
    </row>
    <row r="34" ht="-1">
      <c r="B34" s="6"/>
      <c r="C34" s="171" t="s">
        <v>14</v>
      </c>
      <c r="D34" s="172"/>
      <c r="E34" s="9" t="e">
        <f ref="E34:J34" t="shared" si="9">IFERROR(E35, 0)+IFERROR(E36, 0)+IFERROR(E37, 0)+IFERROR(E38, 0)</f>
        <v>#NAME?</v>
      </c>
      <c r="F34" s="204" t="e">
        <f t="shared" si="9"/>
        <v>#NAME?</v>
      </c>
      <c r="G34" s="9" t="e">
        <f t="shared" si="9"/>
        <v>#NAME?</v>
      </c>
      <c r="H34" s="204" t="e">
        <f t="shared" si="9"/>
        <v>#NAME?</v>
      </c>
      <c r="I34" s="9" t="e">
        <f t="shared" si="9"/>
        <v>#NAME?</v>
      </c>
      <c r="J34" s="204" t="e">
        <f t="shared" si="9"/>
        <v>#NAME?</v>
      </c>
      <c r="K34" s="10"/>
      <c r="L34" s="210"/>
      <c r="M34" s="10"/>
      <c r="N34" s="210"/>
    </row>
    <row r="35" ht="-1">
      <c r="B35" s="6"/>
      <c r="C35" s="173" t="s">
        <v>28</v>
      </c>
      <c r="D35" s="174"/>
      <c r="E35" s="11">
        <v>0</v>
      </c>
      <c r="F35" s="205">
        <v>0</v>
      </c>
      <c r="G35" s="11">
        <v>0</v>
      </c>
      <c r="H35" s="205">
        <v>0</v>
      </c>
      <c r="I35" s="11">
        <v>0</v>
      </c>
      <c r="J35" s="205">
        <v>0</v>
      </c>
      <c r="K35" s="10">
        <v>0</v>
      </c>
      <c r="L35" s="210">
        <v>0</v>
      </c>
      <c r="M35" s="10">
        <v>0</v>
      </c>
      <c r="N35" s="210">
        <v>0</v>
      </c>
    </row>
    <row r="36" ht="-1">
      <c r="B36" s="6"/>
      <c r="C36" s="173" t="s">
        <v>29</v>
      </c>
      <c r="D36" s="174"/>
      <c r="E36" s="11">
        <v>0</v>
      </c>
      <c r="F36" s="205">
        <v>0</v>
      </c>
      <c r="G36" s="11">
        <v>0</v>
      </c>
      <c r="H36" s="205">
        <v>0</v>
      </c>
      <c r="I36" s="11">
        <v>0</v>
      </c>
      <c r="J36" s="205">
        <v>0</v>
      </c>
      <c r="K36" s="10">
        <v>0</v>
      </c>
      <c r="L36" s="210">
        <v>0</v>
      </c>
      <c r="M36" s="10">
        <v>0</v>
      </c>
      <c r="N36" s="210">
        <v>0</v>
      </c>
    </row>
    <row r="37" ht="-1">
      <c r="B37" s="6"/>
      <c r="C37" s="173" t="s">
        <v>30</v>
      </c>
      <c r="D37" s="174"/>
      <c r="E37" s="11">
        <v>1</v>
      </c>
      <c r="F37" s="205">
        <v>2000000000</v>
      </c>
      <c r="G37" s="11">
        <v>0</v>
      </c>
      <c r="H37" s="205">
        <v>0</v>
      </c>
      <c r="I37" s="11">
        <v>0</v>
      </c>
      <c r="J37" s="205">
        <v>0</v>
      </c>
      <c r="K37" s="10">
        <v>0</v>
      </c>
      <c r="L37" s="210">
        <v>0</v>
      </c>
      <c r="M37" s="10">
        <v>0</v>
      </c>
      <c r="N37" s="210">
        <v>0</v>
      </c>
    </row>
    <row r="38" ht="-1">
      <c r="B38" s="6"/>
      <c r="C38" s="173" t="s">
        <v>27</v>
      </c>
      <c r="D38" s="174"/>
      <c r="E38" s="11">
        <v>6</v>
      </c>
      <c r="F38" s="205">
        <v>24571537392.51</v>
      </c>
      <c r="G38" s="11">
        <v>0</v>
      </c>
      <c r="H38" s="205">
        <v>0</v>
      </c>
      <c r="I38" s="11">
        <v>0</v>
      </c>
      <c r="J38" s="205">
        <v>0</v>
      </c>
      <c r="K38" s="10">
        <v>0</v>
      </c>
      <c r="L38" s="210">
        <v>0</v>
      </c>
      <c r="M38" s="10">
        <v>3</v>
      </c>
      <c r="N38" s="210">
        <v>1693495562.09</v>
      </c>
    </row>
    <row r="39" ht="-1">
      <c r="B39" s="6"/>
      <c r="C39" s="169" t="s">
        <v>15</v>
      </c>
      <c r="D39" s="170"/>
      <c r="E39" s="12">
        <f ref="E39:N39" t="shared" si="10">E25+E26+E27+E28+E29+E30+E31+E32+E33</f>
        <v>187</v>
      </c>
      <c r="F39" s="206">
        <f t="shared" si="10"/>
        <v>258558759.99</v>
      </c>
      <c r="G39" s="12">
        <f t="shared" si="10"/>
        <v>0</v>
      </c>
      <c r="H39" s="206">
        <f t="shared" si="10"/>
        <v>0</v>
      </c>
      <c r="I39" s="12">
        <f t="shared" si="10"/>
        <v>0</v>
      </c>
      <c r="J39" s="206">
        <f t="shared" si="10"/>
        <v>0</v>
      </c>
      <c r="K39" s="12">
        <f t="shared" si="10"/>
        <v>0</v>
      </c>
      <c r="L39" s="206">
        <f t="shared" si="10"/>
        <v>0</v>
      </c>
      <c r="M39" s="12">
        <f t="shared" si="10"/>
        <v>0</v>
      </c>
      <c r="N39" s="206">
        <f t="shared" si="10"/>
        <v>0</v>
      </c>
    </row>
    <row r="40" ht="-1">
      <c r="B40" s="6"/>
      <c r="C40" s="169" t="s">
        <v>16</v>
      </c>
      <c r="D40" s="170"/>
      <c r="E40" s="12">
        <f ref="E40:N40" t="shared" si="11">E35+E36+E37+E38</f>
        <v>7</v>
      </c>
      <c r="F40" s="206">
        <f t="shared" si="11"/>
        <v>26571537392.51</v>
      </c>
      <c r="G40" s="12">
        <f t="shared" si="11"/>
        <v>0</v>
      </c>
      <c r="H40" s="206">
        <f t="shared" si="11"/>
        <v>0</v>
      </c>
      <c r="I40" s="12">
        <f t="shared" si="11"/>
        <v>0</v>
      </c>
      <c r="J40" s="206">
        <f t="shared" si="11"/>
        <v>0</v>
      </c>
      <c r="K40" s="12">
        <f t="shared" si="11"/>
        <v>0</v>
      </c>
      <c r="L40" s="206">
        <f t="shared" si="11"/>
        <v>0</v>
      </c>
      <c r="M40" s="12">
        <f t="shared" si="11"/>
        <v>3</v>
      </c>
      <c r="N40" s="206">
        <f t="shared" si="11"/>
        <v>1693495562.09</v>
      </c>
    </row>
    <row r="41" ht="-1">
      <c r="B41" s="6"/>
      <c r="C41" s="169" t="s">
        <v>31</v>
      </c>
      <c r="D41" s="170"/>
      <c r="E41" s="12">
        <f ref="E41:N41" t="shared" si="12">E39+E40</f>
        <v>194</v>
      </c>
      <c r="F41" s="206">
        <f t="shared" si="12"/>
        <v>26830096152.5</v>
      </c>
      <c r="G41" s="12">
        <f t="shared" si="12"/>
        <v>0</v>
      </c>
      <c r="H41" s="206">
        <f t="shared" si="12"/>
        <v>0</v>
      </c>
      <c r="I41" s="12">
        <f t="shared" si="12"/>
        <v>0</v>
      </c>
      <c r="J41" s="206">
        <f t="shared" si="12"/>
        <v>0</v>
      </c>
      <c r="K41" s="12">
        <f t="shared" si="12"/>
        <v>0</v>
      </c>
      <c r="L41" s="206">
        <f t="shared" si="12"/>
        <v>0</v>
      </c>
      <c r="M41" s="12">
        <f t="shared" si="12"/>
        <v>3</v>
      </c>
      <c r="N41" s="206">
        <f t="shared" si="12"/>
        <v>1693495562.09</v>
      </c>
    </row>
    <row r="42" ht="-1">
      <c r="B42" s="6"/>
      <c r="C42" s="169" t="s">
        <v>32</v>
      </c>
      <c r="D42" s="170"/>
      <c r="E42" s="9" t="e">
        <f ref="E42:J42" t="shared" si="13">IFERROR(E43, 0)+IFERROR(E49, 0)</f>
        <v>#NAME?</v>
      </c>
      <c r="F42" s="204" t="e">
        <f t="shared" si="13"/>
        <v>#NAME?</v>
      </c>
      <c r="G42" s="9" t="e">
        <f t="shared" si="13"/>
        <v>#NAME?</v>
      </c>
      <c r="H42" s="204" t="e">
        <f t="shared" si="13"/>
        <v>#NAME?</v>
      </c>
      <c r="I42" s="9" t="e">
        <f t="shared" si="13"/>
        <v>#NAME?</v>
      </c>
      <c r="J42" s="204" t="e">
        <f t="shared" si="13"/>
        <v>#NAME?</v>
      </c>
      <c r="K42" s="10"/>
      <c r="L42" s="210"/>
      <c r="M42" s="10"/>
      <c r="N42" s="210"/>
    </row>
    <row r="43" ht="-1">
      <c r="B43" s="6"/>
      <c r="C43" s="171" t="s">
        <v>11</v>
      </c>
      <c r="D43" s="172"/>
      <c r="E43" s="9" t="e">
        <f ref="E43:J43" t="shared" si="14">IFERROR(E44, 0)+IFERROR(E45, 0)+IFERROR(E46, 0)+IFERROR(E47, 0)+IFERROR(E48, 0)</f>
        <v>#NAME?</v>
      </c>
      <c r="F43" s="204" t="e">
        <f t="shared" si="14"/>
        <v>#NAME?</v>
      </c>
      <c r="G43" s="9" t="e">
        <f t="shared" si="14"/>
        <v>#NAME?</v>
      </c>
      <c r="H43" s="204" t="e">
        <f t="shared" si="14"/>
        <v>#NAME?</v>
      </c>
      <c r="I43" s="9" t="e">
        <f t="shared" si="14"/>
        <v>#NAME?</v>
      </c>
      <c r="J43" s="204" t="e">
        <f t="shared" si="14"/>
        <v>#NAME?</v>
      </c>
      <c r="K43" s="10"/>
      <c r="L43" s="210"/>
      <c r="M43" s="10"/>
      <c r="N43" s="210"/>
    </row>
    <row r="44" ht="-1">
      <c r="B44" s="6"/>
      <c r="C44" s="173" t="s">
        <v>33</v>
      </c>
      <c r="D44" s="174"/>
      <c r="E44" s="11">
        <v>25</v>
      </c>
      <c r="F44" s="205">
        <v>114061293.99</v>
      </c>
      <c r="G44" s="11">
        <v>0</v>
      </c>
      <c r="H44" s="205">
        <v>0</v>
      </c>
      <c r="I44" s="11">
        <v>0</v>
      </c>
      <c r="J44" s="205">
        <v>0</v>
      </c>
      <c r="K44" s="10">
        <v>0</v>
      </c>
      <c r="L44" s="210">
        <v>0</v>
      </c>
      <c r="M44" s="10">
        <v>0</v>
      </c>
      <c r="N44" s="210">
        <v>0</v>
      </c>
    </row>
    <row r="45" ht="-1">
      <c r="B45" s="6"/>
      <c r="C45" s="173" t="s">
        <v>34</v>
      </c>
      <c r="D45" s="174"/>
      <c r="E45" s="11">
        <v>9</v>
      </c>
      <c r="F45" s="205">
        <v>13167850</v>
      </c>
      <c r="G45" s="11">
        <v>0</v>
      </c>
      <c r="H45" s="205">
        <v>0</v>
      </c>
      <c r="I45" s="11">
        <v>0</v>
      </c>
      <c r="J45" s="205">
        <v>0</v>
      </c>
      <c r="K45" s="10">
        <v>0</v>
      </c>
      <c r="L45" s="210">
        <v>0</v>
      </c>
      <c r="M45" s="10">
        <v>0</v>
      </c>
      <c r="N45" s="210">
        <v>0</v>
      </c>
    </row>
    <row r="46" ht="-1">
      <c r="B46" s="6"/>
      <c r="C46" s="173" t="s">
        <v>35</v>
      </c>
      <c r="D46" s="174"/>
      <c r="E46" s="11">
        <v>0</v>
      </c>
      <c r="F46" s="205">
        <v>0</v>
      </c>
      <c r="G46" s="11">
        <v>0</v>
      </c>
      <c r="H46" s="205">
        <v>0</v>
      </c>
      <c r="I46" s="11">
        <v>0</v>
      </c>
      <c r="J46" s="205">
        <v>0</v>
      </c>
      <c r="K46" s="10">
        <v>0</v>
      </c>
      <c r="L46" s="210">
        <v>0</v>
      </c>
      <c r="M46" s="10">
        <v>0</v>
      </c>
      <c r="N46" s="210">
        <v>0</v>
      </c>
    </row>
    <row r="47" ht="-1">
      <c r="B47" s="6"/>
      <c r="C47" s="173" t="s">
        <v>36</v>
      </c>
      <c r="D47" s="174"/>
      <c r="E47" s="11">
        <v>0</v>
      </c>
      <c r="F47" s="205">
        <v>0</v>
      </c>
      <c r="G47" s="11">
        <v>0</v>
      </c>
      <c r="H47" s="205">
        <v>0</v>
      </c>
      <c r="I47" s="11">
        <v>0</v>
      </c>
      <c r="J47" s="205">
        <v>0</v>
      </c>
      <c r="K47" s="10">
        <v>0</v>
      </c>
      <c r="L47" s="210">
        <v>0</v>
      </c>
      <c r="M47" s="10">
        <v>0</v>
      </c>
      <c r="N47" s="210">
        <v>0</v>
      </c>
    </row>
    <row r="48" ht="-1">
      <c r="B48" s="6"/>
      <c r="C48" s="173" t="s">
        <v>27</v>
      </c>
      <c r="D48" s="174"/>
      <c r="E48" s="11">
        <v>38</v>
      </c>
      <c r="F48" s="205">
        <v>107298067</v>
      </c>
      <c r="G48" s="11">
        <v>0</v>
      </c>
      <c r="H48" s="205">
        <v>0</v>
      </c>
      <c r="I48" s="11">
        <v>0</v>
      </c>
      <c r="J48" s="205">
        <v>0</v>
      </c>
      <c r="K48" s="10">
        <v>0</v>
      </c>
      <c r="L48" s="210">
        <v>0</v>
      </c>
      <c r="M48" s="10">
        <v>0</v>
      </c>
      <c r="N48" s="210">
        <v>0</v>
      </c>
    </row>
    <row r="49" ht="-1">
      <c r="B49" s="6"/>
      <c r="C49" s="171" t="s">
        <v>14</v>
      </c>
      <c r="D49" s="172"/>
      <c r="E49" s="9" t="e">
        <f ref="E49:J49" t="shared" si="15">IFERROR(E50, 0)+IFERROR(E51, 0)+IFERROR(E52, 0)+IFERROR(E53, 0)+IFERROR(E54, 0)</f>
        <v>#NAME?</v>
      </c>
      <c r="F49" s="204" t="e">
        <f t="shared" si="15"/>
        <v>#NAME?</v>
      </c>
      <c r="G49" s="9" t="e">
        <f t="shared" si="15"/>
        <v>#NAME?</v>
      </c>
      <c r="H49" s="204" t="e">
        <f t="shared" si="15"/>
        <v>#NAME?</v>
      </c>
      <c r="I49" s="9" t="e">
        <f t="shared" si="15"/>
        <v>#NAME?</v>
      </c>
      <c r="J49" s="204" t="e">
        <f t="shared" si="15"/>
        <v>#NAME?</v>
      </c>
      <c r="K49" s="10"/>
      <c r="L49" s="210"/>
      <c r="M49" s="10"/>
      <c r="N49" s="210"/>
    </row>
    <row r="50" ht="-1">
      <c r="B50" s="6"/>
      <c r="C50" s="173" t="s">
        <v>33</v>
      </c>
      <c r="D50" s="174"/>
      <c r="E50" s="11">
        <v>6</v>
      </c>
      <c r="F50" s="205">
        <v>24571537392.51</v>
      </c>
      <c r="G50" s="11">
        <v>0</v>
      </c>
      <c r="H50" s="205">
        <v>0</v>
      </c>
      <c r="I50" s="11">
        <v>0</v>
      </c>
      <c r="J50" s="205">
        <v>0</v>
      </c>
      <c r="K50" s="10">
        <v>0</v>
      </c>
      <c r="L50" s="210">
        <v>0</v>
      </c>
      <c r="M50" s="10">
        <v>2</v>
      </c>
      <c r="N50" s="210">
        <v>1585329053.09</v>
      </c>
    </row>
    <row r="51" ht="-1">
      <c r="B51" s="6"/>
      <c r="C51" s="173" t="s">
        <v>34</v>
      </c>
      <c r="D51" s="174"/>
      <c r="E51" s="11">
        <v>0</v>
      </c>
      <c r="F51" s="205">
        <v>0</v>
      </c>
      <c r="G51" s="11">
        <v>0</v>
      </c>
      <c r="H51" s="205">
        <v>0</v>
      </c>
      <c r="I51" s="11">
        <v>0</v>
      </c>
      <c r="J51" s="205">
        <v>0</v>
      </c>
      <c r="K51" s="10">
        <v>0</v>
      </c>
      <c r="L51" s="210">
        <v>0</v>
      </c>
      <c r="M51" s="10">
        <v>0</v>
      </c>
      <c r="N51" s="210">
        <v>0</v>
      </c>
    </row>
    <row r="52" ht="-1">
      <c r="B52" s="6"/>
      <c r="C52" s="173" t="s">
        <v>35</v>
      </c>
      <c r="D52" s="174"/>
      <c r="E52" s="11">
        <v>0</v>
      </c>
      <c r="F52" s="205">
        <v>0</v>
      </c>
      <c r="G52" s="11">
        <v>0</v>
      </c>
      <c r="H52" s="205">
        <v>0</v>
      </c>
      <c r="I52" s="11">
        <v>0</v>
      </c>
      <c r="J52" s="205">
        <v>0</v>
      </c>
      <c r="K52" s="10">
        <v>0</v>
      </c>
      <c r="L52" s="210">
        <v>0</v>
      </c>
      <c r="M52" s="10">
        <v>0</v>
      </c>
      <c r="N52" s="210">
        <v>0</v>
      </c>
    </row>
    <row r="53" ht="-1">
      <c r="B53" s="6"/>
      <c r="C53" s="173" t="s">
        <v>36</v>
      </c>
      <c r="D53" s="174"/>
      <c r="E53" s="11">
        <v>0</v>
      </c>
      <c r="F53" s="205">
        <v>0</v>
      </c>
      <c r="G53" s="11">
        <v>0</v>
      </c>
      <c r="H53" s="205">
        <v>0</v>
      </c>
      <c r="I53" s="11">
        <v>0</v>
      </c>
      <c r="J53" s="205">
        <v>0</v>
      </c>
      <c r="K53" s="10">
        <v>0</v>
      </c>
      <c r="L53" s="210">
        <v>0</v>
      </c>
      <c r="M53" s="10">
        <v>0</v>
      </c>
      <c r="N53" s="210">
        <v>0</v>
      </c>
    </row>
    <row r="54" ht="-1">
      <c r="B54" s="6"/>
      <c r="C54" s="173" t="s">
        <v>27</v>
      </c>
      <c r="D54" s="174"/>
      <c r="E54" s="11">
        <v>1</v>
      </c>
      <c r="F54" s="205">
        <v>2000000000</v>
      </c>
      <c r="G54" s="11">
        <v>0</v>
      </c>
      <c r="H54" s="205">
        <v>0</v>
      </c>
      <c r="I54" s="11">
        <v>0</v>
      </c>
      <c r="J54" s="205">
        <v>0</v>
      </c>
      <c r="K54" s="10">
        <v>0</v>
      </c>
      <c r="L54" s="210">
        <v>0</v>
      </c>
      <c r="M54" s="10">
        <v>1</v>
      </c>
      <c r="N54" s="210">
        <v>108166509</v>
      </c>
    </row>
    <row r="55" ht="-1">
      <c r="B55" s="6"/>
      <c r="C55" s="169" t="s">
        <v>15</v>
      </c>
      <c r="D55" s="170"/>
      <c r="E55" s="12">
        <f ref="E55:N55" t="shared" si="16">E44+E45+E46+E47+E48</f>
        <v>72</v>
      </c>
      <c r="F55" s="206">
        <f t="shared" si="16"/>
        <v>234527210.99</v>
      </c>
      <c r="G55" s="12">
        <f t="shared" si="16"/>
        <v>0</v>
      </c>
      <c r="H55" s="206">
        <f t="shared" si="16"/>
        <v>0</v>
      </c>
      <c r="I55" s="12">
        <f t="shared" si="16"/>
        <v>0</v>
      </c>
      <c r="J55" s="206">
        <f t="shared" si="16"/>
        <v>0</v>
      </c>
      <c r="K55" s="12">
        <f t="shared" si="16"/>
        <v>0</v>
      </c>
      <c r="L55" s="206">
        <f t="shared" si="16"/>
        <v>0</v>
      </c>
      <c r="M55" s="12">
        <f t="shared" si="16"/>
        <v>0</v>
      </c>
      <c r="N55" s="206">
        <f t="shared" si="16"/>
        <v>0</v>
      </c>
    </row>
    <row r="56" ht="-1">
      <c r="B56" s="6"/>
      <c r="C56" s="169" t="s">
        <v>16</v>
      </c>
      <c r="D56" s="170"/>
      <c r="E56" s="12">
        <f ref="E56:N56" t="shared" si="17">E50+E51+E52+E53+E54</f>
        <v>7</v>
      </c>
      <c r="F56" s="206">
        <f t="shared" si="17"/>
        <v>26571537392.51</v>
      </c>
      <c r="G56" s="12">
        <f t="shared" si="17"/>
        <v>0</v>
      </c>
      <c r="H56" s="206">
        <f t="shared" si="17"/>
        <v>0</v>
      </c>
      <c r="I56" s="12">
        <f t="shared" si="17"/>
        <v>0</v>
      </c>
      <c r="J56" s="206">
        <f t="shared" si="17"/>
        <v>0</v>
      </c>
      <c r="K56" s="12">
        <f t="shared" si="17"/>
        <v>0</v>
      </c>
      <c r="L56" s="206">
        <f t="shared" si="17"/>
        <v>0</v>
      </c>
      <c r="M56" s="12">
        <f t="shared" si="17"/>
        <v>3</v>
      </c>
      <c r="N56" s="206">
        <f t="shared" si="17"/>
        <v>1693495562.09</v>
      </c>
    </row>
    <row r="57" ht="-1">
      <c r="B57" s="6"/>
      <c r="C57" s="169" t="s">
        <v>37</v>
      </c>
      <c r="D57" s="170"/>
      <c r="E57" s="12">
        <f ref="E57:N57" t="shared" si="18">E55+E56</f>
        <v>79</v>
      </c>
      <c r="F57" s="206">
        <f t="shared" si="18"/>
        <v>26806064603.5</v>
      </c>
      <c r="G57" s="12">
        <f t="shared" si="18"/>
        <v>0</v>
      </c>
      <c r="H57" s="206">
        <f t="shared" si="18"/>
        <v>0</v>
      </c>
      <c r="I57" s="12">
        <f t="shared" si="18"/>
        <v>0</v>
      </c>
      <c r="J57" s="206">
        <f t="shared" si="18"/>
        <v>0</v>
      </c>
      <c r="K57" s="12">
        <f t="shared" si="18"/>
        <v>0</v>
      </c>
      <c r="L57" s="206">
        <f t="shared" si="18"/>
        <v>0</v>
      </c>
      <c r="M57" s="12">
        <f t="shared" si="18"/>
        <v>3</v>
      </c>
      <c r="N57" s="206">
        <f t="shared" si="18"/>
        <v>1693495562.09</v>
      </c>
    </row>
    <row r="58" ht="-1">
      <c r="B58" s="6"/>
      <c r="C58" s="6"/>
      <c r="D58" s="6"/>
      <c r="E58" s="6"/>
      <c r="F58" s="201"/>
      <c r="G58" s="6"/>
      <c r="H58" s="201"/>
      <c r="I58" s="6"/>
      <c r="J58" s="201"/>
    </row>
  </sheetData>
  <mergeCells>
    <mergeCell ref="C3:J3"/>
    <mergeCell ref="C6:J6"/>
    <mergeCell ref="C9:J9"/>
    <mergeCell ref="C10:D12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8:D48"/>
    <mergeCell ref="C37:D37"/>
    <mergeCell ref="C38:D38"/>
    <mergeCell ref="C39:D39"/>
    <mergeCell ref="C40:D40"/>
    <mergeCell ref="C41:D41"/>
    <mergeCell ref="C42:D42"/>
    <mergeCell ref="C55:D55"/>
    <mergeCell ref="C56:D56"/>
    <mergeCell ref="C57:D57"/>
    <mergeCell ref="E11:F11"/>
    <mergeCell ref="G11:H11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K11:L11"/>
    <mergeCell ref="M11:N11"/>
    <mergeCell ref="K10:N10"/>
    <mergeCell ref="E10:J10"/>
    <mergeCell ref="C5:N5"/>
    <mergeCell ref="C7:N7"/>
    <mergeCell ref="I11:J11"/>
  </mergeCells>
  <dataValidations count="1">
    <dataValidation type="decimal" showErrorMessage="1" errorTitle="Kesalahan Jenis Data" error="Data yang dimasukkan harus berupa Angka!" sqref="E15:J16 E18:J19 E25:J29 E31:J33 E35:J38 E44:J48 E50:J54" xr:uid="{00000000-0002-0000-0000-000000000000}">
      <formula1>-1E+18</formula1>
      <formula2>1E+18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M14"/>
  <sheetViews>
    <sheetView workbookViewId="0" showGridLines="1">
      <selection activeCell="B12" sqref="B12:C12"/>
    </sheetView>
  </sheetViews>
  <sheetFormatPr defaultRowHeight="15" x14ac:dyDescent="0.25"/>
  <cols>
    <col min="2" max="2" width="9.140625" customWidth="1"/>
    <col min="3" max="3" width="37.140625" customWidth="1"/>
    <col min="4" max="4" width="23.85546875" customWidth="1"/>
    <col min="5" max="5" width="19.7109375" customWidth="1"/>
    <col min="6" max="6" width="21.42578125" customWidth="1"/>
    <col min="7" max="7" width="21.28515625" customWidth="1"/>
  </cols>
  <sheetData>
    <row r="3" ht="17.25">
      <c r="B3" s="179" t="str">
        <f>UPPER('[1]Data Umum'!C3)</f>
        <v>DATA UMUM</v>
      </c>
      <c r="C3" s="179"/>
      <c r="D3" s="179"/>
      <c r="E3" s="190"/>
    </row>
    <row r="4" ht="-1">
      <c r="B4" s="6"/>
      <c r="C4" s="6"/>
      <c r="D4" s="6"/>
    </row>
    <row r="5" ht="18.75">
      <c r="B5" s="189" t="s">
        <v>38</v>
      </c>
      <c r="C5" s="189"/>
      <c r="D5" s="189"/>
      <c r="E5" s="190"/>
    </row>
    <row r="6" ht="-1">
      <c r="B6" s="196"/>
      <c r="C6" s="196"/>
      <c r="D6" s="196"/>
    </row>
    <row r="7">
      <c r="B7" s="166" t="s">
        <v>39</v>
      </c>
      <c r="C7" s="200"/>
      <c r="D7" s="200"/>
      <c r="E7" s="200"/>
      <c r="F7" s="15"/>
      <c r="G7" s="15"/>
      <c r="H7" s="15"/>
      <c r="I7" s="15"/>
      <c r="J7" s="16"/>
      <c r="K7" s="16"/>
      <c r="L7" s="16"/>
      <c r="M7" s="16"/>
    </row>
    <row r="8" ht="-1">
      <c r="B8" s="6"/>
      <c r="C8" s="6"/>
      <c r="D8" s="6"/>
    </row>
    <row r="9" ht="-1">
      <c r="B9" s="197"/>
      <c r="C9" s="197"/>
      <c r="D9" s="197"/>
    </row>
    <row r="10" ht="-1">
      <c r="B10" s="191" t="s">
        <v>40</v>
      </c>
      <c r="C10" s="192"/>
      <c r="D10" s="193" t="s">
        <v>41</v>
      </c>
      <c r="E10" s="193"/>
      <c r="F10" s="193" t="s">
        <v>42</v>
      </c>
      <c r="G10" s="193"/>
    </row>
    <row r="11" ht="-1">
      <c r="B11" s="192"/>
      <c r="C11" s="192"/>
      <c r="D11" s="17" t="str">
        <f>"Nilai (Rp)"</f>
        <v>Nilai (Rp)</v>
      </c>
      <c r="E11" s="18" t="s">
        <v>8</v>
      </c>
      <c r="F11" s="17" t="str">
        <f>"Nilai (Rp)"</f>
        <v>Nilai (Rp)</v>
      </c>
      <c r="G11" s="18" t="s">
        <v>8</v>
      </c>
    </row>
    <row r="12" ht="-1">
      <c r="B12" s="198" t="s">
        <v>43</v>
      </c>
      <c r="C12" s="199"/>
      <c r="D12" s="218">
        <v>234911915</v>
      </c>
      <c r="E12" s="219">
        <v>94</v>
      </c>
      <c r="F12" s="218">
        <v>28288679799.59</v>
      </c>
      <c r="G12" s="219">
        <v>164</v>
      </c>
    </row>
    <row r="13" ht="-1">
      <c r="B13" s="198" t="s">
        <v>44</v>
      </c>
      <c r="C13" s="199"/>
      <c r="D13" s="218">
        <v>0</v>
      </c>
      <c r="E13" s="219">
        <v>0</v>
      </c>
      <c r="F13" s="218">
        <v>1143775650621.89</v>
      </c>
      <c r="G13" s="219">
        <v>84</v>
      </c>
    </row>
    <row r="14" ht="-1">
      <c r="B14" s="194" t="s">
        <v>45</v>
      </c>
      <c r="C14" s="195"/>
      <c r="D14" s="19"/>
      <c r="E14" s="19"/>
      <c r="F14" s="19"/>
      <c r="G14" s="19"/>
    </row>
  </sheetData>
  <mergeCells>
    <mergeCell ref="B5:E5"/>
    <mergeCell ref="B3:E3"/>
    <mergeCell ref="B10:C11"/>
    <mergeCell ref="F10:G10"/>
    <mergeCell ref="B14:C14"/>
    <mergeCell ref="B6:D6"/>
    <mergeCell ref="B9:D9"/>
    <mergeCell ref="B12:C12"/>
    <mergeCell ref="B13:C13"/>
    <mergeCell ref="D10:E10"/>
    <mergeCell ref="B7:E7"/>
  </mergeCells>
  <pageMargins left="0.7" right="0.7" top="1" bottom="0.75" header="0.3" footer="0.3"/>
  <pageSetup paperSize="9" orientation="landscape"/>
  <headerFooter>
    <oddHeader>&amp;L&amp;12 PT MANDIRI MANAJEMEN INVESTASI 
&amp;C&amp;14 R-REPORTS&amp;R&amp;14 </oddHeader>
    <oddFooter>&amp;L&amp;8 Time : 22/Jul/2020 04:11:07&amp;C&amp;9 RADSOFT-SYSTEM&amp;RPage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zoomScale="70" zoomScaleNormal="70" workbookViewId="0">
      <selection activeCell="D1" sqref="D1:E1048576"/>
    </sheetView>
  </sheetViews>
  <sheetFormatPr defaultColWidth="9.140625" defaultRowHeight="15" x14ac:dyDescent="0.25"/>
  <cols>
    <col min="1" max="1" width="6" customWidth="1" style="5"/>
    <col min="2" max="2" bestFit="1" width="41.5703125" customWidth="1" style="5"/>
    <col min="3" max="3" width="27" customWidth="1" style="21"/>
    <col min="4" max="4" hidden="1" width="12.7109375" customWidth="1" style="22"/>
    <col min="5" max="5" hidden="1" width="14.7109375" customWidth="1" style="22"/>
    <col min="6" max="6" bestFit="1" width="31.7109375" customWidth="1" style="5"/>
    <col min="7" max="7" bestFit="1" width="32.140625" customWidth="1" style="5"/>
    <col min="8" max="8" width="48.140625" customWidth="1" style="5"/>
    <col min="9" max="9" width="35.85546875" customWidth="1" style="5"/>
    <col min="10" max="10" bestFit="1" width="51.5703125" customWidth="1" style="5"/>
    <col min="11" max="16384" width="9.140625" customWidth="1" style="5"/>
  </cols>
  <sheetData>
    <row r="1" ht="-1">
      <c r="A1" s="20" t="s">
        <v>46</v>
      </c>
    </row>
    <row r="2" ht="-1">
      <c r="A2" s="20" t="s">
        <v>47</v>
      </c>
    </row>
    <row r="3" ht="-1">
      <c r="A3" s="20" t="s">
        <v>48</v>
      </c>
    </row>
    <row r="4" ht="-1">
      <c r="A4" s="20"/>
    </row>
    <row r="5" ht="-1">
      <c r="A5" s="20" t="s">
        <v>49</v>
      </c>
    </row>
    <row r="6" ht="-1">
      <c r="A6" s="20" t="s">
        <v>50</v>
      </c>
    </row>
    <row r="7" ht="-1">
      <c r="A7" s="20" t="s">
        <v>51</v>
      </c>
    </row>
    <row r="8" ht="-1">
      <c r="A8" s="20" t="s">
        <v>52</v>
      </c>
    </row>
    <row r="9" ht="-1">
      <c r="G9" s="23"/>
      <c r="H9" s="23"/>
      <c r="I9" s="23"/>
    </row>
    <row r="10" ht="47.25">
      <c r="A10" s="24" t="s">
        <v>53</v>
      </c>
      <c r="B10" s="24" t="s">
        <v>54</v>
      </c>
      <c r="C10" s="25" t="s">
        <v>55</v>
      </c>
      <c r="D10" s="26" t="s">
        <v>56</v>
      </c>
      <c r="E10" s="27" t="s">
        <v>57</v>
      </c>
      <c r="F10" s="28"/>
      <c r="G10" s="28"/>
      <c r="H10" s="28"/>
      <c r="I10" s="28"/>
      <c r="J10" s="29"/>
    </row>
    <row r="11" ht="16.5">
      <c r="A11" s="30"/>
      <c r="B11" s="30"/>
      <c r="C11" s="31"/>
      <c r="D11" s="32"/>
      <c r="E11" s="33"/>
      <c r="F11" s="34">
        <v>1</v>
      </c>
      <c r="G11" s="34">
        <v>2</v>
      </c>
      <c r="H11" s="34">
        <v>3</v>
      </c>
      <c r="I11" s="34">
        <v>4</v>
      </c>
      <c r="J11" s="34">
        <v>5</v>
      </c>
    </row>
    <row r="12" ht="15.75">
      <c r="A12" s="35" t="s">
        <v>58</v>
      </c>
      <c r="B12" s="36" t="s">
        <v>59</v>
      </c>
      <c r="C12" s="37"/>
      <c r="D12" s="38">
        <v>0.25</v>
      </c>
      <c r="E12" s="39">
        <f>SUM(E13,E15,E17,E19,E21,E23,E25)</f>
        <v>0</v>
      </c>
      <c r="F12" s="40"/>
      <c r="G12" s="40"/>
      <c r="H12" s="40"/>
      <c r="I12" s="40"/>
      <c r="J12" s="41"/>
    </row>
    <row r="13" ht="75">
      <c r="A13" s="42">
        <v>1</v>
      </c>
      <c r="B13" s="43" t="s">
        <v>60</v>
      </c>
      <c r="C13" s="44"/>
      <c r="D13" s="45">
        <v>0.05</v>
      </c>
      <c r="E13" s="46">
        <f>(C13*D13*$D$12)</f>
        <v>0</v>
      </c>
      <c r="F13" s="47" t="s">
        <v>61</v>
      </c>
      <c r="G13" s="48" t="s">
        <v>62</v>
      </c>
      <c r="H13" s="48" t="s">
        <v>63</v>
      </c>
      <c r="I13" s="48" t="s">
        <v>64</v>
      </c>
      <c r="J13" s="48" t="s">
        <v>65</v>
      </c>
    </row>
    <row r="14" ht="18.75">
      <c r="A14" s="49"/>
      <c r="B14" s="50" t="s">
        <v>66</v>
      </c>
      <c r="C14" s="51"/>
      <c r="D14" s="52"/>
      <c r="E14" s="46"/>
      <c r="F14" s="53"/>
      <c r="G14" s="53"/>
      <c r="H14" s="53"/>
      <c r="I14" s="53"/>
      <c r="J14" s="54"/>
    </row>
    <row r="15" ht="90">
      <c r="A15" s="55">
        <v>2</v>
      </c>
      <c r="B15" s="56" t="s">
        <v>67</v>
      </c>
      <c r="C15" s="57"/>
      <c r="D15" s="58">
        <v>0.1</v>
      </c>
      <c r="E15" s="46">
        <f>(C15*D15*$D$12)</f>
        <v>0</v>
      </c>
      <c r="F15" s="47" t="s">
        <v>68</v>
      </c>
      <c r="G15" s="48" t="s">
        <v>69</v>
      </c>
      <c r="H15" s="48" t="s">
        <v>70</v>
      </c>
      <c r="I15" s="48" t="s">
        <v>71</v>
      </c>
      <c r="J15" s="48" t="s">
        <v>72</v>
      </c>
    </row>
    <row r="16" ht="18.75">
      <c r="A16" s="49"/>
      <c r="B16" s="50" t="s">
        <v>66</v>
      </c>
      <c r="C16" s="51"/>
      <c r="D16" s="52"/>
      <c r="E16" s="46"/>
      <c r="F16" s="53"/>
      <c r="G16" s="53"/>
      <c r="H16" s="53"/>
      <c r="I16" s="53"/>
      <c r="J16" s="54"/>
    </row>
    <row r="17" ht="90">
      <c r="A17" s="55">
        <v>3</v>
      </c>
      <c r="B17" s="56" t="s">
        <v>73</v>
      </c>
      <c r="C17" s="57"/>
      <c r="D17" s="58">
        <v>0.25</v>
      </c>
      <c r="E17" s="46">
        <f ref="E17:E25" t="shared" si="0">(C17*D17*$D$12)</f>
        <v>0</v>
      </c>
      <c r="F17" s="48" t="s">
        <v>74</v>
      </c>
      <c r="G17" s="48" t="s">
        <v>75</v>
      </c>
      <c r="H17" s="48" t="s">
        <v>76</v>
      </c>
      <c r="I17" s="48" t="s">
        <v>77</v>
      </c>
      <c r="J17" s="48" t="s">
        <v>78</v>
      </c>
    </row>
    <row r="18" ht="18.75">
      <c r="A18" s="49"/>
      <c r="B18" s="50" t="s">
        <v>66</v>
      </c>
      <c r="C18" s="51"/>
      <c r="D18" s="52"/>
      <c r="E18" s="46"/>
      <c r="F18" s="53"/>
      <c r="G18" s="53"/>
      <c r="H18" s="53"/>
      <c r="I18" s="53"/>
      <c r="J18" s="54"/>
    </row>
    <row r="19" ht="105">
      <c r="A19" s="55">
        <v>4</v>
      </c>
      <c r="B19" s="56" t="s">
        <v>79</v>
      </c>
      <c r="C19" s="57"/>
      <c r="D19" s="58">
        <v>0.2</v>
      </c>
      <c r="E19" s="46">
        <f>(C19*D19*$D$12)</f>
        <v>0</v>
      </c>
      <c r="F19" s="48" t="s">
        <v>80</v>
      </c>
      <c r="G19" s="48" t="s">
        <v>81</v>
      </c>
      <c r="H19" s="48" t="s">
        <v>82</v>
      </c>
      <c r="I19" s="48" t="s">
        <v>83</v>
      </c>
      <c r="J19" s="48" t="s">
        <v>84</v>
      </c>
    </row>
    <row r="20" ht="18.75">
      <c r="A20" s="49"/>
      <c r="B20" s="50" t="s">
        <v>66</v>
      </c>
      <c r="C20" s="59"/>
      <c r="D20" s="60"/>
      <c r="E20" s="46"/>
      <c r="F20" s="61"/>
      <c r="G20" s="61"/>
      <c r="H20" s="61"/>
      <c r="I20" s="61"/>
      <c r="J20" s="62"/>
    </row>
    <row r="21" ht="60">
      <c r="A21" s="55">
        <v>5</v>
      </c>
      <c r="B21" s="56" t="s">
        <v>85</v>
      </c>
      <c r="C21" s="57"/>
      <c r="D21" s="58">
        <v>0.2</v>
      </c>
      <c r="E21" s="46">
        <f>(C21*D21*$D$12)</f>
        <v>0</v>
      </c>
      <c r="F21" s="48" t="s">
        <v>86</v>
      </c>
      <c r="G21" s="48" t="s">
        <v>87</v>
      </c>
      <c r="H21" s="48" t="s">
        <v>88</v>
      </c>
      <c r="I21" s="48" t="s">
        <v>89</v>
      </c>
      <c r="J21" s="48" t="s">
        <v>90</v>
      </c>
    </row>
    <row r="22" ht="18.75">
      <c r="A22" s="49"/>
      <c r="B22" s="50" t="s">
        <v>66</v>
      </c>
      <c r="C22" s="63"/>
      <c r="D22" s="64"/>
      <c r="E22" s="46"/>
      <c r="F22" s="65"/>
      <c r="G22" s="65"/>
      <c r="H22" s="65"/>
      <c r="I22" s="65"/>
      <c r="J22" s="65"/>
    </row>
    <row r="23" ht="45">
      <c r="A23" s="55">
        <v>6</v>
      </c>
      <c r="B23" s="56" t="s">
        <v>91</v>
      </c>
      <c r="C23" s="57"/>
      <c r="D23" s="58">
        <v>0.1</v>
      </c>
      <c r="E23" s="46">
        <f t="shared" si="0"/>
        <v>0</v>
      </c>
      <c r="F23" s="48" t="s">
        <v>92</v>
      </c>
      <c r="G23" s="48" t="s">
        <v>93</v>
      </c>
      <c r="H23" s="48" t="s">
        <v>94</v>
      </c>
      <c r="I23" s="48" t="s">
        <v>95</v>
      </c>
      <c r="J23" s="48" t="s">
        <v>96</v>
      </c>
    </row>
    <row r="24" ht="18.75">
      <c r="A24" s="49"/>
      <c r="B24" s="50" t="s">
        <v>66</v>
      </c>
      <c r="C24" s="66"/>
      <c r="D24" s="67"/>
      <c r="E24" s="46"/>
      <c r="F24" s="68"/>
      <c r="G24" s="68"/>
      <c r="H24" s="68"/>
      <c r="I24" s="68"/>
      <c r="J24" s="68"/>
    </row>
    <row r="25" ht="105">
      <c r="A25" s="69">
        <v>7</v>
      </c>
      <c r="B25" s="56" t="s">
        <v>97</v>
      </c>
      <c r="C25" s="70"/>
      <c r="D25" s="58">
        <v>0.1</v>
      </c>
      <c r="E25" s="46">
        <f t="shared" si="0"/>
        <v>0</v>
      </c>
      <c r="F25" s="48" t="s">
        <v>98</v>
      </c>
      <c r="G25" s="48" t="s">
        <v>99</v>
      </c>
      <c r="H25" s="48" t="s">
        <v>100</v>
      </c>
      <c r="I25" s="48" t="s">
        <v>101</v>
      </c>
      <c r="J25" s="48" t="s">
        <v>102</v>
      </c>
    </row>
    <row r="26" ht="18.75">
      <c r="A26" s="69"/>
      <c r="B26" s="50" t="s">
        <v>66</v>
      </c>
      <c r="C26" s="66"/>
      <c r="D26" s="67"/>
      <c r="E26" s="46"/>
      <c r="F26" s="68"/>
      <c r="G26" s="68"/>
      <c r="H26" s="68"/>
      <c r="I26" s="68"/>
      <c r="J26" s="68"/>
    </row>
    <row r="27" ht="19.5">
      <c r="A27" s="71" t="s">
        <v>103</v>
      </c>
      <c r="B27" s="72" t="s">
        <v>104</v>
      </c>
      <c r="C27" s="73"/>
      <c r="D27" s="74">
        <v>0.2</v>
      </c>
      <c r="E27" s="46">
        <f>SUM(E28,E30,E32,E34,E36,E38,E40)</f>
        <v>0</v>
      </c>
      <c r="F27" s="75"/>
      <c r="G27" s="75"/>
      <c r="H27" s="75"/>
      <c r="I27" s="75"/>
      <c r="J27" s="76"/>
    </row>
    <row r="28" ht="120">
      <c r="A28" s="49">
        <v>1</v>
      </c>
      <c r="B28" s="43" t="s">
        <v>105</v>
      </c>
      <c r="C28" s="77"/>
      <c r="D28" s="78">
        <v>0.2</v>
      </c>
      <c r="E28" s="46">
        <f>(C28*D28*$D$27)</f>
        <v>0</v>
      </c>
      <c r="F28" s="47" t="s">
        <v>106</v>
      </c>
      <c r="G28" s="48" t="s">
        <v>107</v>
      </c>
      <c r="H28" s="48" t="s">
        <v>108</v>
      </c>
      <c r="I28" s="48" t="s">
        <v>109</v>
      </c>
      <c r="J28" s="48" t="s">
        <v>110</v>
      </c>
    </row>
    <row r="29" ht="18.75">
      <c r="A29" s="79"/>
      <c r="B29" s="50" t="s">
        <v>66</v>
      </c>
      <c r="C29" s="80"/>
      <c r="D29" s="81"/>
      <c r="E29" s="46"/>
      <c r="F29" s="82"/>
      <c r="G29" s="82"/>
      <c r="H29" s="82"/>
      <c r="I29" s="82"/>
      <c r="J29" s="83"/>
    </row>
    <row r="30" ht="105">
      <c r="A30" s="79">
        <v>2</v>
      </c>
      <c r="B30" s="56" t="s">
        <v>111</v>
      </c>
      <c r="C30" s="84"/>
      <c r="D30" s="58">
        <v>0.15</v>
      </c>
      <c r="E30" s="46">
        <f ref="E30:E40" t="shared" si="1">(C30*D30*$D$27)</f>
        <v>0</v>
      </c>
      <c r="F30" s="48" t="s">
        <v>112</v>
      </c>
      <c r="G30" s="48" t="s">
        <v>113</v>
      </c>
      <c r="H30" s="48" t="s">
        <v>114</v>
      </c>
      <c r="I30" s="48" t="s">
        <v>115</v>
      </c>
      <c r="J30" s="48" t="s">
        <v>116</v>
      </c>
    </row>
    <row r="31" ht="18.75">
      <c r="A31" s="79"/>
      <c r="B31" s="50" t="s">
        <v>66</v>
      </c>
      <c r="C31" s="80"/>
      <c r="D31" s="81"/>
      <c r="E31" s="46"/>
      <c r="F31" s="82"/>
      <c r="G31" s="82"/>
      <c r="H31" s="82"/>
      <c r="I31" s="82"/>
      <c r="J31" s="83"/>
    </row>
    <row r="32" ht="75">
      <c r="A32" s="79">
        <v>3</v>
      </c>
      <c r="B32" s="56" t="s">
        <v>117</v>
      </c>
      <c r="C32" s="84"/>
      <c r="D32" s="58">
        <v>0.1</v>
      </c>
      <c r="E32" s="46">
        <f t="shared" si="1"/>
        <v>0</v>
      </c>
      <c r="F32" s="48" t="s">
        <v>118</v>
      </c>
      <c r="G32" s="48" t="s">
        <v>119</v>
      </c>
      <c r="H32" s="48" t="s">
        <v>120</v>
      </c>
      <c r="I32" s="48" t="s">
        <v>121</v>
      </c>
      <c r="J32" s="48" t="s">
        <v>122</v>
      </c>
    </row>
    <row r="33" ht="18.75">
      <c r="A33" s="79"/>
      <c r="B33" s="50" t="s">
        <v>66</v>
      </c>
      <c r="C33" s="80"/>
      <c r="D33" s="81"/>
      <c r="E33" s="46"/>
      <c r="F33" s="82"/>
      <c r="G33" s="82"/>
      <c r="H33" s="82"/>
      <c r="I33" s="82"/>
      <c r="J33" s="83"/>
    </row>
    <row r="34" ht="90">
      <c r="A34" s="79">
        <v>4</v>
      </c>
      <c r="B34" s="56" t="s">
        <v>123</v>
      </c>
      <c r="C34" s="84"/>
      <c r="D34" s="58">
        <v>0.05</v>
      </c>
      <c r="E34" s="46">
        <f t="shared" si="1"/>
        <v>0</v>
      </c>
      <c r="F34" s="48" t="s">
        <v>124</v>
      </c>
      <c r="G34" s="48" t="s">
        <v>125</v>
      </c>
      <c r="H34" s="48" t="s">
        <v>126</v>
      </c>
      <c r="I34" s="48" t="s">
        <v>127</v>
      </c>
      <c r="J34" s="48" t="s">
        <v>128</v>
      </c>
    </row>
    <row r="35" ht="18.75">
      <c r="A35" s="79"/>
      <c r="B35" s="50" t="s">
        <v>66</v>
      </c>
      <c r="C35" s="80"/>
      <c r="D35" s="81"/>
      <c r="E35" s="46"/>
      <c r="F35" s="82"/>
      <c r="G35" s="82"/>
      <c r="H35" s="82"/>
      <c r="I35" s="82"/>
      <c r="J35" s="83"/>
    </row>
    <row r="36" ht="60">
      <c r="A36" s="79">
        <v>5</v>
      </c>
      <c r="B36" s="56" t="s">
        <v>129</v>
      </c>
      <c r="C36" s="84"/>
      <c r="D36" s="58">
        <v>0.2</v>
      </c>
      <c r="E36" s="46">
        <f t="shared" si="1"/>
        <v>0</v>
      </c>
      <c r="F36" s="48" t="s">
        <v>130</v>
      </c>
      <c r="G36" s="48" t="s">
        <v>131</v>
      </c>
      <c r="H36" s="48" t="s">
        <v>132</v>
      </c>
      <c r="I36" s="48" t="s">
        <v>133</v>
      </c>
      <c r="J36" s="48" t="s">
        <v>134</v>
      </c>
    </row>
    <row r="37" ht="18.75">
      <c r="A37" s="79"/>
      <c r="B37" s="50" t="s">
        <v>66</v>
      </c>
      <c r="C37" s="80"/>
      <c r="D37" s="81"/>
      <c r="E37" s="46"/>
      <c r="F37" s="82"/>
      <c r="G37" s="82"/>
      <c r="H37" s="82"/>
      <c r="I37" s="82"/>
      <c r="J37" s="83"/>
    </row>
    <row r="38" ht="90">
      <c r="A38" s="79">
        <v>6</v>
      </c>
      <c r="B38" s="56" t="s">
        <v>135</v>
      </c>
      <c r="C38" s="84"/>
      <c r="D38" s="58">
        <v>0.1</v>
      </c>
      <c r="E38" s="46">
        <f t="shared" si="1"/>
        <v>0</v>
      </c>
      <c r="F38" s="48" t="s">
        <v>136</v>
      </c>
      <c r="G38" s="48" t="s">
        <v>137</v>
      </c>
      <c r="H38" s="48" t="s">
        <v>138</v>
      </c>
      <c r="I38" s="48" t="s">
        <v>139</v>
      </c>
      <c r="J38" s="48" t="s">
        <v>140</v>
      </c>
    </row>
    <row r="39" ht="18.75">
      <c r="A39" s="79"/>
      <c r="B39" s="50" t="s">
        <v>66</v>
      </c>
      <c r="C39" s="80"/>
      <c r="D39" s="81"/>
      <c r="E39" s="46"/>
      <c r="F39" s="82"/>
      <c r="G39" s="82"/>
      <c r="H39" s="82"/>
      <c r="I39" s="82"/>
      <c r="J39" s="83"/>
    </row>
    <row r="40" ht="60">
      <c r="A40" s="79">
        <v>7</v>
      </c>
      <c r="B40" s="56" t="s">
        <v>141</v>
      </c>
      <c r="C40" s="84"/>
      <c r="D40" s="58">
        <v>0.2</v>
      </c>
      <c r="E40" s="46">
        <f t="shared" si="1"/>
        <v>0</v>
      </c>
      <c r="F40" s="48" t="s">
        <v>142</v>
      </c>
      <c r="G40" s="48" t="s">
        <v>143</v>
      </c>
      <c r="H40" s="48" t="s">
        <v>144</v>
      </c>
      <c r="I40" s="48" t="s">
        <v>145</v>
      </c>
      <c r="J40" s="48" t="s">
        <v>146</v>
      </c>
    </row>
    <row r="41" ht="19.5">
      <c r="A41" s="85"/>
      <c r="B41" s="50" t="s">
        <v>66</v>
      </c>
      <c r="C41" s="86"/>
      <c r="D41" s="87"/>
      <c r="E41" s="46"/>
      <c r="F41" s="88"/>
      <c r="G41" s="88"/>
      <c r="H41" s="88"/>
      <c r="I41" s="88"/>
      <c r="J41" s="89"/>
    </row>
    <row r="42" ht="19.5">
      <c r="A42" s="90" t="s">
        <v>147</v>
      </c>
      <c r="B42" s="91" t="s">
        <v>148</v>
      </c>
      <c r="C42" s="92"/>
      <c r="D42" s="93">
        <v>0.15</v>
      </c>
      <c r="E42" s="46">
        <f>SUM(E43,E45,E47,E49,E51,E53,E55,E57,E59,E61,E63)</f>
        <v>0</v>
      </c>
      <c r="F42" s="94"/>
      <c r="G42" s="94"/>
      <c r="H42" s="94"/>
      <c r="I42" s="94"/>
      <c r="J42" s="94"/>
    </row>
    <row r="43" ht="45">
      <c r="A43" s="95">
        <v>1</v>
      </c>
      <c r="B43" s="96" t="s">
        <v>149</v>
      </c>
      <c r="C43" s="97"/>
      <c r="D43" s="98">
        <v>0.2</v>
      </c>
      <c r="E43" s="46">
        <f>(C43*D43*$D$42)</f>
        <v>0</v>
      </c>
      <c r="F43" s="47" t="s">
        <v>150</v>
      </c>
      <c r="G43" s="99"/>
      <c r="H43" s="99" t="s">
        <v>151</v>
      </c>
      <c r="I43" s="99"/>
      <c r="J43" s="99" t="s">
        <v>152</v>
      </c>
    </row>
    <row r="44" ht="18.75">
      <c r="A44" s="100"/>
      <c r="B44" s="50" t="s">
        <v>66</v>
      </c>
      <c r="C44" s="80"/>
      <c r="D44" s="81"/>
      <c r="E44" s="46"/>
      <c r="F44" s="82"/>
      <c r="G44" s="82"/>
      <c r="H44" s="82"/>
      <c r="I44" s="82"/>
      <c r="J44" s="83"/>
    </row>
    <row r="45" ht="45" s="120" customFormat="1">
      <c r="A45" s="79">
        <f>A43+1</f>
        <v>2</v>
      </c>
      <c r="B45" s="56" t="s">
        <v>153</v>
      </c>
      <c r="C45" s="101"/>
      <c r="D45" s="102">
        <v>0.1</v>
      </c>
      <c r="E45" s="46">
        <f ref="E45:E63" t="shared" si="2">(C45*D45*$D$42)</f>
        <v>0</v>
      </c>
      <c r="F45" s="48" t="s">
        <v>154</v>
      </c>
      <c r="G45" s="48"/>
      <c r="H45" s="48" t="s">
        <v>155</v>
      </c>
      <c r="I45" s="48"/>
      <c r="J45" s="48" t="s">
        <v>156</v>
      </c>
    </row>
    <row r="46" ht="18.75">
      <c r="A46" s="100"/>
      <c r="B46" s="50" t="s">
        <v>66</v>
      </c>
      <c r="C46" s="80"/>
      <c r="D46" s="81"/>
      <c r="E46" s="46"/>
      <c r="F46" s="82"/>
      <c r="G46" s="82"/>
      <c r="H46" s="82"/>
      <c r="I46" s="82"/>
      <c r="J46" s="83"/>
    </row>
    <row r="47" ht="30">
      <c r="A47" s="79">
        <f>A45+1</f>
        <v>3</v>
      </c>
      <c r="B47" s="56" t="s">
        <v>157</v>
      </c>
      <c r="C47" s="103"/>
      <c r="D47" s="58">
        <v>0.1</v>
      </c>
      <c r="E47" s="46">
        <f t="shared" si="2"/>
        <v>0</v>
      </c>
      <c r="F47" s="47" t="s">
        <v>158</v>
      </c>
      <c r="G47" s="48"/>
      <c r="H47" s="48" t="s">
        <v>159</v>
      </c>
      <c r="I47" s="48"/>
      <c r="J47" s="48" t="s">
        <v>160</v>
      </c>
    </row>
    <row r="48" ht="18.75">
      <c r="A48" s="100">
        <v>3</v>
      </c>
      <c r="B48" s="50" t="s">
        <v>66</v>
      </c>
      <c r="C48" s="80"/>
      <c r="D48" s="81"/>
      <c r="E48" s="46"/>
      <c r="F48" s="82"/>
      <c r="G48" s="82"/>
      <c r="H48" s="82"/>
      <c r="I48" s="82"/>
      <c r="J48" s="83"/>
    </row>
    <row r="49" ht="45">
      <c r="A49" s="79">
        <f>A47+1</f>
        <v>4</v>
      </c>
      <c r="B49" s="56" t="s">
        <v>161</v>
      </c>
      <c r="C49" s="103"/>
      <c r="D49" s="58">
        <v>0.05</v>
      </c>
      <c r="E49" s="46">
        <f t="shared" si="2"/>
        <v>0</v>
      </c>
      <c r="F49" s="47" t="s">
        <v>162</v>
      </c>
      <c r="G49" s="48"/>
      <c r="H49" s="48" t="s">
        <v>163</v>
      </c>
      <c r="I49" s="48"/>
      <c r="J49" s="48" t="s">
        <v>164</v>
      </c>
    </row>
    <row r="50" ht="18.75" customHeight="1">
      <c r="A50" s="100"/>
      <c r="B50" s="50" t="s">
        <v>66</v>
      </c>
      <c r="C50" s="104"/>
      <c r="D50" s="105"/>
      <c r="E50" s="46"/>
      <c r="F50" s="106"/>
      <c r="G50" s="106"/>
      <c r="H50" s="106"/>
      <c r="I50" s="106"/>
      <c r="J50" s="106"/>
      <c r="K50" s="106"/>
    </row>
    <row r="51" ht="45">
      <c r="A51" s="79">
        <f>A49+1</f>
        <v>5</v>
      </c>
      <c r="B51" s="56" t="s">
        <v>165</v>
      </c>
      <c r="C51" s="103"/>
      <c r="D51" s="58">
        <v>0.05</v>
      </c>
      <c r="E51" s="46">
        <f t="shared" si="2"/>
        <v>0</v>
      </c>
      <c r="F51" s="48" t="s">
        <v>166</v>
      </c>
      <c r="G51" s="48"/>
      <c r="H51" s="48" t="s">
        <v>167</v>
      </c>
      <c r="I51" s="48"/>
      <c r="J51" s="48" t="s">
        <v>168</v>
      </c>
    </row>
    <row r="52" ht="18.75" customHeight="1">
      <c r="A52" s="100"/>
      <c r="B52" s="50" t="s">
        <v>66</v>
      </c>
      <c r="C52" s="80"/>
      <c r="D52" s="81"/>
      <c r="E52" s="46"/>
      <c r="F52" s="82"/>
      <c r="G52" s="82"/>
      <c r="H52" s="82"/>
      <c r="I52" s="82"/>
      <c r="J52" s="83"/>
    </row>
    <row r="53" ht="45" s="120" customFormat="1">
      <c r="A53" s="79">
        <f>A51+1</f>
        <v>6</v>
      </c>
      <c r="B53" s="56" t="s">
        <v>169</v>
      </c>
      <c r="C53" s="107"/>
      <c r="D53" s="102">
        <v>0.1</v>
      </c>
      <c r="E53" s="46">
        <f t="shared" si="2"/>
        <v>0</v>
      </c>
      <c r="F53" s="48" t="s">
        <v>170</v>
      </c>
      <c r="G53" s="48"/>
      <c r="H53" s="48" t="s">
        <v>171</v>
      </c>
      <c r="I53" s="48"/>
      <c r="J53" s="48" t="s">
        <v>172</v>
      </c>
    </row>
    <row r="54" ht="18.75" customHeight="1">
      <c r="A54" s="100"/>
      <c r="B54" s="50" t="s">
        <v>66</v>
      </c>
      <c r="C54" s="80"/>
      <c r="D54" s="81"/>
      <c r="E54" s="46"/>
      <c r="F54" s="82"/>
      <c r="G54" s="82"/>
      <c r="H54" s="82"/>
      <c r="I54" s="82"/>
      <c r="J54" s="83"/>
    </row>
    <row r="55" ht="107.25" customHeight="1" s="155" customFormat="1">
      <c r="A55" s="108">
        <f>A53+1</f>
        <v>7</v>
      </c>
      <c r="B55" s="56" t="s">
        <v>173</v>
      </c>
      <c r="C55" s="109"/>
      <c r="D55" s="110">
        <v>0.1</v>
      </c>
      <c r="E55" s="46">
        <f t="shared" si="2"/>
        <v>0</v>
      </c>
      <c r="F55" s="48" t="s">
        <v>174</v>
      </c>
      <c r="G55" s="48" t="s">
        <v>175</v>
      </c>
      <c r="H55" s="48" t="s">
        <v>176</v>
      </c>
      <c r="I55" s="48" t="s">
        <v>177</v>
      </c>
      <c r="J55" s="48" t="s">
        <v>178</v>
      </c>
    </row>
    <row r="56" ht="18.75" customHeight="1">
      <c r="A56" s="100"/>
      <c r="B56" s="50" t="s">
        <v>66</v>
      </c>
      <c r="C56" s="80"/>
      <c r="D56" s="81"/>
      <c r="E56" s="46"/>
      <c r="F56" s="82"/>
      <c r="G56" s="82"/>
      <c r="H56" s="82"/>
      <c r="I56" s="82"/>
      <c r="J56" s="83"/>
    </row>
    <row r="57" ht="142.9" customHeight="1" s="155" customFormat="1">
      <c r="A57" s="108">
        <f>A55+1</f>
        <v>8</v>
      </c>
      <c r="B57" s="56" t="s">
        <v>179</v>
      </c>
      <c r="C57" s="109"/>
      <c r="D57" s="110">
        <v>0.1</v>
      </c>
      <c r="E57" s="46">
        <f t="shared" si="2"/>
        <v>0</v>
      </c>
      <c r="F57" s="48" t="s">
        <v>180</v>
      </c>
      <c r="G57" s="48" t="s">
        <v>181</v>
      </c>
      <c r="H57" s="48" t="s">
        <v>182</v>
      </c>
      <c r="I57" s="48" t="s">
        <v>183</v>
      </c>
      <c r="J57" s="48" t="s">
        <v>184</v>
      </c>
    </row>
    <row r="58" ht="18.75" customHeight="1">
      <c r="A58" s="100"/>
      <c r="B58" s="50" t="s">
        <v>66</v>
      </c>
      <c r="C58" s="80"/>
      <c r="D58" s="81"/>
      <c r="E58" s="46"/>
      <c r="F58" s="82"/>
      <c r="G58" s="82"/>
      <c r="H58" s="82"/>
      <c r="I58" s="82"/>
      <c r="J58" s="83"/>
    </row>
    <row r="59" ht="90">
      <c r="A59" s="79">
        <f>A57+1</f>
        <v>9</v>
      </c>
      <c r="B59" s="56" t="s">
        <v>185</v>
      </c>
      <c r="C59" s="103"/>
      <c r="D59" s="58">
        <v>0.05</v>
      </c>
      <c r="E59" s="46">
        <f t="shared" si="2"/>
        <v>0</v>
      </c>
      <c r="F59" s="48" t="s">
        <v>186</v>
      </c>
      <c r="G59" s="48" t="s">
        <v>187</v>
      </c>
      <c r="H59" s="48" t="s">
        <v>188</v>
      </c>
      <c r="I59" s="48" t="s">
        <v>189</v>
      </c>
      <c r="J59" s="48" t="s">
        <v>190</v>
      </c>
    </row>
    <row r="60" ht="18.75" customHeight="1">
      <c r="A60" s="100"/>
      <c r="B60" s="50" t="s">
        <v>66</v>
      </c>
      <c r="C60" s="103"/>
      <c r="D60" s="111"/>
      <c r="E60" s="46"/>
      <c r="F60" s="112"/>
      <c r="G60" s="112"/>
      <c r="H60" s="112"/>
      <c r="I60" s="112"/>
      <c r="J60" s="112"/>
    </row>
    <row r="61" ht="45">
      <c r="A61" s="79">
        <f>A59+1</f>
        <v>10</v>
      </c>
      <c r="B61" s="56" t="s">
        <v>191</v>
      </c>
      <c r="C61" s="103"/>
      <c r="D61" s="58">
        <v>0.1</v>
      </c>
      <c r="E61" s="46">
        <f t="shared" si="2"/>
        <v>0</v>
      </c>
      <c r="F61" s="48" t="s">
        <v>192</v>
      </c>
      <c r="G61" s="94" t="s">
        <v>193</v>
      </c>
      <c r="H61" s="48" t="s">
        <v>194</v>
      </c>
      <c r="I61" s="48" t="s">
        <v>193</v>
      </c>
      <c r="J61" s="48" t="s">
        <v>195</v>
      </c>
    </row>
    <row r="62" ht="18.75" customHeight="1">
      <c r="A62" s="100"/>
      <c r="B62" s="50" t="s">
        <v>66</v>
      </c>
      <c r="C62" s="103"/>
      <c r="D62" s="111"/>
      <c r="E62" s="46"/>
      <c r="F62" s="112"/>
      <c r="G62" s="112"/>
      <c r="H62" s="112"/>
      <c r="I62" s="112"/>
      <c r="J62" s="112"/>
    </row>
    <row r="63" ht="95.25" customHeight="1">
      <c r="A63" s="79">
        <f>A61+1</f>
        <v>11</v>
      </c>
      <c r="B63" s="56" t="s">
        <v>196</v>
      </c>
      <c r="C63" s="103"/>
      <c r="D63" s="58">
        <v>0.05</v>
      </c>
      <c r="E63" s="46">
        <f t="shared" si="2"/>
        <v>0</v>
      </c>
      <c r="F63" s="48" t="s">
        <v>197</v>
      </c>
      <c r="G63" s="48"/>
      <c r="H63" s="48" t="s">
        <v>198</v>
      </c>
      <c r="I63" s="94"/>
      <c r="J63" s="48" t="s">
        <v>199</v>
      </c>
    </row>
    <row r="64" ht="19.5" customHeight="1">
      <c r="A64" s="55"/>
      <c r="B64" s="50" t="s">
        <v>66</v>
      </c>
      <c r="C64" s="113"/>
      <c r="D64" s="114"/>
      <c r="E64" s="46"/>
      <c r="F64" s="115"/>
      <c r="G64" s="115"/>
      <c r="H64" s="115"/>
      <c r="I64" s="115"/>
      <c r="J64" s="116"/>
    </row>
    <row r="65" ht="19.5">
      <c r="A65" s="117" t="s">
        <v>200</v>
      </c>
      <c r="B65" s="36" t="s">
        <v>201</v>
      </c>
      <c r="C65" s="37"/>
      <c r="D65" s="38">
        <v>0.14</v>
      </c>
      <c r="E65" s="46">
        <f>SUM(E66,E68,E70,E72,E74,E76,E78,E80,E82)</f>
        <v>0</v>
      </c>
      <c r="F65" s="94"/>
      <c r="G65" s="94"/>
      <c r="H65" s="94"/>
      <c r="I65" s="94"/>
      <c r="J65" s="94"/>
    </row>
    <row r="66" ht="45">
      <c r="A66" s="79">
        <f>A64+1</f>
        <v>1</v>
      </c>
      <c r="B66" s="43" t="s">
        <v>202</v>
      </c>
      <c r="C66" s="118"/>
      <c r="D66" s="119">
        <v>0.15</v>
      </c>
      <c r="E66" s="46">
        <f>(C66*D66*$D$65)</f>
        <v>0</v>
      </c>
      <c r="F66" s="120" t="s">
        <v>203</v>
      </c>
      <c r="G66" s="48" t="s">
        <v>204</v>
      </c>
      <c r="H66" s="48" t="s">
        <v>205</v>
      </c>
      <c r="I66" s="48" t="s">
        <v>206</v>
      </c>
      <c r="J66" s="48" t="s">
        <v>207</v>
      </c>
    </row>
    <row r="67" ht="18.75">
      <c r="A67" s="100"/>
      <c r="B67" s="50" t="s">
        <v>66</v>
      </c>
      <c r="C67" s="121"/>
      <c r="D67" s="122"/>
      <c r="E67" s="46"/>
      <c r="F67" s="123"/>
      <c r="G67" s="123"/>
      <c r="H67" s="123"/>
      <c r="I67" s="123"/>
      <c r="J67" s="124"/>
    </row>
    <row r="68" ht="45">
      <c r="A68" s="69">
        <f>A66+1</f>
        <v>2</v>
      </c>
      <c r="B68" s="56" t="s">
        <v>208</v>
      </c>
      <c r="C68" s="103"/>
      <c r="D68" s="125">
        <v>0.1</v>
      </c>
      <c r="E68" s="46">
        <f ref="E68:E82" t="shared" si="3">(C68*D68*$D$65)</f>
        <v>0</v>
      </c>
      <c r="F68" s="48" t="s">
        <v>209</v>
      </c>
      <c r="G68" s="48" t="s">
        <v>210</v>
      </c>
      <c r="H68" s="48" t="s">
        <v>211</v>
      </c>
      <c r="I68" s="48" t="s">
        <v>212</v>
      </c>
      <c r="J68" s="48" t="s">
        <v>213</v>
      </c>
    </row>
    <row r="69" ht="18.75">
      <c r="A69" s="79"/>
      <c r="B69" s="50" t="s">
        <v>66</v>
      </c>
      <c r="C69" s="121"/>
      <c r="D69" s="122"/>
      <c r="E69" s="46"/>
      <c r="F69" s="123"/>
      <c r="G69" s="123"/>
      <c r="H69" s="123"/>
      <c r="I69" s="123"/>
      <c r="J69" s="124"/>
    </row>
    <row r="70" ht="105">
      <c r="A70" s="79">
        <v>3</v>
      </c>
      <c r="B70" s="56" t="s">
        <v>214</v>
      </c>
      <c r="C70" s="118"/>
      <c r="D70" s="119">
        <v>0.1</v>
      </c>
      <c r="E70" s="46">
        <f t="shared" si="3"/>
        <v>0</v>
      </c>
      <c r="F70" s="126" t="s">
        <v>215</v>
      </c>
      <c r="G70" s="48" t="s">
        <v>216</v>
      </c>
      <c r="H70" s="48" t="s">
        <v>217</v>
      </c>
      <c r="I70" s="127" t="s">
        <v>218</v>
      </c>
      <c r="J70" s="48" t="s">
        <v>219</v>
      </c>
    </row>
    <row r="71" ht="18.75">
      <c r="A71" s="79"/>
      <c r="B71" s="50" t="s">
        <v>66</v>
      </c>
      <c r="C71" s="121"/>
      <c r="D71" s="122"/>
      <c r="E71" s="46"/>
      <c r="F71" s="123"/>
      <c r="G71" s="123"/>
      <c r="H71" s="123"/>
      <c r="I71" s="123"/>
      <c r="J71" s="124"/>
    </row>
    <row r="72" ht="105">
      <c r="A72" s="79">
        <v>4</v>
      </c>
      <c r="B72" s="56" t="s">
        <v>220</v>
      </c>
      <c r="C72" s="118"/>
      <c r="D72" s="119">
        <v>0.1</v>
      </c>
      <c r="E72" s="46">
        <f t="shared" si="3"/>
        <v>0</v>
      </c>
      <c r="F72" s="48" t="s">
        <v>221</v>
      </c>
      <c r="G72" s="48" t="s">
        <v>222</v>
      </c>
      <c r="H72" s="48" t="s">
        <v>223</v>
      </c>
      <c r="I72" s="48" t="s">
        <v>224</v>
      </c>
      <c r="J72" s="48" t="s">
        <v>225</v>
      </c>
    </row>
    <row r="73" ht="18.75">
      <c r="A73" s="79"/>
      <c r="B73" s="50" t="s">
        <v>66</v>
      </c>
      <c r="C73" s="121"/>
      <c r="D73" s="122"/>
      <c r="E73" s="46"/>
      <c r="F73" s="123"/>
      <c r="G73" s="123"/>
      <c r="H73" s="123"/>
      <c r="I73" s="123"/>
      <c r="J73" s="124"/>
    </row>
    <row r="74" ht="60">
      <c r="A74" s="79">
        <v>5</v>
      </c>
      <c r="B74" s="56" t="s">
        <v>226</v>
      </c>
      <c r="C74" s="118"/>
      <c r="D74" s="119">
        <v>0.15</v>
      </c>
      <c r="E74" s="46">
        <f t="shared" si="3"/>
        <v>0</v>
      </c>
      <c r="F74" s="48" t="s">
        <v>227</v>
      </c>
      <c r="G74" s="127" t="s">
        <v>228</v>
      </c>
      <c r="H74" s="48" t="s">
        <v>229</v>
      </c>
      <c r="I74" s="48" t="s">
        <v>230</v>
      </c>
      <c r="J74" s="48" t="s">
        <v>231</v>
      </c>
    </row>
    <row r="75" ht="18.75">
      <c r="A75" s="79"/>
      <c r="B75" s="50" t="s">
        <v>66</v>
      </c>
      <c r="C75" s="121"/>
      <c r="D75" s="122"/>
      <c r="E75" s="46"/>
      <c r="F75" s="123"/>
      <c r="G75" s="123"/>
      <c r="H75" s="123"/>
      <c r="I75" s="123"/>
      <c r="J75" s="124"/>
    </row>
    <row r="76" ht="45">
      <c r="A76" s="79">
        <v>6</v>
      </c>
      <c r="B76" s="56" t="s">
        <v>232</v>
      </c>
      <c r="C76" s="118"/>
      <c r="D76" s="119">
        <v>0.05</v>
      </c>
      <c r="E76" s="46">
        <f t="shared" si="3"/>
        <v>0</v>
      </c>
      <c r="F76" s="48" t="s">
        <v>233</v>
      </c>
      <c r="G76" s="48"/>
      <c r="H76" s="48" t="s">
        <v>234</v>
      </c>
      <c r="I76" s="48"/>
      <c r="J76" s="48" t="s">
        <v>235</v>
      </c>
    </row>
    <row r="77" ht="18.75">
      <c r="A77" s="79"/>
      <c r="B77" s="50" t="s">
        <v>66</v>
      </c>
      <c r="C77" s="121"/>
      <c r="D77" s="122"/>
      <c r="E77" s="46"/>
      <c r="F77" s="123"/>
      <c r="G77" s="123"/>
      <c r="H77" s="123"/>
      <c r="I77" s="123"/>
      <c r="J77" s="124"/>
    </row>
    <row r="78" ht="60">
      <c r="A78" s="79">
        <v>7</v>
      </c>
      <c r="B78" s="56" t="s">
        <v>236</v>
      </c>
      <c r="C78" s="118"/>
      <c r="D78" s="119">
        <v>0.15</v>
      </c>
      <c r="E78" s="46">
        <f t="shared" si="3"/>
        <v>0</v>
      </c>
      <c r="F78" s="48" t="s">
        <v>237</v>
      </c>
      <c r="G78" s="48" t="s">
        <v>238</v>
      </c>
      <c r="H78" s="48" t="s">
        <v>239</v>
      </c>
      <c r="I78" s="48" t="s">
        <v>240</v>
      </c>
      <c r="J78" s="48" t="s">
        <v>241</v>
      </c>
    </row>
    <row r="79" ht="18.75">
      <c r="A79" s="79"/>
      <c r="B79" s="50" t="s">
        <v>66</v>
      </c>
      <c r="C79" s="121"/>
      <c r="D79" s="122"/>
      <c r="E79" s="46"/>
      <c r="F79" s="123"/>
      <c r="G79" s="123"/>
      <c r="H79" s="123"/>
      <c r="I79" s="123"/>
      <c r="J79" s="124"/>
    </row>
    <row r="80" ht="60">
      <c r="A80" s="79">
        <v>8</v>
      </c>
      <c r="B80" s="56" t="s">
        <v>242</v>
      </c>
      <c r="C80" s="118"/>
      <c r="D80" s="119">
        <v>0.05</v>
      </c>
      <c r="E80" s="46">
        <f t="shared" si="3"/>
        <v>0</v>
      </c>
      <c r="F80" s="48" t="s">
        <v>243</v>
      </c>
      <c r="G80" s="48" t="s">
        <v>244</v>
      </c>
      <c r="H80" s="48" t="s">
        <v>245</v>
      </c>
      <c r="I80" s="48" t="s">
        <v>246</v>
      </c>
      <c r="J80" s="48" t="s">
        <v>247</v>
      </c>
    </row>
    <row r="81" ht="18.75">
      <c r="A81" s="79"/>
      <c r="B81" s="50" t="s">
        <v>66</v>
      </c>
      <c r="C81" s="121"/>
      <c r="D81" s="122"/>
      <c r="E81" s="46"/>
      <c r="F81" s="123"/>
      <c r="G81" s="123"/>
      <c r="H81" s="123"/>
      <c r="I81" s="123"/>
      <c r="J81" s="124"/>
    </row>
    <row r="82" ht="30">
      <c r="A82" s="79">
        <v>9</v>
      </c>
      <c r="B82" s="56" t="s">
        <v>248</v>
      </c>
      <c r="C82" s="118"/>
      <c r="D82" s="119">
        <v>0.15</v>
      </c>
      <c r="E82" s="46">
        <f t="shared" si="3"/>
        <v>0</v>
      </c>
      <c r="F82" s="127" t="s">
        <v>249</v>
      </c>
      <c r="G82" s="65"/>
      <c r="H82" s="65"/>
      <c r="I82" s="65"/>
      <c r="J82" s="128" t="s">
        <v>250</v>
      </c>
    </row>
    <row r="83" ht="19.5">
      <c r="A83" s="79"/>
      <c r="B83" s="50" t="s">
        <v>66</v>
      </c>
      <c r="C83" s="129"/>
      <c r="D83" s="130"/>
      <c r="E83" s="46"/>
      <c r="F83" s="131"/>
      <c r="G83" s="131"/>
      <c r="H83" s="131"/>
      <c r="I83" s="131"/>
      <c r="J83" s="132"/>
    </row>
    <row r="84" ht="18.75">
      <c r="A84" s="90" t="s">
        <v>251</v>
      </c>
      <c r="B84" s="91" t="s">
        <v>252</v>
      </c>
      <c r="C84" s="133"/>
      <c r="D84" s="93">
        <v>0.11</v>
      </c>
      <c r="E84" s="46">
        <f>SUM(E85,E87,E89,E91,E93,E95)</f>
        <v>0</v>
      </c>
      <c r="F84" s="94"/>
      <c r="G84" s="94"/>
      <c r="H84" s="94"/>
      <c r="I84" s="94"/>
      <c r="J84" s="94"/>
    </row>
    <row r="85" ht="60">
      <c r="A85" s="134">
        <v>1</v>
      </c>
      <c r="B85" s="56" t="s">
        <v>253</v>
      </c>
      <c r="C85" s="118"/>
      <c r="D85" s="135">
        <v>0.2</v>
      </c>
      <c r="E85" s="46">
        <f>(C85*D85*$D$84)</f>
        <v>0</v>
      </c>
      <c r="F85" s="136" t="s">
        <v>254</v>
      </c>
      <c r="G85" s="137" t="s">
        <v>255</v>
      </c>
      <c r="H85" s="137" t="s">
        <v>256</v>
      </c>
      <c r="I85" s="138" t="s">
        <v>257</v>
      </c>
      <c r="J85" s="137" t="s">
        <v>258</v>
      </c>
    </row>
    <row r="86" ht="18.75">
      <c r="A86" s="139"/>
      <c r="B86" s="50" t="s">
        <v>66</v>
      </c>
      <c r="C86" s="121"/>
      <c r="D86" s="122"/>
      <c r="E86" s="46"/>
      <c r="F86" s="123"/>
      <c r="G86" s="123"/>
      <c r="H86" s="123"/>
      <c r="I86" s="123"/>
      <c r="J86" s="124"/>
    </row>
    <row r="87" ht="60">
      <c r="A87" s="139">
        <v>2</v>
      </c>
      <c r="B87" s="56" t="s">
        <v>259</v>
      </c>
      <c r="C87" s="118"/>
      <c r="D87" s="135">
        <v>0.2</v>
      </c>
      <c r="E87" s="46">
        <f ref="E87:E95" t="shared" si="4">(C87*D87*$D$84)</f>
        <v>0</v>
      </c>
      <c r="F87" s="140" t="s">
        <v>260</v>
      </c>
      <c r="G87" s="140" t="s">
        <v>261</v>
      </c>
      <c r="H87" s="140" t="s">
        <v>262</v>
      </c>
      <c r="I87" s="140" t="s">
        <v>263</v>
      </c>
      <c r="J87" s="140" t="s">
        <v>264</v>
      </c>
    </row>
    <row r="88" ht="18.75">
      <c r="A88" s="139"/>
      <c r="B88" s="50" t="s">
        <v>66</v>
      </c>
      <c r="C88" s="121"/>
      <c r="D88" s="122"/>
      <c r="E88" s="46"/>
      <c r="F88" s="123"/>
      <c r="G88" s="123"/>
      <c r="H88" s="123"/>
      <c r="I88" s="123"/>
      <c r="J88" s="124"/>
    </row>
    <row r="89" ht="30">
      <c r="A89" s="139">
        <v>3</v>
      </c>
      <c r="B89" s="56" t="s">
        <v>265</v>
      </c>
      <c r="C89" s="118"/>
      <c r="D89" s="135">
        <v>0.15</v>
      </c>
      <c r="E89" s="46">
        <f t="shared" si="4"/>
        <v>0</v>
      </c>
      <c r="F89" s="140" t="s">
        <v>266</v>
      </c>
      <c r="G89" s="140"/>
      <c r="H89" s="140" t="s">
        <v>267</v>
      </c>
      <c r="I89" s="140"/>
      <c r="J89" s="140" t="s">
        <v>268</v>
      </c>
    </row>
    <row r="90" ht="18.75">
      <c r="A90" s="139"/>
      <c r="B90" s="50" t="s">
        <v>66</v>
      </c>
      <c r="C90" s="121"/>
      <c r="D90" s="122"/>
      <c r="E90" s="46"/>
      <c r="F90" s="123"/>
      <c r="G90" s="123"/>
      <c r="H90" s="123"/>
      <c r="I90" s="123"/>
      <c r="J90" s="124"/>
    </row>
    <row r="91" ht="30">
      <c r="A91" s="139">
        <v>5</v>
      </c>
      <c r="B91" s="56" t="s">
        <v>269</v>
      </c>
      <c r="C91" s="118"/>
      <c r="D91" s="135">
        <v>0.15</v>
      </c>
      <c r="E91" s="46">
        <f t="shared" si="4"/>
        <v>0</v>
      </c>
      <c r="F91" s="141" t="s">
        <v>270</v>
      </c>
      <c r="G91" s="142"/>
      <c r="H91" s="141" t="s">
        <v>271</v>
      </c>
      <c r="I91" s="141"/>
      <c r="J91" s="140" t="s">
        <v>272</v>
      </c>
    </row>
    <row r="92" ht="18.75">
      <c r="A92" s="139"/>
      <c r="B92" s="50" t="s">
        <v>66</v>
      </c>
      <c r="C92" s="121"/>
      <c r="D92" s="122"/>
      <c r="E92" s="46"/>
      <c r="F92" s="123"/>
      <c r="G92" s="123"/>
      <c r="H92" s="123"/>
      <c r="I92" s="123"/>
      <c r="J92" s="124"/>
    </row>
    <row r="93" ht="60">
      <c r="A93" s="139">
        <v>6</v>
      </c>
      <c r="B93" s="56" t="s">
        <v>273</v>
      </c>
      <c r="C93" s="118"/>
      <c r="D93" s="135">
        <v>0.15</v>
      </c>
      <c r="E93" s="46">
        <f t="shared" si="4"/>
        <v>0</v>
      </c>
      <c r="F93" s="141" t="s">
        <v>274</v>
      </c>
      <c r="G93" s="141" t="s">
        <v>275</v>
      </c>
      <c r="H93" s="143" t="s">
        <v>276</v>
      </c>
      <c r="I93" s="141" t="s">
        <v>277</v>
      </c>
      <c r="J93" s="140" t="s">
        <v>278</v>
      </c>
    </row>
    <row r="94" ht="18.75">
      <c r="A94" s="139"/>
      <c r="B94" s="50" t="s">
        <v>66</v>
      </c>
      <c r="C94" s="121"/>
      <c r="D94" s="122"/>
      <c r="E94" s="46"/>
      <c r="F94" s="123"/>
      <c r="G94" s="123"/>
      <c r="H94" s="123"/>
      <c r="I94" s="123"/>
      <c r="J94" s="124"/>
    </row>
    <row r="95" ht="45">
      <c r="A95" s="139">
        <v>7</v>
      </c>
      <c r="B95" s="56" t="s">
        <v>279</v>
      </c>
      <c r="C95" s="118"/>
      <c r="D95" s="135">
        <v>0.15</v>
      </c>
      <c r="E95" s="46">
        <f t="shared" si="4"/>
        <v>0</v>
      </c>
      <c r="F95" s="141" t="s">
        <v>280</v>
      </c>
      <c r="G95" s="141"/>
      <c r="H95" s="141"/>
      <c r="I95" s="141"/>
      <c r="J95" s="140" t="s">
        <v>281</v>
      </c>
    </row>
    <row r="96" ht="18.75">
      <c r="A96" s="139"/>
      <c r="B96" s="50" t="s">
        <v>66</v>
      </c>
      <c r="C96" s="121"/>
      <c r="D96" s="122"/>
      <c r="E96" s="46"/>
      <c r="F96" s="123"/>
      <c r="G96" s="123"/>
      <c r="H96" s="123"/>
      <c r="I96" s="123"/>
      <c r="J96" s="124"/>
    </row>
    <row r="97" ht="18.75">
      <c r="A97" s="144" t="s">
        <v>282</v>
      </c>
      <c r="B97" s="145" t="s">
        <v>283</v>
      </c>
      <c r="C97" s="146"/>
      <c r="D97" s="147">
        <v>0.1</v>
      </c>
      <c r="E97" s="46">
        <f>SUM(E98,E100,E102,E104,E106,E108,E110)</f>
        <v>0</v>
      </c>
      <c r="F97" s="65"/>
      <c r="G97" s="65"/>
      <c r="H97" s="65"/>
      <c r="I97" s="65"/>
      <c r="J97" s="65"/>
    </row>
    <row r="98" ht="45">
      <c r="A98" s="139">
        <v>1</v>
      </c>
      <c r="B98" s="56" t="s">
        <v>284</v>
      </c>
      <c r="C98" s="118"/>
      <c r="D98" s="148">
        <v>0.2</v>
      </c>
      <c r="E98" s="46">
        <f>(C98*D98*$D$97)</f>
        <v>0</v>
      </c>
      <c r="F98" s="137" t="s">
        <v>285</v>
      </c>
      <c r="G98" s="140"/>
      <c r="H98" s="140" t="s">
        <v>286</v>
      </c>
      <c r="I98" s="140"/>
      <c r="J98" s="140" t="s">
        <v>287</v>
      </c>
    </row>
    <row r="99" ht="18.75">
      <c r="A99" s="139"/>
      <c r="B99" s="50" t="s">
        <v>66</v>
      </c>
      <c r="C99" s="121"/>
      <c r="D99" s="122"/>
      <c r="E99" s="46"/>
      <c r="F99" s="123"/>
      <c r="G99" s="123"/>
      <c r="H99" s="123"/>
      <c r="I99" s="123"/>
      <c r="J99" s="124"/>
    </row>
    <row r="100" ht="30">
      <c r="A100" s="139">
        <v>2</v>
      </c>
      <c r="B100" s="56" t="s">
        <v>288</v>
      </c>
      <c r="C100" s="118"/>
      <c r="D100" s="148">
        <v>0.1</v>
      </c>
      <c r="E100" s="46">
        <f ref="E100:E110" t="shared" si="5">(C100*D100*$D$97)</f>
        <v>0</v>
      </c>
      <c r="F100" s="140" t="s">
        <v>289</v>
      </c>
      <c r="G100" s="141"/>
      <c r="H100" s="140" t="s">
        <v>290</v>
      </c>
      <c r="I100" s="142"/>
      <c r="J100" s="149" t="s">
        <v>291</v>
      </c>
    </row>
    <row r="101" ht="18.75">
      <c r="A101" s="139"/>
      <c r="B101" s="50" t="s">
        <v>66</v>
      </c>
      <c r="C101" s="121"/>
      <c r="D101" s="122"/>
      <c r="E101" s="46"/>
      <c r="F101" s="123"/>
      <c r="G101" s="123"/>
      <c r="H101" s="123"/>
      <c r="I101" s="123"/>
      <c r="J101" s="124"/>
    </row>
    <row r="102" ht="45">
      <c r="A102" s="139">
        <v>3</v>
      </c>
      <c r="B102" s="56" t="s">
        <v>292</v>
      </c>
      <c r="C102" s="118"/>
      <c r="D102" s="148">
        <v>0.2</v>
      </c>
      <c r="E102" s="46">
        <f t="shared" si="5"/>
        <v>0</v>
      </c>
      <c r="F102" s="140" t="s">
        <v>293</v>
      </c>
      <c r="G102" s="140"/>
      <c r="H102" s="140" t="s">
        <v>294</v>
      </c>
      <c r="I102" s="141"/>
      <c r="J102" s="140" t="s">
        <v>295</v>
      </c>
    </row>
    <row r="103" ht="18.75">
      <c r="A103" s="139"/>
      <c r="B103" s="50" t="s">
        <v>66</v>
      </c>
      <c r="C103" s="121"/>
      <c r="D103" s="122"/>
      <c r="E103" s="46"/>
      <c r="F103" s="123"/>
      <c r="G103" s="123"/>
      <c r="H103" s="123"/>
      <c r="I103" s="123"/>
      <c r="J103" s="124"/>
    </row>
    <row r="104" ht="30">
      <c r="A104" s="139">
        <v>4</v>
      </c>
      <c r="B104" s="56" t="s">
        <v>296</v>
      </c>
      <c r="C104" s="118"/>
      <c r="D104" s="148">
        <v>0.2</v>
      </c>
      <c r="E104" s="46">
        <f t="shared" si="5"/>
        <v>0</v>
      </c>
      <c r="F104" s="140" t="s">
        <v>297</v>
      </c>
      <c r="G104" s="140"/>
      <c r="H104" s="140" t="s">
        <v>298</v>
      </c>
      <c r="I104" s="141"/>
      <c r="J104" s="140" t="s">
        <v>299</v>
      </c>
    </row>
    <row r="105" ht="18.75">
      <c r="A105" s="139"/>
      <c r="B105" s="50" t="s">
        <v>66</v>
      </c>
      <c r="C105" s="121"/>
      <c r="D105" s="122"/>
      <c r="E105" s="46"/>
      <c r="F105" s="123"/>
      <c r="G105" s="123"/>
      <c r="H105" s="123"/>
      <c r="I105" s="123"/>
      <c r="J105" s="124"/>
    </row>
    <row r="106" ht="45">
      <c r="A106" s="139">
        <v>5</v>
      </c>
      <c r="B106" s="56" t="s">
        <v>300</v>
      </c>
      <c r="C106" s="150"/>
      <c r="D106" s="151">
        <v>0.1</v>
      </c>
      <c r="E106" s="46">
        <f t="shared" si="5"/>
        <v>0</v>
      </c>
      <c r="F106" s="140" t="s">
        <v>301</v>
      </c>
      <c r="G106" s="141"/>
      <c r="H106" s="140" t="s">
        <v>302</v>
      </c>
      <c r="I106" s="140"/>
      <c r="J106" s="140" t="s">
        <v>303</v>
      </c>
    </row>
    <row r="107" ht="18.75">
      <c r="A107" s="139"/>
      <c r="B107" s="50" t="s">
        <v>66</v>
      </c>
      <c r="C107" s="121"/>
      <c r="D107" s="122"/>
      <c r="E107" s="46"/>
      <c r="F107" s="123"/>
      <c r="G107" s="123"/>
      <c r="H107" s="123"/>
      <c r="I107" s="123"/>
      <c r="J107" s="124"/>
    </row>
    <row r="108" ht="45">
      <c r="A108" s="139">
        <v>6</v>
      </c>
      <c r="B108" s="56" t="s">
        <v>304</v>
      </c>
      <c r="C108" s="118"/>
      <c r="D108" s="148">
        <v>0.1</v>
      </c>
      <c r="E108" s="46">
        <f t="shared" si="5"/>
        <v>0</v>
      </c>
      <c r="F108" s="140" t="s">
        <v>305</v>
      </c>
      <c r="G108" s="140"/>
      <c r="H108" s="140"/>
      <c r="I108" s="141"/>
      <c r="J108" s="140" t="s">
        <v>306</v>
      </c>
    </row>
    <row r="109" ht="18.75">
      <c r="A109" s="139"/>
      <c r="B109" s="50" t="s">
        <v>66</v>
      </c>
      <c r="C109" s="121"/>
      <c r="D109" s="122"/>
      <c r="E109" s="46"/>
      <c r="F109" s="123"/>
      <c r="G109" s="123"/>
      <c r="H109" s="123"/>
      <c r="I109" s="123"/>
      <c r="J109" s="124"/>
    </row>
    <row r="110" ht="45">
      <c r="A110" s="139">
        <v>7</v>
      </c>
      <c r="B110" s="56" t="s">
        <v>307</v>
      </c>
      <c r="C110" s="118"/>
      <c r="D110" s="148">
        <v>0.1</v>
      </c>
      <c r="E110" s="46">
        <f t="shared" si="5"/>
        <v>0</v>
      </c>
      <c r="F110" s="141" t="s">
        <v>308</v>
      </c>
      <c r="G110" s="141"/>
      <c r="H110" s="140" t="s">
        <v>309</v>
      </c>
      <c r="I110" s="141"/>
      <c r="J110" s="140" t="s">
        <v>310</v>
      </c>
    </row>
    <row r="111" ht="18.75">
      <c r="A111" s="139"/>
      <c r="B111" s="50" t="s">
        <v>66</v>
      </c>
      <c r="C111" s="121"/>
      <c r="D111" s="122"/>
      <c r="E111" s="46"/>
      <c r="F111" s="123"/>
      <c r="G111" s="123"/>
      <c r="H111" s="123"/>
      <c r="I111" s="123"/>
      <c r="J111" s="124"/>
    </row>
    <row r="112" ht="18.75">
      <c r="A112" s="152" t="s">
        <v>311</v>
      </c>
      <c r="B112" s="153" t="s">
        <v>312</v>
      </c>
      <c r="C112" s="146"/>
      <c r="D112" s="147">
        <v>0.05</v>
      </c>
      <c r="E112" s="46">
        <f>SUM(E113,E115,E117)</f>
        <v>0</v>
      </c>
      <c r="F112" s="94"/>
      <c r="G112" s="94"/>
      <c r="H112" s="94"/>
      <c r="I112" s="94"/>
      <c r="J112" s="94"/>
    </row>
    <row r="113" ht="45">
      <c r="A113" s="139">
        <v>1</v>
      </c>
      <c r="B113" s="56" t="s">
        <v>313</v>
      </c>
      <c r="C113" s="103"/>
      <c r="D113" s="154">
        <v>0.4</v>
      </c>
      <c r="E113" s="46">
        <f>(C113*D113*$D$112)</f>
        <v>0</v>
      </c>
      <c r="F113" s="137" t="s">
        <v>314</v>
      </c>
      <c r="G113" s="140"/>
      <c r="H113" s="140" t="s">
        <v>315</v>
      </c>
      <c r="I113" s="140"/>
      <c r="J113" s="140" t="s">
        <v>316</v>
      </c>
    </row>
    <row r="114" ht="18.75">
      <c r="A114" s="139"/>
      <c r="B114" s="50" t="s">
        <v>66</v>
      </c>
      <c r="C114" s="80"/>
      <c r="D114" s="81"/>
      <c r="E114" s="46"/>
      <c r="F114" s="82"/>
      <c r="G114" s="82"/>
      <c r="H114" s="82"/>
      <c r="I114" s="82"/>
      <c r="J114" s="83"/>
    </row>
    <row r="115" ht="60">
      <c r="A115" s="139">
        <v>2</v>
      </c>
      <c r="B115" s="56" t="s">
        <v>317</v>
      </c>
      <c r="C115" s="103"/>
      <c r="D115" s="154">
        <v>0.3</v>
      </c>
      <c r="E115" s="46">
        <f ref="E115:E117" t="shared" si="6">(C115*D115*$D$112)</f>
        <v>0</v>
      </c>
      <c r="F115" s="140" t="s">
        <v>318</v>
      </c>
      <c r="G115" s="140" t="s">
        <v>319</v>
      </c>
      <c r="H115" s="140" t="s">
        <v>320</v>
      </c>
      <c r="I115" s="140" t="s">
        <v>321</v>
      </c>
      <c r="J115" s="140" t="s">
        <v>322</v>
      </c>
    </row>
    <row r="116" ht="18.75">
      <c r="A116" s="139"/>
      <c r="B116" s="50" t="s">
        <v>66</v>
      </c>
      <c r="C116" s="80"/>
      <c r="D116" s="81"/>
      <c r="E116" s="46"/>
      <c r="F116" s="82"/>
      <c r="G116" s="82"/>
      <c r="H116" s="82"/>
      <c r="I116" s="82"/>
      <c r="J116" s="83"/>
    </row>
    <row r="117" ht="60">
      <c r="A117" s="139">
        <v>3</v>
      </c>
      <c r="B117" s="56" t="s">
        <v>323</v>
      </c>
      <c r="C117" s="103"/>
      <c r="D117" s="154">
        <v>0.3</v>
      </c>
      <c r="E117" s="46">
        <f t="shared" si="6"/>
        <v>0</v>
      </c>
      <c r="F117" s="140" t="s">
        <v>324</v>
      </c>
      <c r="G117" s="140"/>
      <c r="H117" s="140" t="s">
        <v>325</v>
      </c>
      <c r="I117" s="141"/>
      <c r="J117" s="140" t="s">
        <v>326</v>
      </c>
    </row>
    <row r="118" ht="-1">
      <c r="A118" s="94"/>
      <c r="B118" s="50" t="s">
        <v>66</v>
      </c>
      <c r="C118" s="80"/>
      <c r="D118" s="81"/>
      <c r="E118" s="161"/>
      <c r="F118" s="82"/>
      <c r="G118" s="82"/>
      <c r="H118" s="82"/>
      <c r="I118" s="82"/>
      <c r="J118" s="83"/>
    </row>
    <row r="119" ht="0" hidden="1">
      <c r="A119" s="162" t="s">
        <v>327</v>
      </c>
      <c r="B119" s="156"/>
      <c r="C119" s="158"/>
      <c r="D119" s="159">
        <v>1</v>
      </c>
      <c r="E119" s="160">
        <f>SUM(E112,E97,E84,E65,E42,E27,E12)</f>
        <v>0</v>
      </c>
    </row>
    <row r="120" ht="-1">
      <c r="C120" s="157"/>
    </row>
    <row r="121" ht="-1">
      <c r="C121" s="157"/>
    </row>
    <row r="122" ht="-1">
      <c r="C122" s="157"/>
    </row>
    <row r="123" ht="-1">
      <c r="C123" s="157"/>
    </row>
    <row r="124" ht="-1">
      <c r="C124" s="157"/>
    </row>
    <row r="125" ht="-1">
      <c r="C125" s="157"/>
    </row>
    <row r="126" ht="-1">
      <c r="C126" s="157"/>
    </row>
    <row r="127" ht="-1">
      <c r="C127" s="157"/>
    </row>
    <row r="128" ht="-1">
      <c r="C128" s="157"/>
    </row>
    <row r="129" ht="-1">
      <c r="C129" s="157"/>
    </row>
    <row r="130" ht="-1">
      <c r="C130" s="157"/>
    </row>
    <row r="131" ht="-1">
      <c r="C131" s="157"/>
    </row>
    <row r="132" ht="-1">
      <c r="C132" s="157"/>
    </row>
    <row r="133" ht="-1">
      <c r="C133" s="157"/>
    </row>
    <row r="134" ht="-1">
      <c r="C134" s="157"/>
    </row>
    <row r="135" ht="-1">
      <c r="C135" s="157"/>
    </row>
    <row r="136" ht="-1">
      <c r="C136" s="157"/>
    </row>
  </sheetData>
  <sheetProtection algorithmName="SHA-512" hashValue="XCNSH4tp44pg7naNN6GMqQCo8NYJV+V6TyLSlSLzvU2zkKjKAXW34jsg405VuPof3Wl7EZt2vDaHBRc3z+yJPw==" saltValue="rFx203siFVjTdwlsD3ieQQ==" spinCount="100000" sheet="1" objects="1" scenarios="1"/>
  <pageMargins left="0.7" right="0.7" top="0.75" bottom="0.75" header="0.3" footer="0.3"/>
  <pageSetup paperSize="9" orientation="portrait" horizontalDpi="4294967292" verticalDpi="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BNS-RSK</vt:lpstr>
      <vt:lpstr>Data Umum</vt:lpstr>
      <vt:lpstr>Internal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 Purwa</dc:creator>
  <cp:lastModifiedBy>Leonardo</cp:lastModifiedBy>
  <dcterms:created xsi:type="dcterms:W3CDTF">2017-06-05T00:17:02Z</dcterms:created>
  <dcterms:modified xsi:type="dcterms:W3CDTF">2019-11-08T11:21:08Z</dcterms:modified>
</cp:coreProperties>
</file>