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codeName="ThisWorkbook" defaultThemeVersion="124226"/>
  <workbookProtection lockStructure="1"/>
  <bookViews>
    <workbookView xWindow="390" yWindow="645" windowWidth="19815" windowHeight="6540" tabRatio="1000" firstSheet="14" activeTab="18"/>
  </bookViews>
  <sheets>
    <sheet name="Data Umum" sheetId="1" r:id="rId1"/>
    <sheet name="Cover" sheetId="2" r:id="rId2"/>
    <sheet name="Validasi" sheetId="3" r:id="rId3"/>
    <sheet name="Cover Asmik" sheetId="4" r:id="rId4"/>
    <sheet name="LKAJ" sheetId="5" r:id="rId5"/>
    <sheet name="LRKJ" sheetId="6" r:id="rId6"/>
    <sheet name="LAKS" sheetId="7" r:id="rId7"/>
    <sheet name="LSSJ" sheetId="8" r:id="rId8"/>
    <sheet name="LSAJ01" sheetId="9" r:id="rId9"/>
    <sheet name="Rasio Lain" sheetId="10" r:id="rId10"/>
    <sheet name="ALMJ" sheetId="11" r:id="rId11"/>
    <sheet name="ALMJ02" sheetId="12" r:id="rId12"/>
    <sheet name="Rincian 103 Saham" sheetId="13" r:id="rId13"/>
    <sheet name="Rincian 104 Obligasi" sheetId="14" r:id="rId14"/>
    <sheet name="Rincian 106 SBN" sheetId="15" r:id="rId15"/>
    <sheet name="Rincian 110 Reksa Dana" sheetId="16" r:id="rId16"/>
    <sheet name="Rincian 501" sheetId="17" r:id="rId17"/>
    <sheet name="Rincian 504 Hsl Investasi" sheetId="18" r:id="rId18"/>
    <sheet name="Rincian 1103" sheetId="19" r:id="rId19"/>
    <sheet name="Rincian 1104" sheetId="20" r:id="rId20"/>
    <sheet name="Rincian 1106" sheetId="21" r:id="rId21"/>
    <sheet name="Rincian 1110" sheetId="22" r:id="rId22"/>
    <sheet name="Rincian 1502 Hsl Investasi" sheetId="23" r:id="rId23"/>
    <sheet name="L1" sheetId="24" r:id="rId24"/>
    <sheet name="L2" sheetId="25" r:id="rId25"/>
    <sheet name="Rincian SBN" sheetId="26" r:id="rId26"/>
  </sheets>
  <externalReferences>
    <externalReference r:id="rId27"/>
  </externalReferences>
  <calcPr calcId="144525"/>
  <fileRecoveryPr repairLoad="1"/>
</workbook>
</file>

<file path=xl/calcChain.xml><?xml version="1.0" encoding="utf-8"?>
<calcChain xmlns="http://schemas.openxmlformats.org/spreadsheetml/2006/main">
  <c r="E47" i="10" l="1"/>
  <c r="E19" i="11" l="1"/>
  <c r="E18" i="11"/>
  <c r="E17" i="11"/>
  <c r="E56" i="10"/>
  <c r="E44" i="10"/>
  <c r="E40" i="10"/>
  <c r="F41" i="5" l="1"/>
  <c r="F47" i="5" l="1"/>
  <c r="E30" i="6" l="1"/>
  <c r="H19" i="11" l="1"/>
  <c r="H18" i="11"/>
  <c r="H17" i="11"/>
  <c r="L17" i="26" l="1"/>
  <c r="L16" i="26"/>
  <c r="F27" i="5" l="1"/>
  <c r="U20" i="26"/>
  <c r="U19" i="26" l="1"/>
  <c r="U18" i="26"/>
  <c r="U17" i="26"/>
  <c r="U16" i="26"/>
  <c r="P20" i="26"/>
  <c r="P19" i="26"/>
  <c r="P18" i="26"/>
  <c r="P17" i="26"/>
  <c r="P16" i="26"/>
  <c r="F23" i="26"/>
  <c r="F22" i="26"/>
  <c r="F21" i="26"/>
  <c r="F20" i="26"/>
  <c r="F19" i="26"/>
  <c r="F18" i="26"/>
  <c r="F17" i="26"/>
  <c r="F16" i="26"/>
  <c r="F78" i="5" l="1"/>
  <c r="E43" i="10" l="1"/>
  <c r="E39" i="10"/>
  <c r="E32" i="10" l="1"/>
  <c r="E31" i="10"/>
  <c r="E30" i="10"/>
  <c r="E27" i="10"/>
  <c r="E26" i="10"/>
  <c r="E23" i="10"/>
  <c r="E22" i="10"/>
  <c r="E33" i="10" l="1"/>
  <c r="F79" i="5"/>
  <c r="F75" i="5"/>
  <c r="F76" i="5"/>
  <c r="F77" i="5"/>
  <c r="F74" i="5"/>
  <c r="F67" i="5"/>
  <c r="F68" i="5"/>
  <c r="F66" i="5"/>
  <c r="F58" i="5"/>
  <c r="F59" i="5"/>
  <c r="F60" i="5"/>
  <c r="F61" i="5"/>
  <c r="F62" i="5"/>
  <c r="F63" i="5"/>
  <c r="F57" i="5"/>
  <c r="F43" i="5"/>
  <c r="F40" i="5"/>
  <c r="F19" i="5"/>
  <c r="F20" i="5"/>
  <c r="F21" i="5"/>
  <c r="F22" i="5"/>
  <c r="F23" i="5"/>
  <c r="F24" i="5"/>
  <c r="F25" i="5"/>
  <c r="F26" i="5"/>
  <c r="F28" i="5"/>
  <c r="F29" i="5"/>
  <c r="F30" i="5"/>
  <c r="F31" i="5"/>
  <c r="F18" i="5"/>
  <c r="E21" i="10" l="1"/>
  <c r="E24" i="10" s="1"/>
  <c r="E20" i="10" s="1"/>
  <c r="AD116" i="26"/>
  <c r="AC116" i="26"/>
  <c r="AB116" i="26"/>
  <c r="AA116" i="26"/>
  <c r="Z116" i="26"/>
  <c r="Y116" i="26"/>
  <c r="X116" i="26"/>
  <c r="W116" i="26"/>
  <c r="V116" i="26"/>
  <c r="U116" i="26"/>
  <c r="T116" i="26"/>
  <c r="S116" i="26"/>
  <c r="R116" i="26"/>
  <c r="Q116" i="26"/>
  <c r="P116" i="26"/>
  <c r="O116" i="26"/>
  <c r="N116" i="26"/>
  <c r="M116" i="26"/>
  <c r="L116" i="26"/>
  <c r="K116" i="26"/>
  <c r="J116" i="26"/>
  <c r="I116" i="26"/>
  <c r="H116" i="26"/>
  <c r="G116" i="26"/>
  <c r="F116" i="26"/>
  <c r="G12" i="3" s="1"/>
  <c r="E116" i="26"/>
  <c r="AB115" i="26"/>
  <c r="V115" i="26"/>
  <c r="Q115" i="26"/>
  <c r="M115" i="26"/>
  <c r="G115" i="26"/>
  <c r="AB114" i="26"/>
  <c r="V114" i="26"/>
  <c r="Q114" i="26"/>
  <c r="M114" i="26"/>
  <c r="G114" i="26"/>
  <c r="AB113" i="26"/>
  <c r="V113" i="26"/>
  <c r="Q113" i="26"/>
  <c r="M113" i="26"/>
  <c r="G113" i="26"/>
  <c r="AB112" i="26"/>
  <c r="V112" i="26"/>
  <c r="Q112" i="26"/>
  <c r="M112" i="26"/>
  <c r="G112" i="26"/>
  <c r="AB111" i="26"/>
  <c r="V111" i="26"/>
  <c r="Q111" i="26"/>
  <c r="M111" i="26"/>
  <c r="G111" i="26"/>
  <c r="AB110" i="26"/>
  <c r="V110" i="26"/>
  <c r="Q110" i="26"/>
  <c r="M110" i="26"/>
  <c r="G110" i="26"/>
  <c r="AB109" i="26"/>
  <c r="V109" i="26"/>
  <c r="Q109" i="26"/>
  <c r="M109" i="26"/>
  <c r="G109" i="26"/>
  <c r="AB108" i="26"/>
  <c r="V108" i="26"/>
  <c r="Q108" i="26"/>
  <c r="M108" i="26"/>
  <c r="G108" i="26"/>
  <c r="AB107" i="26"/>
  <c r="V107" i="26"/>
  <c r="Q107" i="26"/>
  <c r="M107" i="26"/>
  <c r="G107" i="26"/>
  <c r="AB106" i="26"/>
  <c r="V106" i="26"/>
  <c r="Q106" i="26"/>
  <c r="M106" i="26"/>
  <c r="G106" i="26"/>
  <c r="AB105" i="26"/>
  <c r="V105" i="26"/>
  <c r="Q105" i="26"/>
  <c r="M105" i="26"/>
  <c r="G105" i="26"/>
  <c r="AB104" i="26"/>
  <c r="V104" i="26"/>
  <c r="Q104" i="26"/>
  <c r="M104" i="26"/>
  <c r="G104" i="26"/>
  <c r="AB103" i="26"/>
  <c r="V103" i="26"/>
  <c r="Q103" i="26"/>
  <c r="M103" i="26"/>
  <c r="G103" i="26"/>
  <c r="AB102" i="26"/>
  <c r="V102" i="26"/>
  <c r="Q102" i="26"/>
  <c r="M102" i="26"/>
  <c r="G102" i="26"/>
  <c r="AB101" i="26"/>
  <c r="V101" i="26"/>
  <c r="Q101" i="26"/>
  <c r="M101" i="26"/>
  <c r="G101" i="26"/>
  <c r="AB100" i="26"/>
  <c r="V100" i="26"/>
  <c r="Q100" i="26"/>
  <c r="M100" i="26"/>
  <c r="G100" i="26"/>
  <c r="AB99" i="26"/>
  <c r="V99" i="26"/>
  <c r="Q99" i="26"/>
  <c r="M99" i="26"/>
  <c r="G99" i="26"/>
  <c r="AB98" i="26"/>
  <c r="V98" i="26"/>
  <c r="Q98" i="26"/>
  <c r="M98" i="26"/>
  <c r="G98" i="26"/>
  <c r="AB97" i="26"/>
  <c r="V97" i="26"/>
  <c r="Q97" i="26"/>
  <c r="M97" i="26"/>
  <c r="G97" i="26"/>
  <c r="AB96" i="26"/>
  <c r="V96" i="26"/>
  <c r="Q96" i="26"/>
  <c r="M96" i="26"/>
  <c r="G96" i="26"/>
  <c r="AB95" i="26"/>
  <c r="V95" i="26"/>
  <c r="Q95" i="26"/>
  <c r="M95" i="26"/>
  <c r="G95" i="26"/>
  <c r="AB94" i="26"/>
  <c r="V94" i="26"/>
  <c r="Q94" i="26"/>
  <c r="M94" i="26"/>
  <c r="G94" i="26"/>
  <c r="AB93" i="26"/>
  <c r="V93" i="26"/>
  <c r="Q93" i="26"/>
  <c r="M93" i="26"/>
  <c r="G93" i="26"/>
  <c r="AB92" i="26"/>
  <c r="V92" i="26"/>
  <c r="Q92" i="26"/>
  <c r="M92" i="26"/>
  <c r="G92" i="26"/>
  <c r="AB91" i="26"/>
  <c r="V91" i="26"/>
  <c r="Q91" i="26"/>
  <c r="M91" i="26"/>
  <c r="G91" i="26"/>
  <c r="AB90" i="26"/>
  <c r="V90" i="26"/>
  <c r="Q90" i="26"/>
  <c r="M90" i="26"/>
  <c r="G90" i="26"/>
  <c r="AB89" i="26"/>
  <c r="V89" i="26"/>
  <c r="Q89" i="26"/>
  <c r="M89" i="26"/>
  <c r="G89" i="26"/>
  <c r="AB88" i="26"/>
  <c r="V88" i="26"/>
  <c r="Q88" i="26"/>
  <c r="M88" i="26"/>
  <c r="G88" i="26"/>
  <c r="AB87" i="26"/>
  <c r="V87" i="26"/>
  <c r="Q87" i="26"/>
  <c r="M87" i="26"/>
  <c r="G87" i="26"/>
  <c r="AB86" i="26"/>
  <c r="V86" i="26"/>
  <c r="Q86" i="26"/>
  <c r="M86" i="26"/>
  <c r="G86" i="26"/>
  <c r="AB85" i="26"/>
  <c r="V85" i="26"/>
  <c r="Q85" i="26"/>
  <c r="M85" i="26"/>
  <c r="G85" i="26"/>
  <c r="AB84" i="26"/>
  <c r="V84" i="26"/>
  <c r="Q84" i="26"/>
  <c r="M84" i="26"/>
  <c r="G84" i="26"/>
  <c r="AB83" i="26"/>
  <c r="V83" i="26"/>
  <c r="Q83" i="26"/>
  <c r="M83" i="26"/>
  <c r="G83" i="26"/>
  <c r="AB82" i="26"/>
  <c r="V82" i="26"/>
  <c r="Q82" i="26"/>
  <c r="M82" i="26"/>
  <c r="G82" i="26"/>
  <c r="AB81" i="26"/>
  <c r="V81" i="26"/>
  <c r="Q81" i="26"/>
  <c r="M81" i="26"/>
  <c r="G81" i="26"/>
  <c r="AB80" i="26"/>
  <c r="V80" i="26"/>
  <c r="Q80" i="26"/>
  <c r="M80" i="26"/>
  <c r="G80" i="26"/>
  <c r="AB79" i="26"/>
  <c r="V79" i="26"/>
  <c r="Q79" i="26"/>
  <c r="M79" i="26"/>
  <c r="G79" i="26"/>
  <c r="AB78" i="26"/>
  <c r="V78" i="26"/>
  <c r="Q78" i="26"/>
  <c r="M78" i="26"/>
  <c r="G78" i="26"/>
  <c r="AB77" i="26"/>
  <c r="V77" i="26"/>
  <c r="Q77" i="26"/>
  <c r="M77" i="26"/>
  <c r="G77" i="26"/>
  <c r="AB76" i="26"/>
  <c r="V76" i="26"/>
  <c r="Q76" i="26"/>
  <c r="M76" i="26"/>
  <c r="G76" i="26"/>
  <c r="AB75" i="26"/>
  <c r="V75" i="26"/>
  <c r="Q75" i="26"/>
  <c r="M75" i="26"/>
  <c r="G75" i="26"/>
  <c r="AB74" i="26"/>
  <c r="V74" i="26"/>
  <c r="Q74" i="26"/>
  <c r="M74" i="26"/>
  <c r="G74" i="26"/>
  <c r="AB73" i="26"/>
  <c r="V73" i="26"/>
  <c r="Q73" i="26"/>
  <c r="M73" i="26"/>
  <c r="G73" i="26"/>
  <c r="AB72" i="26"/>
  <c r="V72" i="26"/>
  <c r="Q72" i="26"/>
  <c r="M72" i="26"/>
  <c r="G72" i="26"/>
  <c r="AB71" i="26"/>
  <c r="V71" i="26"/>
  <c r="Q71" i="26"/>
  <c r="M71" i="26"/>
  <c r="G71" i="26"/>
  <c r="AB70" i="26"/>
  <c r="V70" i="26"/>
  <c r="Q70" i="26"/>
  <c r="M70" i="26"/>
  <c r="G70" i="26"/>
  <c r="AB69" i="26"/>
  <c r="V69" i="26"/>
  <c r="Q69" i="26"/>
  <c r="M69" i="26"/>
  <c r="G69" i="26"/>
  <c r="AB68" i="26"/>
  <c r="V68" i="26"/>
  <c r="Q68" i="26"/>
  <c r="M68" i="26"/>
  <c r="G68" i="26"/>
  <c r="AB67" i="26"/>
  <c r="V67" i="26"/>
  <c r="Q67" i="26"/>
  <c r="M67" i="26"/>
  <c r="G67" i="26"/>
  <c r="AB66" i="26"/>
  <c r="V66" i="26"/>
  <c r="Q66" i="26"/>
  <c r="M66" i="26"/>
  <c r="G66" i="26"/>
  <c r="AB65" i="26"/>
  <c r="V65" i="26"/>
  <c r="Q65" i="26"/>
  <c r="M65" i="26"/>
  <c r="G65" i="26"/>
  <c r="AB64" i="26"/>
  <c r="V64" i="26"/>
  <c r="Q64" i="26"/>
  <c r="M64" i="26"/>
  <c r="G64" i="26"/>
  <c r="AB63" i="26"/>
  <c r="V63" i="26"/>
  <c r="Q63" i="26"/>
  <c r="M63" i="26"/>
  <c r="G63" i="26"/>
  <c r="AB62" i="26"/>
  <c r="V62" i="26"/>
  <c r="Q62" i="26"/>
  <c r="M62" i="26"/>
  <c r="G62" i="26"/>
  <c r="AB61" i="26"/>
  <c r="V61" i="26"/>
  <c r="Q61" i="26"/>
  <c r="M61" i="26"/>
  <c r="G61" i="26"/>
  <c r="AB60" i="26"/>
  <c r="V60" i="26"/>
  <c r="Q60" i="26"/>
  <c r="M60" i="26"/>
  <c r="G60" i="26"/>
  <c r="AB59" i="26"/>
  <c r="V59" i="26"/>
  <c r="Q59" i="26"/>
  <c r="M59" i="26"/>
  <c r="G59" i="26"/>
  <c r="AB58" i="26"/>
  <c r="V58" i="26"/>
  <c r="Q58" i="26"/>
  <c r="M58" i="26"/>
  <c r="G58" i="26"/>
  <c r="AB57" i="26"/>
  <c r="V57" i="26"/>
  <c r="Q57" i="26"/>
  <c r="M57" i="26"/>
  <c r="G57" i="26"/>
  <c r="AB56" i="26"/>
  <c r="V56" i="26"/>
  <c r="Q56" i="26"/>
  <c r="M56" i="26"/>
  <c r="G56" i="26"/>
  <c r="AB55" i="26"/>
  <c r="V55" i="26"/>
  <c r="Q55" i="26"/>
  <c r="M55" i="26"/>
  <c r="G55" i="26"/>
  <c r="AB54" i="26"/>
  <c r="V54" i="26"/>
  <c r="Q54" i="26"/>
  <c r="M54" i="26"/>
  <c r="G54" i="26"/>
  <c r="AB53" i="26"/>
  <c r="V53" i="26"/>
  <c r="Q53" i="26"/>
  <c r="M53" i="26"/>
  <c r="G53" i="26"/>
  <c r="AB52" i="26"/>
  <c r="V52" i="26"/>
  <c r="Q52" i="26"/>
  <c r="M52" i="26"/>
  <c r="G52" i="26"/>
  <c r="AB51" i="26"/>
  <c r="V51" i="26"/>
  <c r="Q51" i="26"/>
  <c r="M51" i="26"/>
  <c r="G51" i="26"/>
  <c r="AB50" i="26"/>
  <c r="V50" i="26"/>
  <c r="Q50" i="26"/>
  <c r="M50" i="26"/>
  <c r="G50" i="26"/>
  <c r="AB49" i="26"/>
  <c r="V49" i="26"/>
  <c r="Q49" i="26"/>
  <c r="M49" i="26"/>
  <c r="G49" i="26"/>
  <c r="AB48" i="26"/>
  <c r="V48" i="26"/>
  <c r="Q48" i="26"/>
  <c r="M48" i="26"/>
  <c r="G48" i="26"/>
  <c r="AB47" i="26"/>
  <c r="V47" i="26"/>
  <c r="Q47" i="26"/>
  <c r="M47" i="26"/>
  <c r="G47" i="26"/>
  <c r="AB46" i="26"/>
  <c r="V46" i="26"/>
  <c r="Q46" i="26"/>
  <c r="M46" i="26"/>
  <c r="G46" i="26"/>
  <c r="AB45" i="26"/>
  <c r="V45" i="26"/>
  <c r="Q45" i="26"/>
  <c r="M45" i="26"/>
  <c r="G45" i="26"/>
  <c r="AB44" i="26"/>
  <c r="V44" i="26"/>
  <c r="Q44" i="26"/>
  <c r="M44" i="26"/>
  <c r="G44" i="26"/>
  <c r="AB43" i="26"/>
  <c r="V43" i="26"/>
  <c r="Q43" i="26"/>
  <c r="M43" i="26"/>
  <c r="G43" i="26"/>
  <c r="AB42" i="26"/>
  <c r="V42" i="26"/>
  <c r="Q42" i="26"/>
  <c r="M42" i="26"/>
  <c r="G42" i="26"/>
  <c r="AB41" i="26"/>
  <c r="V41" i="26"/>
  <c r="Q41" i="26"/>
  <c r="M41" i="26"/>
  <c r="G41" i="26"/>
  <c r="AB40" i="26"/>
  <c r="V40" i="26"/>
  <c r="Q40" i="26"/>
  <c r="M40" i="26"/>
  <c r="G40" i="26"/>
  <c r="AB39" i="26"/>
  <c r="V39" i="26"/>
  <c r="Q39" i="26"/>
  <c r="M39" i="26"/>
  <c r="G39" i="26"/>
  <c r="AB38" i="26"/>
  <c r="V38" i="26"/>
  <c r="Q38" i="26"/>
  <c r="M38" i="26"/>
  <c r="G38" i="26"/>
  <c r="AB37" i="26"/>
  <c r="V37" i="26"/>
  <c r="Q37" i="26"/>
  <c r="M37" i="26"/>
  <c r="G37" i="26"/>
  <c r="AB36" i="26"/>
  <c r="V36" i="26"/>
  <c r="Q36" i="26"/>
  <c r="M36" i="26"/>
  <c r="G36" i="26"/>
  <c r="AB35" i="26"/>
  <c r="V35" i="26"/>
  <c r="Q35" i="26"/>
  <c r="M35" i="26"/>
  <c r="G35" i="26"/>
  <c r="AB34" i="26"/>
  <c r="V34" i="26"/>
  <c r="Q34" i="26"/>
  <c r="M34" i="26"/>
  <c r="G34" i="26"/>
  <c r="AB33" i="26"/>
  <c r="V33" i="26"/>
  <c r="Q33" i="26"/>
  <c r="M33" i="26"/>
  <c r="G33" i="26"/>
  <c r="AB32" i="26"/>
  <c r="V32" i="26"/>
  <c r="Q32" i="26"/>
  <c r="M32" i="26"/>
  <c r="G32" i="26"/>
  <c r="AB31" i="26"/>
  <c r="V31" i="26"/>
  <c r="Q31" i="26"/>
  <c r="M31" i="26"/>
  <c r="G31" i="26"/>
  <c r="AB30" i="26"/>
  <c r="V30" i="26"/>
  <c r="Q30" i="26"/>
  <c r="M30" i="26"/>
  <c r="G30" i="26"/>
  <c r="AB29" i="26"/>
  <c r="V29" i="26"/>
  <c r="Q29" i="26"/>
  <c r="M29" i="26"/>
  <c r="G29" i="26"/>
  <c r="AB28" i="26"/>
  <c r="V28" i="26"/>
  <c r="Q28" i="26"/>
  <c r="M28" i="26"/>
  <c r="G28" i="26"/>
  <c r="AB27" i="26"/>
  <c r="V27" i="26"/>
  <c r="Q27" i="26"/>
  <c r="M27" i="26"/>
  <c r="G27" i="26"/>
  <c r="AB26" i="26"/>
  <c r="V26" i="26"/>
  <c r="Q26" i="26"/>
  <c r="M26" i="26"/>
  <c r="G26" i="26"/>
  <c r="AB25" i="26"/>
  <c r="V25" i="26"/>
  <c r="Q25" i="26"/>
  <c r="M25" i="26"/>
  <c r="G25" i="26"/>
  <c r="AB24" i="26"/>
  <c r="V24" i="26"/>
  <c r="Q24" i="26"/>
  <c r="M24" i="26"/>
  <c r="G24" i="26"/>
  <c r="AB23" i="26"/>
  <c r="V23" i="26"/>
  <c r="Q23" i="26"/>
  <c r="M23" i="26"/>
  <c r="G23" i="26"/>
  <c r="AB22" i="26"/>
  <c r="V22" i="26"/>
  <c r="Q22" i="26"/>
  <c r="M22" i="26"/>
  <c r="G22" i="26"/>
  <c r="AB21" i="26"/>
  <c r="V21" i="26"/>
  <c r="Q21" i="26"/>
  <c r="M21" i="26"/>
  <c r="G21" i="26"/>
  <c r="AB20" i="26"/>
  <c r="V20" i="26"/>
  <c r="Q20" i="26"/>
  <c r="M20" i="26"/>
  <c r="G20" i="26"/>
  <c r="AB19" i="26"/>
  <c r="V19" i="26"/>
  <c r="Q19" i="26"/>
  <c r="M19" i="26"/>
  <c r="G19" i="26"/>
  <c r="AB18" i="26"/>
  <c r="V18" i="26"/>
  <c r="Q18" i="26"/>
  <c r="M18" i="26"/>
  <c r="G18" i="26"/>
  <c r="AB17" i="26"/>
  <c r="V17" i="26"/>
  <c r="Q17" i="26"/>
  <c r="M17" i="26"/>
  <c r="G17" i="26"/>
  <c r="AB16" i="26"/>
  <c r="V16" i="26"/>
  <c r="Q16" i="26"/>
  <c r="M16" i="26"/>
  <c r="G16" i="26"/>
  <c r="AD15" i="26"/>
  <c r="AC15" i="26"/>
  <c r="AB15" i="26"/>
  <c r="AA15" i="26"/>
  <c r="Z15" i="26"/>
  <c r="Y15" i="26"/>
  <c r="X15" i="26"/>
  <c r="W15" i="26"/>
  <c r="V15" i="26"/>
  <c r="U15" i="26"/>
  <c r="T15" i="26"/>
  <c r="S15" i="26"/>
  <c r="R15" i="26"/>
  <c r="Q15" i="26"/>
  <c r="P15" i="26"/>
  <c r="O15" i="26"/>
  <c r="N15" i="26"/>
  <c r="M15" i="26"/>
  <c r="L15" i="26"/>
  <c r="K15" i="26"/>
  <c r="J15" i="26"/>
  <c r="I15" i="26"/>
  <c r="H15" i="26"/>
  <c r="G15" i="26"/>
  <c r="F15" i="26"/>
  <c r="E15" i="26"/>
  <c r="AC14" i="26"/>
  <c r="AB14" i="26"/>
  <c r="W14" i="26"/>
  <c r="V14" i="26"/>
  <c r="R14" i="26"/>
  <c r="Q14" i="26"/>
  <c r="N14" i="26"/>
  <c r="M14" i="26"/>
  <c r="H14" i="26"/>
  <c r="G14" i="26"/>
  <c r="E14" i="26"/>
  <c r="C7" i="26"/>
  <c r="G24" i="25"/>
  <c r="G23" i="25"/>
  <c r="K22" i="25"/>
  <c r="J22" i="25"/>
  <c r="G22" i="25"/>
  <c r="F22" i="25"/>
  <c r="K19" i="25"/>
  <c r="J19" i="25"/>
  <c r="G19" i="25"/>
  <c r="F19" i="25"/>
  <c r="K14" i="25"/>
  <c r="J14" i="25"/>
  <c r="I14" i="25"/>
  <c r="H14" i="25"/>
  <c r="G14" i="25"/>
  <c r="F14" i="25"/>
  <c r="E14" i="25"/>
  <c r="C7" i="25"/>
  <c r="Y116" i="24"/>
  <c r="X116" i="24"/>
  <c r="W116" i="24"/>
  <c r="V116" i="24"/>
  <c r="U116" i="24"/>
  <c r="T116" i="24"/>
  <c r="S116" i="24"/>
  <c r="R116" i="24"/>
  <c r="Q116" i="24"/>
  <c r="P116" i="24"/>
  <c r="O116" i="24"/>
  <c r="N116" i="24"/>
  <c r="M116" i="24"/>
  <c r="L116" i="24"/>
  <c r="K116" i="24"/>
  <c r="J116" i="24"/>
  <c r="I116" i="24"/>
  <c r="H116" i="24"/>
  <c r="G116" i="24"/>
  <c r="F116" i="24"/>
  <c r="E116" i="24"/>
  <c r="Y15" i="24"/>
  <c r="X15" i="24"/>
  <c r="W15" i="24"/>
  <c r="V15" i="24"/>
  <c r="U15" i="24"/>
  <c r="T15" i="24"/>
  <c r="S15" i="24"/>
  <c r="R15" i="24"/>
  <c r="Q15" i="24"/>
  <c r="P15" i="24"/>
  <c r="O15" i="24"/>
  <c r="N15" i="24"/>
  <c r="M15" i="24"/>
  <c r="L15" i="24"/>
  <c r="K15" i="24"/>
  <c r="J15" i="24"/>
  <c r="I15" i="24"/>
  <c r="H15" i="24"/>
  <c r="G15" i="24"/>
  <c r="F15" i="24"/>
  <c r="E15" i="24"/>
  <c r="Q14" i="24"/>
  <c r="H14" i="24"/>
  <c r="E14" i="24"/>
  <c r="C7" i="24"/>
  <c r="I59" i="23"/>
  <c r="H59" i="23"/>
  <c r="G59" i="23"/>
  <c r="F59" i="23"/>
  <c r="E59" i="23"/>
  <c r="I38" i="23"/>
  <c r="H38" i="23"/>
  <c r="G38" i="23"/>
  <c r="F38" i="23"/>
  <c r="E38" i="23"/>
  <c r="I37" i="23"/>
  <c r="I60" i="23" s="1"/>
  <c r="I62" i="23" s="1"/>
  <c r="H37" i="23"/>
  <c r="G37" i="23"/>
  <c r="F37" i="23"/>
  <c r="E37" i="23"/>
  <c r="E60" i="23" s="1"/>
  <c r="E62" i="23" s="1"/>
  <c r="I16" i="23"/>
  <c r="H16" i="23"/>
  <c r="G16" i="23"/>
  <c r="F16" i="23"/>
  <c r="E16" i="23"/>
  <c r="I15" i="23"/>
  <c r="H15" i="23"/>
  <c r="G15" i="23"/>
  <c r="F15" i="23"/>
  <c r="E15" i="23"/>
  <c r="G14" i="23"/>
  <c r="E14" i="23"/>
  <c r="C7" i="23"/>
  <c r="K116" i="22"/>
  <c r="J116" i="22"/>
  <c r="I116" i="22"/>
  <c r="H116" i="22"/>
  <c r="G116" i="22"/>
  <c r="F116" i="22"/>
  <c r="E116" i="22"/>
  <c r="K14" i="22"/>
  <c r="J14" i="22"/>
  <c r="I14" i="22"/>
  <c r="H14" i="22"/>
  <c r="G14" i="22"/>
  <c r="F14" i="22"/>
  <c r="E14" i="22"/>
  <c r="C7" i="22"/>
  <c r="J116" i="21"/>
  <c r="I116" i="21"/>
  <c r="H116" i="21"/>
  <c r="G116" i="21"/>
  <c r="F116" i="21"/>
  <c r="E116" i="21"/>
  <c r="J14" i="21"/>
  <c r="I14" i="21"/>
  <c r="H14" i="21"/>
  <c r="G14" i="21"/>
  <c r="F14" i="21"/>
  <c r="E14" i="21"/>
  <c r="C7" i="21"/>
  <c r="N116" i="20"/>
  <c r="M116" i="20"/>
  <c r="L116" i="20"/>
  <c r="K116" i="20"/>
  <c r="J116" i="20"/>
  <c r="I116" i="20"/>
  <c r="H116" i="20"/>
  <c r="G116" i="20"/>
  <c r="F116" i="20"/>
  <c r="E116" i="20"/>
  <c r="N14" i="20"/>
  <c r="M14" i="20"/>
  <c r="L14" i="20"/>
  <c r="K14" i="20"/>
  <c r="J14" i="20"/>
  <c r="I14" i="20"/>
  <c r="H14" i="20"/>
  <c r="G14" i="20"/>
  <c r="F14" i="20"/>
  <c r="E14" i="20"/>
  <c r="C7" i="20"/>
  <c r="L116" i="19"/>
  <c r="K116" i="19"/>
  <c r="J116" i="19"/>
  <c r="I116" i="19"/>
  <c r="H116" i="19"/>
  <c r="G116" i="19"/>
  <c r="F116" i="19"/>
  <c r="E116" i="19"/>
  <c r="L14" i="19"/>
  <c r="K14" i="19"/>
  <c r="J14" i="19"/>
  <c r="I14" i="19"/>
  <c r="H14" i="19"/>
  <c r="G14" i="19"/>
  <c r="F14" i="19"/>
  <c r="E14" i="19"/>
  <c r="C7" i="19"/>
  <c r="I62" i="18"/>
  <c r="I61" i="18"/>
  <c r="I60" i="18"/>
  <c r="I59" i="18"/>
  <c r="H59" i="18"/>
  <c r="G59" i="18"/>
  <c r="F59" i="18"/>
  <c r="E59" i="18"/>
  <c r="I38" i="18"/>
  <c r="H38" i="18"/>
  <c r="G38" i="18"/>
  <c r="F38" i="18"/>
  <c r="E38" i="18"/>
  <c r="I37" i="18"/>
  <c r="H37" i="18"/>
  <c r="G37" i="18"/>
  <c r="F37" i="18"/>
  <c r="F60" i="18" s="1"/>
  <c r="F62" i="18" s="1"/>
  <c r="E37" i="18"/>
  <c r="I16" i="18"/>
  <c r="H16" i="18"/>
  <c r="G16" i="18"/>
  <c r="F16" i="18"/>
  <c r="E16" i="18"/>
  <c r="I15" i="18"/>
  <c r="H15" i="18"/>
  <c r="G15" i="18"/>
  <c r="F15" i="18"/>
  <c r="E15" i="18"/>
  <c r="G14" i="18"/>
  <c r="E14" i="18"/>
  <c r="C7" i="18"/>
  <c r="L33" i="17"/>
  <c r="K33" i="17"/>
  <c r="J33" i="17"/>
  <c r="I33" i="17"/>
  <c r="G33" i="17"/>
  <c r="F33" i="17"/>
  <c r="E33" i="17"/>
  <c r="M32" i="17"/>
  <c r="M31" i="17"/>
  <c r="M28" i="17"/>
  <c r="L28" i="17"/>
  <c r="K28" i="17"/>
  <c r="J28" i="17"/>
  <c r="I28" i="17"/>
  <c r="G28" i="17"/>
  <c r="F28" i="17"/>
  <c r="E28" i="17"/>
  <c r="L26" i="17"/>
  <c r="K26" i="17"/>
  <c r="J26" i="17"/>
  <c r="I26" i="17"/>
  <c r="H26" i="17"/>
  <c r="G26" i="17"/>
  <c r="F26" i="17"/>
  <c r="E26" i="17"/>
  <c r="M25" i="17"/>
  <c r="M24" i="17"/>
  <c r="M23" i="17"/>
  <c r="L23" i="17"/>
  <c r="K23" i="17"/>
  <c r="J23" i="17"/>
  <c r="I23" i="17"/>
  <c r="H23" i="17"/>
  <c r="G23" i="17"/>
  <c r="F23" i="17"/>
  <c r="E23" i="17"/>
  <c r="G22" i="17"/>
  <c r="M21" i="17"/>
  <c r="L20" i="17"/>
  <c r="L22" i="17" s="1"/>
  <c r="K20" i="17"/>
  <c r="K22" i="17" s="1"/>
  <c r="K27" i="17" s="1"/>
  <c r="J20" i="17"/>
  <c r="J22" i="17" s="1"/>
  <c r="J27" i="17" s="1"/>
  <c r="I20" i="17"/>
  <c r="I22" i="17" s="1"/>
  <c r="H20" i="17"/>
  <c r="H22" i="17" s="1"/>
  <c r="G20" i="17"/>
  <c r="F20" i="17"/>
  <c r="F22" i="17" s="1"/>
  <c r="E20" i="17"/>
  <c r="E22" i="17" s="1"/>
  <c r="M19" i="17"/>
  <c r="M18" i="17"/>
  <c r="M17" i="17"/>
  <c r="L17" i="17"/>
  <c r="L16" i="17" s="1"/>
  <c r="K17" i="17"/>
  <c r="J17" i="17"/>
  <c r="I17" i="17"/>
  <c r="H17" i="17"/>
  <c r="H16" i="17" s="1"/>
  <c r="G17" i="17"/>
  <c r="G16" i="17" s="1"/>
  <c r="F17" i="17"/>
  <c r="E17" i="17"/>
  <c r="E16" i="17" s="1"/>
  <c r="M16" i="17"/>
  <c r="K16" i="17"/>
  <c r="J16" i="17"/>
  <c r="I16" i="17"/>
  <c r="F16" i="17"/>
  <c r="M14" i="17"/>
  <c r="L14" i="17"/>
  <c r="K14" i="17"/>
  <c r="J14" i="17"/>
  <c r="I14" i="17"/>
  <c r="H14" i="17"/>
  <c r="G14" i="17"/>
  <c r="F14" i="17"/>
  <c r="E14" i="17"/>
  <c r="C7" i="17"/>
  <c r="K116" i="16"/>
  <c r="J116" i="16"/>
  <c r="I116" i="16"/>
  <c r="H116" i="16"/>
  <c r="G116" i="16"/>
  <c r="F116" i="16"/>
  <c r="E116" i="16"/>
  <c r="K14" i="16"/>
  <c r="J14" i="16"/>
  <c r="I14" i="16"/>
  <c r="H14" i="16"/>
  <c r="G14" i="16"/>
  <c r="F14" i="16"/>
  <c r="E14" i="16"/>
  <c r="C7" i="16"/>
  <c r="J116" i="15"/>
  <c r="I116" i="15"/>
  <c r="H116" i="15"/>
  <c r="G116" i="15"/>
  <c r="F116" i="15"/>
  <c r="E116" i="15"/>
  <c r="J14" i="15"/>
  <c r="I14" i="15"/>
  <c r="H14" i="15"/>
  <c r="G14" i="15"/>
  <c r="F14" i="15"/>
  <c r="E14" i="15"/>
  <c r="C7" i="15"/>
  <c r="N116" i="14"/>
  <c r="M116" i="14"/>
  <c r="L116" i="14"/>
  <c r="K116" i="14"/>
  <c r="J116" i="14"/>
  <c r="I116" i="14"/>
  <c r="H116" i="14"/>
  <c r="G116" i="14"/>
  <c r="F116" i="14"/>
  <c r="E116" i="14"/>
  <c r="N14" i="14"/>
  <c r="M14" i="14"/>
  <c r="L14" i="14"/>
  <c r="K14" i="14"/>
  <c r="J14" i="14"/>
  <c r="I14" i="14"/>
  <c r="H14" i="14"/>
  <c r="G14" i="14"/>
  <c r="F14" i="14"/>
  <c r="E14" i="14"/>
  <c r="C7" i="14"/>
  <c r="L116" i="13"/>
  <c r="K116" i="13"/>
  <c r="J116" i="13"/>
  <c r="I116" i="13"/>
  <c r="H116" i="13"/>
  <c r="G116" i="13"/>
  <c r="F116" i="13"/>
  <c r="E116" i="13"/>
  <c r="L14" i="13"/>
  <c r="K14" i="13"/>
  <c r="J14" i="13"/>
  <c r="I14" i="13"/>
  <c r="H14" i="13"/>
  <c r="G14" i="13"/>
  <c r="F14" i="13"/>
  <c r="E14" i="13"/>
  <c r="C7" i="13"/>
  <c r="F17" i="12"/>
  <c r="F16" i="12"/>
  <c r="G14" i="12"/>
  <c r="F14" i="12"/>
  <c r="E14" i="12"/>
  <c r="C7" i="12"/>
  <c r="I20" i="11"/>
  <c r="F20" i="11"/>
  <c r="J19" i="11"/>
  <c r="J18" i="11"/>
  <c r="J15" i="11"/>
  <c r="I15" i="11"/>
  <c r="H15" i="11"/>
  <c r="G15" i="11"/>
  <c r="F15" i="11"/>
  <c r="E15" i="11"/>
  <c r="H14" i="11"/>
  <c r="E14" i="11"/>
  <c r="C7" i="11"/>
  <c r="F66" i="10"/>
  <c r="E66" i="10"/>
  <c r="F65" i="10"/>
  <c r="E65" i="10"/>
  <c r="E74" i="10" s="1"/>
  <c r="F64" i="10"/>
  <c r="F63" i="10"/>
  <c r="F62" i="10"/>
  <c r="F61" i="10"/>
  <c r="E61" i="10"/>
  <c r="E73" i="10" s="1"/>
  <c r="F60" i="10"/>
  <c r="F59" i="10"/>
  <c r="F58" i="10"/>
  <c r="F57" i="10"/>
  <c r="F56" i="10"/>
  <c r="F55" i="10"/>
  <c r="F54" i="10"/>
  <c r="F53" i="10"/>
  <c r="E53" i="10"/>
  <c r="E70" i="10" s="1"/>
  <c r="F52" i="10"/>
  <c r="F51" i="10"/>
  <c r="F50" i="10"/>
  <c r="F49" i="10"/>
  <c r="E49" i="10"/>
  <c r="E69" i="10" s="1"/>
  <c r="F48" i="10"/>
  <c r="F47" i="10"/>
  <c r="F46" i="10"/>
  <c r="E46" i="10"/>
  <c r="F45" i="10"/>
  <c r="E45" i="10"/>
  <c r="E68" i="10" s="1"/>
  <c r="F44" i="10"/>
  <c r="F43" i="10"/>
  <c r="F42" i="10"/>
  <c r="F41" i="10"/>
  <c r="E41" i="10"/>
  <c r="E67" i="10" s="1"/>
  <c r="F40" i="10"/>
  <c r="F39" i="10"/>
  <c r="F38" i="10"/>
  <c r="F37" i="10"/>
  <c r="F36" i="10"/>
  <c r="E36" i="10"/>
  <c r="F35" i="10"/>
  <c r="E35" i="10"/>
  <c r="F34" i="10"/>
  <c r="E34" i="10"/>
  <c r="F33" i="10"/>
  <c r="F32" i="10"/>
  <c r="F31" i="10"/>
  <c r="F30" i="10"/>
  <c r="F29" i="10"/>
  <c r="F28" i="10"/>
  <c r="E28" i="10"/>
  <c r="F27" i="10"/>
  <c r="F26" i="10"/>
  <c r="F25" i="10"/>
  <c r="E25" i="10"/>
  <c r="F24" i="10"/>
  <c r="F23" i="10"/>
  <c r="F22" i="10"/>
  <c r="F21" i="10"/>
  <c r="F20" i="10"/>
  <c r="F19" i="10"/>
  <c r="F18" i="10"/>
  <c r="F17" i="10"/>
  <c r="F16" i="10"/>
  <c r="F14" i="10"/>
  <c r="E14" i="10"/>
  <c r="C7" i="10"/>
  <c r="E16" i="9"/>
  <c r="E14" i="9"/>
  <c r="C7" i="9"/>
  <c r="F35" i="8"/>
  <c r="E35" i="8"/>
  <c r="F34" i="8"/>
  <c r="E34" i="8"/>
  <c r="F32" i="8"/>
  <c r="F31" i="8"/>
  <c r="F30" i="8"/>
  <c r="G29" i="8"/>
  <c r="G28" i="8"/>
  <c r="G26" i="8"/>
  <c r="F26" i="8"/>
  <c r="F24" i="8"/>
  <c r="F33" i="8" s="1"/>
  <c r="G21" i="8"/>
  <c r="F21" i="8"/>
  <c r="G20" i="8"/>
  <c r="F19" i="8"/>
  <c r="G16" i="8"/>
  <c r="F16" i="8"/>
  <c r="G14" i="8"/>
  <c r="F14" i="8"/>
  <c r="E14" i="8"/>
  <c r="C7" i="8"/>
  <c r="E57" i="7"/>
  <c r="E53" i="7" s="1"/>
  <c r="E52" i="7"/>
  <c r="E48" i="7"/>
  <c r="E45" i="7"/>
  <c r="E41" i="7" s="1"/>
  <c r="E35" i="7"/>
  <c r="E32" i="7"/>
  <c r="E26" i="7" s="1"/>
  <c r="E18" i="7"/>
  <c r="E25" i="7" s="1"/>
  <c r="E15" i="7"/>
  <c r="E14" i="7"/>
  <c r="C11" i="7"/>
  <c r="C7" i="7"/>
  <c r="G58" i="6"/>
  <c r="F58" i="6"/>
  <c r="H57" i="6"/>
  <c r="F57" i="6"/>
  <c r="G56" i="6"/>
  <c r="F56" i="6"/>
  <c r="H55" i="6"/>
  <c r="F55" i="6"/>
  <c r="G54" i="6"/>
  <c r="F54" i="6"/>
  <c r="E53" i="6"/>
  <c r="G52" i="6"/>
  <c r="G51" i="6"/>
  <c r="F51" i="6"/>
  <c r="E51" i="6"/>
  <c r="H50" i="6"/>
  <c r="H49" i="6"/>
  <c r="E49" i="6"/>
  <c r="H48" i="6"/>
  <c r="E48" i="6"/>
  <c r="H47" i="6"/>
  <c r="H46" i="6"/>
  <c r="H45" i="6"/>
  <c r="G44" i="6"/>
  <c r="F44" i="6"/>
  <c r="E44" i="6"/>
  <c r="H43" i="6"/>
  <c r="F43" i="6"/>
  <c r="G41" i="6"/>
  <c r="G40" i="6"/>
  <c r="F40" i="6"/>
  <c r="E40" i="6"/>
  <c r="H39" i="6"/>
  <c r="H38" i="6"/>
  <c r="F38" i="6"/>
  <c r="H37" i="6"/>
  <c r="F37" i="6"/>
  <c r="H36" i="6"/>
  <c r="F36" i="6"/>
  <c r="H35" i="6"/>
  <c r="G35" i="6"/>
  <c r="E35" i="6"/>
  <c r="G34" i="6"/>
  <c r="F34" i="6"/>
  <c r="E34" i="6"/>
  <c r="H33" i="6"/>
  <c r="F33" i="6"/>
  <c r="H32" i="6"/>
  <c r="F32" i="6"/>
  <c r="H31" i="6"/>
  <c r="F31" i="6"/>
  <c r="H30" i="6"/>
  <c r="F30" i="6"/>
  <c r="H29" i="6"/>
  <c r="E29" i="6"/>
  <c r="E27" i="6" s="1"/>
  <c r="H28" i="6"/>
  <c r="F28" i="6"/>
  <c r="H27" i="6"/>
  <c r="G27" i="6"/>
  <c r="G24" i="6"/>
  <c r="H23" i="6"/>
  <c r="F23" i="6"/>
  <c r="H22" i="6"/>
  <c r="F22" i="6"/>
  <c r="H21" i="6"/>
  <c r="G20" i="6"/>
  <c r="F20" i="6"/>
  <c r="F24" i="6" s="1"/>
  <c r="E20" i="6"/>
  <c r="E24" i="6" s="1"/>
  <c r="H19" i="6"/>
  <c r="F19" i="6"/>
  <c r="H18" i="6"/>
  <c r="F18" i="6"/>
  <c r="H17" i="6"/>
  <c r="G16" i="6"/>
  <c r="E16" i="6"/>
  <c r="H15" i="6"/>
  <c r="G15" i="6"/>
  <c r="F15" i="6"/>
  <c r="E15" i="6"/>
  <c r="F14" i="6"/>
  <c r="E14" i="6"/>
  <c r="C11" i="6"/>
  <c r="C7" i="6"/>
  <c r="J81" i="5"/>
  <c r="I81" i="5"/>
  <c r="J80" i="5"/>
  <c r="I80" i="5"/>
  <c r="H80" i="5"/>
  <c r="F80" i="5"/>
  <c r="E80" i="5"/>
  <c r="L79" i="5"/>
  <c r="K79" i="5"/>
  <c r="G79" i="5"/>
  <c r="E79" i="5"/>
  <c r="L78" i="5"/>
  <c r="K78" i="5"/>
  <c r="G78" i="5"/>
  <c r="E78" i="5"/>
  <c r="L77" i="5"/>
  <c r="K77" i="5"/>
  <c r="H77" i="5"/>
  <c r="G77" i="5"/>
  <c r="L76" i="5"/>
  <c r="K76" i="5"/>
  <c r="H76" i="5"/>
  <c r="G76" i="5"/>
  <c r="L75" i="5"/>
  <c r="K75" i="5"/>
  <c r="H75" i="5"/>
  <c r="G75" i="5"/>
  <c r="L74" i="5"/>
  <c r="K74" i="5"/>
  <c r="K80" i="5" s="1"/>
  <c r="H74" i="5"/>
  <c r="G74" i="5"/>
  <c r="G80" i="5" s="1"/>
  <c r="L73" i="5"/>
  <c r="K73" i="5"/>
  <c r="H73" i="5"/>
  <c r="G73" i="5"/>
  <c r="F73" i="5"/>
  <c r="E73" i="5"/>
  <c r="L72" i="5"/>
  <c r="K72" i="5"/>
  <c r="H72" i="5"/>
  <c r="G72" i="5"/>
  <c r="J71" i="5"/>
  <c r="I71" i="5"/>
  <c r="J70" i="5"/>
  <c r="I70" i="5"/>
  <c r="H70" i="5"/>
  <c r="G70" i="5"/>
  <c r="F70" i="5"/>
  <c r="E70" i="5"/>
  <c r="L69" i="5"/>
  <c r="K69" i="5"/>
  <c r="H69" i="5"/>
  <c r="G69" i="5"/>
  <c r="L68" i="5"/>
  <c r="K68" i="5"/>
  <c r="H68" i="5"/>
  <c r="G68" i="5"/>
  <c r="L67" i="5"/>
  <c r="K67" i="5"/>
  <c r="H67" i="5"/>
  <c r="H65" i="5" s="1"/>
  <c r="G67" i="5"/>
  <c r="L66" i="5"/>
  <c r="K66" i="5"/>
  <c r="L65" i="5"/>
  <c r="K65" i="5"/>
  <c r="J65" i="5"/>
  <c r="I65" i="5"/>
  <c r="F65" i="5"/>
  <c r="E65" i="5"/>
  <c r="J64" i="5"/>
  <c r="I64" i="5"/>
  <c r="H64" i="5"/>
  <c r="G64" i="5"/>
  <c r="F64" i="5"/>
  <c r="E64" i="5"/>
  <c r="L63" i="5"/>
  <c r="K63" i="5"/>
  <c r="L62" i="5"/>
  <c r="K62" i="5"/>
  <c r="H62" i="5"/>
  <c r="G62" i="5"/>
  <c r="L61" i="5"/>
  <c r="K61" i="5"/>
  <c r="H61" i="5"/>
  <c r="G61" i="5"/>
  <c r="L60" i="5"/>
  <c r="K60" i="5"/>
  <c r="L59" i="5"/>
  <c r="K59" i="5"/>
  <c r="H59" i="5"/>
  <c r="G59" i="5"/>
  <c r="L58" i="5"/>
  <c r="K58" i="5"/>
  <c r="H58" i="5"/>
  <c r="G58" i="5"/>
  <c r="L57" i="5"/>
  <c r="K57" i="5"/>
  <c r="L56" i="5"/>
  <c r="K56" i="5"/>
  <c r="J56" i="5"/>
  <c r="I56" i="5"/>
  <c r="F56" i="5"/>
  <c r="E56" i="5"/>
  <c r="L55" i="5"/>
  <c r="K55" i="5"/>
  <c r="I55" i="5"/>
  <c r="L54" i="5"/>
  <c r="K54" i="5"/>
  <c r="J53" i="5"/>
  <c r="I53" i="5"/>
  <c r="J52" i="5"/>
  <c r="I52" i="5"/>
  <c r="H52" i="5"/>
  <c r="G52" i="5"/>
  <c r="L51" i="5"/>
  <c r="K51" i="5"/>
  <c r="H51" i="5"/>
  <c r="F51" i="5"/>
  <c r="L50" i="5"/>
  <c r="K50" i="5"/>
  <c r="H50" i="5"/>
  <c r="G50" i="5"/>
  <c r="F50" i="5"/>
  <c r="L49" i="5"/>
  <c r="K49" i="5"/>
  <c r="H49" i="5"/>
  <c r="G49" i="5"/>
  <c r="L48" i="5"/>
  <c r="K48" i="5"/>
  <c r="H48" i="5"/>
  <c r="G48" i="5"/>
  <c r="L47" i="5"/>
  <c r="K47" i="5"/>
  <c r="H46" i="5"/>
  <c r="G46" i="5"/>
  <c r="L45" i="5"/>
  <c r="K45" i="5"/>
  <c r="H45" i="5"/>
  <c r="G45" i="5"/>
  <c r="L44" i="5"/>
  <c r="K44" i="5"/>
  <c r="H44" i="5"/>
  <c r="G44" i="5"/>
  <c r="L43" i="5"/>
  <c r="K43" i="5"/>
  <c r="H43" i="5"/>
  <c r="G43" i="5"/>
  <c r="L42" i="5"/>
  <c r="K42" i="5"/>
  <c r="H42" i="5"/>
  <c r="H39" i="5" s="1"/>
  <c r="G42" i="5"/>
  <c r="L41" i="5"/>
  <c r="K41" i="5"/>
  <c r="L40" i="5"/>
  <c r="K40" i="5"/>
  <c r="L39" i="5"/>
  <c r="K39" i="5"/>
  <c r="J39" i="5"/>
  <c r="I39" i="5"/>
  <c r="J38" i="5"/>
  <c r="I38" i="5"/>
  <c r="H38" i="5"/>
  <c r="G38" i="5"/>
  <c r="F38" i="5"/>
  <c r="E38" i="5"/>
  <c r="L37" i="5"/>
  <c r="K37" i="5"/>
  <c r="H37" i="5"/>
  <c r="G37" i="5"/>
  <c r="F37" i="5"/>
  <c r="F17" i="5" s="1"/>
  <c r="L36" i="5"/>
  <c r="K36" i="5"/>
  <c r="H36" i="5"/>
  <c r="G36" i="5"/>
  <c r="L35" i="5"/>
  <c r="K35" i="5"/>
  <c r="H35" i="5"/>
  <c r="G35" i="5"/>
  <c r="L34" i="5"/>
  <c r="K34" i="5"/>
  <c r="L33" i="5"/>
  <c r="K33" i="5"/>
  <c r="H33" i="5"/>
  <c r="G33" i="5"/>
  <c r="L32" i="5"/>
  <c r="K32" i="5"/>
  <c r="H32" i="5"/>
  <c r="G32" i="5"/>
  <c r="L31" i="5"/>
  <c r="K31" i="5"/>
  <c r="H31" i="5"/>
  <c r="G31" i="5"/>
  <c r="L30" i="5"/>
  <c r="K30" i="5"/>
  <c r="L29" i="5"/>
  <c r="K29" i="5"/>
  <c r="H29" i="5"/>
  <c r="G29" i="5"/>
  <c r="L28" i="5"/>
  <c r="K28" i="5"/>
  <c r="L27" i="5"/>
  <c r="K27" i="5"/>
  <c r="L26" i="5"/>
  <c r="K26" i="5"/>
  <c r="L25" i="5"/>
  <c r="K25" i="5"/>
  <c r="L24" i="5"/>
  <c r="K24" i="5"/>
  <c r="L23" i="5"/>
  <c r="K23" i="5"/>
  <c r="L22" i="5"/>
  <c r="K22" i="5"/>
  <c r="L21" i="5"/>
  <c r="K21" i="5"/>
  <c r="L20" i="5"/>
  <c r="K20" i="5"/>
  <c r="L19" i="5"/>
  <c r="K19" i="5"/>
  <c r="L18" i="5"/>
  <c r="K18" i="5"/>
  <c r="L17" i="5"/>
  <c r="K17" i="5"/>
  <c r="J17" i="5"/>
  <c r="I17" i="5"/>
  <c r="E17" i="5"/>
  <c r="L16" i="5"/>
  <c r="K16" i="5"/>
  <c r="L15" i="5"/>
  <c r="K15" i="5"/>
  <c r="J15" i="5"/>
  <c r="I15" i="5"/>
  <c r="H15" i="5"/>
  <c r="G15" i="5"/>
  <c r="F15" i="5"/>
  <c r="E15" i="5"/>
  <c r="K14" i="5"/>
  <c r="I14" i="5"/>
  <c r="G14" i="5"/>
  <c r="E14" i="5"/>
  <c r="C7" i="5"/>
  <c r="E18" i="4"/>
  <c r="E14" i="4"/>
  <c r="C11" i="4"/>
  <c r="C7" i="4"/>
  <c r="C33" i="2"/>
  <c r="C32" i="2"/>
  <c r="C31" i="2"/>
  <c r="C30" i="2"/>
  <c r="D13" i="1"/>
  <c r="G3" i="1"/>
  <c r="G4" i="1" s="1"/>
  <c r="D12" i="1" s="1"/>
  <c r="C11" i="26" s="1"/>
  <c r="I54" i="5" l="1"/>
  <c r="G71" i="5"/>
  <c r="G81" i="5" s="1"/>
  <c r="L80" i="5"/>
  <c r="L70" i="5"/>
  <c r="K70" i="5"/>
  <c r="G65" i="5"/>
  <c r="E58" i="10"/>
  <c r="E50" i="10"/>
  <c r="G13" i="3"/>
  <c r="F27" i="17"/>
  <c r="E42" i="10"/>
  <c r="F71" i="5"/>
  <c r="F81" i="5" s="1"/>
  <c r="F42" i="6"/>
  <c r="F20" i="8"/>
  <c r="G17" i="5"/>
  <c r="H53" i="5"/>
  <c r="H56" i="5"/>
  <c r="H55" i="5" s="1"/>
  <c r="H54" i="5" s="1"/>
  <c r="H27" i="17"/>
  <c r="L27" i="17"/>
  <c r="H60" i="18"/>
  <c r="H62" i="18" s="1"/>
  <c r="G16" i="3" s="1"/>
  <c r="G60" i="23"/>
  <c r="G62" i="23" s="1"/>
  <c r="G42" i="6"/>
  <c r="G27" i="17"/>
  <c r="G39" i="5"/>
  <c r="G16" i="5" s="1"/>
  <c r="F35" i="6"/>
  <c r="F41" i="6"/>
  <c r="F52" i="6" s="1"/>
  <c r="F53" i="6" s="1"/>
  <c r="H53" i="6" s="1"/>
  <c r="F60" i="23"/>
  <c r="F62" i="23" s="1"/>
  <c r="J55" i="5"/>
  <c r="J54" i="5" s="1"/>
  <c r="H71" i="5"/>
  <c r="H81" i="5" s="1"/>
  <c r="F16" i="6"/>
  <c r="F27" i="6"/>
  <c r="G26" i="6"/>
  <c r="E60" i="18"/>
  <c r="E62" i="18" s="1"/>
  <c r="H60" i="23"/>
  <c r="H62" i="23" s="1"/>
  <c r="G17" i="3" s="1"/>
  <c r="I16" i="5"/>
  <c r="G56" i="5"/>
  <c r="G55" i="5" s="1"/>
  <c r="G54" i="5" s="1"/>
  <c r="J16" i="5"/>
  <c r="H17" i="5"/>
  <c r="H16" i="5" s="1"/>
  <c r="G53" i="5"/>
  <c r="I27" i="17"/>
  <c r="E62" i="10"/>
  <c r="M26" i="17"/>
  <c r="H40" i="6"/>
  <c r="H44" i="6"/>
  <c r="H34" i="6"/>
  <c r="H20" i="6"/>
  <c r="H24" i="6" s="1"/>
  <c r="E55" i="5"/>
  <c r="E54" i="5" s="1"/>
  <c r="E38" i="10"/>
  <c r="E37" i="10"/>
  <c r="E29" i="10" s="1"/>
  <c r="G60" i="18"/>
  <c r="G62" i="18" s="1"/>
  <c r="E58" i="7"/>
  <c r="E47" i="7" s="1"/>
  <c r="E40" i="7"/>
  <c r="E46" i="7" s="1"/>
  <c r="E34" i="7" s="1"/>
  <c r="E33" i="7"/>
  <c r="E42" i="6"/>
  <c r="E41" i="6"/>
  <c r="E26" i="6" s="1"/>
  <c r="H16" i="6"/>
  <c r="L64" i="5"/>
  <c r="F55" i="5"/>
  <c r="F54" i="5" s="1"/>
  <c r="K64" i="5"/>
  <c r="E71" i="5"/>
  <c r="E81" i="5" s="1"/>
  <c r="L38" i="5"/>
  <c r="K38" i="5"/>
  <c r="M22" i="17"/>
  <c r="E27" i="17"/>
  <c r="H51" i="6"/>
  <c r="C11" i="8"/>
  <c r="C11" i="11"/>
  <c r="C11" i="12"/>
  <c r="C11" i="20"/>
  <c r="C11" i="22"/>
  <c r="C11" i="23"/>
  <c r="C11" i="9"/>
  <c r="C11" i="10"/>
  <c r="C11" i="13"/>
  <c r="C11" i="15"/>
  <c r="M20" i="17"/>
  <c r="C11" i="24"/>
  <c r="C22" i="2"/>
  <c r="C11" i="18"/>
  <c r="C11" i="19"/>
  <c r="C11" i="21"/>
  <c r="C11" i="25"/>
  <c r="C11" i="5"/>
  <c r="C11" i="14"/>
  <c r="C11" i="16"/>
  <c r="C11" i="17"/>
  <c r="F26" i="6" l="1"/>
  <c r="F25" i="6" s="1"/>
  <c r="L71" i="5"/>
  <c r="L81" i="5" s="1"/>
  <c r="K71" i="5"/>
  <c r="K81" i="5" s="1"/>
  <c r="H41" i="6"/>
  <c r="H52" i="6" s="1"/>
  <c r="H54" i="6" s="1"/>
  <c r="H56" i="6" s="1"/>
  <c r="H58" i="6" s="1"/>
  <c r="M27" i="17"/>
  <c r="G14" i="3" s="1"/>
  <c r="G25" i="6"/>
  <c r="H42" i="6"/>
  <c r="E52" i="6"/>
  <c r="E54" i="6" s="1"/>
  <c r="E56" i="6" s="1"/>
  <c r="E58" i="6" s="1"/>
  <c r="E59" i="7"/>
  <c r="E17" i="7"/>
  <c r="E25" i="6"/>
  <c r="H26" i="6"/>
  <c r="H25" i="6" l="1"/>
  <c r="F46" i="5" l="1"/>
  <c r="K46" i="5"/>
  <c r="K52" i="5" s="1"/>
  <c r="K53" i="5" s="1"/>
  <c r="G10" i="3" s="1"/>
  <c r="E52" i="5"/>
  <c r="E53" i="5" s="1"/>
  <c r="E39" i="5"/>
  <c r="E16" i="5" s="1"/>
  <c r="F52" i="5" l="1"/>
  <c r="F53" i="5" s="1"/>
  <c r="L46" i="5"/>
  <c r="L52" i="5" s="1"/>
  <c r="L53" i="5" s="1"/>
  <c r="G11" i="3" s="1"/>
  <c r="F39" i="5"/>
  <c r="F16" i="5" s="1"/>
  <c r="G18" i="11" l="1"/>
  <c r="G19" i="11" l="1"/>
  <c r="G17" i="11"/>
  <c r="J17" i="11" l="1"/>
  <c r="M29" i="17" l="1"/>
  <c r="H28" i="17"/>
  <c r="H33" i="17" l="1"/>
  <c r="M33" i="17" s="1"/>
  <c r="G15" i="3" s="1"/>
  <c r="G7" i="3" s="1"/>
  <c r="M30" i="17"/>
  <c r="E57" i="10" l="1"/>
  <c r="E72" i="10" s="1"/>
  <c r="E54" i="10" l="1"/>
  <c r="G22" i="8" l="1"/>
  <c r="G17" i="8" l="1"/>
  <c r="G31" i="8" l="1"/>
  <c r="G32" i="8" l="1"/>
  <c r="E21" i="8" l="1"/>
  <c r="E24" i="8"/>
  <c r="G23" i="8"/>
  <c r="G24" i="8" s="1"/>
  <c r="E16" i="8" l="1"/>
  <c r="E19" i="8"/>
  <c r="G18" i="8"/>
  <c r="G19" i="8" s="1"/>
  <c r="E26" i="8" l="1"/>
  <c r="G27" i="8"/>
  <c r="G30" i="8" s="1"/>
  <c r="E30" i="8"/>
  <c r="H16" i="11" l="1"/>
  <c r="E18" i="10"/>
  <c r="J16" i="11" l="1"/>
  <c r="E17" i="12"/>
  <c r="H20" i="11"/>
  <c r="G17" i="12" l="1"/>
  <c r="J20" i="11"/>
  <c r="E16" i="11" l="1"/>
  <c r="E17" i="10"/>
  <c r="E19" i="10" s="1"/>
  <c r="E16" i="10" s="1"/>
  <c r="E16" i="12" l="1"/>
  <c r="E20" i="11"/>
  <c r="G16" i="11"/>
  <c r="G16" i="12" l="1"/>
  <c r="G20" i="11"/>
  <c r="E20" i="8" l="1"/>
  <c r="E33" i="8"/>
  <c r="G25" i="8"/>
  <c r="G33" i="8" s="1"/>
  <c r="G34" i="8" l="1"/>
  <c r="G35" i="8"/>
  <c r="E71" i="10" s="1"/>
</calcChain>
</file>

<file path=xl/comments1.xml><?xml version="1.0" encoding="utf-8"?>
<comments xmlns="http://schemas.openxmlformats.org/spreadsheetml/2006/main">
  <authors>
    <author>System</author>
  </authors>
  <commentList>
    <comment ref="D5" authorId="0">
      <text>
        <r>
          <rPr>
            <sz val="11"/>
            <rFont val="Calibri"/>
            <family val="2"/>
          </rPr>
          <t>Format Tanggal: DD-MMM-YYYY</t>
        </r>
      </text>
    </comment>
    <comment ref="D6" authorId="0">
      <text>
        <r>
          <rPr>
            <sz val="11"/>
            <rFont val="Calibri"/>
            <family val="2"/>
          </rPr>
          <t>Mohon pastikan kode perusahaan anda kepada petugas/pejabat OJK yang terkait</t>
        </r>
      </text>
    </comment>
    <comment ref="D11" authorId="0">
      <text>
        <r>
          <rPr>
            <sz val="11"/>
            <rFont val="Calibri"/>
            <family val="2"/>
          </rPr>
          <t>Format Tanggal: DD-MMM-YYYY</t>
        </r>
      </text>
    </comment>
  </commentList>
</comments>
</file>

<file path=xl/comments2.xml><?xml version="1.0" encoding="utf-8"?>
<comments xmlns="http://schemas.openxmlformats.org/spreadsheetml/2006/main">
  <authors>
    <author>System</author>
  </authors>
  <commentList>
    <comment ref="E14" authorId="0">
      <text>
        <r>
          <rPr>
            <sz val="11"/>
            <rFont val="Calibri"/>
            <family val="2"/>
          </rPr>
          <t>Bulan Berjalan</t>
        </r>
      </text>
    </comment>
  </commentList>
</comments>
</file>

<file path=xl/comments3.xml><?xml version="1.0" encoding="utf-8"?>
<comments xmlns="http://schemas.openxmlformats.org/spreadsheetml/2006/main">
  <authors>
    <author>System</author>
  </authors>
  <commentList>
    <comment ref="E14" authorId="0">
      <text>
        <r>
          <rPr>
            <sz val="11"/>
            <rFont val="Calibri"/>
            <family val="2"/>
          </rPr>
          <t>Jumlah Peserta Aktif pada Awal Periode Laporan</t>
        </r>
      </text>
    </comment>
    <comment ref="H14" authorId="0">
      <text>
        <r>
          <rPr>
            <sz val="11"/>
            <rFont val="Calibri"/>
            <family val="2"/>
          </rPr>
          <t>Jumlah Peserta Aktif pada Awal Periode Laporan</t>
        </r>
      </text>
    </comment>
    <comment ref="Q14" authorId="0">
      <text>
        <r>
          <rPr>
            <sz val="11"/>
            <rFont val="Calibri"/>
            <family val="2"/>
          </rPr>
          <t>Klaim Bruto (Rp)</t>
        </r>
      </text>
    </comment>
  </commentList>
</comments>
</file>

<file path=xl/comments4.xml><?xml version="1.0" encoding="utf-8"?>
<comments xmlns="http://schemas.openxmlformats.org/spreadsheetml/2006/main">
  <authors>
    <author>System</author>
  </authors>
  <commentList>
    <comment ref="G14" authorId="0">
      <text>
        <r>
          <rPr>
            <sz val="11"/>
            <rFont val="Calibri"/>
            <family val="2"/>
          </rPr>
          <t>Nama Jenis Investasi</t>
        </r>
      </text>
    </comment>
    <comment ref="M14" authorId="0">
      <text>
        <r>
          <rPr>
            <sz val="11"/>
            <rFont val="Calibri"/>
            <family val="2"/>
          </rPr>
          <t>Nama Jenis Investasi</t>
        </r>
      </text>
    </comment>
    <comment ref="Q14" authorId="0">
      <text>
        <r>
          <rPr>
            <sz val="11"/>
            <rFont val="Calibri"/>
            <family val="2"/>
          </rPr>
          <t>Nama Jenis Investasi</t>
        </r>
      </text>
    </comment>
    <comment ref="V14" authorId="0">
      <text>
        <r>
          <rPr>
            <sz val="11"/>
            <rFont val="Calibri"/>
            <family val="2"/>
          </rPr>
          <t>Nama Jenis Investasi</t>
        </r>
      </text>
    </comment>
    <comment ref="AB14" authorId="0">
      <text>
        <r>
          <rPr>
            <sz val="11"/>
            <rFont val="Calibri"/>
            <family val="2"/>
          </rPr>
          <t>Nama Jenis Investasi</t>
        </r>
      </text>
    </comment>
    <comment ref="AC14" authorId="0">
      <text>
        <r>
          <rPr>
            <sz val="11"/>
            <rFont val="Calibri"/>
            <family val="2"/>
          </rPr>
          <t>Saldo SAK</t>
        </r>
      </text>
    </comment>
  </commentList>
</comments>
</file>

<file path=xl/sharedStrings.xml><?xml version="1.0" encoding="utf-8"?>
<sst xmlns="http://schemas.openxmlformats.org/spreadsheetml/2006/main" count="1639" uniqueCount="531">
  <si>
    <t>B</t>
  </si>
  <si>
    <t>LSAJ_test</t>
  </si>
  <si>
    <t>Data Umum</t>
  </si>
  <si>
    <t>Januari</t>
  </si>
  <si>
    <t>ASJI</t>
  </si>
  <si>
    <t>Februari</t>
  </si>
  <si>
    <t>1</t>
  </si>
  <si>
    <t>Tanggal Pelaporan</t>
  </si>
  <si>
    <t>Maret</t>
  </si>
  <si>
    <t>N</t>
  </si>
  <si>
    <t>Kode Perusahaan</t>
  </si>
  <si>
    <t>April</t>
  </si>
  <si>
    <t xml:space="preserve">Nama Perusahaan </t>
  </si>
  <si>
    <t>Mei</t>
  </si>
  <si>
    <t xml:space="preserve">Alamat Perusahaan </t>
  </si>
  <si>
    <t>Juni</t>
  </si>
  <si>
    <t>Juli</t>
  </si>
  <si>
    <t>Agustus</t>
  </si>
  <si>
    <t>Periode Pelaporan</t>
  </si>
  <si>
    <t>September</t>
  </si>
  <si>
    <t>Bulan Pelaporan</t>
  </si>
  <si>
    <t>Oktober</t>
  </si>
  <si>
    <t>Tahun Fiskal</t>
  </si>
  <si>
    <t>November</t>
  </si>
  <si>
    <t>Jenis Periode Pelaporan</t>
  </si>
  <si>
    <t>Laporan Bulanan</t>
  </si>
  <si>
    <t>Desember</t>
  </si>
  <si>
    <t>Nama Direksi</t>
  </si>
  <si>
    <t>Jabatan Direksi</t>
  </si>
  <si>
    <t>K e p a d a</t>
  </si>
  <si>
    <t>Yth.Direktorat Pengawasan Perasuransian</t>
  </si>
  <si>
    <t>Otoritas Jasa Keuangan</t>
  </si>
  <si>
    <t>Gedung Sumitro Djojohadikusumo, Lantai 14</t>
  </si>
  <si>
    <t>Jl. Lapangan Banteng Timur 1 - 4</t>
  </si>
  <si>
    <t>Jakarta - 10710</t>
  </si>
  <si>
    <t xml:space="preserve"> PERUSAHAAN ASURANSI JIWA KONVENSIONAL</t>
  </si>
  <si>
    <t xml:space="preserve"> </t>
  </si>
  <si>
    <t>Status</t>
  </si>
  <si>
    <t>Status Validitas Laporan Secara Keseluruhan</t>
  </si>
  <si>
    <t>No</t>
  </si>
  <si>
    <t>Sheet</t>
  </si>
  <si>
    <t>Keterangan</t>
  </si>
  <si>
    <t>Formula</t>
  </si>
  <si>
    <t>LPKJ_1</t>
  </si>
  <si>
    <t>Jumlah Aset Gabungan SAK = Jumlah Liabilitas dan Ekutas SAK</t>
  </si>
  <si>
    <t>=ROUND(LKAJ!K53,2)=ROUND(LKAJ!K81,2)</t>
  </si>
  <si>
    <t>Jumlah Aset Gabungan SAP = Jumlah Liabilitas dan Ekuitas SAP</t>
  </si>
  <si>
    <t>=ROUND(LKAJ!L53,2)=ROUND(LKAJ!L81,2)</t>
  </si>
  <si>
    <t>Jumlah SBN = Jumlah SBN Tradisional pada LAKJ</t>
  </si>
  <si>
    <t>=ROUND('LKAJ'!E23,2)=ROUND('Rincian SBN'!F116,2)</t>
  </si>
  <si>
    <t>RCN501J</t>
  </si>
  <si>
    <t>Jumlah Pendapatan Premi = Pendapatan Premi Tradisional (pada LRK)</t>
  </si>
  <si>
    <t>=ROUND('Rincian 501'!M27,2)=ROUND(LRKJ!E17,2)</t>
  </si>
  <si>
    <t>Jumlah Klaim dan Manfaat Dibayar = Klaim dan Manfaat Dibayar Tradisional (pada LRK)</t>
  </si>
  <si>
    <t>=ROUND('Rincian 501'!M33,2)=ROUND(LRKJ!E28,2)</t>
  </si>
  <si>
    <t>RCN504J</t>
  </si>
  <si>
    <t>Jumlah Hasil Investasi Neto = Hasil Investasi Tradisional (pada LRK)</t>
  </si>
  <si>
    <t>=ROUND('Rincian 504 Hsl Investasi'!H62,2)=ROUND(LRKJ!E21,2)</t>
  </si>
  <si>
    <t>RCN1502J</t>
  </si>
  <si>
    <t>Jumlah Hasil Investasi Neto = Hasil Investasi PAYDI (pada LRK)</t>
  </si>
  <si>
    <t>=ROUND('Rincian 1502 Hsl Investasi'!H62,2)=ROUND(LRKJ!F21,2)</t>
  </si>
  <si>
    <t>CLAJ_tes</t>
  </si>
  <si>
    <t>Laporan Pemasaran Asuransi Mikro</t>
  </si>
  <si>
    <t>Nama Perusahaan</t>
  </si>
  <si>
    <t>Periode Laporan</t>
  </si>
  <si>
    <t xml:space="preserve">PIC Penyampaian Laporan </t>
  </si>
  <si>
    <t>a. Nama</t>
  </si>
  <si>
    <t>b. Nomor Telepon</t>
  </si>
  <si>
    <t>c. Alamat e-mail</t>
  </si>
  <si>
    <t>Laporan Posisi Keuangan</t>
  </si>
  <si>
    <t>Bukan Konsolidasi</t>
  </si>
  <si>
    <t>(dalam jutaan rupiah)</t>
  </si>
  <si>
    <t>Uraian</t>
  </si>
  <si>
    <t>ASET</t>
  </si>
  <si>
    <t>Investasi</t>
  </si>
  <si>
    <t xml:space="preserve">Deposito Berjangka </t>
  </si>
  <si>
    <t>Sertifikat Deposito</t>
  </si>
  <si>
    <t xml:space="preserve">Saham </t>
  </si>
  <si>
    <t>Obligasi Korporasi</t>
  </si>
  <si>
    <t>MTN</t>
  </si>
  <si>
    <t xml:space="preserve">Surat Berharga yang Diterbitkan oleh Negara RI </t>
  </si>
  <si>
    <t xml:space="preserve">Surat Berharga yang Diterbitkan oleh Negara Selain Negara RI </t>
  </si>
  <si>
    <t>Surat Berharga yang Diterbitkan oleh Bank Indonesia</t>
  </si>
  <si>
    <t>Surat Berharga yang Diterbitkan oleh Lembaga Multinasional</t>
  </si>
  <si>
    <t>Reksa Dana</t>
  </si>
  <si>
    <t>Efek Beragun Aset</t>
  </si>
  <si>
    <t>Dana Investasi Real Estat</t>
  </si>
  <si>
    <t>REPO</t>
  </si>
  <si>
    <t>Penyertaan Langsung</t>
  </si>
  <si>
    <t>Tanah, Bangunan dengan Hak Strata, atau Tanah dengan Bangunan, untuk Investasi</t>
  </si>
  <si>
    <t>Pembiayaan Melalui Kerjasama dengan Pihak Lain (Executing)</t>
  </si>
  <si>
    <t>Emas Murni</t>
  </si>
  <si>
    <t>Pinjaman yang Dijamin dengan Hak Tanggungan</t>
  </si>
  <si>
    <t>Pinjaman Polis</t>
  </si>
  <si>
    <t>Investasi Lain</t>
  </si>
  <si>
    <t>Jumlah Investasi</t>
  </si>
  <si>
    <t>Bukan Investasi</t>
  </si>
  <si>
    <t>Kas dan Bank</t>
  </si>
  <si>
    <t>Tagihan Premi Penutupan Langsung</t>
  </si>
  <si>
    <t>Tagihan Premi Reasuransi</t>
  </si>
  <si>
    <t>Aset Reasuransi</t>
  </si>
  <si>
    <t>Tagihan Klaim Koasuransi</t>
  </si>
  <si>
    <t>Tagihan Klaim Reasuransi</t>
  </si>
  <si>
    <t>Tagihan Investasi</t>
  </si>
  <si>
    <t>Tagihan Hasil Investasi</t>
  </si>
  <si>
    <t>Bangunan dengan Hak Strata atau Tanah dengan Bangunan untuk Dipakai Sendiri</t>
  </si>
  <si>
    <t>Biaya Akuisisi yang Ditangguhkan</t>
  </si>
  <si>
    <t>Aset Tetap Lain</t>
  </si>
  <si>
    <t>Aset Lain</t>
  </si>
  <si>
    <t>Jumlah Bukan Investasi</t>
  </si>
  <si>
    <t>JUMLAH ASET</t>
  </si>
  <si>
    <t>LIABILITAS DAN EKUITAS</t>
  </si>
  <si>
    <t>Liabilitas</t>
  </si>
  <si>
    <t>Utang</t>
  </si>
  <si>
    <t>Utang Klaim</t>
  </si>
  <si>
    <t>Utang Koasuransi</t>
  </si>
  <si>
    <t>Utang Reasuransi</t>
  </si>
  <si>
    <t>Utang Komisi</t>
  </si>
  <si>
    <t>Utang Pajak</t>
  </si>
  <si>
    <t>Biaya yang Masih Harus Dibayar</t>
  </si>
  <si>
    <t>Utang Lain</t>
  </si>
  <si>
    <t>Jumlah Utang</t>
  </si>
  <si>
    <t>Cadangan Teknis</t>
  </si>
  <si>
    <t>Cadangan Premi</t>
  </si>
  <si>
    <t>Cadangan Atas Premi Yang Belum Merupakan Pendapatan</t>
  </si>
  <si>
    <t xml:space="preserve">Cadangan Klaim </t>
  </si>
  <si>
    <t>Cadangan atas Risiko Bencana (Catastrophic)</t>
  </si>
  <si>
    <t>Jumlah Cadangan Teknis</t>
  </si>
  <si>
    <t>Jumlah Liabilitas</t>
  </si>
  <si>
    <t>Pinjaman Subordinasi</t>
  </si>
  <si>
    <t>Ekuitas</t>
  </si>
  <si>
    <t>Modal Disetor</t>
  </si>
  <si>
    <t>Agio Saham</t>
  </si>
  <si>
    <t>Saldo Laba</t>
  </si>
  <si>
    <t>Komponen Ekuitas Lainnya</t>
  </si>
  <si>
    <t>Selisih Penilaian Berdasar SAK &amp; SAP</t>
  </si>
  <si>
    <t>Aset yang Tidak Termasuk AYD</t>
  </si>
  <si>
    <t>Jumlah Ekuitas</t>
  </si>
  <si>
    <t>JUMLAH LIABILITAS DAN EKUITAS</t>
  </si>
  <si>
    <t>LRKJ_tes</t>
  </si>
  <si>
    <t>Laporan Laba Rugi Komprehensif</t>
  </si>
  <si>
    <t xml:space="preserve"> Untuk Periode Yang Berakhir Pada Tanggal</t>
  </si>
  <si>
    <t xml:space="preserve"> (dalam jutaan rupiah)</t>
  </si>
  <si>
    <t xml:space="preserve"> Uraian</t>
  </si>
  <si>
    <t>Pendapatan</t>
  </si>
  <si>
    <t>Pendapatan premi</t>
  </si>
  <si>
    <t>Premi Reasuransi</t>
  </si>
  <si>
    <t>Penurunan (kenaikan) CAPYBMP</t>
  </si>
  <si>
    <t>Jumlah Pendapatan Premi Neto</t>
  </si>
  <si>
    <t>Hasil Investasi</t>
  </si>
  <si>
    <t>Imbalan Jasa DPLK/ Jasa Manajemen Lainnya</t>
  </si>
  <si>
    <t>Pendapatan Lain</t>
  </si>
  <si>
    <t>Jumlah Pendapatan</t>
  </si>
  <si>
    <t>Beban</t>
  </si>
  <si>
    <t>Beban Asuransi</t>
  </si>
  <si>
    <t>a. Klaim dan Manfaat</t>
  </si>
  <si>
    <t>(1) Klaim dan Manfaat Dibayar</t>
  </si>
  <si>
    <t>(2) Klaim Penebusan Unit</t>
  </si>
  <si>
    <t>(3) Klaim Reasuransi</t>
  </si>
  <si>
    <t>(4) Kenaikan (Penurunan) Cadangan Premi</t>
  </si>
  <si>
    <t>(5) Kenaikan (Penurunan) Cadangan Klaim</t>
  </si>
  <si>
    <t>(6) Kenaikan (Penurunan) Cadangan atas Risiko Bencana (Catastrophic)</t>
  </si>
  <si>
    <t>Jumlah Beban Klaim dan Manfaat</t>
  </si>
  <si>
    <t>b. Biaya Akuisisi</t>
  </si>
  <si>
    <t>(1) Beban Komisi - Tahun Pertama</t>
  </si>
  <si>
    <t>(2) Beban Komisi - Tahun Lanjutan</t>
  </si>
  <si>
    <t>(3) Beban Komisi - Overriding</t>
  </si>
  <si>
    <t>(4) Beban Lainnya</t>
  </si>
  <si>
    <t>Jumlah Biaya Akuisisi</t>
  </si>
  <si>
    <t>Jumlah Beban Asuransi</t>
  </si>
  <si>
    <t>Beban Usaha</t>
  </si>
  <si>
    <t>a. Beban Pemasaran</t>
  </si>
  <si>
    <t>b. Beban Umum dan Administrasi</t>
  </si>
  <si>
    <t>- Beban Pegawai dan Pengurus</t>
  </si>
  <si>
    <t>- Beban Pendidikan dan Pelatihan</t>
  </si>
  <si>
    <t>- Beban Umum dan Administrasi Lainnya</t>
  </si>
  <si>
    <t>c. Beban Manajemen</t>
  </si>
  <si>
    <t>d. Beban Mortalitas</t>
  </si>
  <si>
    <t>e. Beban Usaha Lainnya</t>
  </si>
  <si>
    <t>Jumlah Beban Usaha</t>
  </si>
  <si>
    <t xml:space="preserve">Jumlah Beban </t>
  </si>
  <si>
    <t>Kenaikan (Penurunan) Nilai Aset</t>
  </si>
  <si>
    <t>Laba (Rugi) Sebelum Pajak</t>
  </si>
  <si>
    <t>Pajak Penghasilan</t>
  </si>
  <si>
    <t>Laba (Rugi) Setelah Pajak</t>
  </si>
  <si>
    <t>Pendapatan Komprehensif Lain</t>
  </si>
  <si>
    <t>Total Laba (Rugi) Komprehensif</t>
  </si>
  <si>
    <t>LAKS_tes</t>
  </si>
  <si>
    <t xml:space="preserve"> Laporan Arus Kas</t>
  </si>
  <si>
    <t>*) Laporan arus kas perusahaan merupakan laporan arus kas gabungan antara produk asuransi tradisional dan PAYDI</t>
  </si>
  <si>
    <t xml:space="preserve"> Keterangan</t>
  </si>
  <si>
    <t>Saldo Awal Kas dan Bank</t>
  </si>
  <si>
    <t>Arus Kas dari Aktivitas Operasi</t>
  </si>
  <si>
    <t>Arus Kas Masuk</t>
  </si>
  <si>
    <t>Premi</t>
  </si>
  <si>
    <t>Klaim Koasuransi</t>
  </si>
  <si>
    <t>Klaim Reasuransi</t>
  </si>
  <si>
    <t>Komisi</t>
  </si>
  <si>
    <t xml:space="preserve">Piutang </t>
  </si>
  <si>
    <t>Lain-Lain</t>
  </si>
  <si>
    <t>Jumlah Arus Kas Masuk</t>
  </si>
  <si>
    <t>Arus Kas Keluar</t>
  </si>
  <si>
    <t>Klaim</t>
  </si>
  <si>
    <t>Biaya-biaya</t>
  </si>
  <si>
    <t>Lain-lain</t>
  </si>
  <si>
    <t>Jumlah Arus Kas Keluar</t>
  </si>
  <si>
    <t>JUMLAH ARUS KAS DARI AKTIVITAS OPERASI</t>
  </si>
  <si>
    <t>Arus Kas dari Aktivitas Investasi</t>
  </si>
  <si>
    <t>Penerimaan Hasil Investasi</t>
  </si>
  <si>
    <t>Pencairan Investasi</t>
  </si>
  <si>
    <t>Penjualan Aset Tetap</t>
  </si>
  <si>
    <t>Penempatan Investasi</t>
  </si>
  <si>
    <t>Pembelian Aset Tetap</t>
  </si>
  <si>
    <t>JUMLAH ARUS KAS DARI AKTIVITAS INVESTASI</t>
  </si>
  <si>
    <t>Arus Kas dari Aktivitas Pendanaan</t>
  </si>
  <si>
    <t>Setoran Modal</t>
  </si>
  <si>
    <t>Pembayaran Dividen</t>
  </si>
  <si>
    <t>Pembayaran Pinjaman Subordinasi</t>
  </si>
  <si>
    <t>JUMLAH ARUS KAS DARI AKTIVITAS PENDANAAN</t>
  </si>
  <si>
    <t xml:space="preserve">SALDO AKHIR KAS DAN BANK </t>
  </si>
  <si>
    <t>LSSJ_111</t>
  </si>
  <si>
    <t xml:space="preserve"> Laporan Tingkat Solvabilitas </t>
  </si>
  <si>
    <t xml:space="preserve"> Rasio Pencapaian Solvabilitas</t>
  </si>
  <si>
    <t>Tingkat Solvabilitas</t>
  </si>
  <si>
    <t>Aset Yang Diperkenankan</t>
  </si>
  <si>
    <t>Liabilitas (kecuali Pinjaman Subordinasi)</t>
  </si>
  <si>
    <t>Jumlah Tingkat Solvabilitas</t>
  </si>
  <si>
    <t>Modal Minimum Berbasis Risiko (MMBR)</t>
  </si>
  <si>
    <t>Risiko Kredit</t>
  </si>
  <si>
    <t>a. Risiko Kredit a (Risiko Kegagalan Debitur)</t>
  </si>
  <si>
    <t>b. Risiko Kredit b (Risiko Kegagalan Reasuradur)</t>
  </si>
  <si>
    <t>Jumlah Risiko Kredit</t>
  </si>
  <si>
    <t>Risiko Likuiditas</t>
  </si>
  <si>
    <t>Risiko Pasar</t>
  </si>
  <si>
    <t>a. Risiko pasar a (Risiko Perubahan Harga Pasar)</t>
  </si>
  <si>
    <t>b. Risiko pasar b (Risiko Perubahan Nilai Tukar Mata Uang Asing)</t>
  </si>
  <si>
    <t>c. Risiko pasar c  (Risiko Perubahan Tingkat Bunga)</t>
  </si>
  <si>
    <t>Jumlah Risiko Pasar</t>
  </si>
  <si>
    <t>Risiko Asuransi</t>
  </si>
  <si>
    <t>Risiko Operasional</t>
  </si>
  <si>
    <t>Jumlah MMBR</t>
  </si>
  <si>
    <t>Kelebihan (Kekurangan) Batas Tingkat Solvabilitas</t>
  </si>
  <si>
    <t>Rasio Pencapaian Solvabilitas (dalam %)</t>
  </si>
  <si>
    <t>LSAJ01_tes</t>
  </si>
  <si>
    <t xml:space="preserve"> Laporan Tingkat Solvabilitas Asuransi Jiwa</t>
  </si>
  <si>
    <t xml:space="preserve">  (dalam jutaan rupiah)</t>
  </si>
  <si>
    <t>Dalam hal Perusahaan mengalami kekurangan solvabilitas, jumlah dana yang dibutuhkan untuk mencapai rasio RBC=</t>
  </si>
  <si>
    <t>100%</t>
  </si>
  <si>
    <t>120%</t>
  </si>
  <si>
    <t>LTRLAJ1</t>
  </si>
  <si>
    <t>Rasio Tingkat Kesehatan Keuangan Selain MMBR</t>
  </si>
  <si>
    <t>Dalam Jutaan Rupiah</t>
  </si>
  <si>
    <t>Uraiain</t>
  </si>
  <si>
    <t>Rasio Likuiditas</t>
  </si>
  <si>
    <t>a. Aset Lancar</t>
  </si>
  <si>
    <t xml:space="preserve">b. Liabilitas Lancar </t>
  </si>
  <si>
    <t>c. Rasio (a : b)</t>
  </si>
  <si>
    <t>Rasio Kecukupan Investasi</t>
  </si>
  <si>
    <t>a. Investasi + Kas &amp; Bank (Lihat Neraca SAP)</t>
  </si>
  <si>
    <t>b. Cadangan Teknis Retensi Sendiri</t>
  </si>
  <si>
    <t>c. Utang Klaim Retensi Sendiri + Utang Lain Kepada Tertanggung</t>
  </si>
  <si>
    <t>d. Rasio (a : (b + c))</t>
  </si>
  <si>
    <t>Rasio Perimbangan Hasil Investasi dengan Pendapatan Premi Neto</t>
  </si>
  <si>
    <t>a. Hasil Investasi</t>
  </si>
  <si>
    <t>b. Pendapatan Premi Neto</t>
  </si>
  <si>
    <t>Rasio Beban Klaim, Beban Usaha, dan Komisi</t>
  </si>
  <si>
    <t>a. Beban Klaim Neto</t>
  </si>
  <si>
    <t>b. Beban Usaha</t>
  </si>
  <si>
    <t>c. Komisi Neto</t>
  </si>
  <si>
    <t>d. Pendapatan Premi Neto</t>
  </si>
  <si>
    <t>e. Rasio a : d (rasio I)</t>
  </si>
  <si>
    <t xml:space="preserve">f.  Rasio b : d (rasio II) </t>
  </si>
  <si>
    <t>g. Rasio c : d (rasio III)</t>
  </si>
  <si>
    <t>h. Rasio I + Rasio II + Rasio III</t>
  </si>
  <si>
    <t>Pertumbuhan Investasi</t>
  </si>
  <si>
    <t>a. Jumlah investasi bulan ini (Mo)</t>
  </si>
  <si>
    <t>b. Jumlah investasi bulan lalu (M-1)</t>
  </si>
  <si>
    <t>c. Pertumbuhan Investasi = (a-b)/b</t>
  </si>
  <si>
    <t>Pertumbuhan Ekuitas</t>
  </si>
  <si>
    <t>a. Jumlah ekuitas bulan ini (Mo)</t>
  </si>
  <si>
    <t>b. Jumlah ekuitas bulan lalu (M-1)</t>
  </si>
  <si>
    <t>c. Pertumbuhan ekuitas = (a-b)/b</t>
  </si>
  <si>
    <t>Pertumbuhan RKI</t>
  </si>
  <si>
    <t>a. RKI bulan ini (Mo)</t>
  </si>
  <si>
    <t>b. RKI bulan lalu (M-1)</t>
  </si>
  <si>
    <t>c. Pertumbuhan RKI = (a - b)</t>
  </si>
  <si>
    <t>Pertumbuhan RBC</t>
  </si>
  <si>
    <t>a. RBC bulan ini (Mo)</t>
  </si>
  <si>
    <t>b. RBC bulan lalu (M-1)</t>
  </si>
  <si>
    <t>c. Pertumbuhan RBC = (a - b)</t>
  </si>
  <si>
    <t>Pertumbuhan Aset</t>
  </si>
  <si>
    <t>a. Jumlah aset bulan ini (Mo)</t>
  </si>
  <si>
    <t>b. Jumlah aset bulan lalu (M-1)</t>
  </si>
  <si>
    <t>c. Pertumbuhan aset = (a-b)/b</t>
  </si>
  <si>
    <t xml:space="preserve">Pertumbuhan (Delta) Premi </t>
  </si>
  <si>
    <t>a. Jumlah (delta) premi bulan ini (Mo)</t>
  </si>
  <si>
    <t>b. Jumlah (delta) premi bulan lalu (M-1)</t>
  </si>
  <si>
    <t>c. Pertumbuhan (delta) Premi  = (a-b)/b</t>
  </si>
  <si>
    <t xml:space="preserve">Pertumbuhan (delta) Klaim </t>
  </si>
  <si>
    <t>a. Jumlah (delta) klaim bulan ini (Mo)</t>
  </si>
  <si>
    <t>b. Jumlah (delta) klaim bulan lalu (M-1)</t>
  </si>
  <si>
    <t>c. Pertumbuhan (delta) klaim  = (a-b)/b</t>
  </si>
  <si>
    <t>Mohon diberikan penjelasan apabila:</t>
  </si>
  <si>
    <t>Pertumbuhan Investasi PI &lt; -5%</t>
  </si>
  <si>
    <t>Pertumbuhan Ekuitas PE &lt; -5%</t>
  </si>
  <si>
    <t>Kenaikan/Penurunan RKI dari bulan sebelumnya ± 5%</t>
  </si>
  <si>
    <t>Kenaikan/Penurunan RBC dari bulan sebelumnya ± 5%</t>
  </si>
  <si>
    <t>RBC  &lt; 180%</t>
  </si>
  <si>
    <t>Kenaikan/Penurunan Nilai (delta) Aset dari bulan sebelumnya ± 5%</t>
  </si>
  <si>
    <t>Kenaikan/Penurunan Nilai (delta) Premi dari bulan sebelumnya ± 5%</t>
  </si>
  <si>
    <t>Kenaikan/Penurunan Nilai (delta) Klaim dari bulan sebelumnya ± 5%</t>
  </si>
  <si>
    <t>ALMJ_11</t>
  </si>
  <si>
    <t>Laporan Analisis Kesesuaian Aset dan Liabilitas</t>
  </si>
  <si>
    <t>Umur</t>
  </si>
  <si>
    <t>&lt;= 1 tahun</t>
  </si>
  <si>
    <t>1 tahun &lt; umur &lt;= 5 tahun</t>
  </si>
  <si>
    <t>5 tahun &lt; umur &lt;= 10 tahun</t>
  </si>
  <si>
    <t>&gt; 10 tahun</t>
  </si>
  <si>
    <t>Total</t>
  </si>
  <si>
    <t>ALMJ02_Y</t>
  </si>
  <si>
    <t xml:space="preserve">REKAPITULASI ASET DAN LIABILITAS BERDASARKAN MATA UANG DAN UMUR JATUH TEMPO-Rasio </t>
  </si>
  <si>
    <t>Dalam Presentase</t>
  </si>
  <si>
    <t>Rasio Aset Lancar Terhadap Aset Tidak lancar</t>
  </si>
  <si>
    <t>Rasio Liabilitas Lancar Terhadap Liabilitas Tidak lancar</t>
  </si>
  <si>
    <t>RCN103J</t>
  </si>
  <si>
    <t>SAHAM</t>
  </si>
  <si>
    <t>RINCIAN 103</t>
  </si>
  <si>
    <t>Nomor Baris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</si>
  <si>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</si>
  <si>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</si>
  <si>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</si>
  <si>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</si>
  <si>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</si>
  <si>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</si>
  <si>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</si>
  <si>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</si>
  <si>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</si>
  <si>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</si>
  <si>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</si>
  <si>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</si>
  <si>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</si>
  <si>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</si>
  <si>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</si>
  <si>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</si>
  <si>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</si>
  <si>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</si>
  <si>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</si>
  <si>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</si>
  <si>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</si>
  <si>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</si>
  <si>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</si>
  <si>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</si>
  <si>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</si>
  <si>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</si>
  <si>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</si>
  <si>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</si>
  <si>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</si>
  <si>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</si>
  <si>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</si>
  <si>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</si>
  <si>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</si>
  <si>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</si>
  <si>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</si>
  <si>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</si>
  <si>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</si>
  <si>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</si>
  <si>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</si>
  <si>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</si>
  <si>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</si>
  <si>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</si>
  <si>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</si>
  <si>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</si>
  <si>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</si>
  <si>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</si>
  <si>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</si>
  <si>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</si>
  <si>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</si>
  <si>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</si>
  <si>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</si>
  <si>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</si>
  <si>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</si>
  <si>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</si>
  <si>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</si>
  <si>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</si>
  <si>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</si>
  <si>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</si>
  <si>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</si>
  <si>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</si>
  <si>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</si>
  <si>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</si>
  <si>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</si>
  <si>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</si>
  <si>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</si>
  <si>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</si>
  <si>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</si>
  <si>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</si>
  <si>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</si>
  <si>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</si>
  <si>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</si>
  <si>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</si>
  <si>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</si>
  <si>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</si>
  <si>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</si>
  <si>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</si>
  <si>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</si>
  <si>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</si>
  <si>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</si>
  <si>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</si>
  <si>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</si>
  <si>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</si>
  <si>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</si>
  <si>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</si>
  <si>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</si>
  <si>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</si>
  <si>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</si>
  <si>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</si>
  <si>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</si>
  <si>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</si>
  <si>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</si>
  <si>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</si>
  <si>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</si>
  <si>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</si>
  <si>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</si>
  <si>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</si>
  <si>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</si>
  <si>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</si>
  <si>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+ Baris</t>
  </si>
  <si>
    <t>100</t>
  </si>
  <si>
    <t>&lt;EOR&gt;</t>
  </si>
  <si>
    <t>RCN104J</t>
  </si>
  <si>
    <t>OBLIGASI KORPORASI</t>
  </si>
  <si>
    <t>RINCIAN 104</t>
  </si>
  <si>
    <t>RCN106J</t>
  </si>
  <si>
    <t>SURAT BERHARGA YANG DITERBITKAN OLEH NEGARA REPUBLIK INDONESIA</t>
  </si>
  <si>
    <t>RINCIAN 106</t>
  </si>
  <si>
    <t>RCN110J</t>
  </si>
  <si>
    <t>REKSA DANA</t>
  </si>
  <si>
    <t>RINCIAN 110</t>
  </si>
  <si>
    <t>PREMI DAN KLAIM PER LINI USAHA</t>
  </si>
  <si>
    <t>RINCIAN 501</t>
  </si>
  <si>
    <t>Premi Produksi Baru</t>
  </si>
  <si>
    <t>a. Asuransi Perorangan</t>
  </si>
  <si>
    <t>Premi Tunggal</t>
  </si>
  <si>
    <t>Premi Cicilan (Tahunan, Semesteran, dll)</t>
  </si>
  <si>
    <t>Jumlah Premi Produksi Baru Perorangan</t>
  </si>
  <si>
    <t>b. Asuransi Kumpulan</t>
  </si>
  <si>
    <t>Jumlah Premi Produksi Baru</t>
  </si>
  <si>
    <t>Premi Lanjutan</t>
  </si>
  <si>
    <t>Jumlah Premi Lanjutan</t>
  </si>
  <si>
    <t>Jumlah Pendapatan Premi</t>
  </si>
  <si>
    <t>Klaim dan Manfaat Dibayar</t>
  </si>
  <si>
    <t>a. Akhir Kontrak (Jatuh Tempo)</t>
  </si>
  <si>
    <t>b. Klaim Meninggal</t>
  </si>
  <si>
    <t>c. Nilai Tunai</t>
  </si>
  <si>
    <t>d. Lain-lain</t>
  </si>
  <si>
    <t>Jumlah Klaim dan Manfaat Dibayar</t>
  </si>
  <si>
    <t>HASIL INVESTASI</t>
  </si>
  <si>
    <t>RINCIAN 504</t>
  </si>
  <si>
    <t>Jenis Investasi</t>
  </si>
  <si>
    <t>Penempatan Investasi Pada Bukan-Afiliasi</t>
  </si>
  <si>
    <t>Deposito Berjangka</t>
  </si>
  <si>
    <t>Saham</t>
  </si>
  <si>
    <t>Surat Berharga yang Diterbitkan oleh Negara RI</t>
  </si>
  <si>
    <t>Surat Berharga yang Diterbitkan oleh Negara Selain Negara</t>
  </si>
  <si>
    <t>Pembiayaan Melalui Kerjasama dengan Pihak Lain</t>
  </si>
  <si>
    <t>Sub Total</t>
  </si>
  <si>
    <t>Penempatan Investasi Pada Afiliasi</t>
  </si>
  <si>
    <t>Tanah, Bangunan dengan Hak Strata, atau Tanah dengan Bangunan, untuk Invrestasi</t>
  </si>
  <si>
    <t>Hasil Investasi Bruto</t>
  </si>
  <si>
    <t>Beban Investasi</t>
  </si>
  <si>
    <t>Hasil Investasi Neto</t>
  </si>
  <si>
    <t>RCN1103J</t>
  </si>
  <si>
    <t>PRODUK ASURANSI YANG DIKAITKAN DENGAN INVESTASI - SAHAM</t>
  </si>
  <si>
    <t>RINCIAN 1103</t>
  </si>
  <si>
    <t>RCN1104J</t>
  </si>
  <si>
    <t>PRODUK ASURANSI YANG DIKAITKAN DENGAN INVESTASI - OBLIGASI KORPORASI</t>
  </si>
  <si>
    <t>RINCIAN 1104</t>
  </si>
  <si>
    <t>RCN1106J</t>
  </si>
  <si>
    <t>PRODUK ASURANSI YANG DIKAITKAN DENGAN INVESTASI - SURAT BERHARGA YANG DITERBITKAN RI</t>
  </si>
  <si>
    <t>RINCIAN 1106</t>
  </si>
  <si>
    <t>RCN1110J</t>
  </si>
  <si>
    <t>PRODUK ASURANSI YANG DIKAITKAN DENGAN INVESTASI - REKSA DANA</t>
  </si>
  <si>
    <t>RINCIAN 1110</t>
  </si>
  <si>
    <t>HASIL INVESTASI PAYDI</t>
  </si>
  <si>
    <t>RINCIAN 1502</t>
  </si>
  <si>
    <t>L1_y</t>
  </si>
  <si>
    <t xml:space="preserve">Kinerja Pemasaran Asuransi Mikro Per Jenis Produk Asuransi </t>
  </si>
  <si>
    <t>L2_tes</t>
  </si>
  <si>
    <t>Kinerja Saluran Pemasaran Asuransi Mikro</t>
  </si>
  <si>
    <t>Usaha Asuransi Konvensional / Syariah</t>
  </si>
  <si>
    <t>Jenis Saluran Pemasaran</t>
  </si>
  <si>
    <t>Direct Marketing</t>
  </si>
  <si>
    <t>Agen</t>
  </si>
  <si>
    <t>Bancassurance</t>
  </si>
  <si>
    <t>Badan Usaha Selain Bank</t>
  </si>
  <si>
    <t>a. Agen Laku Pandai</t>
  </si>
  <si>
    <t>b. Selain Agen Laku Pandai</t>
  </si>
  <si>
    <t>Tenaga Pemasar</t>
  </si>
  <si>
    <t>RNCSBNAJ</t>
  </si>
  <si>
    <t>RINCIAN PEMENUHAN KETENTUAN MENGENAI INVESTASI SBN</t>
  </si>
  <si>
    <t>OBLIGASI BERKELANJUTAN II WASKITA KARYA TAHAP II 2016</t>
  </si>
  <si>
    <t>idA-</t>
  </si>
  <si>
    <t>INSIGHT INVESTMENTS MANAGEMENT</t>
  </si>
  <si>
    <t>FR 71</t>
  </si>
  <si>
    <t>FR 67</t>
  </si>
  <si>
    <t>FR 59</t>
  </si>
  <si>
    <t>FR 72</t>
  </si>
  <si>
    <t>FR 68</t>
  </si>
  <si>
    <t>FR 61</t>
  </si>
  <si>
    <t>PBS004</t>
  </si>
  <si>
    <t>RDT Bahana Protected Fund</t>
  </si>
  <si>
    <t>Bahana TCW Investment Management</t>
  </si>
  <si>
    <t>RDT Proteksi 41</t>
  </si>
  <si>
    <t>Danareksa Investment Management</t>
  </si>
  <si>
    <t>PT Hutama Karya Realtindo</t>
  </si>
  <si>
    <t>PTPN V</t>
  </si>
  <si>
    <t>PNM</t>
  </si>
  <si>
    <t>RD Insight Government</t>
  </si>
  <si>
    <t>RD ITB Harmoni</t>
  </si>
  <si>
    <t>PNM Asset Management</t>
  </si>
  <si>
    <t>BNI Asset Management</t>
  </si>
  <si>
    <t>RDPT Emco Plantation Fund</t>
  </si>
  <si>
    <t>EMCO Asset Management</t>
  </si>
  <si>
    <t>RDPT Pembiayaan Mikro BUMN</t>
  </si>
  <si>
    <t>RDPT PNM Properti Syariah</t>
  </si>
  <si>
    <t>RDPT Perikanan Nusantara</t>
  </si>
  <si>
    <t>RD Insight Government Fund</t>
  </si>
  <si>
    <t>RDPT Syariah PNM Mikro BUMN</t>
  </si>
  <si>
    <t>Terdapat kenaikan premi Taspen Save, Taspen Credit Life dan Taspen Endowment</t>
  </si>
  <si>
    <t>Terjadi kenaikan klaim Taspen Endowment, Taspen Anuitas dan Taspen Credit Life</t>
  </si>
  <si>
    <t>asda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</si>
</sst>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dd\-mmm\-yyyy"/>
    <numFmt numFmtId="165" formatCode="0_);\(0\)"/>
    <numFmt numFmtId="166" formatCode="_(* #,##0.00_);_(* \(#,##0.00\);_(* &quot; - &quot;??_);_(@_)"/>
    <numFmt numFmtId="167" formatCode="_(* #,##0.0000_);_(* \(#,##0.0000\);_(* &quot; - &quot;??_);_(@_)"/>
    <numFmt numFmtId="168" formatCode="_(* #,##0_);_(* \(#,##0\);_(* &quot; - &quot;??_);_(@_)"/>
  </numFmts>
  <fonts count="14" x14ac:knownFonts="1">
    <font>
      <sz val="11"/>
      <name val="Calibri"/>
    </font>
    <font>
      <b/>
      <sz val="11"/>
      <name val="Calibri"/>
      <family val="2"/>
    </font>
    <font>
      <b/>
      <sz val="16"/>
      <name val="Calibri"/>
      <family val="2"/>
    </font>
    <font>
      <sz val="11"/>
      <color rgb="FFFFFFFF"/>
      <name val="Calibri"/>
      <family val="2"/>
    </font>
    <font>
      <sz val="12"/>
      <name val="Calibri"/>
      <family val="2"/>
    </font>
    <font>
      <b/>
      <sz val="13"/>
      <name val="Calibri"/>
      <family val="2"/>
    </font>
    <font>
      <b/>
      <sz val="20"/>
      <name val="Calibri"/>
      <family val="2"/>
    </font>
    <font>
      <sz val="14"/>
      <name val="Calibri"/>
      <family val="2"/>
    </font>
    <font>
      <sz val="10"/>
      <name val="Calibri"/>
      <family val="2"/>
    </font>
    <font>
      <sz val="10"/>
      <color rgb="FFFFFFFF"/>
      <name val="Calibri"/>
      <family val="2"/>
    </font>
    <font>
      <b/>
      <sz val="10"/>
      <color rgb="FF808080"/>
      <name val="Calibri"/>
      <family val="2"/>
    </font>
    <font>
      <b/>
      <sz val="11"/>
      <color rgb="FF000000"/>
      <name val="Calibri"/>
      <family val="2"/>
    </font>
    <font>
      <sz val="11"/>
      <color rgb="FF808080"/>
      <name val="Calibri"/>
      <family val="2"/>
    </font>
    <font>
      <sz val="11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FF"/>
      </patternFill>
    </fill>
    <fill>
      <patternFill patternType="solid">
        <fgColor rgb="FFD3D3D3"/>
      </patternFill>
    </fill>
    <fill>
      <patternFill patternType="solid">
        <fgColor rgb="FFFFFF00"/>
      </patternFill>
    </fill>
    <fill>
      <patternFill patternType="lightGrid">
        <fgColor rgb="FFFFFFFF"/>
        <bgColor rgb="FFD3D3D3"/>
      </patternFill>
    </fill>
  </fills>
  <borders count="11">
    <border>
      <left/>
      <right/>
      <top/>
      <bottom/>
      <diagonal/>
    </border>
    <border>
      <left style="hair">
        <color rgb="FFD3D3D3"/>
      </left>
      <right style="hair">
        <color rgb="FFD3D3D3"/>
      </right>
      <top style="hair">
        <color rgb="FFD3D3D3"/>
      </top>
      <bottom style="hair">
        <color rgb="FFD3D3D3"/>
      </bottom>
      <diagonal/>
    </border>
    <border>
      <left style="hair">
        <color rgb="FFD3D3D3"/>
      </left>
      <right style="hair">
        <color rgb="FFD3D3D3"/>
      </right>
      <top/>
      <bottom style="hair">
        <color rgb="FFD3D3D3"/>
      </bottom>
      <diagonal/>
    </border>
    <border>
      <left/>
      <right/>
      <top/>
      <bottom style="hair">
        <color rgb="FF808080"/>
      </bottom>
      <diagonal/>
    </border>
    <border>
      <left style="hair">
        <color rgb="FF000000"/>
      </left>
      <right/>
      <top/>
      <bottom style="hair">
        <color rgb="FF000000"/>
      </bottom>
      <diagonal/>
    </border>
    <border>
      <left/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 style="hair">
        <color rgb="FF000000"/>
      </right>
      <top/>
      <bottom style="hair">
        <color rgb="FF000000"/>
      </bottom>
      <diagonal/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</borders>
  <cellStyleXfs count="1">
    <xf numFmtId="0" fontId="0" fillId="0" borderId="0"/>
  </cellStyleXfs>
  <cellXfs count="97">
    <xf numFmtId="0" fontId="0" fillId="0" borderId="0" xfId="0"/>
    <xf numFmtId="0" fontId="0" fillId="2" borderId="0" xfId="0" applyFill="1" applyAlignment="1">
      <alignment vertical="top"/>
    </xf>
    <xf numFmtId="0" fontId="0" fillId="3" borderId="0" xfId="0" applyFill="1" applyAlignment="1">
      <alignment vertical="top"/>
    </xf>
    <xf numFmtId="0" fontId="2" fillId="3" borderId="0" xfId="0" applyFont="1" applyFill="1" applyAlignment="1">
      <alignment vertical="top"/>
    </xf>
    <xf numFmtId="0" fontId="1" fillId="4" borderId="1" xfId="0" applyFont="1" applyFill="1" applyBorder="1" applyAlignment="1">
      <alignment vertical="top"/>
    </xf>
    <xf numFmtId="0" fontId="0" fillId="3" borderId="0" xfId="0" applyFill="1" applyAlignment="1" applyProtection="1">
      <alignment vertical="top"/>
      <protection locked="0"/>
    </xf>
    <xf numFmtId="164" fontId="0" fillId="3" borderId="0" xfId="0" applyNumberFormat="1" applyFill="1" applyAlignment="1" applyProtection="1">
      <alignment vertical="top"/>
      <protection locked="0"/>
    </xf>
    <xf numFmtId="165" fontId="1" fillId="4" borderId="1" xfId="0" applyNumberFormat="1" applyFont="1" applyFill="1" applyBorder="1" applyAlignment="1">
      <alignment vertical="top"/>
    </xf>
    <xf numFmtId="0" fontId="0" fillId="5" borderId="0" xfId="0" applyFill="1" applyAlignment="1" applyProtection="1">
      <alignment vertical="top"/>
      <protection hidden="1"/>
    </xf>
    <xf numFmtId="0" fontId="3" fillId="3" borderId="0" xfId="0" applyFont="1" applyFill="1" applyAlignment="1">
      <alignment vertical="top"/>
    </xf>
    <xf numFmtId="0" fontId="4" fillId="3" borderId="0" xfId="0" applyFont="1" applyFill="1" applyAlignment="1">
      <alignment vertical="top"/>
    </xf>
    <xf numFmtId="0" fontId="5" fillId="3" borderId="0" xfId="0" applyFont="1" applyFill="1" applyAlignment="1">
      <alignment vertical="top"/>
    </xf>
    <xf numFmtId="0" fontId="8" fillId="3" borderId="0" xfId="0" applyFont="1" applyFill="1" applyAlignment="1">
      <alignment vertical="top"/>
    </xf>
    <xf numFmtId="0" fontId="0" fillId="3" borderId="1" xfId="0" applyFill="1" applyBorder="1" applyAlignment="1" applyProtection="1">
      <alignment vertical="top" wrapText="1"/>
      <protection locked="0"/>
    </xf>
    <xf numFmtId="0" fontId="9" fillId="3" borderId="1" xfId="0" applyFont="1" applyFill="1" applyBorder="1" applyAlignment="1">
      <alignment horizontal="left" vertical="top"/>
    </xf>
    <xf numFmtId="166" fontId="9" fillId="3" borderId="1" xfId="0" applyNumberFormat="1" applyFont="1" applyFill="1" applyBorder="1" applyAlignment="1">
      <alignment horizontal="right" vertical="top"/>
    </xf>
    <xf numFmtId="166" fontId="8" fillId="6" borderId="0" xfId="0" applyNumberFormat="1" applyFont="1" applyFill="1" applyAlignment="1">
      <alignment horizontal="right" vertical="top"/>
    </xf>
    <xf numFmtId="166" fontId="0" fillId="3" borderId="1" xfId="0" applyNumberFormat="1" applyFill="1" applyBorder="1" applyAlignment="1" applyProtection="1">
      <alignment vertical="top" wrapText="1"/>
      <protection locked="0"/>
    </xf>
    <xf numFmtId="167" fontId="0" fillId="3" borderId="1" xfId="0" applyNumberFormat="1" applyFill="1" applyBorder="1" applyAlignment="1" applyProtection="1">
      <alignment vertical="top" wrapText="1"/>
      <protection locked="0"/>
    </xf>
    <xf numFmtId="167" fontId="8" fillId="6" borderId="0" xfId="0" applyNumberFormat="1" applyFont="1" applyFill="1" applyAlignment="1">
      <alignment horizontal="right" vertical="top"/>
    </xf>
    <xf numFmtId="168" fontId="8" fillId="6" borderId="0" xfId="0" applyNumberFormat="1" applyFont="1" applyFill="1" applyAlignment="1">
      <alignment horizontal="right" vertical="top"/>
    </xf>
    <xf numFmtId="0" fontId="8" fillId="6" borderId="0" xfId="0" applyFont="1" applyFill="1" applyAlignment="1">
      <alignment horizontal="left" vertical="top"/>
    </xf>
    <xf numFmtId="0" fontId="8" fillId="6" borderId="0" xfId="0" applyFont="1" applyFill="1" applyAlignment="1">
      <alignment horizontal="right" vertical="top"/>
    </xf>
    <xf numFmtId="10" fontId="8" fillId="6" borderId="0" xfId="0" applyNumberFormat="1" applyFont="1" applyFill="1" applyAlignment="1">
      <alignment horizontal="right" vertical="top"/>
    </xf>
    <xf numFmtId="0" fontId="0" fillId="2" borderId="0" xfId="0" applyFill="1" applyAlignment="1" applyProtection="1">
      <alignment vertical="top"/>
      <protection locked="0"/>
    </xf>
    <xf numFmtId="0" fontId="11" fillId="5" borderId="0" xfId="0" applyFont="1" applyFill="1" applyAlignment="1" applyProtection="1">
      <alignment vertical="top"/>
      <protection locked="0"/>
    </xf>
    <xf numFmtId="0" fontId="12" fillId="2" borderId="0" xfId="0" applyFont="1" applyFill="1" applyAlignment="1">
      <alignment vertical="top"/>
    </xf>
    <xf numFmtId="0" fontId="8" fillId="6" borderId="0" xfId="0" applyFont="1" applyFill="1" applyAlignment="1" applyProtection="1">
      <alignment horizontal="left" vertical="top"/>
      <protection locked="0"/>
    </xf>
    <xf numFmtId="0" fontId="1" fillId="4" borderId="1" xfId="0" applyFont="1" applyFill="1" applyBorder="1" applyAlignment="1">
      <alignment vertical="top"/>
    </xf>
    <xf numFmtId="0" fontId="1" fillId="4" borderId="1" xfId="0" applyFont="1" applyFill="1" applyBorder="1" applyAlignment="1" applyProtection="1">
      <alignment vertical="top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13" fillId="3" borderId="0" xfId="0" applyFont="1" applyFill="1" applyAlignment="1" applyProtection="1">
      <alignment vertical="top"/>
      <protection locked="0"/>
    </xf>
    <xf numFmtId="0" fontId="13" fillId="3" borderId="1" xfId="0" applyFont="1" applyFill="1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13" fillId="3" borderId="1" xfId="0" applyFont="1" applyFill="1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13" fillId="3" borderId="1" xfId="0" applyFont="1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13" fillId="3" borderId="1" xfId="0" applyFont="1" applyFill="1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13" fillId="3" borderId="1" xfId="0" applyFont="1" applyFill="1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13" fillId="3" borderId="1" xfId="0" applyFont="1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13" fillId="3" borderId="1" xfId="0" applyFont="1" applyFill="1" applyBorder="1" applyAlignment="1" applyProtection="1">
      <alignment vertical="top" wrapText="1"/>
      <protection locked="0"/>
    </xf>
    <xf numFmtId="10" fontId="0" fillId="3" borderId="1" xfId="0" applyNumberFormat="1" applyFill="1" applyBorder="1" applyAlignment="1" applyProtection="1">
      <alignment vertical="top" wrapText="1"/>
      <protection locked="0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 wrapText="1"/>
      <protection locked="0"/>
    </xf>
    <xf numFmtId="0" fontId="1" fillId="4" borderId="1" xfId="0" applyFont="1" applyFill="1" applyBorder="1" applyAlignment="1">
      <alignment vertical="top"/>
    </xf>
    <xf numFmtId="0" fontId="1" fillId="4" borderId="2" xfId="0" applyFont="1" applyFill="1" applyBorder="1" applyAlignment="1">
      <alignment vertical="top"/>
    </xf>
    <xf numFmtId="0" fontId="4" fillId="3" borderId="3" xfId="0" applyFont="1" applyFill="1" applyBorder="1" applyAlignment="1">
      <alignment horizontal="center" vertical="top" wrapText="1"/>
    </xf>
    <xf numFmtId="0" fontId="6" fillId="3" borderId="0" xfId="0" applyFont="1" applyFill="1" applyAlignment="1">
      <alignment horizontal="center" vertical="top" wrapText="1"/>
    </xf>
    <xf numFmtId="0" fontId="2" fillId="3" borderId="0" xfId="0" applyFont="1" applyFill="1" applyAlignment="1">
      <alignment horizontal="center" vertical="top" wrapText="1"/>
    </xf>
    <xf numFmtId="0" fontId="7" fillId="3" borderId="0" xfId="0" applyFont="1" applyFill="1" applyAlignment="1">
      <alignment horizontal="center" vertical="top" wrapText="1"/>
    </xf>
    <xf numFmtId="0" fontId="0" fillId="4" borderId="6" xfId="0" applyFill="1" applyBorder="1" applyAlignment="1">
      <alignment horizontal="left" vertical="top" wrapText="1" indent="1"/>
    </xf>
    <xf numFmtId="0" fontId="0" fillId="4" borderId="7" xfId="0" applyFill="1" applyBorder="1" applyAlignment="1">
      <alignment vertical="top" wrapText="1" indent="1"/>
    </xf>
    <xf numFmtId="0" fontId="0" fillId="3" borderId="1" xfId="0" applyFill="1" applyBorder="1" applyAlignment="1" applyProtection="1">
      <alignment vertical="top" wrapText="1"/>
      <protection locked="0"/>
    </xf>
    <xf numFmtId="0" fontId="0" fillId="4" borderId="6" xfId="0" applyFill="1" applyBorder="1" applyAlignment="1">
      <alignment horizontal="left" vertical="top" wrapText="1"/>
    </xf>
    <xf numFmtId="0" fontId="0" fillId="4" borderId="7" xfId="0" applyFill="1" applyBorder="1" applyAlignment="1">
      <alignment vertical="top" wrapText="1"/>
    </xf>
    <xf numFmtId="0" fontId="0" fillId="4" borderId="6" xfId="0" applyFill="1" applyBorder="1" applyAlignment="1">
      <alignment horizontal="center" vertical="top" wrapText="1"/>
    </xf>
    <xf numFmtId="0" fontId="0" fillId="4" borderId="4" xfId="0" applyFill="1" applyBorder="1" applyAlignment="1">
      <alignment vertical="top" wrapText="1"/>
    </xf>
    <xf numFmtId="0" fontId="0" fillId="4" borderId="5" xfId="0" applyFill="1" applyBorder="1" applyAlignment="1">
      <alignment vertical="top" wrapText="1"/>
    </xf>
    <xf numFmtId="0" fontId="0" fillId="4" borderId="9" xfId="0" applyFill="1" applyBorder="1" applyAlignment="1">
      <alignment horizontal="center" vertical="top" wrapText="1"/>
    </xf>
    <xf numFmtId="0" fontId="0" fillId="4" borderId="8" xfId="0" applyFill="1" applyBorder="1" applyAlignment="1">
      <alignment vertical="top" wrapText="1"/>
    </xf>
    <xf numFmtId="0" fontId="5" fillId="3" borderId="0" xfId="0" applyFont="1" applyFill="1" applyAlignment="1">
      <alignment horizontal="center" vertical="top" wrapText="1"/>
    </xf>
    <xf numFmtId="0" fontId="0" fillId="3" borderId="0" xfId="0" applyFill="1" applyAlignment="1">
      <alignment horizontal="center" vertical="top" wrapText="1"/>
    </xf>
    <xf numFmtId="0" fontId="8" fillId="3" borderId="0" xfId="0" applyFont="1" applyFill="1" applyAlignment="1">
      <alignment horizontal="center" vertical="top" wrapText="1"/>
    </xf>
    <xf numFmtId="0" fontId="8" fillId="3" borderId="0" xfId="0" applyFont="1" applyFill="1" applyAlignment="1">
      <alignment horizontal="right" vertical="top" wrapText="1"/>
    </xf>
    <xf numFmtId="0" fontId="0" fillId="4" borderId="6" xfId="0" applyFill="1" applyBorder="1" applyAlignment="1">
      <alignment horizontal="left" vertical="top" wrapText="1" indent="2"/>
    </xf>
    <xf numFmtId="0" fontId="0" fillId="4" borderId="7" xfId="0" applyFill="1" applyBorder="1" applyAlignment="1">
      <alignment vertical="top" wrapText="1" indent="2"/>
    </xf>
    <xf numFmtId="166" fontId="0" fillId="3" borderId="1" xfId="0" applyNumberFormat="1" applyFill="1" applyBorder="1" applyAlignment="1" applyProtection="1">
      <alignment vertical="top" wrapText="1"/>
      <protection locked="0"/>
    </xf>
    <xf numFmtId="0" fontId="0" fillId="4" borderId="6" xfId="0" applyFill="1" applyBorder="1" applyAlignment="1">
      <alignment horizontal="left" vertical="top" wrapText="1" indent="3"/>
    </xf>
    <xf numFmtId="0" fontId="0" fillId="4" borderId="7" xfId="0" applyFill="1" applyBorder="1" applyAlignment="1">
      <alignment vertical="top" wrapText="1" indent="3"/>
    </xf>
    <xf numFmtId="167" fontId="0" fillId="3" borderId="1" xfId="0" applyNumberFormat="1" applyFill="1" applyBorder="1" applyAlignment="1" applyProtection="1">
      <alignment vertical="top" wrapText="1"/>
      <protection locked="0"/>
    </xf>
    <xf numFmtId="0" fontId="0" fillId="4" borderId="10" xfId="0" applyFill="1" applyBorder="1" applyAlignment="1">
      <alignment vertical="top" wrapText="1"/>
    </xf>
    <xf numFmtId="0" fontId="10" fillId="5" borderId="0" xfId="0" applyFont="1" applyFill="1" applyAlignment="1" applyProtection="1">
      <alignment horizontal="left" vertical="top" wrapText="1"/>
      <protection locked="0"/>
    </xf>
    <xf numFmtId="10" fontId="0" fillId="3" borderId="1" xfId="0" applyNumberFormat="1" applyFill="1" applyBorder="1" applyAlignment="1" applyProtection="1">
      <alignment vertical="top" wrapText="1"/>
      <protection locked="0"/>
    </xf>
    <xf numFmtId="0" fontId="0" fillId="4" borderId="6" xfId="0" applyFill="1" applyBorder="1" applyAlignment="1" applyProtection="1">
      <alignment horizontal="left" vertical="top" wrapText="1"/>
      <protection locked="0"/>
    </xf>
    <xf numFmtId="0" fontId="0" fillId="4" borderId="7" xfId="0" applyFill="1" applyBorder="1" applyAlignment="1" applyProtection="1">
      <alignment vertical="top" wrapText="1"/>
      <protection locked="0"/>
    </xf>
    <xf numFmtId="0" fontId="13" fillId="3" borderId="1" xfId="0" applyFont="1" applyFill="1" applyBorder="1" applyAlignment="1" applyProtection="1">
      <alignment vertical="top" wrapText="1"/>
      <protection locked="0"/>
    </xf>
  </cellXfs>
  <cellStyles count="1">
    <cellStyle name="Normal" xfId="0" builtinId="0"/>
  </cellStyles>
  <dxfs count="18">
    <dxf>
      <fill>
        <patternFill patternType="solid">
          <bgColor rgb="FFFFC0CB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C0CB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C0CB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C0CB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C0CB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C0CB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C0CB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C0CB"/>
        </patternFill>
      </fill>
    </dxf>
    <dxf>
      <fill>
        <patternFill patternType="solid">
          <bgColor rgb="FF90EE90"/>
        </patternFill>
      </fill>
    </dxf>
    <dxf>
      <fill>
        <patternFill patternType="solid">
          <bgColor rgb="FFFFC0CB"/>
        </patternFill>
      </fill>
    </dxf>
    <dxf>
      <fill>
        <patternFill patternType="solid">
          <bgColor rgb="FF90EE9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externalLink" Target="externalLinks/externalLink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AKUNTANSI\Laporan%20OJK\OJK%202018\RBC%20Mei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Profile"/>
      <sheetName val="Surat Pernyataan (TH)"/>
      <sheetName val="Surat Pernyataan (TW)"/>
      <sheetName val="Daftar isi "/>
      <sheetName val="LKAJ"/>
      <sheetName val="LRKJ"/>
      <sheetName val="LPK(Tr)"/>
      <sheetName val="LRK(Tr)"/>
      <sheetName val="LPK(PAYDI)"/>
      <sheetName val="LRK(PAYDI)"/>
      <sheetName val="LAKS"/>
      <sheetName val="LPE"/>
      <sheetName val="Pemisahan"/>
      <sheetName val="Rasio Solvabilitas"/>
      <sheetName val="Risiko Kredit (b)"/>
      <sheetName val="Risiko Kredit (a+b)"/>
      <sheetName val="Risiko Likuiditas"/>
      <sheetName val="Risiko Pasar (a)"/>
      <sheetName val="Risiko Pasar (b)"/>
      <sheetName val="Risiko Pasar (c)"/>
      <sheetName val="Risiko Asuransi"/>
      <sheetName val="Risiko Opr"/>
      <sheetName val="Perhitungan AYD"/>
      <sheetName val="Sub A"/>
      <sheetName val="Sub B "/>
      <sheetName val="Sub C"/>
      <sheetName val="Sub D"/>
      <sheetName val="Sub E "/>
      <sheetName val="Rincian 101 Deposito"/>
      <sheetName val="Rincian 102 S. Deposito"/>
      <sheetName val="Rincian 103 Saham"/>
      <sheetName val="Rincian 104 Obligasi"/>
      <sheetName val="Rincian 105 MTN"/>
      <sheetName val="Rincian 106 SBN"/>
      <sheetName val="Rincian 107 SB Lain"/>
      <sheetName val="Rincian 108 SBI"/>
      <sheetName val="Rincian 109 SB LM"/>
      <sheetName val="Rincian 110 Reksa Dana"/>
      <sheetName val="Rincian 111 EBA"/>
      <sheetName val="Rincian 112 DIRE"/>
      <sheetName val="Rincian 113 REPO"/>
      <sheetName val="Rincian 114 PL"/>
      <sheetName val="Rincian 115 Properti"/>
      <sheetName val="Rincian 116 Pembiayaan"/>
      <sheetName val="Rincian 117 Emas"/>
      <sheetName val="Rincian 118 Hipotik"/>
      <sheetName val="Rincian 119 Pinj Polis"/>
      <sheetName val="Rincian 120 Inv Lain"/>
      <sheetName val="Rincian 201 Kas"/>
      <sheetName val="Rincian 202 Premi PL"/>
      <sheetName val="Rincian 203 Premi Reas"/>
      <sheetName val="Rincian 204 Aset Reas"/>
      <sheetName val="Rincian 205 Klaim Koas"/>
      <sheetName val="Rincian 206 Klaim Reas"/>
      <sheetName val="Rincian 207 Tagihan Inv"/>
      <sheetName val="Rincian 208 Hasil Investasi"/>
      <sheetName val="Rincian 209 Bangunan"/>
      <sheetName val="Rincian 210 DAC"/>
      <sheetName val="Rincian 211 Aset Tetap Lain"/>
      <sheetName val="Rincian 212 Aset Lain"/>
      <sheetName val="Rincian 301 Utang Klaim"/>
      <sheetName val="Rincian 302 Utang Koas"/>
      <sheetName val="Rincian 303 Utang Reas"/>
      <sheetName val="Rincian 304 Utang Komisi"/>
      <sheetName val="Rincian 305 Biaya Hrs Dibayar"/>
      <sheetName val="Rincian 306 Utang Lain"/>
      <sheetName val="Rincian 401 Cad premi"/>
      <sheetName val="Rincian 402 CAPYBMP"/>
      <sheetName val="Rincian 403 Cad Klaim"/>
      <sheetName val="Rincian 404 Cat Risk"/>
      <sheetName val="Rincian 501 Pdpt Premi "/>
      <sheetName val="Rincian 502 Premi Klaim Region"/>
      <sheetName val="Rincian 503 Premi Reasuransi"/>
      <sheetName val="Rincian 504 Hsl Investasi"/>
      <sheetName val="Rincian 505 Imbalan jasa"/>
      <sheetName val="Rincian 506 Pdptan Lain"/>
      <sheetName val="Rincian 507 Beban As"/>
      <sheetName val="Rincian 508 OCI"/>
      <sheetName val="Rincian 601 A&amp;L Lancar"/>
      <sheetName val="Rincian 1101"/>
      <sheetName val="Rincian 1102"/>
      <sheetName val="Rincian 1103 "/>
      <sheetName val="Rincian 1104"/>
      <sheetName val="Rincian 1105"/>
      <sheetName val="Rincian 1106"/>
      <sheetName val="Rincian 1107"/>
      <sheetName val="Rincian 1108"/>
      <sheetName val="Rincian 1109"/>
      <sheetName val="Rincian 1110"/>
      <sheetName val="Rincian 1111"/>
      <sheetName val="Rincian 1112"/>
      <sheetName val="Rincian 1113"/>
      <sheetName val="Rincian 1401"/>
      <sheetName val="Rincian 1501"/>
      <sheetName val="Rincian 1502 Hsl Investasi"/>
      <sheetName val="Rincian 1503"/>
      <sheetName val="Premi Kota Kab Kes"/>
      <sheetName val="Klaim kota-kab kes"/>
      <sheetName val="Premi Klaim Sektor Ekonomi"/>
      <sheetName val="Premi dan klaim per mitra"/>
      <sheetName val="Cadangan teknis per mitra"/>
      <sheetName val="Rasio Lain"/>
      <sheetName val="Rincian DC "/>
      <sheetName val="Dana Jaminan"/>
      <sheetName val="Rincian DJ"/>
      <sheetName val="A1"/>
      <sheetName val="A2"/>
      <sheetName val="C1"/>
      <sheetName val="C2"/>
      <sheetName val="D1a"/>
      <sheetName val="D1b"/>
      <sheetName val="D1c"/>
      <sheetName val="D1d"/>
      <sheetName val="D1e"/>
      <sheetName val="D1f"/>
      <sheetName val="D2"/>
      <sheetName val="D3"/>
      <sheetName val="E"/>
      <sheetName val="Rincian SB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>
        <row r="48">
          <cell r="C48">
            <v>982405.09754799993</v>
          </cell>
          <cell r="D48">
            <v>404845.13706100004</v>
          </cell>
          <cell r="E48">
            <v>662782.32504999998</v>
          </cell>
          <cell r="F48">
            <v>620416.71656119742</v>
          </cell>
          <cell r="G48">
            <v>746493.53835431649</v>
          </cell>
        </row>
        <row r="66">
          <cell r="C66">
            <v>373577.04746947135</v>
          </cell>
          <cell r="D66">
            <v>544387.94870347891</v>
          </cell>
          <cell r="E66">
            <v>417167.1131613949</v>
          </cell>
          <cell r="F66">
            <v>734872.37496793538</v>
          </cell>
          <cell r="G66">
            <v>917966.01317572233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B2:I17"/>
  <sheetViews>
    <sheetView showGridLines="0" topLeftCell="A4" workbookViewId="0">
      <selection activeCell="D8" sqref="D8"/>
    </sheetView>
  </sheetViews>
  <sheetFormatPr defaultRowHeight="15" x14ac:dyDescent="0.25"/>
  <cols>
    <col min="1" max="1" width="9.140625" style="1" customWidth="1"/>
    <col min="2" max="2" width="1" style="1" customWidth="1"/>
    <col min="3" max="3" width="25" style="1" customWidth="1"/>
    <col min="4" max="4" width="42" style="1" customWidth="1"/>
    <col min="5" max="5" width="1" style="1" customWidth="1"/>
    <col min="6" max="6" width="9.140625" style="1" customWidth="1"/>
    <col min="7" max="9" width="9.140625" style="1" hidden="1" customWidth="1"/>
    <col min="10" max="10" width="9.140625" style="1" customWidth="1"/>
    <col min="11" max="16384" width="9.140625" style="1"/>
  </cols>
  <sheetData>
    <row r="2" spans="2:9" ht="5.0999999999999996" customHeight="1" x14ac:dyDescent="0.25">
      <c r="B2" s="9" t="s">
        <v>0</v>
      </c>
      <c r="C2" s="2"/>
      <c r="D2" s="2"/>
      <c r="E2" s="2"/>
    </row>
    <row r="3" spans="2:9" ht="21" x14ac:dyDescent="0.25">
      <c r="B3" s="9" t="s">
        <v>1</v>
      </c>
      <c r="C3" s="3" t="s">
        <v>2</v>
      </c>
      <c r="D3" s="2"/>
      <c r="E3" s="2"/>
      <c r="G3" s="8">
        <f>MONTH(D11)</f>
        <v>12</v>
      </c>
      <c r="H3" s="8">
        <v>1</v>
      </c>
      <c r="I3" s="8" t="s">
        <v>3</v>
      </c>
    </row>
    <row r="4" spans="2:9" x14ac:dyDescent="0.25">
      <c r="B4" s="9" t="s">
        <v>4</v>
      </c>
      <c r="C4" s="2"/>
      <c r="D4" s="2"/>
      <c r="E4" s="2"/>
      <c r="G4" s="8" t="str">
        <f>VLOOKUP(G3,$H$3:$I$14,2,FALSE)</f>
        <v>Desember</v>
      </c>
      <c r="H4" s="8">
        <v>2</v>
      </c>
      <c r="I4" s="8" t="s">
        <v>5</v>
      </c>
    </row>
    <row r="5" spans="2:9" x14ac:dyDescent="0.25">
      <c r="B5" s="9" t="s">
        <v>6</v>
      </c>
      <c r="C5" s="4" t="s">
        <v>7</v>
      </c>
      <c r="D5" s="6">
        <v>43259</v>
      </c>
      <c r="E5" s="2"/>
      <c r="H5" s="8">
        <v>3</v>
      </c>
      <c r="I5" s="8" t="s">
        <v>8</v>
      </c>
    </row>
    <row r="6" spans="2:9" x14ac:dyDescent="0.25">
      <c r="B6" s="9" t="s">
        <v>9</v>
      </c>
      <c r="C6" s="28" t="s">
        <v>10</v>
      </c>
      <c r="D6" s="29"/>
      <c r="E6" s="2"/>
      <c r="H6" s="8">
        <v>4</v>
      </c>
      <c r="I6" s="8" t="s">
        <v>11</v>
      </c>
    </row>
    <row r="7" spans="2:9" x14ac:dyDescent="0.25">
      <c r="B7" s="2"/>
      <c r="C7" s="28" t="s">
        <v>12</v>
      </c>
      <c r="D7" s="29"/>
      <c r="E7" s="2"/>
      <c r="H7" s="8">
        <v>5</v>
      </c>
      <c r="I7" s="8" t="s">
        <v>13</v>
      </c>
    </row>
    <row r="8" spans="2:9" x14ac:dyDescent="0.25">
      <c r="B8" s="2"/>
      <c r="C8" s="65" t="s">
        <v>14</v>
      </c>
      <c r="D8" s="5" t="s">
        <v>530</v>
      </c>
      <c r="E8" s="2"/>
      <c r="H8" s="8">
        <v>6</v>
      </c>
      <c r="I8" s="8" t="s">
        <v>15</v>
      </c>
    </row>
    <row r="9" spans="2:9" x14ac:dyDescent="0.25">
      <c r="B9" s="2"/>
      <c r="C9" s="66" t="s">
        <v>14</v>
      </c>
      <c r="D9" s="5"/>
      <c r="E9" s="2"/>
      <c r="H9" s="8">
        <v>7</v>
      </c>
      <c r="I9" s="8" t="s">
        <v>16</v>
      </c>
    </row>
    <row r="10" spans="2:9" x14ac:dyDescent="0.25">
      <c r="B10" s="2"/>
      <c r="C10" s="66" t="s">
        <v>14</v>
      </c>
      <c r="D10" s="5"/>
      <c r="E10" s="2"/>
      <c r="H10" s="8">
        <v>8</v>
      </c>
      <c r="I10" s="8" t="s">
        <v>17</v>
      </c>
    </row>
    <row r="11" spans="2:9" x14ac:dyDescent="0.25">
      <c r="B11" s="2"/>
      <c r="C11" s="4" t="s">
        <v>18</v>
      </c>
      <c r="D11" s="6">
        <v>41985</v>
      </c>
      <c r="E11" s="2"/>
      <c r="H11" s="8">
        <v>9</v>
      </c>
      <c r="I11" s="8" t="s">
        <v>19</v>
      </c>
    </row>
    <row r="12" spans="2:9" x14ac:dyDescent="0.25">
      <c r="B12" s="2"/>
      <c r="C12" s="4" t="s">
        <v>20</v>
      </c>
      <c r="D12" s="4" t="str">
        <f>IF(ISERR(G4), "", G4)</f>
        <v>Desember</v>
      </c>
      <c r="E12" s="2"/>
      <c r="H12" s="8">
        <v>10</v>
      </c>
      <c r="I12" s="8" t="s">
        <v>21</v>
      </c>
    </row>
    <row r="13" spans="2:9" x14ac:dyDescent="0.25">
      <c r="B13" s="2"/>
      <c r="C13" s="4" t="s">
        <v>22</v>
      </c>
      <c r="D13" s="7">
        <f>IF(ISBLANK(D11), "", IFERROR(YEAR(D11), ""))</f>
        <v>2014</v>
      </c>
      <c r="E13" s="2"/>
      <c r="H13" s="8">
        <v>11</v>
      </c>
      <c r="I13" s="8" t="s">
        <v>23</v>
      </c>
    </row>
    <row r="14" spans="2:9" x14ac:dyDescent="0.25">
      <c r="B14" s="2"/>
      <c r="C14" s="4" t="s">
        <v>24</v>
      </c>
      <c r="D14" s="4" t="s">
        <v>25</v>
      </c>
      <c r="E14" s="2"/>
      <c r="H14" s="8">
        <v>12</v>
      </c>
      <c r="I14" s="8" t="s">
        <v>26</v>
      </c>
    </row>
    <row r="15" spans="2:9" x14ac:dyDescent="0.25">
      <c r="B15" s="2"/>
      <c r="C15" s="4" t="s">
        <v>27</v>
      </c>
      <c r="D15" s="32"/>
      <c r="E15" s="2"/>
    </row>
    <row r="16" spans="2:9" x14ac:dyDescent="0.25">
      <c r="B16" s="2"/>
      <c r="C16" s="4" t="s">
        <v>28</v>
      </c>
      <c r="D16" s="32"/>
      <c r="E16" s="2"/>
    </row>
    <row r="17" spans="2:5" ht="5.0999999999999996" customHeight="1" x14ac:dyDescent="0.25">
      <c r="B17" s="2"/>
      <c r="C17" s="2"/>
      <c r="D17" s="2"/>
      <c r="E17" s="2"/>
    </row>
  </sheetData>
  <sheetProtection password="BBAF" sheet="1" formatColumns="0" selectLockedCells="1"/>
  <mergeCells count="1">
    <mergeCell ref="C8:C10"/>
  </mergeCells>
  <dataValidations count="2">
    <dataValidation type="date" showErrorMessage="1" errorTitle="Kesalahan Jenis Data" error="Data yang dimasukkan harus berupa tanggal!" sqref="D5">
      <formula1>0</formula1>
      <formula2>2958465.99999999</formula2>
    </dataValidation>
    <dataValidation type="date" showErrorMessage="1" errorTitle="Kesalahan Jenis Data" error="Data yang dimasukkan harus berupa tanggal!" sqref="D11">
      <formula1>0</formula1>
      <formula2>2958465.99999999</formula2>
    </dataValidation>
  </dataValidations>
  <pageMargins left="0.7" right="0.7" top="0.75" bottom="0.75" header="0.3" footer="0.3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B2:G76"/>
  <sheetViews>
    <sheetView showGridLines="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E48" sqref="E48"/>
    </sheetView>
  </sheetViews>
  <sheetFormatPr defaultRowHeight="15" x14ac:dyDescent="0.25"/>
  <cols>
    <col min="1" max="1" width="9.140625" style="1" customWidth="1"/>
    <col min="2" max="2" width="1" style="1" customWidth="1"/>
    <col min="3" max="3" width="20" style="1" customWidth="1"/>
    <col min="4" max="4" width="43.42578125" style="1" customWidth="1"/>
    <col min="5" max="5" width="27.140625" style="1" bestFit="1" customWidth="1"/>
    <col min="6" max="6" width="30" style="1" customWidth="1"/>
    <col min="7" max="7" width="1" style="1" customWidth="1"/>
    <col min="8" max="8" width="9.140625" style="1" customWidth="1"/>
    <col min="9" max="16384" width="9.140625" style="1"/>
  </cols>
  <sheetData>
    <row r="2" spans="2:7" ht="5.0999999999999996" customHeight="1" x14ac:dyDescent="0.25">
      <c r="B2" s="9" t="s">
        <v>249</v>
      </c>
      <c r="C2" s="2"/>
      <c r="D2" s="2"/>
      <c r="E2" s="2"/>
      <c r="F2" s="2"/>
      <c r="G2" s="2"/>
    </row>
    <row r="3" spans="2:7" hidden="1" x14ac:dyDescent="0.25">
      <c r="B3" s="9" t="s">
        <v>6</v>
      </c>
      <c r="C3" s="2"/>
      <c r="D3" s="2"/>
      <c r="E3" s="2"/>
      <c r="F3" s="2"/>
      <c r="G3" s="2"/>
    </row>
    <row r="4" spans="2:7" hidden="1" x14ac:dyDescent="0.25">
      <c r="B4" s="2"/>
      <c r="C4" s="2"/>
      <c r="D4" s="2"/>
      <c r="E4" s="2"/>
      <c r="F4" s="2"/>
      <c r="G4" s="2"/>
    </row>
    <row r="5" spans="2:7" hidden="1" x14ac:dyDescent="0.25">
      <c r="B5" s="2"/>
      <c r="C5" s="2"/>
      <c r="D5" s="2"/>
      <c r="E5" s="2"/>
      <c r="F5" s="2"/>
      <c r="G5" s="2"/>
    </row>
    <row r="6" spans="2:7" hidden="1" x14ac:dyDescent="0.25">
      <c r="B6" s="2"/>
      <c r="C6" s="2"/>
      <c r="D6" s="2"/>
      <c r="E6" s="2"/>
      <c r="F6" s="2"/>
      <c r="G6" s="2"/>
    </row>
    <row r="7" spans="2:7" ht="17.25" x14ac:dyDescent="0.25">
      <c r="B7" s="2"/>
      <c r="C7" s="81" t="str">
        <f>UPPER('Data Umum'!D7)</f>
        <v/>
      </c>
      <c r="D7" s="81"/>
      <c r="E7" s="81"/>
      <c r="F7" s="81"/>
      <c r="G7" s="2"/>
    </row>
    <row r="8" spans="2:7" x14ac:dyDescent="0.25">
      <c r="B8" s="2"/>
      <c r="C8" s="2"/>
      <c r="D8" s="2"/>
      <c r="E8" s="2"/>
      <c r="F8" s="2"/>
      <c r="G8" s="2"/>
    </row>
    <row r="9" spans="2:7" x14ac:dyDescent="0.25">
      <c r="B9" s="2"/>
      <c r="C9" s="82" t="s">
        <v>250</v>
      </c>
      <c r="D9" s="82"/>
      <c r="E9" s="82"/>
      <c r="F9" s="82"/>
      <c r="G9" s="2"/>
    </row>
    <row r="10" spans="2:7" x14ac:dyDescent="0.25">
      <c r="B10" s="2"/>
      <c r="C10" s="82"/>
      <c r="D10" s="82"/>
      <c r="E10" s="82"/>
      <c r="F10" s="82"/>
      <c r="G10" s="2"/>
    </row>
    <row r="11" spans="2:7" x14ac:dyDescent="0.25">
      <c r="B11" s="2"/>
      <c r="C11" s="83" t="str">
        <f>"Per "&amp;CONCATENATE("Bulan ", 'Data Umum'!D12, " Tahun ", TEXT('Data Umum'!D11, "YYYY"))</f>
        <v>Per Bulan Desember Tahun 2014</v>
      </c>
      <c r="D11" s="83"/>
      <c r="E11" s="83"/>
      <c r="F11" s="83"/>
      <c r="G11" s="2"/>
    </row>
    <row r="12" spans="2:7" hidden="1" x14ac:dyDescent="0.25">
      <c r="B12" s="2"/>
      <c r="C12" s="2"/>
      <c r="D12" s="2"/>
      <c r="E12" s="2"/>
      <c r="F12" s="2"/>
      <c r="G12" s="2"/>
    </row>
    <row r="13" spans="2:7" x14ac:dyDescent="0.25">
      <c r="B13" s="2"/>
      <c r="C13" s="84" t="s">
        <v>251</v>
      </c>
      <c r="D13" s="84"/>
      <c r="E13" s="84"/>
      <c r="F13" s="84"/>
      <c r="G13" s="2"/>
    </row>
    <row r="14" spans="2:7" x14ac:dyDescent="0.25">
      <c r="B14" s="2"/>
      <c r="C14" s="76" t="s">
        <v>252</v>
      </c>
      <c r="D14" s="75"/>
      <c r="E14" s="79" t="str">
        <f>"Per "&amp;CONCATENATE(TEXT('Data Umum'!D11, "MMM-YYYY"))</f>
        <v>Per Dec-2014</v>
      </c>
      <c r="F14" s="79" t="str">
        <f>"Keterangan"</f>
        <v>Keterangan</v>
      </c>
      <c r="G14" s="2"/>
    </row>
    <row r="15" spans="2:7" x14ac:dyDescent="0.25">
      <c r="B15" s="2"/>
      <c r="C15" s="77"/>
      <c r="D15" s="78"/>
      <c r="E15" s="80"/>
      <c r="F15" s="80"/>
      <c r="G15" s="2"/>
    </row>
    <row r="16" spans="2:7" x14ac:dyDescent="0.25">
      <c r="B16" s="2"/>
      <c r="C16" s="74" t="s">
        <v>253</v>
      </c>
      <c r="D16" s="75"/>
      <c r="E16" s="15">
        <f>IFERROR(E17, 0)+IFERROR(E18, 0)+IFERROR(E19, 0)</f>
        <v>1355984.7747429968</v>
      </c>
      <c r="F16" s="21" t="str">
        <f>""</f>
        <v/>
      </c>
      <c r="G16" s="2"/>
    </row>
    <row r="17" spans="2:7" x14ac:dyDescent="0.25">
      <c r="B17" s="2"/>
      <c r="C17" s="71" t="s">
        <v>254</v>
      </c>
      <c r="D17" s="72"/>
      <c r="E17" s="87">
        <f>'[1]Risiko Likuiditas'!$C$48</f>
        <v>982405.09754799993</v>
      </c>
      <c r="F17" s="21" t="str">
        <f>""</f>
        <v/>
      </c>
      <c r="G17" s="2"/>
    </row>
    <row r="18" spans="2:7" x14ac:dyDescent="0.25">
      <c r="B18" s="2"/>
      <c r="C18" s="71" t="s">
        <v>255</v>
      </c>
      <c r="D18" s="72"/>
      <c r="E18" s="87">
        <f>'[1]Risiko Likuiditas'!$C$66</f>
        <v>373577.04746947135</v>
      </c>
      <c r="F18" s="21" t="str">
        <f>""</f>
        <v/>
      </c>
      <c r="G18" s="2"/>
    </row>
    <row r="19" spans="2:7" x14ac:dyDescent="0.25">
      <c r="B19" s="2"/>
      <c r="C19" s="71" t="s">
        <v>256</v>
      </c>
      <c r="D19" s="72"/>
      <c r="E19" s="23">
        <f>IFERROR(E17/E18,0)</f>
        <v>2.6297255257050605</v>
      </c>
      <c r="F19" s="21" t="str">
        <f>""</f>
        <v/>
      </c>
      <c r="G19" s="2"/>
    </row>
    <row r="20" spans="2:7" x14ac:dyDescent="0.25">
      <c r="B20" s="2"/>
      <c r="C20" s="74" t="s">
        <v>257</v>
      </c>
      <c r="D20" s="75"/>
      <c r="E20" s="15">
        <f>IFERROR(E21, 0)+IFERROR(E22, 0)+IFERROR(E23, 0)+IFERROR(E24, 0)</f>
        <v>6093266.3483177936</v>
      </c>
      <c r="F20" s="21" t="str">
        <f>""</f>
        <v/>
      </c>
      <c r="G20" s="2"/>
    </row>
    <row r="21" spans="2:7" x14ac:dyDescent="0.25">
      <c r="B21" s="2"/>
      <c r="C21" s="71" t="s">
        <v>258</v>
      </c>
      <c r="D21" s="72"/>
      <c r="E21" s="87">
        <f>LKAJ!F40+SUM(LKAJ!F18:F31)</f>
        <v>3224166.4114260003</v>
      </c>
      <c r="F21" s="21" t="str">
        <f>""</f>
        <v/>
      </c>
      <c r="G21" s="2"/>
    </row>
    <row r="22" spans="2:7" x14ac:dyDescent="0.25">
      <c r="B22" s="2"/>
      <c r="C22" s="71" t="s">
        <v>259</v>
      </c>
      <c r="D22" s="72"/>
      <c r="E22" s="87">
        <f>LKAJ!E66+LKAJ!E67+LKAJ!E68-LKAJ!E43</f>
        <v>2860463.8098650002</v>
      </c>
      <c r="F22" s="21" t="str">
        <f>""</f>
        <v/>
      </c>
      <c r="G22" s="2"/>
    </row>
    <row r="23" spans="2:7" x14ac:dyDescent="0.25">
      <c r="B23" s="2"/>
      <c r="C23" s="71" t="s">
        <v>260</v>
      </c>
      <c r="D23" s="72"/>
      <c r="E23" s="87">
        <f>LKAJ!E57+LKAJ!E63</f>
        <v>8635.0032709999996</v>
      </c>
      <c r="F23" s="21" t="str">
        <f>""</f>
        <v/>
      </c>
      <c r="G23" s="2"/>
    </row>
    <row r="24" spans="2:7" x14ac:dyDescent="0.25">
      <c r="B24" s="2"/>
      <c r="C24" s="71" t="s">
        <v>261</v>
      </c>
      <c r="D24" s="72"/>
      <c r="E24" s="23">
        <f>IFERROR(E21/(E22+E23),0)</f>
        <v>1.1237557928170141</v>
      </c>
      <c r="F24" s="21" t="str">
        <f>""</f>
        <v/>
      </c>
      <c r="G24" s="2"/>
    </row>
    <row r="25" spans="2:7" x14ac:dyDescent="0.25">
      <c r="B25" s="2"/>
      <c r="C25" s="74" t="s">
        <v>262</v>
      </c>
      <c r="D25" s="75"/>
      <c r="E25" s="15">
        <f>IFERROR(E26, 0)+IFERROR(E27, 0)+IFERROR(E28, 0)</f>
        <v>313072.17838987638</v>
      </c>
      <c r="F25" s="21" t="str">
        <f>""</f>
        <v/>
      </c>
      <c r="G25" s="2"/>
    </row>
    <row r="26" spans="2:7" x14ac:dyDescent="0.25">
      <c r="B26" s="2"/>
      <c r="C26" s="71" t="s">
        <v>263</v>
      </c>
      <c r="D26" s="72"/>
      <c r="E26" s="87">
        <f>LRKJ!E21</f>
        <v>109999.75091800001</v>
      </c>
      <c r="F26" s="21" t="str">
        <f>""</f>
        <v/>
      </c>
      <c r="G26" s="2"/>
    </row>
    <row r="27" spans="2:7" x14ac:dyDescent="0.25">
      <c r="B27" s="2"/>
      <c r="C27" s="71" t="s">
        <v>264</v>
      </c>
      <c r="D27" s="72"/>
      <c r="E27" s="87">
        <f>SUM(LRKJ!E17+LRKJ!E18+LRKJ!E19)</f>
        <v>203071.88579299999</v>
      </c>
      <c r="F27" s="21" t="str">
        <f>""</f>
        <v/>
      </c>
      <c r="G27" s="2"/>
    </row>
    <row r="28" spans="2:7" x14ac:dyDescent="0.25">
      <c r="B28" s="2"/>
      <c r="C28" s="71" t="s">
        <v>256</v>
      </c>
      <c r="D28" s="72"/>
      <c r="E28" s="23">
        <f>IFERROR(E26/E27,0)</f>
        <v>0.54167887636660617</v>
      </c>
      <c r="F28" s="21" t="str">
        <f>""</f>
        <v/>
      </c>
      <c r="G28" s="2"/>
    </row>
    <row r="29" spans="2:7" x14ac:dyDescent="0.25">
      <c r="B29" s="2"/>
      <c r="C29" s="74" t="s">
        <v>265</v>
      </c>
      <c r="D29" s="75"/>
      <c r="E29" s="15">
        <f>IFERROR(E30, 0)+IFERROR(E31, 0)+IFERROR(E32, 0)+IFERROR(E33, 0)+IFERROR(E34, 0)+IFERROR(E35, 0)+IFERROR(E36, 0)+IFERROR(E37, 0)</f>
        <v>376251.83133957908</v>
      </c>
      <c r="F29" s="21" t="str">
        <f>""</f>
        <v/>
      </c>
      <c r="G29" s="2"/>
    </row>
    <row r="30" spans="2:7" x14ac:dyDescent="0.25">
      <c r="B30" s="2"/>
      <c r="C30" s="71" t="s">
        <v>266</v>
      </c>
      <c r="D30" s="72"/>
      <c r="E30" s="87">
        <f>LRKJ!E28-LRKJ!E30</f>
        <v>140294.186774</v>
      </c>
      <c r="F30" s="21" t="str">
        <f>""</f>
        <v/>
      </c>
      <c r="G30" s="2"/>
    </row>
    <row r="31" spans="2:7" x14ac:dyDescent="0.25">
      <c r="B31" s="2"/>
      <c r="C31" s="71" t="s">
        <v>267</v>
      </c>
      <c r="D31" s="72"/>
      <c r="E31" s="87">
        <f>LRKJ!E43+LRKJ!E45+LRKJ!E46+LRKJ!E47</f>
        <v>30110.530031999999</v>
      </c>
      <c r="F31" s="21" t="str">
        <f>""</f>
        <v/>
      </c>
      <c r="G31" s="2"/>
    </row>
    <row r="32" spans="2:7" x14ac:dyDescent="0.25">
      <c r="B32" s="2"/>
      <c r="C32" s="71" t="s">
        <v>268</v>
      </c>
      <c r="D32" s="72"/>
      <c r="E32" s="87">
        <f>LRKJ!E36+LRKJ!E37</f>
        <v>2773.5231549999999</v>
      </c>
      <c r="F32" s="21" t="str">
        <f>""</f>
        <v/>
      </c>
      <c r="G32" s="2"/>
    </row>
    <row r="33" spans="2:7" x14ac:dyDescent="0.25">
      <c r="B33" s="2"/>
      <c r="C33" s="71" t="s">
        <v>269</v>
      </c>
      <c r="D33" s="72"/>
      <c r="E33" s="87">
        <f>E27</f>
        <v>203071.88579299999</v>
      </c>
      <c r="F33" s="21" t="str">
        <f>""</f>
        <v/>
      </c>
      <c r="G33" s="2"/>
    </row>
    <row r="34" spans="2:7" x14ac:dyDescent="0.25">
      <c r="B34" s="2"/>
      <c r="C34" s="71" t="s">
        <v>270</v>
      </c>
      <c r="D34" s="72"/>
      <c r="E34" s="23">
        <f>IFERROR(E30/E33,0)</f>
        <v>0.69085972302935117</v>
      </c>
      <c r="F34" s="21" t="str">
        <f>""</f>
        <v/>
      </c>
      <c r="G34" s="2"/>
    </row>
    <row r="35" spans="2:7" x14ac:dyDescent="0.25">
      <c r="B35" s="2"/>
      <c r="C35" s="71" t="s">
        <v>271</v>
      </c>
      <c r="D35" s="72"/>
      <c r="E35" s="23">
        <f>IFERROR(E31/E33,0)</f>
        <v>0.14827522733842621</v>
      </c>
      <c r="F35" s="21" t="str">
        <f>""</f>
        <v/>
      </c>
      <c r="G35" s="2"/>
    </row>
    <row r="36" spans="2:7" x14ac:dyDescent="0.25">
      <c r="B36" s="2"/>
      <c r="C36" s="71" t="s">
        <v>272</v>
      </c>
      <c r="D36" s="72"/>
      <c r="E36" s="23">
        <f>IFERROR(E32/E33,0)</f>
        <v>1.3657839164536899E-2</v>
      </c>
      <c r="F36" s="21" t="str">
        <f>""</f>
        <v/>
      </c>
      <c r="G36" s="2"/>
    </row>
    <row r="37" spans="2:7" x14ac:dyDescent="0.25">
      <c r="B37" s="2"/>
      <c r="C37" s="71" t="s">
        <v>273</v>
      </c>
      <c r="D37" s="72"/>
      <c r="E37" s="23">
        <f>IFERROR(E34+E35+E36,0)</f>
        <v>0.8527927895323143</v>
      </c>
      <c r="F37" s="21" t="str">
        <f>""</f>
        <v/>
      </c>
      <c r="G37" s="2"/>
    </row>
    <row r="38" spans="2:7" x14ac:dyDescent="0.25">
      <c r="B38" s="2"/>
      <c r="C38" s="74" t="s">
        <v>274</v>
      </c>
      <c r="D38" s="75"/>
      <c r="E38" s="15">
        <f>IFERROR(E39, 0)+IFERROR(E40, 0)+IFERROR(E41, 0)</f>
        <v>6433943.365030705</v>
      </c>
      <c r="F38" s="21" t="str">
        <f>""</f>
        <v/>
      </c>
      <c r="G38" s="2"/>
    </row>
    <row r="39" spans="2:7" x14ac:dyDescent="0.25">
      <c r="B39" s="2"/>
      <c r="C39" s="71" t="s">
        <v>275</v>
      </c>
      <c r="D39" s="72"/>
      <c r="E39" s="87">
        <f>SUM(LKAJ!E18:E37)</f>
        <v>3221186.3440260002</v>
      </c>
      <c r="F39" s="21" t="str">
        <f>""</f>
        <v/>
      </c>
      <c r="G39" s="2"/>
    </row>
    <row r="40" spans="2:7" x14ac:dyDescent="0.25">
      <c r="B40" s="2"/>
      <c r="C40" s="71" t="s">
        <v>276</v>
      </c>
      <c r="D40" s="72"/>
      <c r="E40" s="87">
        <f>3212757018381/1000000</f>
        <v>3212757.018381</v>
      </c>
      <c r="F40" s="21" t="str">
        <f>""</f>
        <v/>
      </c>
      <c r="G40" s="2"/>
    </row>
    <row r="41" spans="2:7" x14ac:dyDescent="0.25">
      <c r="B41" s="2"/>
      <c r="C41" s="71" t="s">
        <v>277</v>
      </c>
      <c r="D41" s="72"/>
      <c r="E41" s="23">
        <f>IFERROR((E39-E40)/E40,0)</f>
        <v>2.6237046862784496E-3</v>
      </c>
      <c r="F41" s="21" t="str">
        <f>""</f>
        <v/>
      </c>
      <c r="G41" s="2"/>
    </row>
    <row r="42" spans="2:7" x14ac:dyDescent="0.25">
      <c r="B42" s="2"/>
      <c r="C42" s="74" t="s">
        <v>278</v>
      </c>
      <c r="D42" s="75"/>
      <c r="E42" s="15">
        <f>IFERROR(E43, 0)+IFERROR(E44, 0)+IFERROR(E45, 0)</f>
        <v>870115.40858476318</v>
      </c>
      <c r="F42" s="21" t="str">
        <f>""</f>
        <v/>
      </c>
      <c r="G42" s="2"/>
    </row>
    <row r="43" spans="2:7" x14ac:dyDescent="0.25">
      <c r="B43" s="2"/>
      <c r="C43" s="71" t="s">
        <v>279</v>
      </c>
      <c r="D43" s="72"/>
      <c r="E43" s="87">
        <f>SUM(LKAJ!E74:E77)</f>
        <v>428972.31709600001</v>
      </c>
      <c r="F43" s="21" t="str">
        <f>""</f>
        <v/>
      </c>
      <c r="G43" s="2"/>
    </row>
    <row r="44" spans="2:7" x14ac:dyDescent="0.25">
      <c r="B44" s="2"/>
      <c r="C44" s="71" t="s">
        <v>280</v>
      </c>
      <c r="D44" s="72"/>
      <c r="E44" s="87">
        <f>441143119078/1000000</f>
        <v>441143.11907800002</v>
      </c>
      <c r="F44" s="21" t="str">
        <f>""</f>
        <v/>
      </c>
      <c r="G44" s="2"/>
    </row>
    <row r="45" spans="2:7" x14ac:dyDescent="0.25">
      <c r="B45" s="2"/>
      <c r="C45" s="71" t="s">
        <v>281</v>
      </c>
      <c r="D45" s="72"/>
      <c r="E45" s="23">
        <f>IFERROR((E43-E44)/E44,0)</f>
        <v>-2.758923681601853E-2</v>
      </c>
      <c r="F45" s="21" t="str">
        <f>""</f>
        <v/>
      </c>
      <c r="G45" s="2"/>
    </row>
    <row r="46" spans="2:7" x14ac:dyDescent="0.25">
      <c r="B46" s="2"/>
      <c r="C46" s="74" t="s">
        <v>282</v>
      </c>
      <c r="D46" s="75"/>
      <c r="E46" s="15">
        <f>IFERROR(E47, 0)+IFERROR(E48, 0)+IFERROR(E49, 0)</f>
        <v>2.2522126187487226</v>
      </c>
      <c r="F46" s="21" t="str">
        <f>""</f>
        <v/>
      </c>
      <c r="G46" s="2"/>
    </row>
    <row r="47" spans="2:7" x14ac:dyDescent="0.25">
      <c r="B47" s="2"/>
      <c r="C47" s="71" t="s">
        <v>283</v>
      </c>
      <c r="D47" s="72"/>
      <c r="E47" s="93">
        <f>3221186344026/2860463809865</f>
        <v>1.1261063093743613</v>
      </c>
      <c r="F47" s="21" t="str">
        <f>""</f>
        <v/>
      </c>
      <c r="G47" s="2"/>
    </row>
    <row r="48" spans="2:7" x14ac:dyDescent="0.25">
      <c r="B48" s="2"/>
      <c r="C48" s="71" t="s">
        <v>284</v>
      </c>
      <c r="D48" s="72"/>
      <c r="E48" s="93">
        <v>1.1249</v>
      </c>
      <c r="F48" s="21" t="str">
        <f>""</f>
        <v/>
      </c>
      <c r="G48" s="2"/>
    </row>
    <row r="49" spans="2:7" x14ac:dyDescent="0.25">
      <c r="B49" s="2"/>
      <c r="C49" s="71" t="s">
        <v>285</v>
      </c>
      <c r="D49" s="72"/>
      <c r="E49" s="23">
        <f>E47-E48</f>
        <v>1.2063093743612807E-3</v>
      </c>
      <c r="F49" s="21" t="str">
        <f>""</f>
        <v/>
      </c>
      <c r="G49" s="2"/>
    </row>
    <row r="50" spans="2:7" x14ac:dyDescent="0.25">
      <c r="B50" s="2"/>
      <c r="C50" s="74" t="s">
        <v>286</v>
      </c>
      <c r="D50" s="75"/>
      <c r="E50" s="15">
        <f>IFERROR(E51, 0)+IFERROR(E52, 0)+IFERROR(E53, 0)</f>
        <v>4.9778000000000002</v>
      </c>
      <c r="F50" s="21" t="str">
        <f>""</f>
        <v/>
      </c>
      <c r="G50" s="2"/>
    </row>
    <row r="51" spans="2:7" x14ac:dyDescent="0.25">
      <c r="B51" s="2"/>
      <c r="C51" s="71" t="s">
        <v>287</v>
      </c>
      <c r="D51" s="72"/>
      <c r="E51" s="93">
        <v>2.4889000000000001</v>
      </c>
      <c r="F51" s="21" t="str">
        <f>""</f>
        <v/>
      </c>
      <c r="G51" s="2"/>
    </row>
    <row r="52" spans="2:7" x14ac:dyDescent="0.25">
      <c r="B52" s="2"/>
      <c r="C52" s="71" t="s">
        <v>288</v>
      </c>
      <c r="D52" s="72"/>
      <c r="E52" s="62">
        <v>2.4661</v>
      </c>
      <c r="F52" s="21" t="str">
        <f>""</f>
        <v/>
      </c>
      <c r="G52" s="2"/>
    </row>
    <row r="53" spans="2:7" x14ac:dyDescent="0.25">
      <c r="B53" s="2"/>
      <c r="C53" s="71" t="s">
        <v>289</v>
      </c>
      <c r="D53" s="72"/>
      <c r="E53" s="23">
        <f>E51-E52</f>
        <v>2.2800000000000153E-2</v>
      </c>
      <c r="F53" s="21" t="str">
        <f>""</f>
        <v/>
      </c>
      <c r="G53" s="2"/>
    </row>
    <row r="54" spans="2:7" x14ac:dyDescent="0.25">
      <c r="B54" s="2"/>
      <c r="C54" s="74" t="s">
        <v>290</v>
      </c>
      <c r="D54" s="75"/>
      <c r="E54" s="15">
        <f>IFERROR(E55, 0)+IFERROR(E56, 0)+IFERROR(E57, 0)</f>
        <v>6847194.7908250615</v>
      </c>
      <c r="F54" s="21" t="str">
        <f>""</f>
        <v/>
      </c>
      <c r="G54" s="2"/>
    </row>
    <row r="55" spans="2:7" x14ac:dyDescent="0.25">
      <c r="B55" s="2"/>
      <c r="C55" s="71" t="s">
        <v>291</v>
      </c>
      <c r="D55" s="72"/>
      <c r="E55" s="87">
        <v>3416942.814574</v>
      </c>
      <c r="F55" s="21" t="str">
        <f>""</f>
        <v/>
      </c>
      <c r="G55" s="2"/>
    </row>
    <row r="56" spans="2:7" x14ac:dyDescent="0.25">
      <c r="B56" s="2"/>
      <c r="C56" s="71" t="s">
        <v>292</v>
      </c>
      <c r="D56" s="72"/>
      <c r="E56" s="36">
        <f>3430251980131/1000000</f>
        <v>3430251.9801309998</v>
      </c>
      <c r="F56" s="21" t="str">
        <f>""</f>
        <v/>
      </c>
      <c r="G56" s="2"/>
    </row>
    <row r="57" spans="2:7" x14ac:dyDescent="0.25">
      <c r="B57" s="2"/>
      <c r="C57" s="71" t="s">
        <v>293</v>
      </c>
      <c r="D57" s="72"/>
      <c r="E57" s="23">
        <f>IFERROR((E55-E56)/E56,0)</f>
        <v>-3.8799381602547998E-3</v>
      </c>
      <c r="F57" s="21" t="str">
        <f>""</f>
        <v/>
      </c>
      <c r="G57" s="2"/>
    </row>
    <row r="58" spans="2:7" x14ac:dyDescent="0.25">
      <c r="B58" s="2"/>
      <c r="C58" s="74" t="s">
        <v>294</v>
      </c>
      <c r="D58" s="75"/>
      <c r="E58" s="15">
        <f>IFERROR(E59, 0)+IFERROR(E60, 0)+IFERROR(E61, 0)</f>
        <v>68285.128670544349</v>
      </c>
      <c r="F58" s="21" t="str">
        <f>""</f>
        <v/>
      </c>
      <c r="G58" s="2"/>
    </row>
    <row r="59" spans="2:7" x14ac:dyDescent="0.25">
      <c r="B59" s="2"/>
      <c r="C59" s="71" t="s">
        <v>295</v>
      </c>
      <c r="D59" s="72"/>
      <c r="E59" s="87">
        <v>35005.908902000003</v>
      </c>
      <c r="F59" s="21" t="str">
        <f>""</f>
        <v/>
      </c>
      <c r="G59" s="2"/>
    </row>
    <row r="60" spans="2:7" x14ac:dyDescent="0.25">
      <c r="B60" s="2"/>
      <c r="C60" s="71" t="s">
        <v>296</v>
      </c>
      <c r="D60" s="72"/>
      <c r="E60" s="63">
        <v>33279.167882000002</v>
      </c>
      <c r="F60" s="21" t="str">
        <f>""</f>
        <v/>
      </c>
      <c r="G60" s="2"/>
    </row>
    <row r="61" spans="2:7" x14ac:dyDescent="0.25">
      <c r="B61" s="2"/>
      <c r="C61" s="71" t="s">
        <v>297</v>
      </c>
      <c r="D61" s="72"/>
      <c r="E61" s="23">
        <f>IFERROR((E59-E60)/E60,0)</f>
        <v>5.1886544342773636E-2</v>
      </c>
      <c r="F61" s="21" t="str">
        <f>""</f>
        <v/>
      </c>
      <c r="G61" s="2"/>
    </row>
    <row r="62" spans="2:7" x14ac:dyDescent="0.25">
      <c r="B62" s="2"/>
      <c r="C62" s="74" t="s">
        <v>298</v>
      </c>
      <c r="D62" s="75"/>
      <c r="E62" s="15">
        <f>IFERROR(E63, 0)+IFERROR(E64, 0)+IFERROR(E65, 0)</f>
        <v>66444.146883348643</v>
      </c>
      <c r="F62" s="21" t="str">
        <f>""</f>
        <v/>
      </c>
      <c r="G62" s="2"/>
    </row>
    <row r="63" spans="2:7" x14ac:dyDescent="0.25">
      <c r="B63" s="2"/>
      <c r="C63" s="71" t="s">
        <v>299</v>
      </c>
      <c r="D63" s="72"/>
      <c r="E63" s="87">
        <v>37319.145240999998</v>
      </c>
      <c r="F63" s="21" t="str">
        <f>""</f>
        <v/>
      </c>
      <c r="G63" s="2"/>
    </row>
    <row r="64" spans="2:7" x14ac:dyDescent="0.25">
      <c r="B64" s="2"/>
      <c r="C64" s="71" t="s">
        <v>300</v>
      </c>
      <c r="D64" s="72"/>
      <c r="E64" s="63">
        <v>29124.720286</v>
      </c>
      <c r="F64" s="21" t="str">
        <f>""</f>
        <v/>
      </c>
      <c r="G64" s="2"/>
    </row>
    <row r="65" spans="2:7" x14ac:dyDescent="0.25">
      <c r="B65" s="2"/>
      <c r="C65" s="71" t="s">
        <v>301</v>
      </c>
      <c r="D65" s="72"/>
      <c r="E65" s="23">
        <f>IFERROR((E63-E64)/E64,0)</f>
        <v>0.28135634864582676</v>
      </c>
      <c r="F65" s="21" t="str">
        <f>""</f>
        <v/>
      </c>
      <c r="G65" s="2"/>
    </row>
    <row r="66" spans="2:7" x14ac:dyDescent="0.25">
      <c r="B66" s="2"/>
      <c r="C66" s="74" t="s">
        <v>302</v>
      </c>
      <c r="D66" s="75"/>
      <c r="E66" s="14">
        <f>0+0+0+0+0+0+0+0</f>
        <v>0</v>
      </c>
      <c r="F66" s="21" t="str">
        <f>""</f>
        <v/>
      </c>
      <c r="G66" s="2"/>
    </row>
    <row r="67" spans="2:7" x14ac:dyDescent="0.25">
      <c r="B67" s="2"/>
      <c r="C67" s="71" t="s">
        <v>303</v>
      </c>
      <c r="D67" s="72"/>
      <c r="E67" s="21" t="str">
        <f>IF(E41&lt;(-0.05),"Harus Diisi di Kolom Keterangan","")</f>
        <v/>
      </c>
      <c r="F67" s="73"/>
      <c r="G67" s="2"/>
    </row>
    <row r="68" spans="2:7" x14ac:dyDescent="0.25">
      <c r="B68" s="2"/>
      <c r="C68" s="71" t="s">
        <v>304</v>
      </c>
      <c r="D68" s="72"/>
      <c r="E68" s="21" t="str">
        <f>IF(E45&lt;(-0.05),"Harus Diisi di Kolom Keterangan","")</f>
        <v/>
      </c>
      <c r="F68" s="73"/>
      <c r="G68" s="2"/>
    </row>
    <row r="69" spans="2:7" x14ac:dyDescent="0.25">
      <c r="B69" s="2"/>
      <c r="C69" s="71" t="s">
        <v>305</v>
      </c>
      <c r="D69" s="72"/>
      <c r="E69" s="21" t="str">
        <f>IF(OR(E49&gt;0.05,E49&lt;-0.05),"Harus Diisi di Kolom Keterangan","")</f>
        <v/>
      </c>
      <c r="F69" s="73"/>
      <c r="G69" s="2"/>
    </row>
    <row r="70" spans="2:7" x14ac:dyDescent="0.25">
      <c r="B70" s="2"/>
      <c r="C70" s="71" t="s">
        <v>306</v>
      </c>
      <c r="D70" s="72"/>
      <c r="E70" s="21" t="str">
        <f>IF(OR(E53&gt;0.05,E53&lt;-0.05),"Harus Diisi di Kolom Keterangan","")</f>
        <v/>
      </c>
      <c r="F70" s="73"/>
      <c r="G70" s="2"/>
    </row>
    <row r="71" spans="2:7" x14ac:dyDescent="0.25">
      <c r="B71" s="2"/>
      <c r="C71" s="71" t="s">
        <v>307</v>
      </c>
      <c r="D71" s="72"/>
      <c r="E71" s="21" t="str">
        <f>IF(LSSJ!G35&lt;(1.8),"Harus Diisi di Kolom Keterangan","")</f>
        <v/>
      </c>
      <c r="F71" s="73"/>
      <c r="G71" s="2"/>
    </row>
    <row r="72" spans="2:7" x14ac:dyDescent="0.25">
      <c r="B72" s="2"/>
      <c r="C72" s="71" t="s">
        <v>308</v>
      </c>
      <c r="D72" s="72"/>
      <c r="E72" s="21" t="str">
        <f>IF(OR(E57&gt;0.05,E57&lt;-0.05),"Harus Diisi di Kolom Keterangan","")</f>
        <v/>
      </c>
      <c r="F72" s="73"/>
      <c r="G72" s="2"/>
    </row>
    <row r="73" spans="2:7" x14ac:dyDescent="0.25">
      <c r="B73" s="2"/>
      <c r="C73" s="71" t="s">
        <v>309</v>
      </c>
      <c r="D73" s="72"/>
      <c r="E73" s="21" t="str">
        <f>IF(OR(E61&gt;0.05,E61&lt;-0.05),"Harus Diisi di Kolom Keterangan","")</f>
        <v>Harus Diisi di Kolom Keterangan</v>
      </c>
      <c r="F73" s="73" t="s">
        <v>528</v>
      </c>
      <c r="G73" s="2"/>
    </row>
    <row r="74" spans="2:7" ht="45" x14ac:dyDescent="0.25">
      <c r="B74" s="2"/>
      <c r="C74" s="71" t="s">
        <v>310</v>
      </c>
      <c r="D74" s="72"/>
      <c r="E74" s="21" t="str">
        <f>IF(OR(E65&gt;0.05,E65&lt;-0.05),"Harus Diisi di Kolom Keterangan","")</f>
        <v>Harus Diisi di Kolom Keterangan</v>
      </c>
      <c r="F74" s="64" t="s">
        <v>529</v>
      </c>
      <c r="G74" s="2"/>
    </row>
    <row r="75" spans="2:7" x14ac:dyDescent="0.25">
      <c r="B75" s="2"/>
      <c r="C75" s="2"/>
      <c r="D75" s="2"/>
      <c r="E75" s="2"/>
      <c r="F75" s="2"/>
      <c r="G75" s="2"/>
    </row>
    <row r="76" spans="2:7" ht="5.0999999999999996" customHeight="1" x14ac:dyDescent="0.25">
      <c r="B76" s="2"/>
      <c r="C76" s="2"/>
      <c r="D76" s="2"/>
      <c r="E76" s="2"/>
      <c r="F76" s="2"/>
      <c r="G76" s="2"/>
    </row>
  </sheetData>
  <sheetProtection password="BBAF" sheet="1" formatColumns="0" selectLockedCells="1"/>
  <mergeCells count="95">
    <mergeCell ref="C7:F7"/>
    <mergeCell ref="C9:F9"/>
    <mergeCell ref="C10:F10"/>
    <mergeCell ref="C11:F11"/>
    <mergeCell ref="C13:F13"/>
    <mergeCell ref="C14:D15"/>
    <mergeCell ref="E14:E15"/>
    <mergeCell ref="F14:F15"/>
    <mergeCell ref="C16:D16"/>
    <mergeCell ref="C17:D17"/>
    <mergeCell ref="E17"/>
    <mergeCell ref="C18:D18"/>
    <mergeCell ref="E18"/>
    <mergeCell ref="C19:D19"/>
    <mergeCell ref="C20:D20"/>
    <mergeCell ref="C21:D21"/>
    <mergeCell ref="E21"/>
    <mergeCell ref="C22:D22"/>
    <mergeCell ref="E22"/>
    <mergeCell ref="C23:D23"/>
    <mergeCell ref="E23"/>
    <mergeCell ref="C24:D24"/>
    <mergeCell ref="C25:D25"/>
    <mergeCell ref="C26:D26"/>
    <mergeCell ref="E26"/>
    <mergeCell ref="C27:D27"/>
    <mergeCell ref="E27"/>
    <mergeCell ref="C28:D28"/>
    <mergeCell ref="C29:D29"/>
    <mergeCell ref="C30:D30"/>
    <mergeCell ref="E30"/>
    <mergeCell ref="C31:D31"/>
    <mergeCell ref="E31"/>
    <mergeCell ref="C32:D32"/>
    <mergeCell ref="E32"/>
    <mergeCell ref="C33:D33"/>
    <mergeCell ref="E33"/>
    <mergeCell ref="C34:D34"/>
    <mergeCell ref="C35:D35"/>
    <mergeCell ref="C36:D36"/>
    <mergeCell ref="C37:D37"/>
    <mergeCell ref="C38:D38"/>
    <mergeCell ref="C39:D39"/>
    <mergeCell ref="E39"/>
    <mergeCell ref="C40:D40"/>
    <mergeCell ref="E40"/>
    <mergeCell ref="C41:D41"/>
    <mergeCell ref="C42:D42"/>
    <mergeCell ref="C43:D43"/>
    <mergeCell ref="E43"/>
    <mergeCell ref="C44:D44"/>
    <mergeCell ref="E44"/>
    <mergeCell ref="C45:D45"/>
    <mergeCell ref="C46:D46"/>
    <mergeCell ref="C47:D47"/>
    <mergeCell ref="E47"/>
    <mergeCell ref="C48:D48"/>
    <mergeCell ref="E48"/>
    <mergeCell ref="C49:D49"/>
    <mergeCell ref="C50:D50"/>
    <mergeCell ref="C51:D51"/>
    <mergeCell ref="E51"/>
    <mergeCell ref="C52:D52"/>
    <mergeCell ref="C53:D53"/>
    <mergeCell ref="C54:D54"/>
    <mergeCell ref="C55:D55"/>
    <mergeCell ref="E55"/>
    <mergeCell ref="C56:D56"/>
    <mergeCell ref="C57:D57"/>
    <mergeCell ref="C58:D58"/>
    <mergeCell ref="C59:D59"/>
    <mergeCell ref="E59"/>
    <mergeCell ref="C60:D60"/>
    <mergeCell ref="C61:D61"/>
    <mergeCell ref="C62:D62"/>
    <mergeCell ref="C63:D63"/>
    <mergeCell ref="E63"/>
    <mergeCell ref="C64:D64"/>
    <mergeCell ref="C65:D65"/>
    <mergeCell ref="C66:D66"/>
    <mergeCell ref="C67:D67"/>
    <mergeCell ref="F67"/>
    <mergeCell ref="C68:D68"/>
    <mergeCell ref="F68"/>
    <mergeCell ref="C69:D69"/>
    <mergeCell ref="F69"/>
    <mergeCell ref="C70:D70"/>
    <mergeCell ref="F70"/>
    <mergeCell ref="C71:D71"/>
    <mergeCell ref="F71"/>
    <mergeCell ref="C72:D72"/>
    <mergeCell ref="F72"/>
    <mergeCell ref="C73:D73"/>
    <mergeCell ref="F73"/>
    <mergeCell ref="C74:D74"/>
  </mergeCells>
  <dataValidations count="25">
    <dataValidation type="decimal" showErrorMessage="1" errorTitle="Kesalahan Jenis Data" error="Data yang dimasukkan harus berupa Angka!" sqref="E17">
      <formula1>-1000000000000000000</formula1>
      <formula2>1000000000000000000</formula2>
    </dataValidation>
    <dataValidation type="decimal" showErrorMessage="1" errorTitle="Kesalahan Jenis Data" error="Data yang dimasukkan harus berupa Angka!" sqref="E18">
      <formula1>-1000000000000000000</formula1>
      <formula2>1000000000000000000</formula2>
    </dataValidation>
    <dataValidation type="decimal" showErrorMessage="1" errorTitle="Kesalahan Jenis Data" error="Data yang dimasukkan harus berupa Angka!" sqref="E21">
      <formula1>-1000000000000000000</formula1>
      <formula2>1000000000000000000</formula2>
    </dataValidation>
    <dataValidation type="decimal" showErrorMessage="1" errorTitle="Kesalahan Jenis Data" error="Data yang dimasukkan harus berupa Angka!" sqref="E22">
      <formula1>-1000000000000000000</formula1>
      <formula2>1000000000000000000</formula2>
    </dataValidation>
    <dataValidation type="decimal" showErrorMessage="1" errorTitle="Kesalahan Jenis Data" error="Data yang dimasukkan harus berupa Angka!" sqref="E23">
      <formula1>-1000000000000000000</formula1>
      <formula2>1000000000000000000</formula2>
    </dataValidation>
    <dataValidation type="decimal" showErrorMessage="1" errorTitle="Kesalahan Jenis Data" error="Data yang dimasukkan harus berupa Angka!" sqref="E26">
      <formula1>-1000000000000000000</formula1>
      <formula2>1000000000000000000</formula2>
    </dataValidation>
    <dataValidation type="decimal" showErrorMessage="1" errorTitle="Kesalahan Jenis Data" error="Data yang dimasukkan harus berupa Angka!" sqref="E27">
      <formula1>-1000000000000000000</formula1>
      <formula2>1000000000000000000</formula2>
    </dataValidation>
    <dataValidation type="decimal" showErrorMessage="1" errorTitle="Kesalahan Jenis Data" error="Data yang dimasukkan harus berupa Angka!" sqref="E30">
      <formula1>-1000000000000000000</formula1>
      <formula2>1000000000000000000</formula2>
    </dataValidation>
    <dataValidation type="decimal" showErrorMessage="1" errorTitle="Kesalahan Jenis Data" error="Data yang dimasukkan harus berupa Angka!" sqref="E31">
      <formula1>-1000000000000000000</formula1>
      <formula2>1000000000000000000</formula2>
    </dataValidation>
    <dataValidation type="decimal" showErrorMessage="1" errorTitle="Kesalahan Jenis Data" error="Data yang dimasukkan harus berupa Angka!" sqref="E32">
      <formula1>-1000000000000000000</formula1>
      <formula2>1000000000000000000</formula2>
    </dataValidation>
    <dataValidation type="decimal" showErrorMessage="1" errorTitle="Kesalahan Jenis Data" error="Data yang dimasukkan harus berupa Angka!" sqref="E33">
      <formula1>-1000000000000000000</formula1>
      <formula2>1000000000000000000</formula2>
    </dataValidation>
    <dataValidation type="decimal" showErrorMessage="1" errorTitle="Kesalahan Jenis Data" error="Data yang dimasukkan harus berupa Angka!" sqref="E39">
      <formula1>-1000000000000000000</formula1>
      <formula2>1000000000000000000</formula2>
    </dataValidation>
    <dataValidation type="decimal" showErrorMessage="1" errorTitle="Kesalahan Jenis Data" error="Data yang dimasukkan harus berupa Angka!" sqref="E40">
      <formula1>-1000000000000000000</formula1>
      <formula2>1000000000000000000</formula2>
    </dataValidation>
    <dataValidation type="decimal" showErrorMessage="1" errorTitle="Kesalahan Jenis Data" error="Data yang dimasukkan harus berupa Angka!" sqref="E43">
      <formula1>-1000000000000000000</formula1>
      <formula2>1000000000000000000</formula2>
    </dataValidation>
    <dataValidation type="decimal" showErrorMessage="1" errorTitle="Kesalahan Jenis Data" error="Data yang dimasukkan harus berupa Angka!" sqref="E44">
      <formula1>-1000000000000000000</formula1>
      <formula2>1000000000000000000</formula2>
    </dataValidation>
    <dataValidation type="decimal" showErrorMessage="1" errorTitle="Kesalahan Jenis Data" error="Data yang dimasukkan harus berupa Angka!" sqref="E47">
      <formula1>-1000000000000000000</formula1>
      <formula2>1000000000000000000</formula2>
    </dataValidation>
    <dataValidation type="decimal" showErrorMessage="1" errorTitle="Kesalahan Jenis Data" error="Data yang dimasukkan harus berupa Angka!" sqref="E48">
      <formula1>-1000000000000000000</formula1>
      <formula2>1000000000000000000</formula2>
    </dataValidation>
    <dataValidation type="decimal" showErrorMessage="1" errorTitle="Kesalahan Jenis Data" error="Data yang dimasukkan harus berupa Angka!" sqref="E51">
      <formula1>-1000000000000000000</formula1>
      <formula2>1000000000000000000</formula2>
    </dataValidation>
    <dataValidation type="decimal" showErrorMessage="1" errorTitle="Kesalahan Jenis Data" error="Data yang dimasukkan harus berupa Angka!" sqref="E52">
      <formula1>-1000000000000000000</formula1>
      <formula2>1000000000000000000</formula2>
    </dataValidation>
    <dataValidation type="decimal" showErrorMessage="1" errorTitle="Kesalahan Jenis Data" error="Data yang dimasukkan harus berupa Angka!" sqref="E55">
      <formula1>-1000000000000000000</formula1>
      <formula2>1000000000000000000</formula2>
    </dataValidation>
    <dataValidation type="decimal" showErrorMessage="1" errorTitle="Kesalahan Jenis Data" error="Data yang dimasukkan harus berupa Angka!" sqref="E56">
      <formula1>-1000000000000000000</formula1>
      <formula2>1000000000000000000</formula2>
    </dataValidation>
    <dataValidation type="decimal" showErrorMessage="1" errorTitle="Kesalahan Jenis Data" error="Data yang dimasukkan harus berupa Angka!" sqref="E59">
      <formula1>-1000000000000000000</formula1>
      <formula2>1000000000000000000</formula2>
    </dataValidation>
    <dataValidation type="decimal" showErrorMessage="1" errorTitle="Kesalahan Jenis Data" error="Data yang dimasukkan harus berupa Angka!" sqref="E60">
      <formula1>-1000000000000000000</formula1>
      <formula2>1000000000000000000</formula2>
    </dataValidation>
    <dataValidation type="decimal" showErrorMessage="1" errorTitle="Kesalahan Jenis Data" error="Data yang dimasukkan harus berupa Angka!" sqref="E63">
      <formula1>-1000000000000000000</formula1>
      <formula2>1000000000000000000</formula2>
    </dataValidation>
    <dataValidation type="decimal" showErrorMessage="1" errorTitle="Kesalahan Jenis Data" error="Data yang dimasukkan harus berupa Angka!" sqref="E64">
      <formula1>-1000000000000000000</formula1>
      <formula2>1000000000000000000</formula2>
    </dataValidation>
  </dataValidations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B2:K22"/>
  <sheetViews>
    <sheetView showGridLines="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H16" sqref="H16"/>
    </sheetView>
  </sheetViews>
  <sheetFormatPr defaultRowHeight="15" x14ac:dyDescent="0.25"/>
  <cols>
    <col min="1" max="1" width="9.140625" style="1" customWidth="1"/>
    <col min="2" max="2" width="1" style="1" customWidth="1"/>
    <col min="3" max="4" width="20" style="1" customWidth="1"/>
    <col min="5" max="10" width="30" style="1" customWidth="1"/>
    <col min="11" max="11" width="1" style="1" customWidth="1"/>
    <col min="12" max="12" width="9.140625" style="1" customWidth="1"/>
    <col min="13" max="16384" width="9.140625" style="1"/>
  </cols>
  <sheetData>
    <row r="2" spans="2:11" ht="5.0999999999999996" customHeight="1" x14ac:dyDescent="0.25">
      <c r="B2" s="9" t="s">
        <v>311</v>
      </c>
      <c r="C2" s="2"/>
      <c r="D2" s="2"/>
      <c r="E2" s="2"/>
      <c r="F2" s="2"/>
      <c r="G2" s="2"/>
      <c r="H2" s="2"/>
      <c r="I2" s="2"/>
      <c r="J2" s="2"/>
      <c r="K2" s="2"/>
    </row>
    <row r="3" spans="2:11" hidden="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</row>
    <row r="4" spans="2:11" hidden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hidden="1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 hidden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81"/>
      <c r="J7" s="81"/>
      <c r="K7" s="2"/>
    </row>
    <row r="8" spans="2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x14ac:dyDescent="0.25">
      <c r="B9" s="2"/>
      <c r="C9" s="82" t="s">
        <v>312</v>
      </c>
      <c r="D9" s="82"/>
      <c r="E9" s="82"/>
      <c r="F9" s="82"/>
      <c r="G9" s="82"/>
      <c r="H9" s="82"/>
      <c r="I9" s="82"/>
      <c r="J9" s="82"/>
      <c r="K9" s="2"/>
    </row>
    <row r="10" spans="2:11" x14ac:dyDescent="0.25">
      <c r="B10" s="2"/>
      <c r="C10" s="82"/>
      <c r="D10" s="82"/>
      <c r="E10" s="82"/>
      <c r="F10" s="82"/>
      <c r="G10" s="82"/>
      <c r="H10" s="82"/>
      <c r="I10" s="82"/>
      <c r="J10" s="82"/>
      <c r="K10" s="2"/>
    </row>
    <row r="11" spans="2:11" x14ac:dyDescent="0.25">
      <c r="B11" s="2"/>
      <c r="C11" s="83" t="str">
        <f>"Per "&amp;CONCATENATE("Bulan ", 'Data Umum'!D12, " Tahun ", TEXT('Data Umum'!D11, "YYYY"))</f>
        <v>Per Bulan Desember Tahun 2014</v>
      </c>
      <c r="D11" s="83"/>
      <c r="E11" s="83"/>
      <c r="F11" s="83"/>
      <c r="G11" s="83"/>
      <c r="H11" s="83"/>
      <c r="I11" s="83"/>
      <c r="J11" s="83"/>
      <c r="K11" s="2"/>
    </row>
    <row r="12" spans="2:11" hidden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x14ac:dyDescent="0.25">
      <c r="B13" s="2"/>
      <c r="C13" s="84" t="s">
        <v>142</v>
      </c>
      <c r="D13" s="84"/>
      <c r="E13" s="84"/>
      <c r="F13" s="84"/>
      <c r="G13" s="84"/>
      <c r="H13" s="84"/>
      <c r="I13" s="84"/>
      <c r="J13" s="84"/>
      <c r="K13" s="2"/>
    </row>
    <row r="14" spans="2:11" x14ac:dyDescent="0.25">
      <c r="B14" s="2"/>
      <c r="C14" s="76" t="s">
        <v>313</v>
      </c>
      <c r="D14" s="75"/>
      <c r="E14" s="76" t="str">
        <f>"Aset"</f>
        <v>Aset</v>
      </c>
      <c r="F14" s="91"/>
      <c r="G14" s="75"/>
      <c r="H14" s="76" t="str">
        <f>"Liabilitas"</f>
        <v>Liabilitas</v>
      </c>
      <c r="I14" s="91"/>
      <c r="J14" s="75"/>
      <c r="K14" s="2"/>
    </row>
    <row r="15" spans="2:11" x14ac:dyDescent="0.25">
      <c r="B15" s="2"/>
      <c r="C15" s="77"/>
      <c r="D15" s="78"/>
      <c r="E15" s="79" t="str">
        <f>"Rupiah"</f>
        <v>Rupiah</v>
      </c>
      <c r="F15" s="79" t="str">
        <f>"Valas"</f>
        <v>Valas</v>
      </c>
      <c r="G15" s="79" t="str">
        <f>"Total "</f>
        <v xml:space="preserve">Total </v>
      </c>
      <c r="H15" s="79" t="str">
        <f>"Rupiah"</f>
        <v>Rupiah</v>
      </c>
      <c r="I15" s="79" t="str">
        <f>"Valas"</f>
        <v>Valas</v>
      </c>
      <c r="J15" s="79" t="str">
        <f>"Total"</f>
        <v>Total</v>
      </c>
      <c r="K15" s="2"/>
    </row>
    <row r="16" spans="2:11" x14ac:dyDescent="0.25">
      <c r="B16" s="2"/>
      <c r="C16" s="74" t="s">
        <v>314</v>
      </c>
      <c r="D16" s="75"/>
      <c r="E16" s="87">
        <f>'[1]Risiko Likuiditas'!$C$48</f>
        <v>982405.09754799993</v>
      </c>
      <c r="F16" s="87">
        <v>0</v>
      </c>
      <c r="G16" s="16">
        <f>E16+F16</f>
        <v>982405.09754799993</v>
      </c>
      <c r="H16" s="87">
        <f>'[1]Risiko Likuiditas'!$C$66</f>
        <v>373577.04746947135</v>
      </c>
      <c r="I16" s="87">
        <v>0</v>
      </c>
      <c r="J16" s="16">
        <f>H16+I16</f>
        <v>373577.04746947135</v>
      </c>
      <c r="K16" s="2"/>
    </row>
    <row r="17" spans="2:11" x14ac:dyDescent="0.25">
      <c r="B17" s="2"/>
      <c r="C17" s="74" t="s">
        <v>315</v>
      </c>
      <c r="D17" s="75"/>
      <c r="E17" s="87">
        <f>'[1]Risiko Likuiditas'!$D$48+'[1]Risiko Likuiditas'!$E$48</f>
        <v>1067627.462111</v>
      </c>
      <c r="F17" s="87">
        <v>0</v>
      </c>
      <c r="G17" s="16">
        <f>E17+F17</f>
        <v>1067627.462111</v>
      </c>
      <c r="H17" s="87">
        <f>'[1]Risiko Likuiditas'!$D$66+'[1]Risiko Likuiditas'!$E$66</f>
        <v>961555.06186487386</v>
      </c>
      <c r="I17" s="87">
        <v>0</v>
      </c>
      <c r="J17" s="16">
        <f>H17+I17</f>
        <v>961555.06186487386</v>
      </c>
      <c r="K17" s="2"/>
    </row>
    <row r="18" spans="2:11" x14ac:dyDescent="0.25">
      <c r="B18" s="2"/>
      <c r="C18" s="74" t="s">
        <v>316</v>
      </c>
      <c r="D18" s="75"/>
      <c r="E18" s="87">
        <f>'[1]Risiko Likuiditas'!$F$48</f>
        <v>620416.71656119742</v>
      </c>
      <c r="F18" s="87">
        <v>0</v>
      </c>
      <c r="G18" s="16">
        <f>E18+F18</f>
        <v>620416.71656119742</v>
      </c>
      <c r="H18" s="87">
        <f>'[1]Risiko Likuiditas'!$F$66</f>
        <v>734872.37496793538</v>
      </c>
      <c r="I18" s="87">
        <v>0</v>
      </c>
      <c r="J18" s="16">
        <f>H18+I18</f>
        <v>734872.37496793538</v>
      </c>
      <c r="K18" s="2"/>
    </row>
    <row r="19" spans="2:11" x14ac:dyDescent="0.25">
      <c r="B19" s="2"/>
      <c r="C19" s="74" t="s">
        <v>317</v>
      </c>
      <c r="D19" s="75"/>
      <c r="E19" s="87">
        <f>'[1]Risiko Likuiditas'!$G$48</f>
        <v>746493.53835431649</v>
      </c>
      <c r="F19" s="87">
        <v>0</v>
      </c>
      <c r="G19" s="16">
        <f>E19+F19</f>
        <v>746493.53835431649</v>
      </c>
      <c r="H19" s="87">
        <f>'[1]Risiko Likuiditas'!$G$66</f>
        <v>917966.01317572233</v>
      </c>
      <c r="I19" s="87">
        <v>0</v>
      </c>
      <c r="J19" s="16">
        <f>H19+I19</f>
        <v>917966.01317572233</v>
      </c>
      <c r="K19" s="2"/>
    </row>
    <row r="20" spans="2:11" x14ac:dyDescent="0.25">
      <c r="B20" s="2"/>
      <c r="C20" s="74" t="s">
        <v>318</v>
      </c>
      <c r="D20" s="75"/>
      <c r="E20" s="16">
        <f t="shared" ref="E20:J20" si="0">IFERROR(SUM(E16:E19),0)</f>
        <v>3416942.8145745136</v>
      </c>
      <c r="F20" s="16">
        <f t="shared" si="0"/>
        <v>0</v>
      </c>
      <c r="G20" s="16">
        <f t="shared" si="0"/>
        <v>3416942.8145745136</v>
      </c>
      <c r="H20" s="16">
        <f t="shared" si="0"/>
        <v>2987970.4974780027</v>
      </c>
      <c r="I20" s="16">
        <f t="shared" si="0"/>
        <v>0</v>
      </c>
      <c r="J20" s="16">
        <f t="shared" si="0"/>
        <v>2987970.4974780027</v>
      </c>
      <c r="K20" s="2"/>
    </row>
    <row r="21" spans="2:11" x14ac:dyDescent="0.25">
      <c r="B21" s="2"/>
      <c r="C21" s="2"/>
      <c r="D21" s="2"/>
      <c r="E21" s="2"/>
      <c r="F21" s="2"/>
      <c r="G21" s="2"/>
      <c r="H21" s="2"/>
      <c r="I21" s="2"/>
      <c r="J21" s="2"/>
      <c r="K21" s="2"/>
    </row>
    <row r="22" spans="2:11" ht="5.0999999999999996" customHeight="1" x14ac:dyDescent="0.25">
      <c r="B22" s="2"/>
      <c r="C22" s="2"/>
      <c r="D22" s="2"/>
      <c r="E22" s="2"/>
      <c r="F22" s="2"/>
      <c r="G22" s="2"/>
      <c r="H22" s="2"/>
      <c r="I22" s="2"/>
      <c r="J22" s="2"/>
      <c r="K22" s="2"/>
    </row>
  </sheetData>
  <sheetProtection password="BBAF" sheet="1" formatColumns="0" selectLockedCells="1"/>
  <mergeCells count="35">
    <mergeCell ref="C7:J7"/>
    <mergeCell ref="C9:J9"/>
    <mergeCell ref="C10:J10"/>
    <mergeCell ref="C11:J11"/>
    <mergeCell ref="C13:J13"/>
    <mergeCell ref="H15"/>
    <mergeCell ref="I15"/>
    <mergeCell ref="H14:J14"/>
    <mergeCell ref="J15"/>
    <mergeCell ref="C16:D16"/>
    <mergeCell ref="E16"/>
    <mergeCell ref="F16"/>
    <mergeCell ref="H16"/>
    <mergeCell ref="I16"/>
    <mergeCell ref="C14:D15"/>
    <mergeCell ref="E15"/>
    <mergeCell ref="F15"/>
    <mergeCell ref="G15"/>
    <mergeCell ref="E14:G14"/>
    <mergeCell ref="C17:D17"/>
    <mergeCell ref="E17"/>
    <mergeCell ref="F17"/>
    <mergeCell ref="H17"/>
    <mergeCell ref="I17"/>
    <mergeCell ref="I19"/>
    <mergeCell ref="C18:D18"/>
    <mergeCell ref="E18"/>
    <mergeCell ref="F18"/>
    <mergeCell ref="H18"/>
    <mergeCell ref="I18"/>
    <mergeCell ref="C20:D20"/>
    <mergeCell ref="C19:D19"/>
    <mergeCell ref="E19"/>
    <mergeCell ref="F19"/>
    <mergeCell ref="H19"/>
  </mergeCells>
  <dataValidations count="16">
    <dataValidation type="decimal" showErrorMessage="1" errorTitle="Kesalahan Jenis Data" error="Data yang dimasukkan harus berupa Angka!" sqref="E16">
      <formula1>-1000000000000000000</formula1>
      <formula2>1000000000000000000</formula2>
    </dataValidation>
    <dataValidation type="decimal" showErrorMessage="1" errorTitle="Kesalahan Jenis Data" error="Data yang dimasukkan harus berupa Angka!" sqref="F16">
      <formula1>-1000000000000000000</formula1>
      <formula2>1000000000000000000</formula2>
    </dataValidation>
    <dataValidation type="decimal" showErrorMessage="1" errorTitle="Kesalahan Jenis Data" error="Data yang dimasukkan harus berupa Angka!" sqref="H16">
      <formula1>-1000000000000000000</formula1>
      <formula2>1000000000000000000</formula2>
    </dataValidation>
    <dataValidation type="decimal" showErrorMessage="1" errorTitle="Kesalahan Jenis Data" error="Data yang dimasukkan harus berupa Angka!" sqref="I16">
      <formula1>-1000000000000000000</formula1>
      <formula2>1000000000000000000</formula2>
    </dataValidation>
    <dataValidation type="decimal" showErrorMessage="1" errorTitle="Kesalahan Jenis Data" error="Data yang dimasukkan harus berupa Angka!" sqref="E17">
      <formula1>-1000000000000000000</formula1>
      <formula2>1000000000000000000</formula2>
    </dataValidation>
    <dataValidation type="decimal" showErrorMessage="1" errorTitle="Kesalahan Jenis Data" error="Data yang dimasukkan harus berupa Angka!" sqref="F17">
      <formula1>-1000000000000000000</formula1>
      <formula2>1000000000000000000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I17">
      <formula1>-1000000000000000000</formula1>
      <formula2>1000000000000000000</formula2>
    </dataValidation>
    <dataValidation type="decimal" showErrorMessage="1" errorTitle="Kesalahan Jenis Data" error="Data yang dimasukkan harus berupa Angka!" sqref="E18">
      <formula1>-1000000000000000000</formula1>
      <formula2>1000000000000000000</formula2>
    </dataValidation>
    <dataValidation type="decimal" showErrorMessage="1" errorTitle="Kesalahan Jenis Data" error="Data yang dimasukkan harus berupa Angka!" sqref="F18">
      <formula1>-1000000000000000000</formula1>
      <formula2>1000000000000000000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ecimal" showErrorMessage="1" errorTitle="Kesalahan Jenis Data" error="Data yang dimasukkan harus berupa Angka!" sqref="E19">
      <formula1>-1000000000000000000</formula1>
      <formula2>1000000000000000000</formula2>
    </dataValidation>
    <dataValidation type="decimal" showErrorMessage="1" errorTitle="Kesalahan Jenis Data" error="Data yang dimasukkan harus berupa Angka!" sqref="F19">
      <formula1>-1000000000000000000</formula1>
      <formula2>1000000000000000000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B2:H19"/>
  <sheetViews>
    <sheetView showGridLines="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/>
    </sheetView>
  </sheetViews>
  <sheetFormatPr defaultRowHeight="15" x14ac:dyDescent="0.25"/>
  <cols>
    <col min="1" max="1" width="9.140625" style="1" customWidth="1"/>
    <col min="2" max="2" width="1" style="1" customWidth="1"/>
    <col min="3" max="4" width="20" style="1" customWidth="1"/>
    <col min="5" max="7" width="15" style="1" customWidth="1"/>
    <col min="8" max="8" width="1" style="1" customWidth="1"/>
    <col min="9" max="9" width="9.140625" style="1" customWidth="1"/>
    <col min="10" max="16384" width="9.140625" style="1"/>
  </cols>
  <sheetData>
    <row r="2" spans="2:8" ht="5.0999999999999996" customHeight="1" x14ac:dyDescent="0.25">
      <c r="B2" s="9" t="s">
        <v>319</v>
      </c>
      <c r="C2" s="2"/>
      <c r="D2" s="2"/>
      <c r="E2" s="2"/>
      <c r="F2" s="2"/>
      <c r="G2" s="2"/>
      <c r="H2" s="2"/>
    </row>
    <row r="3" spans="2:8" hidden="1" x14ac:dyDescent="0.25">
      <c r="B3" s="9" t="s">
        <v>6</v>
      </c>
      <c r="C3" s="2"/>
      <c r="D3" s="2"/>
      <c r="E3" s="2"/>
      <c r="F3" s="2"/>
      <c r="G3" s="2"/>
      <c r="H3" s="2"/>
    </row>
    <row r="4" spans="2:8" hidden="1" x14ac:dyDescent="0.25">
      <c r="B4" s="2"/>
      <c r="C4" s="2"/>
      <c r="D4" s="2"/>
      <c r="E4" s="2"/>
      <c r="F4" s="2"/>
      <c r="G4" s="2"/>
      <c r="H4" s="2"/>
    </row>
    <row r="5" spans="2:8" hidden="1" x14ac:dyDescent="0.25">
      <c r="B5" s="2"/>
      <c r="C5" s="2"/>
      <c r="D5" s="2"/>
      <c r="E5" s="2"/>
      <c r="F5" s="2"/>
      <c r="G5" s="2"/>
      <c r="H5" s="2"/>
    </row>
    <row r="6" spans="2:8" hidden="1" x14ac:dyDescent="0.25">
      <c r="B6" s="2"/>
      <c r="C6" s="2"/>
      <c r="D6" s="2"/>
      <c r="E6" s="2"/>
      <c r="F6" s="2"/>
      <c r="G6" s="2"/>
      <c r="H6" s="2"/>
    </row>
    <row r="7" spans="2:8" ht="17.25" x14ac:dyDescent="0.25">
      <c r="B7" s="2"/>
      <c r="C7" s="81" t="str">
        <f>UPPER('Data Umum'!D7)</f>
        <v/>
      </c>
      <c r="D7" s="81"/>
      <c r="E7" s="81"/>
      <c r="F7" s="81"/>
      <c r="G7" s="81"/>
      <c r="H7" s="2"/>
    </row>
    <row r="8" spans="2:8" x14ac:dyDescent="0.25">
      <c r="B8" s="2"/>
      <c r="C8" s="2"/>
      <c r="D8" s="2"/>
      <c r="E8" s="2"/>
      <c r="F8" s="2"/>
      <c r="G8" s="2"/>
      <c r="H8" s="2"/>
    </row>
    <row r="9" spans="2:8" x14ac:dyDescent="0.25">
      <c r="B9" s="2"/>
      <c r="C9" s="82" t="s">
        <v>320</v>
      </c>
      <c r="D9" s="82"/>
      <c r="E9" s="82"/>
      <c r="F9" s="82"/>
      <c r="G9" s="82"/>
      <c r="H9" s="2"/>
    </row>
    <row r="10" spans="2:8" x14ac:dyDescent="0.25">
      <c r="B10" s="2"/>
      <c r="C10" s="82"/>
      <c r="D10" s="82"/>
      <c r="E10" s="82"/>
      <c r="F10" s="82"/>
      <c r="G10" s="82"/>
      <c r="H10" s="2"/>
    </row>
    <row r="11" spans="2:8" x14ac:dyDescent="0.25">
      <c r="B11" s="2"/>
      <c r="C11" s="83" t="str">
        <f>"Per "&amp;CONCATENATE("Bulan ", 'Data Umum'!D12, " Tahun ", TEXT('Data Umum'!D11, "YYYY"))</f>
        <v>Per Bulan Desember Tahun 2014</v>
      </c>
      <c r="D11" s="83"/>
      <c r="E11" s="83"/>
      <c r="F11" s="83"/>
      <c r="G11" s="83"/>
      <c r="H11" s="2"/>
    </row>
    <row r="12" spans="2:8" hidden="1" x14ac:dyDescent="0.25">
      <c r="B12" s="2"/>
      <c r="C12" s="2"/>
      <c r="D12" s="2"/>
      <c r="E12" s="2"/>
      <c r="F12" s="2"/>
      <c r="G12" s="2"/>
      <c r="H12" s="2"/>
    </row>
    <row r="13" spans="2:8" x14ac:dyDescent="0.25">
      <c r="B13" s="2"/>
      <c r="C13" s="84" t="s">
        <v>321</v>
      </c>
      <c r="D13" s="84"/>
      <c r="E13" s="84"/>
      <c r="F13" s="84"/>
      <c r="G13" s="84"/>
      <c r="H13" s="2"/>
    </row>
    <row r="14" spans="2:8" x14ac:dyDescent="0.25">
      <c r="B14" s="2"/>
      <c r="C14" s="76" t="s">
        <v>72</v>
      </c>
      <c r="D14" s="75"/>
      <c r="E14" s="79" t="str">
        <f>"Rupiah"</f>
        <v>Rupiah</v>
      </c>
      <c r="F14" s="79" t="str">
        <f>"Valas"</f>
        <v>Valas</v>
      </c>
      <c r="G14" s="79" t="str">
        <f>"Total"</f>
        <v>Total</v>
      </c>
      <c r="H14" s="2"/>
    </row>
    <row r="15" spans="2:8" x14ac:dyDescent="0.25">
      <c r="B15" s="2"/>
      <c r="C15" s="77"/>
      <c r="D15" s="78"/>
      <c r="E15" s="80"/>
      <c r="F15" s="80"/>
      <c r="G15" s="80"/>
      <c r="H15" s="2"/>
    </row>
    <row r="16" spans="2:8" x14ac:dyDescent="0.25">
      <c r="B16" s="2"/>
      <c r="C16" s="74" t="s">
        <v>322</v>
      </c>
      <c r="D16" s="75"/>
      <c r="E16" s="23">
        <f>IFERROR(ALMJ!E16/SUM(ALMJ!E17:E19),0)</f>
        <v>0.40352839501204607</v>
      </c>
      <c r="F16" s="23">
        <f>IFERROR(ALMJ!F16/SUM(ALMJ!F17:F19),0)</f>
        <v>0</v>
      </c>
      <c r="G16" s="23">
        <f>IFERROR(ALMJ!G16/SUM(ALMJ!G17:G19),0)</f>
        <v>0.40352839501204607</v>
      </c>
      <c r="H16" s="2"/>
    </row>
    <row r="17" spans="2:8" x14ac:dyDescent="0.25">
      <c r="B17" s="2"/>
      <c r="C17" s="74" t="s">
        <v>323</v>
      </c>
      <c r="D17" s="75"/>
      <c r="E17" s="23">
        <f>IFERROR(ALMJ!H16/SUM(ALMJ!H17:H19),0)</f>
        <v>0.14289243551625799</v>
      </c>
      <c r="F17" s="23">
        <f>IFERROR(ALMJ!I16/SUM(ALMJ!I17:I19),0)</f>
        <v>0</v>
      </c>
      <c r="G17" s="23">
        <f>IFERROR(ALMJ!J16/SUM(ALMJ!J17:J19),0)</f>
        <v>0.14289243551625799</v>
      </c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ht="5.0999999999999996" customHeight="1" x14ac:dyDescent="0.25">
      <c r="B19" s="2"/>
      <c r="C19" s="2"/>
      <c r="D19" s="2"/>
      <c r="E19" s="2"/>
      <c r="F19" s="2"/>
      <c r="G19" s="2"/>
      <c r="H19" s="2"/>
    </row>
  </sheetData>
  <sheetProtection password="BBAF" sheet="1" formatColumns="0" selectLockedCells="1"/>
  <mergeCells count="11">
    <mergeCell ref="C7:G7"/>
    <mergeCell ref="C9:G9"/>
    <mergeCell ref="C10:G10"/>
    <mergeCell ref="C11:G11"/>
    <mergeCell ref="C13:G13"/>
    <mergeCell ref="C17:D17"/>
    <mergeCell ref="C14:D15"/>
    <mergeCell ref="E14:E15"/>
    <mergeCell ref="F14:F15"/>
    <mergeCell ref="G14:G15"/>
    <mergeCell ref="C16:D1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2:M118"/>
  <sheetViews>
    <sheetView showGridLines="0" zoomScale="70" zoomScaleNormal="70" workbookViewId="0">
      <pane xSplit="4" ySplit="15" topLeftCell="E97" activePane="bottomRight" state="frozen"/>
      <selection pane="topRight" activeCell="E1" sqref="E1"/>
      <selection pane="bottomLeft" activeCell="A16" sqref="A16"/>
      <selection pane="bottomRight" activeCell="I32" sqref="I32:K115"/>
    </sheetView>
  </sheetViews>
  <sheetFormatPr defaultRowHeight="15" x14ac:dyDescent="0.25"/>
  <cols>
    <col min="1" max="1" width="9.140625" style="1" customWidth="1"/>
    <col min="2" max="3" width="1" style="1" customWidth="1"/>
    <col min="4" max="4" width="3.140625" style="1" customWidth="1"/>
    <col min="5" max="5" width="12.28515625" style="1" bestFit="1" customWidth="1"/>
    <col min="6" max="6" width="40.85546875" style="1" customWidth="1"/>
    <col min="7" max="7" width="30" style="1" customWidth="1"/>
    <col min="8" max="8" width="9.28515625" style="1" bestFit="1" customWidth="1"/>
    <col min="9" max="10" width="11" style="1" bestFit="1" customWidth="1"/>
    <col min="11" max="11" width="22.5703125" style="1" customWidth="1"/>
    <col min="12" max="12" width="30" style="1" customWidth="1"/>
    <col min="13" max="13" width="1" style="1" customWidth="1"/>
    <col min="14" max="14" width="9.140625" style="1" customWidth="1"/>
    <col min="15" max="16384" width="9.140625" style="1"/>
  </cols>
  <sheetData>
    <row r="2" spans="2:13" ht="5.0999999999999996" customHeight="1" x14ac:dyDescent="0.25">
      <c r="B2" s="9" t="s">
        <v>324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idden="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idden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idden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idden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81"/>
      <c r="J7" s="81"/>
      <c r="K7" s="81"/>
      <c r="L7" s="81"/>
      <c r="M7" s="2"/>
    </row>
    <row r="8" spans="2:1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25">
      <c r="B9" s="2"/>
      <c r="C9" s="82" t="s">
        <v>325</v>
      </c>
      <c r="D9" s="82"/>
      <c r="E9" s="82"/>
      <c r="F9" s="82"/>
      <c r="G9" s="82"/>
      <c r="H9" s="82"/>
      <c r="I9" s="82"/>
      <c r="J9" s="82"/>
      <c r="K9" s="82"/>
      <c r="L9" s="82"/>
      <c r="M9" s="2"/>
    </row>
    <row r="10" spans="2:13" x14ac:dyDescent="0.25">
      <c r="B10" s="2"/>
      <c r="C10" s="82" t="s">
        <v>326</v>
      </c>
      <c r="D10" s="82"/>
      <c r="E10" s="82"/>
      <c r="F10" s="82"/>
      <c r="G10" s="82"/>
      <c r="H10" s="82"/>
      <c r="I10" s="82"/>
      <c r="J10" s="82"/>
      <c r="K10" s="82"/>
      <c r="L10" s="82"/>
      <c r="M10" s="2"/>
    </row>
    <row r="11" spans="2:13" x14ac:dyDescent="0.25">
      <c r="B11" s="2"/>
      <c r="C11" s="83" t="str">
        <f>CONCATENATE("Bulan ", 'Data Umum'!D12, " Tahun ", TEXT('Data Umum'!D11, "YYYY"))</f>
        <v>Bulan Desember Tahun 2014</v>
      </c>
      <c r="D11" s="83"/>
      <c r="E11" s="83"/>
      <c r="F11" s="83"/>
      <c r="G11" s="83"/>
      <c r="H11" s="83"/>
      <c r="I11" s="83"/>
      <c r="J11" s="83"/>
      <c r="K11" s="83"/>
      <c r="L11" s="83"/>
      <c r="M11" s="2"/>
    </row>
    <row r="12" spans="2:13" hidden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3" x14ac:dyDescent="0.25">
      <c r="B13" s="2"/>
      <c r="C13" s="84" t="s">
        <v>71</v>
      </c>
      <c r="D13" s="84"/>
      <c r="E13" s="84"/>
      <c r="F13" s="84"/>
      <c r="G13" s="84"/>
      <c r="H13" s="84"/>
      <c r="I13" s="84"/>
      <c r="J13" s="84"/>
      <c r="K13" s="84"/>
      <c r="L13" s="84"/>
      <c r="M13" s="2"/>
    </row>
    <row r="14" spans="2:13" x14ac:dyDescent="0.25">
      <c r="B14" s="2"/>
      <c r="C14" s="76" t="s">
        <v>327</v>
      </c>
      <c r="D14" s="75"/>
      <c r="E14" s="79" t="str">
        <f>"Kode Emiten"</f>
        <v>Kode Emiten</v>
      </c>
      <c r="F14" s="79" t="str">
        <f>"Nama Emiten/Penerbit"</f>
        <v>Nama Emiten/Penerbit</v>
      </c>
      <c r="G14" s="79" t="str">
        <f>"Sektor Ekonomi"</f>
        <v>Sektor Ekonomi</v>
      </c>
      <c r="H14" s="79" t="str">
        <f>"Kategori"</f>
        <v>Kategori</v>
      </c>
      <c r="I14" s="79" t="str">
        <f>"Saldo SAK"</f>
        <v>Saldo SAK</v>
      </c>
      <c r="J14" s="79" t="str">
        <f>"AYD"</f>
        <v>AYD</v>
      </c>
      <c r="K14" s="79" t="str">
        <f>"Saldo SAK Lancar (Kurang dari satu tahun)"</f>
        <v>Saldo SAK Lancar (Kurang dari satu tahun)</v>
      </c>
      <c r="L14" s="79" t="str">
        <f>"Keterangan"</f>
        <v>Keterangan</v>
      </c>
      <c r="M14" s="2"/>
    </row>
    <row r="15" spans="2:13" x14ac:dyDescent="0.25">
      <c r="B15" s="2"/>
      <c r="C15" s="77"/>
      <c r="D15" s="78"/>
      <c r="E15" s="80"/>
      <c r="F15" s="80"/>
      <c r="G15" s="80"/>
      <c r="H15" s="80"/>
      <c r="I15" s="80"/>
      <c r="J15" s="80"/>
      <c r="K15" s="80"/>
      <c r="L15" s="80"/>
      <c r="M15" s="2"/>
    </row>
    <row r="16" spans="2:13" x14ac:dyDescent="0.25">
      <c r="B16" s="2"/>
      <c r="C16" s="74" t="s">
        <v>6</v>
      </c>
      <c r="D16" s="75"/>
      <c r="E16" s="13"/>
      <c r="F16" s="33"/>
      <c r="G16" s="55"/>
      <c r="H16" s="13"/>
      <c r="I16" s="17"/>
      <c r="J16" s="17"/>
      <c r="K16" s="17"/>
      <c r="L16" s="73"/>
      <c r="M16" s="2"/>
    </row>
    <row r="17" spans="2:13" x14ac:dyDescent="0.25">
      <c r="B17" s="2"/>
      <c r="C17" s="74" t="s">
        <v>328</v>
      </c>
      <c r="D17" s="75"/>
      <c r="E17" s="34"/>
      <c r="F17" s="34"/>
      <c r="G17" s="34"/>
      <c r="H17" s="43"/>
      <c r="I17" s="35"/>
      <c r="J17" s="35"/>
      <c r="K17" s="35"/>
      <c r="L17" s="73"/>
      <c r="M17" s="2"/>
    </row>
    <row r="18" spans="2:13" x14ac:dyDescent="0.25">
      <c r="B18" s="2"/>
      <c r="C18" s="74" t="s">
        <v>329</v>
      </c>
      <c r="D18" s="75"/>
      <c r="E18" s="34"/>
      <c r="F18" s="34"/>
      <c r="G18" s="55"/>
      <c r="H18" s="43"/>
      <c r="I18" s="35"/>
      <c r="J18" s="35"/>
      <c r="K18" s="35"/>
      <c r="L18" s="73"/>
      <c r="M18" s="2"/>
    </row>
    <row r="19" spans="2:13" x14ac:dyDescent="0.25">
      <c r="B19" s="2"/>
      <c r="C19" s="74" t="s">
        <v>330</v>
      </c>
      <c r="D19" s="75"/>
      <c r="E19" s="34"/>
      <c r="F19" s="34"/>
      <c r="G19" s="34"/>
      <c r="H19" s="34"/>
      <c r="I19" s="35"/>
      <c r="J19" s="35"/>
      <c r="K19" s="35"/>
      <c r="L19" s="73"/>
      <c r="M19" s="2"/>
    </row>
    <row r="20" spans="2:13" x14ac:dyDescent="0.25">
      <c r="B20" s="2"/>
      <c r="C20" s="74" t="s">
        <v>331</v>
      </c>
      <c r="D20" s="75"/>
      <c r="E20" s="51"/>
      <c r="F20" s="49"/>
      <c r="G20" s="43"/>
      <c r="H20" s="43"/>
      <c r="I20" s="35"/>
      <c r="J20" s="44"/>
      <c r="K20" s="44"/>
      <c r="L20" s="73"/>
      <c r="M20" s="2"/>
    </row>
    <row r="21" spans="2:13" x14ac:dyDescent="0.25">
      <c r="B21" s="2"/>
      <c r="C21" s="74" t="s">
        <v>332</v>
      </c>
      <c r="D21" s="75"/>
      <c r="E21" s="34"/>
      <c r="F21" s="34"/>
      <c r="G21" s="34"/>
      <c r="H21" s="34"/>
      <c r="I21" s="35"/>
      <c r="J21" s="35"/>
      <c r="K21" s="35"/>
      <c r="L21" s="73"/>
      <c r="M21" s="2"/>
    </row>
    <row r="22" spans="2:13" x14ac:dyDescent="0.25">
      <c r="B22" s="2"/>
      <c r="C22" s="74" t="s">
        <v>333</v>
      </c>
      <c r="D22" s="75"/>
      <c r="E22" s="34"/>
      <c r="F22" s="34"/>
      <c r="G22" s="34"/>
      <c r="H22" s="34"/>
      <c r="I22" s="35"/>
      <c r="J22" s="35"/>
      <c r="K22" s="35"/>
      <c r="L22" s="73"/>
      <c r="M22" s="2"/>
    </row>
    <row r="23" spans="2:13" x14ac:dyDescent="0.25">
      <c r="B23" s="2"/>
      <c r="C23" s="74" t="s">
        <v>334</v>
      </c>
      <c r="D23" s="75"/>
      <c r="E23" s="33"/>
      <c r="F23" s="34"/>
      <c r="G23" s="34"/>
      <c r="H23" s="34"/>
      <c r="I23" s="35"/>
      <c r="J23" s="35"/>
      <c r="K23" s="35"/>
      <c r="L23" s="73"/>
      <c r="M23" s="2"/>
    </row>
    <row r="24" spans="2:13" x14ac:dyDescent="0.25">
      <c r="B24" s="2"/>
      <c r="C24" s="74" t="s">
        <v>335</v>
      </c>
      <c r="D24" s="75"/>
      <c r="E24" s="61"/>
      <c r="F24" s="59"/>
      <c r="G24" s="59"/>
      <c r="H24" s="59"/>
      <c r="I24" s="60"/>
      <c r="J24" s="60"/>
      <c r="K24" s="60"/>
      <c r="L24" s="73"/>
      <c r="M24" s="2"/>
    </row>
    <row r="25" spans="2:13" x14ac:dyDescent="0.25">
      <c r="B25" s="2"/>
      <c r="C25" s="74" t="s">
        <v>336</v>
      </c>
      <c r="D25" s="75"/>
      <c r="E25" s="61"/>
      <c r="F25" s="61"/>
      <c r="G25" s="59"/>
      <c r="H25" s="61"/>
      <c r="I25" s="60"/>
      <c r="J25" s="60"/>
      <c r="K25" s="60"/>
      <c r="L25" s="73"/>
      <c r="M25" s="2"/>
    </row>
    <row r="26" spans="2:13" x14ac:dyDescent="0.25">
      <c r="B26" s="2"/>
      <c r="C26" s="74" t="s">
        <v>337</v>
      </c>
      <c r="D26" s="75"/>
      <c r="E26" s="61"/>
      <c r="F26" s="61"/>
      <c r="G26" s="59"/>
      <c r="H26" s="61"/>
      <c r="I26" s="60"/>
      <c r="J26" s="60"/>
      <c r="K26" s="60"/>
      <c r="L26" s="73"/>
      <c r="M26" s="2"/>
    </row>
    <row r="27" spans="2:13" x14ac:dyDescent="0.25">
      <c r="B27" s="2"/>
      <c r="C27" s="74" t="s">
        <v>338</v>
      </c>
      <c r="D27" s="75"/>
      <c r="E27" s="59"/>
      <c r="F27" s="59"/>
      <c r="G27" s="59"/>
      <c r="H27" s="59"/>
      <c r="I27" s="60"/>
      <c r="J27" s="60"/>
      <c r="K27" s="60"/>
      <c r="L27" s="73"/>
      <c r="M27" s="2"/>
    </row>
    <row r="28" spans="2:13" x14ac:dyDescent="0.25">
      <c r="B28" s="2"/>
      <c r="C28" s="74" t="s">
        <v>339</v>
      </c>
      <c r="D28" s="75"/>
      <c r="E28" s="59"/>
      <c r="F28" s="59"/>
      <c r="G28" s="59"/>
      <c r="H28" s="59"/>
      <c r="I28" s="60"/>
      <c r="J28" s="60"/>
      <c r="K28" s="60"/>
      <c r="L28" s="73"/>
      <c r="M28" s="2"/>
    </row>
    <row r="29" spans="2:13" x14ac:dyDescent="0.25">
      <c r="B29" s="2"/>
      <c r="C29" s="74" t="s">
        <v>340</v>
      </c>
      <c r="D29" s="75"/>
      <c r="E29" s="49"/>
      <c r="F29" s="49"/>
      <c r="G29" s="55"/>
      <c r="H29" s="49"/>
      <c r="I29" s="35"/>
      <c r="J29" s="50"/>
      <c r="K29" s="50"/>
      <c r="L29" s="73"/>
      <c r="M29" s="2"/>
    </row>
    <row r="30" spans="2:13" x14ac:dyDescent="0.25">
      <c r="B30" s="2"/>
      <c r="C30" s="74" t="s">
        <v>341</v>
      </c>
      <c r="D30" s="75"/>
      <c r="E30" s="33"/>
      <c r="F30" s="33"/>
      <c r="G30" s="34"/>
      <c r="H30" s="33"/>
      <c r="I30" s="35"/>
      <c r="J30" s="35"/>
      <c r="K30" s="35"/>
      <c r="L30" s="73"/>
      <c r="M30" s="2"/>
    </row>
    <row r="31" spans="2:13" x14ac:dyDescent="0.25">
      <c r="B31" s="2"/>
      <c r="C31" s="74" t="s">
        <v>342</v>
      </c>
      <c r="D31" s="75"/>
      <c r="E31" s="33"/>
      <c r="F31" s="33"/>
      <c r="G31" s="13"/>
      <c r="H31" s="33"/>
      <c r="I31" s="17"/>
      <c r="J31" s="17"/>
      <c r="K31" s="17"/>
      <c r="L31" s="73"/>
      <c r="M31" s="2"/>
    </row>
    <row r="32" spans="2:13" x14ac:dyDescent="0.25">
      <c r="B32" s="2"/>
      <c r="C32" s="74" t="s">
        <v>343</v>
      </c>
      <c r="D32" s="75"/>
      <c r="E32" s="73"/>
      <c r="F32" s="73"/>
      <c r="G32" s="73"/>
      <c r="H32" s="73"/>
      <c r="I32" s="87"/>
      <c r="J32" s="87"/>
      <c r="K32" s="87"/>
      <c r="L32" s="73"/>
      <c r="M32" s="2"/>
    </row>
    <row r="33" spans="2:13" x14ac:dyDescent="0.25">
      <c r="B33" s="2"/>
      <c r="C33" s="74" t="s">
        <v>344</v>
      </c>
      <c r="D33" s="75"/>
      <c r="E33" s="73"/>
      <c r="F33" s="73"/>
      <c r="G33" s="73"/>
      <c r="H33" s="73"/>
      <c r="I33" s="87"/>
      <c r="J33" s="87"/>
      <c r="K33" s="87"/>
      <c r="L33" s="73"/>
      <c r="M33" s="2"/>
    </row>
    <row r="34" spans="2:13" x14ac:dyDescent="0.25">
      <c r="B34" s="2"/>
      <c r="C34" s="74" t="s">
        <v>345</v>
      </c>
      <c r="D34" s="75"/>
      <c r="E34" s="73"/>
      <c r="F34" s="73"/>
      <c r="G34" s="73"/>
      <c r="H34" s="73"/>
      <c r="I34" s="87"/>
      <c r="J34" s="87"/>
      <c r="K34" s="87"/>
      <c r="L34" s="73"/>
      <c r="M34" s="2"/>
    </row>
    <row r="35" spans="2:13" x14ac:dyDescent="0.25">
      <c r="B35" s="2"/>
      <c r="C35" s="74" t="s">
        <v>346</v>
      </c>
      <c r="D35" s="75"/>
      <c r="E35" s="73"/>
      <c r="F35" s="73"/>
      <c r="G35" s="73"/>
      <c r="H35" s="73"/>
      <c r="I35" s="87"/>
      <c r="J35" s="87"/>
      <c r="K35" s="87"/>
      <c r="L35" s="73"/>
      <c r="M35" s="2"/>
    </row>
    <row r="36" spans="2:13" x14ac:dyDescent="0.25">
      <c r="B36" s="2"/>
      <c r="C36" s="74" t="s">
        <v>347</v>
      </c>
      <c r="D36" s="75"/>
      <c r="E36" s="73"/>
      <c r="F36" s="73"/>
      <c r="G36" s="73"/>
      <c r="H36" s="73"/>
      <c r="I36" s="87"/>
      <c r="J36" s="87"/>
      <c r="K36" s="87"/>
      <c r="L36" s="73"/>
      <c r="M36" s="2"/>
    </row>
    <row r="37" spans="2:13" x14ac:dyDescent="0.25">
      <c r="B37" s="2"/>
      <c r="C37" s="74" t="s">
        <v>348</v>
      </c>
      <c r="D37" s="75"/>
      <c r="E37" s="73"/>
      <c r="F37" s="73"/>
      <c r="G37" s="73"/>
      <c r="H37" s="73"/>
      <c r="I37" s="87"/>
      <c r="J37" s="87"/>
      <c r="K37" s="87"/>
      <c r="L37" s="73"/>
      <c r="M37" s="2"/>
    </row>
    <row r="38" spans="2:13" x14ac:dyDescent="0.25">
      <c r="B38" s="2"/>
      <c r="C38" s="74" t="s">
        <v>349</v>
      </c>
      <c r="D38" s="75"/>
      <c r="E38" s="73"/>
      <c r="F38" s="73"/>
      <c r="G38" s="73"/>
      <c r="H38" s="73"/>
      <c r="I38" s="87"/>
      <c r="J38" s="87"/>
      <c r="K38" s="87"/>
      <c r="L38" s="73"/>
      <c r="M38" s="2"/>
    </row>
    <row r="39" spans="2:13" x14ac:dyDescent="0.25">
      <c r="B39" s="2"/>
      <c r="C39" s="74" t="s">
        <v>350</v>
      </c>
      <c r="D39" s="75"/>
      <c r="E39" s="73"/>
      <c r="F39" s="73"/>
      <c r="G39" s="73"/>
      <c r="H39" s="73"/>
      <c r="I39" s="87"/>
      <c r="J39" s="87"/>
      <c r="K39" s="87"/>
      <c r="L39" s="73"/>
      <c r="M39" s="2"/>
    </row>
    <row r="40" spans="2:13" x14ac:dyDescent="0.25">
      <c r="B40" s="2"/>
      <c r="C40" s="74" t="s">
        <v>351</v>
      </c>
      <c r="D40" s="75"/>
      <c r="E40" s="73"/>
      <c r="F40" s="73"/>
      <c r="G40" s="73"/>
      <c r="H40" s="73"/>
      <c r="I40" s="87"/>
      <c r="J40" s="87"/>
      <c r="K40" s="87"/>
      <c r="L40" s="73"/>
      <c r="M40" s="2"/>
    </row>
    <row r="41" spans="2:13" x14ac:dyDescent="0.25">
      <c r="B41" s="2"/>
      <c r="C41" s="74" t="s">
        <v>352</v>
      </c>
      <c r="D41" s="75"/>
      <c r="E41" s="73"/>
      <c r="F41" s="73"/>
      <c r="G41" s="73"/>
      <c r="H41" s="73"/>
      <c r="I41" s="87"/>
      <c r="J41" s="87"/>
      <c r="K41" s="87"/>
      <c r="L41" s="73"/>
      <c r="M41" s="2"/>
    </row>
    <row r="42" spans="2:13" x14ac:dyDescent="0.25">
      <c r="B42" s="2"/>
      <c r="C42" s="74" t="s">
        <v>353</v>
      </c>
      <c r="D42" s="75"/>
      <c r="E42" s="73"/>
      <c r="F42" s="73"/>
      <c r="G42" s="73"/>
      <c r="H42" s="73"/>
      <c r="I42" s="87"/>
      <c r="J42" s="87"/>
      <c r="K42" s="87"/>
      <c r="L42" s="73"/>
      <c r="M42" s="2"/>
    </row>
    <row r="43" spans="2:13" x14ac:dyDescent="0.25">
      <c r="B43" s="2"/>
      <c r="C43" s="74" t="s">
        <v>354</v>
      </c>
      <c r="D43" s="75"/>
      <c r="E43" s="73"/>
      <c r="F43" s="73"/>
      <c r="G43" s="73"/>
      <c r="H43" s="73"/>
      <c r="I43" s="87"/>
      <c r="J43" s="87"/>
      <c r="K43" s="87"/>
      <c r="L43" s="73"/>
      <c r="M43" s="2"/>
    </row>
    <row r="44" spans="2:13" x14ac:dyDescent="0.25">
      <c r="B44" s="2"/>
      <c r="C44" s="74" t="s">
        <v>355</v>
      </c>
      <c r="D44" s="75"/>
      <c r="E44" s="73"/>
      <c r="F44" s="73"/>
      <c r="G44" s="73"/>
      <c r="H44" s="73"/>
      <c r="I44" s="87"/>
      <c r="J44" s="87"/>
      <c r="K44" s="87"/>
      <c r="L44" s="73"/>
      <c r="M44" s="2"/>
    </row>
    <row r="45" spans="2:13" x14ac:dyDescent="0.25">
      <c r="B45" s="2"/>
      <c r="C45" s="74" t="s">
        <v>356</v>
      </c>
      <c r="D45" s="75"/>
      <c r="E45" s="73"/>
      <c r="F45" s="73"/>
      <c r="G45" s="73"/>
      <c r="H45" s="73"/>
      <c r="I45" s="87"/>
      <c r="J45" s="87"/>
      <c r="K45" s="87"/>
      <c r="L45" s="73"/>
      <c r="M45" s="2"/>
    </row>
    <row r="46" spans="2:13" x14ac:dyDescent="0.25">
      <c r="B46" s="2"/>
      <c r="C46" s="74" t="s">
        <v>357</v>
      </c>
      <c r="D46" s="75"/>
      <c r="E46" s="73"/>
      <c r="F46" s="73"/>
      <c r="G46" s="73"/>
      <c r="H46" s="73"/>
      <c r="I46" s="87"/>
      <c r="J46" s="87"/>
      <c r="K46" s="87"/>
      <c r="L46" s="73"/>
      <c r="M46" s="2"/>
    </row>
    <row r="47" spans="2:13" x14ac:dyDescent="0.25">
      <c r="B47" s="2"/>
      <c r="C47" s="74" t="s">
        <v>358</v>
      </c>
      <c r="D47" s="75"/>
      <c r="E47" s="73"/>
      <c r="F47" s="73"/>
      <c r="G47" s="73"/>
      <c r="H47" s="73"/>
      <c r="I47" s="87"/>
      <c r="J47" s="87"/>
      <c r="K47" s="87"/>
      <c r="L47" s="73"/>
      <c r="M47" s="2"/>
    </row>
    <row r="48" spans="2:13" x14ac:dyDescent="0.25">
      <c r="B48" s="2"/>
      <c r="C48" s="74" t="s">
        <v>359</v>
      </c>
      <c r="D48" s="75"/>
      <c r="E48" s="73"/>
      <c r="F48" s="73"/>
      <c r="G48" s="73"/>
      <c r="H48" s="73"/>
      <c r="I48" s="87"/>
      <c r="J48" s="87"/>
      <c r="K48" s="87"/>
      <c r="L48" s="73"/>
      <c r="M48" s="2"/>
    </row>
    <row r="49" spans="2:13" x14ac:dyDescent="0.25">
      <c r="B49" s="2"/>
      <c r="C49" s="74" t="s">
        <v>360</v>
      </c>
      <c r="D49" s="75"/>
      <c r="E49" s="73"/>
      <c r="F49" s="73"/>
      <c r="G49" s="73"/>
      <c r="H49" s="73"/>
      <c r="I49" s="87"/>
      <c r="J49" s="87"/>
      <c r="K49" s="87"/>
      <c r="L49" s="73"/>
      <c r="M49" s="2"/>
    </row>
    <row r="50" spans="2:13" x14ac:dyDescent="0.25">
      <c r="B50" s="2"/>
      <c r="C50" s="74" t="s">
        <v>361</v>
      </c>
      <c r="D50" s="75"/>
      <c r="E50" s="73"/>
      <c r="F50" s="73"/>
      <c r="G50" s="73"/>
      <c r="H50" s="73"/>
      <c r="I50" s="87"/>
      <c r="J50" s="87"/>
      <c r="K50" s="87"/>
      <c r="L50" s="73"/>
      <c r="M50" s="2"/>
    </row>
    <row r="51" spans="2:13" x14ac:dyDescent="0.25">
      <c r="B51" s="2"/>
      <c r="C51" s="74" t="s">
        <v>362</v>
      </c>
      <c r="D51" s="75"/>
      <c r="E51" s="73"/>
      <c r="F51" s="73"/>
      <c r="G51" s="73"/>
      <c r="H51" s="73"/>
      <c r="I51" s="87"/>
      <c r="J51" s="87"/>
      <c r="K51" s="87"/>
      <c r="L51" s="73"/>
      <c r="M51" s="2"/>
    </row>
    <row r="52" spans="2:13" x14ac:dyDescent="0.25">
      <c r="B52" s="2"/>
      <c r="C52" s="74" t="s">
        <v>363</v>
      </c>
      <c r="D52" s="75"/>
      <c r="E52" s="73"/>
      <c r="F52" s="73"/>
      <c r="G52" s="73"/>
      <c r="H52" s="73"/>
      <c r="I52" s="87"/>
      <c r="J52" s="87"/>
      <c r="K52" s="87"/>
      <c r="L52" s="73"/>
      <c r="M52" s="2"/>
    </row>
    <row r="53" spans="2:13" x14ac:dyDescent="0.25">
      <c r="B53" s="2"/>
      <c r="C53" s="74" t="s">
        <v>364</v>
      </c>
      <c r="D53" s="75"/>
      <c r="E53" s="73"/>
      <c r="F53" s="73"/>
      <c r="G53" s="73"/>
      <c r="H53" s="73"/>
      <c r="I53" s="87"/>
      <c r="J53" s="87"/>
      <c r="K53" s="87"/>
      <c r="L53" s="73"/>
      <c r="M53" s="2"/>
    </row>
    <row r="54" spans="2:13" x14ac:dyDescent="0.25">
      <c r="B54" s="2"/>
      <c r="C54" s="74" t="s">
        <v>365</v>
      </c>
      <c r="D54" s="75"/>
      <c r="E54" s="73"/>
      <c r="F54" s="73"/>
      <c r="G54" s="73"/>
      <c r="H54" s="73"/>
      <c r="I54" s="87"/>
      <c r="J54" s="87"/>
      <c r="K54" s="87"/>
      <c r="L54" s="73"/>
      <c r="M54" s="2"/>
    </row>
    <row r="55" spans="2:13" x14ac:dyDescent="0.25">
      <c r="B55" s="2"/>
      <c r="C55" s="74" t="s">
        <v>366</v>
      </c>
      <c r="D55" s="75"/>
      <c r="E55" s="73"/>
      <c r="F55" s="73"/>
      <c r="G55" s="73"/>
      <c r="H55" s="73"/>
      <c r="I55" s="87"/>
      <c r="J55" s="87"/>
      <c r="K55" s="87"/>
      <c r="L55" s="73"/>
      <c r="M55" s="2"/>
    </row>
    <row r="56" spans="2:13" x14ac:dyDescent="0.25">
      <c r="B56" s="2"/>
      <c r="C56" s="74" t="s">
        <v>367</v>
      </c>
      <c r="D56" s="75"/>
      <c r="E56" s="73"/>
      <c r="F56" s="73"/>
      <c r="G56" s="73"/>
      <c r="H56" s="73"/>
      <c r="I56" s="87"/>
      <c r="J56" s="87"/>
      <c r="K56" s="87"/>
      <c r="L56" s="73"/>
      <c r="M56" s="2"/>
    </row>
    <row r="57" spans="2:13" x14ac:dyDescent="0.25">
      <c r="B57" s="2"/>
      <c r="C57" s="74" t="s">
        <v>368</v>
      </c>
      <c r="D57" s="75"/>
      <c r="E57" s="73"/>
      <c r="F57" s="73"/>
      <c r="G57" s="73"/>
      <c r="H57" s="73"/>
      <c r="I57" s="87"/>
      <c r="J57" s="87"/>
      <c r="K57" s="87"/>
      <c r="L57" s="73"/>
      <c r="M57" s="2"/>
    </row>
    <row r="58" spans="2:13" x14ac:dyDescent="0.25">
      <c r="B58" s="2"/>
      <c r="C58" s="74" t="s">
        <v>369</v>
      </c>
      <c r="D58" s="75"/>
      <c r="E58" s="73"/>
      <c r="F58" s="73"/>
      <c r="G58" s="73"/>
      <c r="H58" s="73"/>
      <c r="I58" s="87"/>
      <c r="J58" s="87"/>
      <c r="K58" s="87"/>
      <c r="L58" s="73"/>
      <c r="M58" s="2"/>
    </row>
    <row r="59" spans="2:13" x14ac:dyDescent="0.25">
      <c r="B59" s="2"/>
      <c r="C59" s="74" t="s">
        <v>370</v>
      </c>
      <c r="D59" s="75"/>
      <c r="E59" s="73"/>
      <c r="F59" s="73"/>
      <c r="G59" s="73"/>
      <c r="H59" s="73"/>
      <c r="I59" s="87"/>
      <c r="J59" s="87"/>
      <c r="K59" s="87"/>
      <c r="L59" s="73"/>
      <c r="M59" s="2"/>
    </row>
    <row r="60" spans="2:13" x14ac:dyDescent="0.25">
      <c r="B60" s="2"/>
      <c r="C60" s="74" t="s">
        <v>371</v>
      </c>
      <c r="D60" s="75"/>
      <c r="E60" s="73"/>
      <c r="F60" s="73"/>
      <c r="G60" s="73"/>
      <c r="H60" s="73"/>
      <c r="I60" s="87"/>
      <c r="J60" s="87"/>
      <c r="K60" s="87"/>
      <c r="L60" s="73"/>
      <c r="M60" s="2"/>
    </row>
    <row r="61" spans="2:13" x14ac:dyDescent="0.25">
      <c r="B61" s="2"/>
      <c r="C61" s="74" t="s">
        <v>372</v>
      </c>
      <c r="D61" s="75"/>
      <c r="E61" s="73"/>
      <c r="F61" s="73"/>
      <c r="G61" s="73"/>
      <c r="H61" s="73"/>
      <c r="I61" s="87"/>
      <c r="J61" s="87"/>
      <c r="K61" s="87"/>
      <c r="L61" s="73"/>
      <c r="M61" s="2"/>
    </row>
    <row r="62" spans="2:13" x14ac:dyDescent="0.25">
      <c r="B62" s="2"/>
      <c r="C62" s="74" t="s">
        <v>373</v>
      </c>
      <c r="D62" s="75"/>
      <c r="E62" s="73"/>
      <c r="F62" s="73"/>
      <c r="G62" s="73"/>
      <c r="H62" s="73"/>
      <c r="I62" s="87"/>
      <c r="J62" s="87"/>
      <c r="K62" s="87"/>
      <c r="L62" s="73"/>
      <c r="M62" s="2"/>
    </row>
    <row r="63" spans="2:13" x14ac:dyDescent="0.25">
      <c r="B63" s="2"/>
      <c r="C63" s="74" t="s">
        <v>374</v>
      </c>
      <c r="D63" s="75"/>
      <c r="E63" s="73"/>
      <c r="F63" s="73"/>
      <c r="G63" s="73"/>
      <c r="H63" s="73"/>
      <c r="I63" s="87"/>
      <c r="J63" s="87"/>
      <c r="K63" s="87"/>
      <c r="L63" s="73"/>
      <c r="M63" s="2"/>
    </row>
    <row r="64" spans="2:13" x14ac:dyDescent="0.25">
      <c r="B64" s="2"/>
      <c r="C64" s="74" t="s">
        <v>375</v>
      </c>
      <c r="D64" s="75"/>
      <c r="E64" s="73"/>
      <c r="F64" s="73"/>
      <c r="G64" s="73"/>
      <c r="H64" s="73"/>
      <c r="I64" s="87"/>
      <c r="J64" s="87"/>
      <c r="K64" s="87"/>
      <c r="L64" s="73"/>
      <c r="M64" s="2"/>
    </row>
    <row r="65" spans="2:13" x14ac:dyDescent="0.25">
      <c r="B65" s="2"/>
      <c r="C65" s="74" t="s">
        <v>376</v>
      </c>
      <c r="D65" s="75"/>
      <c r="E65" s="73"/>
      <c r="F65" s="73"/>
      <c r="G65" s="73"/>
      <c r="H65" s="73"/>
      <c r="I65" s="87"/>
      <c r="J65" s="87"/>
      <c r="K65" s="87"/>
      <c r="L65" s="73"/>
      <c r="M65" s="2"/>
    </row>
    <row r="66" spans="2:13" x14ac:dyDescent="0.25">
      <c r="B66" s="2"/>
      <c r="C66" s="74" t="s">
        <v>377</v>
      </c>
      <c r="D66" s="75"/>
      <c r="E66" s="73"/>
      <c r="F66" s="73"/>
      <c r="G66" s="73"/>
      <c r="H66" s="73"/>
      <c r="I66" s="87"/>
      <c r="J66" s="87"/>
      <c r="K66" s="87"/>
      <c r="L66" s="73"/>
      <c r="M66" s="2"/>
    </row>
    <row r="67" spans="2:13" x14ac:dyDescent="0.25">
      <c r="B67" s="2"/>
      <c r="C67" s="74" t="s">
        <v>378</v>
      </c>
      <c r="D67" s="75"/>
      <c r="E67" s="73"/>
      <c r="F67" s="73"/>
      <c r="G67" s="73"/>
      <c r="H67" s="73"/>
      <c r="I67" s="87"/>
      <c r="J67" s="87"/>
      <c r="K67" s="87"/>
      <c r="L67" s="73"/>
      <c r="M67" s="2"/>
    </row>
    <row r="68" spans="2:13" x14ac:dyDescent="0.25">
      <c r="B68" s="2"/>
      <c r="C68" s="74" t="s">
        <v>379</v>
      </c>
      <c r="D68" s="75"/>
      <c r="E68" s="73"/>
      <c r="F68" s="73"/>
      <c r="G68" s="73"/>
      <c r="H68" s="73"/>
      <c r="I68" s="87"/>
      <c r="J68" s="87"/>
      <c r="K68" s="87"/>
      <c r="L68" s="73"/>
      <c r="M68" s="2"/>
    </row>
    <row r="69" spans="2:13" x14ac:dyDescent="0.25">
      <c r="B69" s="2"/>
      <c r="C69" s="74" t="s">
        <v>380</v>
      </c>
      <c r="D69" s="75"/>
      <c r="E69" s="73"/>
      <c r="F69" s="73"/>
      <c r="G69" s="73"/>
      <c r="H69" s="73"/>
      <c r="I69" s="87"/>
      <c r="J69" s="87"/>
      <c r="K69" s="87"/>
      <c r="L69" s="73"/>
      <c r="M69" s="2"/>
    </row>
    <row r="70" spans="2:13" x14ac:dyDescent="0.25">
      <c r="B70" s="2"/>
      <c r="C70" s="74" t="s">
        <v>381</v>
      </c>
      <c r="D70" s="75"/>
      <c r="E70" s="73"/>
      <c r="F70" s="73"/>
      <c r="G70" s="73"/>
      <c r="H70" s="73"/>
      <c r="I70" s="87"/>
      <c r="J70" s="87"/>
      <c r="K70" s="87"/>
      <c r="L70" s="73"/>
      <c r="M70" s="2"/>
    </row>
    <row r="71" spans="2:13" x14ac:dyDescent="0.25">
      <c r="B71" s="2"/>
      <c r="C71" s="74" t="s">
        <v>382</v>
      </c>
      <c r="D71" s="75"/>
      <c r="E71" s="73"/>
      <c r="F71" s="73"/>
      <c r="G71" s="73"/>
      <c r="H71" s="73"/>
      <c r="I71" s="87"/>
      <c r="J71" s="87"/>
      <c r="K71" s="87"/>
      <c r="L71" s="73"/>
      <c r="M71" s="2"/>
    </row>
    <row r="72" spans="2:13" x14ac:dyDescent="0.25">
      <c r="B72" s="2"/>
      <c r="C72" s="74" t="s">
        <v>383</v>
      </c>
      <c r="D72" s="75"/>
      <c r="E72" s="73"/>
      <c r="F72" s="73"/>
      <c r="G72" s="73"/>
      <c r="H72" s="73"/>
      <c r="I72" s="87"/>
      <c r="J72" s="87"/>
      <c r="K72" s="87"/>
      <c r="L72" s="73"/>
      <c r="M72" s="2"/>
    </row>
    <row r="73" spans="2:13" x14ac:dyDescent="0.25">
      <c r="B73" s="2"/>
      <c r="C73" s="74" t="s">
        <v>384</v>
      </c>
      <c r="D73" s="75"/>
      <c r="E73" s="73"/>
      <c r="F73" s="73"/>
      <c r="G73" s="73"/>
      <c r="H73" s="73"/>
      <c r="I73" s="87"/>
      <c r="J73" s="87"/>
      <c r="K73" s="87"/>
      <c r="L73" s="73"/>
      <c r="M73" s="2"/>
    </row>
    <row r="74" spans="2:13" x14ac:dyDescent="0.25">
      <c r="B74" s="2"/>
      <c r="C74" s="74" t="s">
        <v>385</v>
      </c>
      <c r="D74" s="75"/>
      <c r="E74" s="73"/>
      <c r="F74" s="73"/>
      <c r="G74" s="73"/>
      <c r="H74" s="73"/>
      <c r="I74" s="87"/>
      <c r="J74" s="87"/>
      <c r="K74" s="87"/>
      <c r="L74" s="73"/>
      <c r="M74" s="2"/>
    </row>
    <row r="75" spans="2:13" x14ac:dyDescent="0.25">
      <c r="B75" s="2"/>
      <c r="C75" s="74" t="s">
        <v>386</v>
      </c>
      <c r="D75" s="75"/>
      <c r="E75" s="73"/>
      <c r="F75" s="73"/>
      <c r="G75" s="73"/>
      <c r="H75" s="73"/>
      <c r="I75" s="87"/>
      <c r="J75" s="87"/>
      <c r="K75" s="87"/>
      <c r="L75" s="73"/>
      <c r="M75" s="2"/>
    </row>
    <row r="76" spans="2:13" x14ac:dyDescent="0.25">
      <c r="B76" s="2"/>
      <c r="C76" s="74" t="s">
        <v>387</v>
      </c>
      <c r="D76" s="75"/>
      <c r="E76" s="73"/>
      <c r="F76" s="73"/>
      <c r="G76" s="73"/>
      <c r="H76" s="73"/>
      <c r="I76" s="87"/>
      <c r="J76" s="87"/>
      <c r="K76" s="87"/>
      <c r="L76" s="73"/>
      <c r="M76" s="2"/>
    </row>
    <row r="77" spans="2:13" x14ac:dyDescent="0.25">
      <c r="B77" s="2"/>
      <c r="C77" s="74" t="s">
        <v>388</v>
      </c>
      <c r="D77" s="75"/>
      <c r="E77" s="73"/>
      <c r="F77" s="73"/>
      <c r="G77" s="73"/>
      <c r="H77" s="73"/>
      <c r="I77" s="87"/>
      <c r="J77" s="87"/>
      <c r="K77" s="87"/>
      <c r="L77" s="73"/>
      <c r="M77" s="2"/>
    </row>
    <row r="78" spans="2:13" x14ac:dyDescent="0.25">
      <c r="B78" s="2"/>
      <c r="C78" s="74" t="s">
        <v>389</v>
      </c>
      <c r="D78" s="75"/>
      <c r="E78" s="73"/>
      <c r="F78" s="73"/>
      <c r="G78" s="73"/>
      <c r="H78" s="73"/>
      <c r="I78" s="87"/>
      <c r="J78" s="87"/>
      <c r="K78" s="87"/>
      <c r="L78" s="73"/>
      <c r="M78" s="2"/>
    </row>
    <row r="79" spans="2:13" x14ac:dyDescent="0.25">
      <c r="B79" s="2"/>
      <c r="C79" s="74" t="s">
        <v>390</v>
      </c>
      <c r="D79" s="75"/>
      <c r="E79" s="73"/>
      <c r="F79" s="73"/>
      <c r="G79" s="73"/>
      <c r="H79" s="73"/>
      <c r="I79" s="87"/>
      <c r="J79" s="87"/>
      <c r="K79" s="87"/>
      <c r="L79" s="73"/>
      <c r="M79" s="2"/>
    </row>
    <row r="80" spans="2:13" x14ac:dyDescent="0.25">
      <c r="B80" s="2"/>
      <c r="C80" s="74" t="s">
        <v>391</v>
      </c>
      <c r="D80" s="75"/>
      <c r="E80" s="73"/>
      <c r="F80" s="73"/>
      <c r="G80" s="73"/>
      <c r="H80" s="73"/>
      <c r="I80" s="87"/>
      <c r="J80" s="87"/>
      <c r="K80" s="87"/>
      <c r="L80" s="73"/>
      <c r="M80" s="2"/>
    </row>
    <row r="81" spans="2:13" x14ac:dyDescent="0.25">
      <c r="B81" s="2"/>
      <c r="C81" s="74" t="s">
        <v>392</v>
      </c>
      <c r="D81" s="75"/>
      <c r="E81" s="73"/>
      <c r="F81" s="73"/>
      <c r="G81" s="73"/>
      <c r="H81" s="73"/>
      <c r="I81" s="87"/>
      <c r="J81" s="87"/>
      <c r="K81" s="87"/>
      <c r="L81" s="73"/>
      <c r="M81" s="2"/>
    </row>
    <row r="82" spans="2:13" x14ac:dyDescent="0.25">
      <c r="B82" s="2"/>
      <c r="C82" s="74" t="s">
        <v>393</v>
      </c>
      <c r="D82" s="75"/>
      <c r="E82" s="73"/>
      <c r="F82" s="73"/>
      <c r="G82" s="73"/>
      <c r="H82" s="73"/>
      <c r="I82" s="87"/>
      <c r="J82" s="87"/>
      <c r="K82" s="87"/>
      <c r="L82" s="73"/>
      <c r="M82" s="2"/>
    </row>
    <row r="83" spans="2:13" x14ac:dyDescent="0.25">
      <c r="B83" s="2"/>
      <c r="C83" s="74" t="s">
        <v>394</v>
      </c>
      <c r="D83" s="75"/>
      <c r="E83" s="73"/>
      <c r="F83" s="73"/>
      <c r="G83" s="73"/>
      <c r="H83" s="73"/>
      <c r="I83" s="87"/>
      <c r="J83" s="87"/>
      <c r="K83" s="87"/>
      <c r="L83" s="73"/>
      <c r="M83" s="2"/>
    </row>
    <row r="84" spans="2:13" x14ac:dyDescent="0.25">
      <c r="B84" s="2"/>
      <c r="C84" s="74" t="s">
        <v>395</v>
      </c>
      <c r="D84" s="75"/>
      <c r="E84" s="73"/>
      <c r="F84" s="73"/>
      <c r="G84" s="73"/>
      <c r="H84" s="73"/>
      <c r="I84" s="87"/>
      <c r="J84" s="87"/>
      <c r="K84" s="87"/>
      <c r="L84" s="73"/>
      <c r="M84" s="2"/>
    </row>
    <row r="85" spans="2:13" x14ac:dyDescent="0.25">
      <c r="B85" s="2"/>
      <c r="C85" s="74" t="s">
        <v>396</v>
      </c>
      <c r="D85" s="75"/>
      <c r="E85" s="73"/>
      <c r="F85" s="73"/>
      <c r="G85" s="73"/>
      <c r="H85" s="73"/>
      <c r="I85" s="87"/>
      <c r="J85" s="87"/>
      <c r="K85" s="87"/>
      <c r="L85" s="73"/>
      <c r="M85" s="2"/>
    </row>
    <row r="86" spans="2:13" x14ac:dyDescent="0.25">
      <c r="B86" s="2"/>
      <c r="C86" s="74" t="s">
        <v>397</v>
      </c>
      <c r="D86" s="75"/>
      <c r="E86" s="73"/>
      <c r="F86" s="73"/>
      <c r="G86" s="73"/>
      <c r="H86" s="73"/>
      <c r="I86" s="87"/>
      <c r="J86" s="87"/>
      <c r="K86" s="87"/>
      <c r="L86" s="73"/>
      <c r="M86" s="2"/>
    </row>
    <row r="87" spans="2:13" x14ac:dyDescent="0.25">
      <c r="B87" s="2"/>
      <c r="C87" s="74" t="s">
        <v>398</v>
      </c>
      <c r="D87" s="75"/>
      <c r="E87" s="73"/>
      <c r="F87" s="73"/>
      <c r="G87" s="73"/>
      <c r="H87" s="73"/>
      <c r="I87" s="87"/>
      <c r="J87" s="87"/>
      <c r="K87" s="87"/>
      <c r="L87" s="73"/>
      <c r="M87" s="2"/>
    </row>
    <row r="88" spans="2:13" x14ac:dyDescent="0.25">
      <c r="B88" s="2"/>
      <c r="C88" s="74" t="s">
        <v>399</v>
      </c>
      <c r="D88" s="75"/>
      <c r="E88" s="73"/>
      <c r="F88" s="73"/>
      <c r="G88" s="73"/>
      <c r="H88" s="73"/>
      <c r="I88" s="87"/>
      <c r="J88" s="87"/>
      <c r="K88" s="87"/>
      <c r="L88" s="73"/>
      <c r="M88" s="2"/>
    </row>
    <row r="89" spans="2:13" x14ac:dyDescent="0.25">
      <c r="B89" s="2"/>
      <c r="C89" s="74" t="s">
        <v>400</v>
      </c>
      <c r="D89" s="75"/>
      <c r="E89" s="73"/>
      <c r="F89" s="73"/>
      <c r="G89" s="73"/>
      <c r="H89" s="73"/>
      <c r="I89" s="87"/>
      <c r="J89" s="87"/>
      <c r="K89" s="87"/>
      <c r="L89" s="73"/>
      <c r="M89" s="2"/>
    </row>
    <row r="90" spans="2:13" x14ac:dyDescent="0.25">
      <c r="B90" s="2"/>
      <c r="C90" s="74" t="s">
        <v>401</v>
      </c>
      <c r="D90" s="75"/>
      <c r="E90" s="73"/>
      <c r="F90" s="73"/>
      <c r="G90" s="73"/>
      <c r="H90" s="73"/>
      <c r="I90" s="87"/>
      <c r="J90" s="87"/>
      <c r="K90" s="87"/>
      <c r="L90" s="73"/>
      <c r="M90" s="2"/>
    </row>
    <row r="91" spans="2:13" x14ac:dyDescent="0.25">
      <c r="B91" s="2"/>
      <c r="C91" s="74" t="s">
        <v>402</v>
      </c>
      <c r="D91" s="75"/>
      <c r="E91" s="73"/>
      <c r="F91" s="73"/>
      <c r="G91" s="73"/>
      <c r="H91" s="73"/>
      <c r="I91" s="87"/>
      <c r="J91" s="87"/>
      <c r="K91" s="87"/>
      <c r="L91" s="73"/>
      <c r="M91" s="2"/>
    </row>
    <row r="92" spans="2:13" x14ac:dyDescent="0.25">
      <c r="B92" s="2"/>
      <c r="C92" s="74" t="s">
        <v>403</v>
      </c>
      <c r="D92" s="75"/>
      <c r="E92" s="73"/>
      <c r="F92" s="73"/>
      <c r="G92" s="73"/>
      <c r="H92" s="73"/>
      <c r="I92" s="87"/>
      <c r="J92" s="87"/>
      <c r="K92" s="87"/>
      <c r="L92" s="73"/>
      <c r="M92" s="2"/>
    </row>
    <row r="93" spans="2:13" x14ac:dyDescent="0.25">
      <c r="B93" s="2"/>
      <c r="C93" s="74" t="s">
        <v>404</v>
      </c>
      <c r="D93" s="75"/>
      <c r="E93" s="73"/>
      <c r="F93" s="73"/>
      <c r="G93" s="73"/>
      <c r="H93" s="73"/>
      <c r="I93" s="87"/>
      <c r="J93" s="87"/>
      <c r="K93" s="87"/>
      <c r="L93" s="73"/>
      <c r="M93" s="2"/>
    </row>
    <row r="94" spans="2:13" x14ac:dyDescent="0.25">
      <c r="B94" s="2"/>
      <c r="C94" s="74" t="s">
        <v>405</v>
      </c>
      <c r="D94" s="75"/>
      <c r="E94" s="73"/>
      <c r="F94" s="73"/>
      <c r="G94" s="73"/>
      <c r="H94" s="73"/>
      <c r="I94" s="87"/>
      <c r="J94" s="87"/>
      <c r="K94" s="87"/>
      <c r="L94" s="73"/>
      <c r="M94" s="2"/>
    </row>
    <row r="95" spans="2:13" x14ac:dyDescent="0.25">
      <c r="B95" s="2"/>
      <c r="C95" s="74" t="s">
        <v>406</v>
      </c>
      <c r="D95" s="75"/>
      <c r="E95" s="73"/>
      <c r="F95" s="73"/>
      <c r="G95" s="73"/>
      <c r="H95" s="73"/>
      <c r="I95" s="87"/>
      <c r="J95" s="87"/>
      <c r="K95" s="87"/>
      <c r="L95" s="73"/>
      <c r="M95" s="2"/>
    </row>
    <row r="96" spans="2:13" x14ac:dyDescent="0.25">
      <c r="B96" s="2"/>
      <c r="C96" s="74" t="s">
        <v>407</v>
      </c>
      <c r="D96" s="75"/>
      <c r="E96" s="73"/>
      <c r="F96" s="73"/>
      <c r="G96" s="73"/>
      <c r="H96" s="73"/>
      <c r="I96" s="87"/>
      <c r="J96" s="87"/>
      <c r="K96" s="87"/>
      <c r="L96" s="73"/>
      <c r="M96" s="2"/>
    </row>
    <row r="97" spans="2:13" x14ac:dyDescent="0.25">
      <c r="B97" s="2"/>
      <c r="C97" s="74" t="s">
        <v>408</v>
      </c>
      <c r="D97" s="75"/>
      <c r="E97" s="73"/>
      <c r="F97" s="73"/>
      <c r="G97" s="73"/>
      <c r="H97" s="73"/>
      <c r="I97" s="87"/>
      <c r="J97" s="87"/>
      <c r="K97" s="87"/>
      <c r="L97" s="73"/>
      <c r="M97" s="2"/>
    </row>
    <row r="98" spans="2:13" x14ac:dyDescent="0.25">
      <c r="B98" s="2"/>
      <c r="C98" s="74" t="s">
        <v>409</v>
      </c>
      <c r="D98" s="75"/>
      <c r="E98" s="73"/>
      <c r="F98" s="73"/>
      <c r="G98" s="73"/>
      <c r="H98" s="73"/>
      <c r="I98" s="87"/>
      <c r="J98" s="87"/>
      <c r="K98" s="87"/>
      <c r="L98" s="73"/>
      <c r="M98" s="2"/>
    </row>
    <row r="99" spans="2:13" x14ac:dyDescent="0.25">
      <c r="B99" s="2"/>
      <c r="C99" s="74" t="s">
        <v>410</v>
      </c>
      <c r="D99" s="75"/>
      <c r="E99" s="73"/>
      <c r="F99" s="73"/>
      <c r="G99" s="73"/>
      <c r="H99" s="73"/>
      <c r="I99" s="87"/>
      <c r="J99" s="87"/>
      <c r="K99" s="87"/>
      <c r="L99" s="73"/>
      <c r="M99" s="2"/>
    </row>
    <row r="100" spans="2:13" x14ac:dyDescent="0.25">
      <c r="B100" s="2"/>
      <c r="C100" s="74" t="s">
        <v>411</v>
      </c>
      <c r="D100" s="75"/>
      <c r="E100" s="73"/>
      <c r="F100" s="73"/>
      <c r="G100" s="73"/>
      <c r="H100" s="73"/>
      <c r="I100" s="87"/>
      <c r="J100" s="87"/>
      <c r="K100" s="87"/>
      <c r="L100" s="73"/>
      <c r="M100" s="2"/>
    </row>
    <row r="101" spans="2:13" x14ac:dyDescent="0.25">
      <c r="B101" s="2"/>
      <c r="C101" s="74" t="s">
        <v>412</v>
      </c>
      <c r="D101" s="75"/>
      <c r="E101" s="73"/>
      <c r="F101" s="73"/>
      <c r="G101" s="73"/>
      <c r="H101" s="73"/>
      <c r="I101" s="87"/>
      <c r="J101" s="87"/>
      <c r="K101" s="87"/>
      <c r="L101" s="73"/>
      <c r="M101" s="2"/>
    </row>
    <row r="102" spans="2:13" x14ac:dyDescent="0.25">
      <c r="B102" s="2"/>
      <c r="C102" s="74" t="s">
        <v>413</v>
      </c>
      <c r="D102" s="75"/>
      <c r="E102" s="73"/>
      <c r="F102" s="73"/>
      <c r="G102" s="73"/>
      <c r="H102" s="73"/>
      <c r="I102" s="87"/>
      <c r="J102" s="87"/>
      <c r="K102" s="87"/>
      <c r="L102" s="73"/>
      <c r="M102" s="2"/>
    </row>
    <row r="103" spans="2:13" x14ac:dyDescent="0.25">
      <c r="B103" s="2"/>
      <c r="C103" s="74" t="s">
        <v>414</v>
      </c>
      <c r="D103" s="75"/>
      <c r="E103" s="73"/>
      <c r="F103" s="73"/>
      <c r="G103" s="73"/>
      <c r="H103" s="73"/>
      <c r="I103" s="87"/>
      <c r="J103" s="87"/>
      <c r="K103" s="87"/>
      <c r="L103" s="73"/>
      <c r="M103" s="2"/>
    </row>
    <row r="104" spans="2:13" x14ac:dyDescent="0.25">
      <c r="B104" s="2"/>
      <c r="C104" s="74" t="s">
        <v>415</v>
      </c>
      <c r="D104" s="75"/>
      <c r="E104" s="73"/>
      <c r="F104" s="73"/>
      <c r="G104" s="73"/>
      <c r="H104" s="73"/>
      <c r="I104" s="87"/>
      <c r="J104" s="87"/>
      <c r="K104" s="87"/>
      <c r="L104" s="73"/>
      <c r="M104" s="2"/>
    </row>
    <row r="105" spans="2:13" x14ac:dyDescent="0.25">
      <c r="B105" s="2"/>
      <c r="C105" s="74" t="s">
        <v>416</v>
      </c>
      <c r="D105" s="75"/>
      <c r="E105" s="73"/>
      <c r="F105" s="73"/>
      <c r="G105" s="73"/>
      <c r="H105" s="73"/>
      <c r="I105" s="87"/>
      <c r="J105" s="87"/>
      <c r="K105" s="87"/>
      <c r="L105" s="73"/>
      <c r="M105" s="2"/>
    </row>
    <row r="106" spans="2:13" x14ac:dyDescent="0.25">
      <c r="B106" s="2"/>
      <c r="C106" s="74" t="s">
        <v>417</v>
      </c>
      <c r="D106" s="75"/>
      <c r="E106" s="73"/>
      <c r="F106" s="73"/>
      <c r="G106" s="73"/>
      <c r="H106" s="73"/>
      <c r="I106" s="87"/>
      <c r="J106" s="87"/>
      <c r="K106" s="87"/>
      <c r="L106" s="73"/>
      <c r="M106" s="2"/>
    </row>
    <row r="107" spans="2:13" x14ac:dyDescent="0.25">
      <c r="B107" s="2"/>
      <c r="C107" s="74" t="s">
        <v>418</v>
      </c>
      <c r="D107" s="75"/>
      <c r="E107" s="73"/>
      <c r="F107" s="73"/>
      <c r="G107" s="73"/>
      <c r="H107" s="73"/>
      <c r="I107" s="87"/>
      <c r="J107" s="87"/>
      <c r="K107" s="87"/>
      <c r="L107" s="73"/>
      <c r="M107" s="2"/>
    </row>
    <row r="108" spans="2:13" x14ac:dyDescent="0.25">
      <c r="B108" s="2"/>
      <c r="C108" s="74" t="s">
        <v>419</v>
      </c>
      <c r="D108" s="75"/>
      <c r="E108" s="73"/>
      <c r="F108" s="73"/>
      <c r="G108" s="73"/>
      <c r="H108" s="73"/>
      <c r="I108" s="87"/>
      <c r="J108" s="87"/>
      <c r="K108" s="87"/>
      <c r="L108" s="73"/>
      <c r="M108" s="2"/>
    </row>
    <row r="109" spans="2:13" x14ac:dyDescent="0.25">
      <c r="B109" s="2"/>
      <c r="C109" s="74" t="s">
        <v>420</v>
      </c>
      <c r="D109" s="75"/>
      <c r="E109" s="73"/>
      <c r="F109" s="73"/>
      <c r="G109" s="73"/>
      <c r="H109" s="73"/>
      <c r="I109" s="87"/>
      <c r="J109" s="87"/>
      <c r="K109" s="87"/>
      <c r="L109" s="73"/>
      <c r="M109" s="2"/>
    </row>
    <row r="110" spans="2:13" x14ac:dyDescent="0.25">
      <c r="B110" s="2"/>
      <c r="C110" s="74" t="s">
        <v>421</v>
      </c>
      <c r="D110" s="75"/>
      <c r="E110" s="73"/>
      <c r="F110" s="73"/>
      <c r="G110" s="73"/>
      <c r="H110" s="73"/>
      <c r="I110" s="87"/>
      <c r="J110" s="87"/>
      <c r="K110" s="87"/>
      <c r="L110" s="73"/>
      <c r="M110" s="2"/>
    </row>
    <row r="111" spans="2:13" x14ac:dyDescent="0.25">
      <c r="B111" s="2"/>
      <c r="C111" s="74" t="s">
        <v>422</v>
      </c>
      <c r="D111" s="75"/>
      <c r="E111" s="73"/>
      <c r="F111" s="73"/>
      <c r="G111" s="73"/>
      <c r="H111" s="73"/>
      <c r="I111" s="87"/>
      <c r="J111" s="87"/>
      <c r="K111" s="87"/>
      <c r="L111" s="73"/>
      <c r="M111" s="2"/>
    </row>
    <row r="112" spans="2:13" x14ac:dyDescent="0.25">
      <c r="B112" s="2"/>
      <c r="C112" s="74" t="s">
        <v>423</v>
      </c>
      <c r="D112" s="75"/>
      <c r="E112" s="73"/>
      <c r="F112" s="73"/>
      <c r="G112" s="73"/>
      <c r="H112" s="73"/>
      <c r="I112" s="87"/>
      <c r="J112" s="87"/>
      <c r="K112" s="87"/>
      <c r="L112" s="73"/>
      <c r="M112" s="2"/>
    </row>
    <row r="113" spans="1:13" x14ac:dyDescent="0.25">
      <c r="B113" s="2"/>
      <c r="C113" s="74" t="s">
        <v>424</v>
      </c>
      <c r="D113" s="75"/>
      <c r="E113" s="73"/>
      <c r="F113" s="73"/>
      <c r="G113" s="73"/>
      <c r="H113" s="73"/>
      <c r="I113" s="87"/>
      <c r="J113" s="87"/>
      <c r="K113" s="87"/>
      <c r="L113" s="73"/>
      <c r="M113" s="2"/>
    </row>
    <row r="114" spans="1:13" s="24" customFormat="1" x14ac:dyDescent="0.25">
      <c r="B114" s="5"/>
      <c r="C114" s="94" t="s">
        <v>425</v>
      </c>
      <c r="D114" s="95"/>
      <c r="E114" s="73"/>
      <c r="F114" s="73"/>
      <c r="G114" s="73"/>
      <c r="H114" s="73"/>
      <c r="I114" s="87"/>
      <c r="J114" s="87"/>
      <c r="K114" s="87"/>
      <c r="L114" s="73"/>
      <c r="M114" s="5"/>
    </row>
    <row r="115" spans="1:13" s="24" customFormat="1" x14ac:dyDescent="0.25">
      <c r="A115" s="25" t="s">
        <v>426</v>
      </c>
      <c r="B115" s="5"/>
      <c r="C115" s="94" t="s">
        <v>427</v>
      </c>
      <c r="D115" s="95"/>
      <c r="E115" s="73"/>
      <c r="F115" s="73"/>
      <c r="G115" s="73"/>
      <c r="H115" s="73"/>
      <c r="I115" s="87"/>
      <c r="J115" s="87"/>
      <c r="K115" s="87"/>
      <c r="L115" s="73"/>
      <c r="M115" s="5"/>
    </row>
    <row r="116" spans="1:13" x14ac:dyDescent="0.25">
      <c r="A116" s="26" t="s">
        <v>428</v>
      </c>
      <c r="B116" s="2"/>
      <c r="C116" s="74" t="s">
        <v>318</v>
      </c>
      <c r="D116" s="75"/>
      <c r="E116" s="21" t="str">
        <f>""</f>
        <v/>
      </c>
      <c r="F116" s="21" t="str">
        <f>""</f>
        <v/>
      </c>
      <c r="G116" s="21" t="str">
        <f>""</f>
        <v/>
      </c>
      <c r="H116" s="21" t="str">
        <f>""</f>
        <v/>
      </c>
      <c r="I116" s="20">
        <f>SUM(I16:I115)</f>
        <v>0</v>
      </c>
      <c r="J116" s="20">
        <f>SUM(J16:J115)</f>
        <v>0</v>
      </c>
      <c r="K116" s="20">
        <f>SUM(K16:K115)</f>
        <v>0</v>
      </c>
      <c r="L116" s="21" t="str">
        <f>""</f>
        <v/>
      </c>
      <c r="M116" s="2"/>
    </row>
    <row r="117" spans="1:13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5.0999999999999996" customHeight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</sheetData>
  <sheetProtection password="BBAF" sheet="1" formatColumns="0" insertRows="0" deleteRows="0" selectLockedCells="1"/>
  <mergeCells count="803">
    <mergeCell ref="C7:L7"/>
    <mergeCell ref="C9:L9"/>
    <mergeCell ref="C10:L10"/>
    <mergeCell ref="C11:L11"/>
    <mergeCell ref="C13:L13"/>
    <mergeCell ref="L17"/>
    <mergeCell ref="C18:D18"/>
    <mergeCell ref="L18"/>
    <mergeCell ref="C17:D17"/>
    <mergeCell ref="I14:I15"/>
    <mergeCell ref="J14:J15"/>
    <mergeCell ref="K14:K15"/>
    <mergeCell ref="L14:L15"/>
    <mergeCell ref="C16:D16"/>
    <mergeCell ref="L16"/>
    <mergeCell ref="C14:D15"/>
    <mergeCell ref="E14:E15"/>
    <mergeCell ref="F14:F15"/>
    <mergeCell ref="G14:G15"/>
    <mergeCell ref="H14:H15"/>
    <mergeCell ref="L23"/>
    <mergeCell ref="C24:D24"/>
    <mergeCell ref="L24"/>
    <mergeCell ref="C23:D23"/>
    <mergeCell ref="L21"/>
    <mergeCell ref="C22:D22"/>
    <mergeCell ref="L22"/>
    <mergeCell ref="C21:D21"/>
    <mergeCell ref="L19"/>
    <mergeCell ref="C20:D20"/>
    <mergeCell ref="L20"/>
    <mergeCell ref="C19:D19"/>
    <mergeCell ref="L29"/>
    <mergeCell ref="C30:D30"/>
    <mergeCell ref="L30"/>
    <mergeCell ref="C29:D29"/>
    <mergeCell ref="L27"/>
    <mergeCell ref="C28:D28"/>
    <mergeCell ref="L28"/>
    <mergeCell ref="C27:D27"/>
    <mergeCell ref="L25"/>
    <mergeCell ref="C26:D26"/>
    <mergeCell ref="L26"/>
    <mergeCell ref="C25:D25"/>
    <mergeCell ref="L31"/>
    <mergeCell ref="C32:D32"/>
    <mergeCell ref="E32"/>
    <mergeCell ref="F32"/>
    <mergeCell ref="G32"/>
    <mergeCell ref="H32"/>
    <mergeCell ref="I32"/>
    <mergeCell ref="J32"/>
    <mergeCell ref="K32"/>
    <mergeCell ref="L32"/>
    <mergeCell ref="C31:D31"/>
    <mergeCell ref="I33"/>
    <mergeCell ref="J33"/>
    <mergeCell ref="K33"/>
    <mergeCell ref="L33"/>
    <mergeCell ref="C34:D34"/>
    <mergeCell ref="E34"/>
    <mergeCell ref="F34"/>
    <mergeCell ref="G34"/>
    <mergeCell ref="H34"/>
    <mergeCell ref="I34"/>
    <mergeCell ref="J34"/>
    <mergeCell ref="K34"/>
    <mergeCell ref="L34"/>
    <mergeCell ref="C33:D33"/>
    <mergeCell ref="E33"/>
    <mergeCell ref="F33"/>
    <mergeCell ref="G33"/>
    <mergeCell ref="H33"/>
    <mergeCell ref="I35"/>
    <mergeCell ref="J35"/>
    <mergeCell ref="K35"/>
    <mergeCell ref="L35"/>
    <mergeCell ref="C36:D36"/>
    <mergeCell ref="E36"/>
    <mergeCell ref="F36"/>
    <mergeCell ref="G36"/>
    <mergeCell ref="H36"/>
    <mergeCell ref="I36"/>
    <mergeCell ref="J36"/>
    <mergeCell ref="K36"/>
    <mergeCell ref="L36"/>
    <mergeCell ref="C35:D35"/>
    <mergeCell ref="E35"/>
    <mergeCell ref="F35"/>
    <mergeCell ref="G35"/>
    <mergeCell ref="H35"/>
    <mergeCell ref="I37"/>
    <mergeCell ref="J37"/>
    <mergeCell ref="K37"/>
    <mergeCell ref="L37"/>
    <mergeCell ref="C38:D38"/>
    <mergeCell ref="E38"/>
    <mergeCell ref="F38"/>
    <mergeCell ref="G38"/>
    <mergeCell ref="H38"/>
    <mergeCell ref="I38"/>
    <mergeCell ref="J38"/>
    <mergeCell ref="K38"/>
    <mergeCell ref="L38"/>
    <mergeCell ref="C37:D37"/>
    <mergeCell ref="E37"/>
    <mergeCell ref="F37"/>
    <mergeCell ref="G37"/>
    <mergeCell ref="H37"/>
    <mergeCell ref="I39"/>
    <mergeCell ref="J39"/>
    <mergeCell ref="K39"/>
    <mergeCell ref="L39"/>
    <mergeCell ref="C40:D40"/>
    <mergeCell ref="E40"/>
    <mergeCell ref="F40"/>
    <mergeCell ref="G40"/>
    <mergeCell ref="H40"/>
    <mergeCell ref="I40"/>
    <mergeCell ref="J40"/>
    <mergeCell ref="K40"/>
    <mergeCell ref="L40"/>
    <mergeCell ref="C39:D39"/>
    <mergeCell ref="E39"/>
    <mergeCell ref="F39"/>
    <mergeCell ref="G39"/>
    <mergeCell ref="H39"/>
    <mergeCell ref="I41"/>
    <mergeCell ref="J41"/>
    <mergeCell ref="K41"/>
    <mergeCell ref="L41"/>
    <mergeCell ref="C42:D42"/>
    <mergeCell ref="E42"/>
    <mergeCell ref="F42"/>
    <mergeCell ref="G42"/>
    <mergeCell ref="H42"/>
    <mergeCell ref="I42"/>
    <mergeCell ref="J42"/>
    <mergeCell ref="K42"/>
    <mergeCell ref="L42"/>
    <mergeCell ref="C41:D41"/>
    <mergeCell ref="E41"/>
    <mergeCell ref="F41"/>
    <mergeCell ref="G41"/>
    <mergeCell ref="H41"/>
    <mergeCell ref="I43"/>
    <mergeCell ref="J43"/>
    <mergeCell ref="K43"/>
    <mergeCell ref="L43"/>
    <mergeCell ref="C44:D44"/>
    <mergeCell ref="E44"/>
    <mergeCell ref="F44"/>
    <mergeCell ref="G44"/>
    <mergeCell ref="H44"/>
    <mergeCell ref="I44"/>
    <mergeCell ref="J44"/>
    <mergeCell ref="K44"/>
    <mergeCell ref="L44"/>
    <mergeCell ref="C43:D43"/>
    <mergeCell ref="E43"/>
    <mergeCell ref="F43"/>
    <mergeCell ref="G43"/>
    <mergeCell ref="H43"/>
    <mergeCell ref="I45"/>
    <mergeCell ref="J45"/>
    <mergeCell ref="K45"/>
    <mergeCell ref="L45"/>
    <mergeCell ref="C46:D46"/>
    <mergeCell ref="E46"/>
    <mergeCell ref="F46"/>
    <mergeCell ref="G46"/>
    <mergeCell ref="H46"/>
    <mergeCell ref="I46"/>
    <mergeCell ref="J46"/>
    <mergeCell ref="K46"/>
    <mergeCell ref="L46"/>
    <mergeCell ref="C45:D45"/>
    <mergeCell ref="E45"/>
    <mergeCell ref="F45"/>
    <mergeCell ref="G45"/>
    <mergeCell ref="H45"/>
    <mergeCell ref="I47"/>
    <mergeCell ref="J47"/>
    <mergeCell ref="K47"/>
    <mergeCell ref="L47"/>
    <mergeCell ref="C48:D48"/>
    <mergeCell ref="E48"/>
    <mergeCell ref="F48"/>
    <mergeCell ref="G48"/>
    <mergeCell ref="H48"/>
    <mergeCell ref="I48"/>
    <mergeCell ref="J48"/>
    <mergeCell ref="K48"/>
    <mergeCell ref="L48"/>
    <mergeCell ref="C47:D47"/>
    <mergeCell ref="E47"/>
    <mergeCell ref="F47"/>
    <mergeCell ref="G47"/>
    <mergeCell ref="H47"/>
    <mergeCell ref="I49"/>
    <mergeCell ref="J49"/>
    <mergeCell ref="K49"/>
    <mergeCell ref="L49"/>
    <mergeCell ref="C50:D50"/>
    <mergeCell ref="E50"/>
    <mergeCell ref="F50"/>
    <mergeCell ref="G50"/>
    <mergeCell ref="H50"/>
    <mergeCell ref="I50"/>
    <mergeCell ref="J50"/>
    <mergeCell ref="K50"/>
    <mergeCell ref="L50"/>
    <mergeCell ref="C49:D49"/>
    <mergeCell ref="E49"/>
    <mergeCell ref="F49"/>
    <mergeCell ref="G49"/>
    <mergeCell ref="H49"/>
    <mergeCell ref="I51"/>
    <mergeCell ref="J51"/>
    <mergeCell ref="K51"/>
    <mergeCell ref="L51"/>
    <mergeCell ref="C52:D52"/>
    <mergeCell ref="E52"/>
    <mergeCell ref="F52"/>
    <mergeCell ref="G52"/>
    <mergeCell ref="H52"/>
    <mergeCell ref="I52"/>
    <mergeCell ref="J52"/>
    <mergeCell ref="K52"/>
    <mergeCell ref="L52"/>
    <mergeCell ref="C51:D51"/>
    <mergeCell ref="E51"/>
    <mergeCell ref="F51"/>
    <mergeCell ref="G51"/>
    <mergeCell ref="H51"/>
    <mergeCell ref="I53"/>
    <mergeCell ref="J53"/>
    <mergeCell ref="K53"/>
    <mergeCell ref="L53"/>
    <mergeCell ref="C54:D54"/>
    <mergeCell ref="E54"/>
    <mergeCell ref="F54"/>
    <mergeCell ref="G54"/>
    <mergeCell ref="H54"/>
    <mergeCell ref="I54"/>
    <mergeCell ref="J54"/>
    <mergeCell ref="K54"/>
    <mergeCell ref="L54"/>
    <mergeCell ref="C53:D53"/>
    <mergeCell ref="E53"/>
    <mergeCell ref="F53"/>
    <mergeCell ref="G53"/>
    <mergeCell ref="H53"/>
    <mergeCell ref="I55"/>
    <mergeCell ref="J55"/>
    <mergeCell ref="K55"/>
    <mergeCell ref="L55"/>
    <mergeCell ref="C56:D56"/>
    <mergeCell ref="E56"/>
    <mergeCell ref="F56"/>
    <mergeCell ref="G56"/>
    <mergeCell ref="H56"/>
    <mergeCell ref="I56"/>
    <mergeCell ref="J56"/>
    <mergeCell ref="K56"/>
    <mergeCell ref="L56"/>
    <mergeCell ref="C55:D55"/>
    <mergeCell ref="E55"/>
    <mergeCell ref="F55"/>
    <mergeCell ref="G55"/>
    <mergeCell ref="H55"/>
    <mergeCell ref="I57"/>
    <mergeCell ref="J57"/>
    <mergeCell ref="K57"/>
    <mergeCell ref="L57"/>
    <mergeCell ref="C58:D58"/>
    <mergeCell ref="E58"/>
    <mergeCell ref="F58"/>
    <mergeCell ref="G58"/>
    <mergeCell ref="H58"/>
    <mergeCell ref="I58"/>
    <mergeCell ref="J58"/>
    <mergeCell ref="K58"/>
    <mergeCell ref="L58"/>
    <mergeCell ref="C57:D57"/>
    <mergeCell ref="E57"/>
    <mergeCell ref="F57"/>
    <mergeCell ref="G57"/>
    <mergeCell ref="H57"/>
    <mergeCell ref="I59"/>
    <mergeCell ref="J59"/>
    <mergeCell ref="K59"/>
    <mergeCell ref="L59"/>
    <mergeCell ref="C60:D60"/>
    <mergeCell ref="E60"/>
    <mergeCell ref="F60"/>
    <mergeCell ref="G60"/>
    <mergeCell ref="H60"/>
    <mergeCell ref="I60"/>
    <mergeCell ref="J60"/>
    <mergeCell ref="K60"/>
    <mergeCell ref="L60"/>
    <mergeCell ref="C59:D59"/>
    <mergeCell ref="E59"/>
    <mergeCell ref="F59"/>
    <mergeCell ref="G59"/>
    <mergeCell ref="H59"/>
    <mergeCell ref="I61"/>
    <mergeCell ref="J61"/>
    <mergeCell ref="K61"/>
    <mergeCell ref="L61"/>
    <mergeCell ref="C62:D62"/>
    <mergeCell ref="E62"/>
    <mergeCell ref="F62"/>
    <mergeCell ref="G62"/>
    <mergeCell ref="H62"/>
    <mergeCell ref="I62"/>
    <mergeCell ref="J62"/>
    <mergeCell ref="K62"/>
    <mergeCell ref="L62"/>
    <mergeCell ref="C61:D61"/>
    <mergeCell ref="E61"/>
    <mergeCell ref="F61"/>
    <mergeCell ref="G61"/>
    <mergeCell ref="H61"/>
    <mergeCell ref="I63"/>
    <mergeCell ref="J63"/>
    <mergeCell ref="K63"/>
    <mergeCell ref="L63"/>
    <mergeCell ref="C64:D64"/>
    <mergeCell ref="E64"/>
    <mergeCell ref="F64"/>
    <mergeCell ref="G64"/>
    <mergeCell ref="H64"/>
    <mergeCell ref="I64"/>
    <mergeCell ref="J64"/>
    <mergeCell ref="K64"/>
    <mergeCell ref="L64"/>
    <mergeCell ref="C63:D63"/>
    <mergeCell ref="E63"/>
    <mergeCell ref="F63"/>
    <mergeCell ref="G63"/>
    <mergeCell ref="H63"/>
    <mergeCell ref="I65"/>
    <mergeCell ref="J65"/>
    <mergeCell ref="K65"/>
    <mergeCell ref="L65"/>
    <mergeCell ref="C66:D66"/>
    <mergeCell ref="E66"/>
    <mergeCell ref="F66"/>
    <mergeCell ref="G66"/>
    <mergeCell ref="H66"/>
    <mergeCell ref="I66"/>
    <mergeCell ref="J66"/>
    <mergeCell ref="K66"/>
    <mergeCell ref="L66"/>
    <mergeCell ref="C65:D65"/>
    <mergeCell ref="E65"/>
    <mergeCell ref="F65"/>
    <mergeCell ref="G65"/>
    <mergeCell ref="H65"/>
    <mergeCell ref="I67"/>
    <mergeCell ref="J67"/>
    <mergeCell ref="K67"/>
    <mergeCell ref="L67"/>
    <mergeCell ref="C68:D68"/>
    <mergeCell ref="E68"/>
    <mergeCell ref="F68"/>
    <mergeCell ref="G68"/>
    <mergeCell ref="H68"/>
    <mergeCell ref="I68"/>
    <mergeCell ref="J68"/>
    <mergeCell ref="K68"/>
    <mergeCell ref="L68"/>
    <mergeCell ref="C67:D67"/>
    <mergeCell ref="E67"/>
    <mergeCell ref="F67"/>
    <mergeCell ref="G67"/>
    <mergeCell ref="H67"/>
    <mergeCell ref="I69"/>
    <mergeCell ref="J69"/>
    <mergeCell ref="K69"/>
    <mergeCell ref="L69"/>
    <mergeCell ref="C70:D70"/>
    <mergeCell ref="E70"/>
    <mergeCell ref="F70"/>
    <mergeCell ref="G70"/>
    <mergeCell ref="H70"/>
    <mergeCell ref="I70"/>
    <mergeCell ref="J70"/>
    <mergeCell ref="K70"/>
    <mergeCell ref="L70"/>
    <mergeCell ref="C69:D69"/>
    <mergeCell ref="E69"/>
    <mergeCell ref="F69"/>
    <mergeCell ref="G69"/>
    <mergeCell ref="H69"/>
    <mergeCell ref="I71"/>
    <mergeCell ref="J71"/>
    <mergeCell ref="K71"/>
    <mergeCell ref="L71"/>
    <mergeCell ref="C72:D72"/>
    <mergeCell ref="E72"/>
    <mergeCell ref="F72"/>
    <mergeCell ref="G72"/>
    <mergeCell ref="H72"/>
    <mergeCell ref="I72"/>
    <mergeCell ref="J72"/>
    <mergeCell ref="K72"/>
    <mergeCell ref="L72"/>
    <mergeCell ref="C71:D71"/>
    <mergeCell ref="E71"/>
    <mergeCell ref="F71"/>
    <mergeCell ref="G71"/>
    <mergeCell ref="H71"/>
    <mergeCell ref="I73"/>
    <mergeCell ref="J73"/>
    <mergeCell ref="K73"/>
    <mergeCell ref="L73"/>
    <mergeCell ref="C74:D74"/>
    <mergeCell ref="E74"/>
    <mergeCell ref="F74"/>
    <mergeCell ref="G74"/>
    <mergeCell ref="H74"/>
    <mergeCell ref="I74"/>
    <mergeCell ref="J74"/>
    <mergeCell ref="K74"/>
    <mergeCell ref="L74"/>
    <mergeCell ref="C73:D73"/>
    <mergeCell ref="E73"/>
    <mergeCell ref="F73"/>
    <mergeCell ref="G73"/>
    <mergeCell ref="H73"/>
    <mergeCell ref="I75"/>
    <mergeCell ref="J75"/>
    <mergeCell ref="K75"/>
    <mergeCell ref="L75"/>
    <mergeCell ref="C76:D76"/>
    <mergeCell ref="E76"/>
    <mergeCell ref="F76"/>
    <mergeCell ref="G76"/>
    <mergeCell ref="H76"/>
    <mergeCell ref="I76"/>
    <mergeCell ref="J76"/>
    <mergeCell ref="K76"/>
    <mergeCell ref="L76"/>
    <mergeCell ref="C75:D75"/>
    <mergeCell ref="E75"/>
    <mergeCell ref="F75"/>
    <mergeCell ref="G75"/>
    <mergeCell ref="H75"/>
    <mergeCell ref="I77"/>
    <mergeCell ref="J77"/>
    <mergeCell ref="K77"/>
    <mergeCell ref="L77"/>
    <mergeCell ref="C78:D78"/>
    <mergeCell ref="E78"/>
    <mergeCell ref="F78"/>
    <mergeCell ref="G78"/>
    <mergeCell ref="H78"/>
    <mergeCell ref="I78"/>
    <mergeCell ref="J78"/>
    <mergeCell ref="K78"/>
    <mergeCell ref="L78"/>
    <mergeCell ref="C77:D77"/>
    <mergeCell ref="E77"/>
    <mergeCell ref="F77"/>
    <mergeCell ref="G77"/>
    <mergeCell ref="H77"/>
    <mergeCell ref="I79"/>
    <mergeCell ref="J79"/>
    <mergeCell ref="K79"/>
    <mergeCell ref="L79"/>
    <mergeCell ref="C80:D80"/>
    <mergeCell ref="E80"/>
    <mergeCell ref="F80"/>
    <mergeCell ref="G80"/>
    <mergeCell ref="H80"/>
    <mergeCell ref="I80"/>
    <mergeCell ref="J80"/>
    <mergeCell ref="K80"/>
    <mergeCell ref="L80"/>
    <mergeCell ref="C79:D79"/>
    <mergeCell ref="E79"/>
    <mergeCell ref="F79"/>
    <mergeCell ref="G79"/>
    <mergeCell ref="H79"/>
    <mergeCell ref="I81"/>
    <mergeCell ref="J81"/>
    <mergeCell ref="K81"/>
    <mergeCell ref="L81"/>
    <mergeCell ref="C82:D82"/>
    <mergeCell ref="E82"/>
    <mergeCell ref="F82"/>
    <mergeCell ref="G82"/>
    <mergeCell ref="H82"/>
    <mergeCell ref="I82"/>
    <mergeCell ref="J82"/>
    <mergeCell ref="K82"/>
    <mergeCell ref="L82"/>
    <mergeCell ref="C81:D81"/>
    <mergeCell ref="E81"/>
    <mergeCell ref="F81"/>
    <mergeCell ref="G81"/>
    <mergeCell ref="H81"/>
    <mergeCell ref="I83"/>
    <mergeCell ref="J83"/>
    <mergeCell ref="K83"/>
    <mergeCell ref="L83"/>
    <mergeCell ref="C84:D84"/>
    <mergeCell ref="E84"/>
    <mergeCell ref="F84"/>
    <mergeCell ref="G84"/>
    <mergeCell ref="H84"/>
    <mergeCell ref="I84"/>
    <mergeCell ref="J84"/>
    <mergeCell ref="K84"/>
    <mergeCell ref="L84"/>
    <mergeCell ref="C83:D83"/>
    <mergeCell ref="E83"/>
    <mergeCell ref="F83"/>
    <mergeCell ref="G83"/>
    <mergeCell ref="H83"/>
    <mergeCell ref="I85"/>
    <mergeCell ref="J85"/>
    <mergeCell ref="K85"/>
    <mergeCell ref="L85"/>
    <mergeCell ref="C86:D86"/>
    <mergeCell ref="E86"/>
    <mergeCell ref="F86"/>
    <mergeCell ref="G86"/>
    <mergeCell ref="H86"/>
    <mergeCell ref="I86"/>
    <mergeCell ref="J86"/>
    <mergeCell ref="K86"/>
    <mergeCell ref="L86"/>
    <mergeCell ref="C85:D85"/>
    <mergeCell ref="E85"/>
    <mergeCell ref="F85"/>
    <mergeCell ref="G85"/>
    <mergeCell ref="H85"/>
    <mergeCell ref="I87"/>
    <mergeCell ref="J87"/>
    <mergeCell ref="K87"/>
    <mergeCell ref="L87"/>
    <mergeCell ref="C88:D88"/>
    <mergeCell ref="E88"/>
    <mergeCell ref="F88"/>
    <mergeCell ref="G88"/>
    <mergeCell ref="H88"/>
    <mergeCell ref="I88"/>
    <mergeCell ref="J88"/>
    <mergeCell ref="K88"/>
    <mergeCell ref="L88"/>
    <mergeCell ref="C87:D87"/>
    <mergeCell ref="E87"/>
    <mergeCell ref="F87"/>
    <mergeCell ref="G87"/>
    <mergeCell ref="H87"/>
    <mergeCell ref="I89"/>
    <mergeCell ref="J89"/>
    <mergeCell ref="K89"/>
    <mergeCell ref="L89"/>
    <mergeCell ref="C90:D90"/>
    <mergeCell ref="E90"/>
    <mergeCell ref="F90"/>
    <mergeCell ref="G90"/>
    <mergeCell ref="H90"/>
    <mergeCell ref="I90"/>
    <mergeCell ref="J90"/>
    <mergeCell ref="K90"/>
    <mergeCell ref="L90"/>
    <mergeCell ref="C89:D89"/>
    <mergeCell ref="E89"/>
    <mergeCell ref="F89"/>
    <mergeCell ref="G89"/>
    <mergeCell ref="H89"/>
    <mergeCell ref="I91"/>
    <mergeCell ref="J91"/>
    <mergeCell ref="K91"/>
    <mergeCell ref="L91"/>
    <mergeCell ref="C92:D92"/>
    <mergeCell ref="E92"/>
    <mergeCell ref="F92"/>
    <mergeCell ref="G92"/>
    <mergeCell ref="H92"/>
    <mergeCell ref="I92"/>
    <mergeCell ref="J92"/>
    <mergeCell ref="K92"/>
    <mergeCell ref="L92"/>
    <mergeCell ref="C91:D91"/>
    <mergeCell ref="E91"/>
    <mergeCell ref="F91"/>
    <mergeCell ref="G91"/>
    <mergeCell ref="H91"/>
    <mergeCell ref="I93"/>
    <mergeCell ref="J93"/>
    <mergeCell ref="K93"/>
    <mergeCell ref="L93"/>
    <mergeCell ref="C94:D94"/>
    <mergeCell ref="E94"/>
    <mergeCell ref="F94"/>
    <mergeCell ref="G94"/>
    <mergeCell ref="H94"/>
    <mergeCell ref="I94"/>
    <mergeCell ref="J94"/>
    <mergeCell ref="K94"/>
    <mergeCell ref="L94"/>
    <mergeCell ref="C93:D93"/>
    <mergeCell ref="E93"/>
    <mergeCell ref="F93"/>
    <mergeCell ref="G93"/>
    <mergeCell ref="H93"/>
    <mergeCell ref="I95"/>
    <mergeCell ref="J95"/>
    <mergeCell ref="K95"/>
    <mergeCell ref="L95"/>
    <mergeCell ref="C96:D96"/>
    <mergeCell ref="E96"/>
    <mergeCell ref="F96"/>
    <mergeCell ref="G96"/>
    <mergeCell ref="H96"/>
    <mergeCell ref="I96"/>
    <mergeCell ref="J96"/>
    <mergeCell ref="K96"/>
    <mergeCell ref="L96"/>
    <mergeCell ref="C95:D95"/>
    <mergeCell ref="E95"/>
    <mergeCell ref="F95"/>
    <mergeCell ref="G95"/>
    <mergeCell ref="H95"/>
    <mergeCell ref="I97"/>
    <mergeCell ref="J97"/>
    <mergeCell ref="K97"/>
    <mergeCell ref="L97"/>
    <mergeCell ref="C98:D98"/>
    <mergeCell ref="E98"/>
    <mergeCell ref="F98"/>
    <mergeCell ref="G98"/>
    <mergeCell ref="H98"/>
    <mergeCell ref="I98"/>
    <mergeCell ref="J98"/>
    <mergeCell ref="K98"/>
    <mergeCell ref="L98"/>
    <mergeCell ref="C97:D97"/>
    <mergeCell ref="E97"/>
    <mergeCell ref="F97"/>
    <mergeCell ref="G97"/>
    <mergeCell ref="H97"/>
    <mergeCell ref="I99"/>
    <mergeCell ref="J99"/>
    <mergeCell ref="K99"/>
    <mergeCell ref="L99"/>
    <mergeCell ref="C100:D100"/>
    <mergeCell ref="E100"/>
    <mergeCell ref="F100"/>
    <mergeCell ref="G100"/>
    <mergeCell ref="H100"/>
    <mergeCell ref="I100"/>
    <mergeCell ref="J100"/>
    <mergeCell ref="K100"/>
    <mergeCell ref="L100"/>
    <mergeCell ref="C99:D99"/>
    <mergeCell ref="E99"/>
    <mergeCell ref="F99"/>
    <mergeCell ref="G99"/>
    <mergeCell ref="H99"/>
    <mergeCell ref="I101"/>
    <mergeCell ref="J101"/>
    <mergeCell ref="K101"/>
    <mergeCell ref="L101"/>
    <mergeCell ref="C102:D102"/>
    <mergeCell ref="E102"/>
    <mergeCell ref="F102"/>
    <mergeCell ref="G102"/>
    <mergeCell ref="H102"/>
    <mergeCell ref="I102"/>
    <mergeCell ref="J102"/>
    <mergeCell ref="K102"/>
    <mergeCell ref="L102"/>
    <mergeCell ref="C101:D101"/>
    <mergeCell ref="E101"/>
    <mergeCell ref="F101"/>
    <mergeCell ref="G101"/>
    <mergeCell ref="H101"/>
    <mergeCell ref="I103"/>
    <mergeCell ref="J103"/>
    <mergeCell ref="K103"/>
    <mergeCell ref="L103"/>
    <mergeCell ref="C104:D104"/>
    <mergeCell ref="E104"/>
    <mergeCell ref="F104"/>
    <mergeCell ref="G104"/>
    <mergeCell ref="H104"/>
    <mergeCell ref="I104"/>
    <mergeCell ref="J104"/>
    <mergeCell ref="K104"/>
    <mergeCell ref="L104"/>
    <mergeCell ref="C103:D103"/>
    <mergeCell ref="E103"/>
    <mergeCell ref="F103"/>
    <mergeCell ref="G103"/>
    <mergeCell ref="H103"/>
    <mergeCell ref="I105"/>
    <mergeCell ref="J105"/>
    <mergeCell ref="K105"/>
    <mergeCell ref="L105"/>
    <mergeCell ref="C106:D106"/>
    <mergeCell ref="E106"/>
    <mergeCell ref="F106"/>
    <mergeCell ref="G106"/>
    <mergeCell ref="H106"/>
    <mergeCell ref="I106"/>
    <mergeCell ref="J106"/>
    <mergeCell ref="K106"/>
    <mergeCell ref="L106"/>
    <mergeCell ref="C105:D105"/>
    <mergeCell ref="E105"/>
    <mergeCell ref="F105"/>
    <mergeCell ref="G105"/>
    <mergeCell ref="H105"/>
    <mergeCell ref="I107"/>
    <mergeCell ref="J107"/>
    <mergeCell ref="K107"/>
    <mergeCell ref="L107"/>
    <mergeCell ref="C108:D108"/>
    <mergeCell ref="E108"/>
    <mergeCell ref="F108"/>
    <mergeCell ref="G108"/>
    <mergeCell ref="H108"/>
    <mergeCell ref="I108"/>
    <mergeCell ref="J108"/>
    <mergeCell ref="K108"/>
    <mergeCell ref="L108"/>
    <mergeCell ref="C107:D107"/>
    <mergeCell ref="E107"/>
    <mergeCell ref="F107"/>
    <mergeCell ref="G107"/>
    <mergeCell ref="H107"/>
    <mergeCell ref="I109"/>
    <mergeCell ref="J109"/>
    <mergeCell ref="K109"/>
    <mergeCell ref="L109"/>
    <mergeCell ref="C110:D110"/>
    <mergeCell ref="E110"/>
    <mergeCell ref="F110"/>
    <mergeCell ref="G110"/>
    <mergeCell ref="H110"/>
    <mergeCell ref="I110"/>
    <mergeCell ref="J110"/>
    <mergeCell ref="K110"/>
    <mergeCell ref="L110"/>
    <mergeCell ref="C109:D109"/>
    <mergeCell ref="E109"/>
    <mergeCell ref="F109"/>
    <mergeCell ref="G109"/>
    <mergeCell ref="H109"/>
    <mergeCell ref="I111"/>
    <mergeCell ref="J111"/>
    <mergeCell ref="K111"/>
    <mergeCell ref="L111"/>
    <mergeCell ref="C112:D112"/>
    <mergeCell ref="E112"/>
    <mergeCell ref="F112"/>
    <mergeCell ref="G112"/>
    <mergeCell ref="H112"/>
    <mergeCell ref="I112"/>
    <mergeCell ref="J112"/>
    <mergeCell ref="K112"/>
    <mergeCell ref="L112"/>
    <mergeCell ref="C111:D111"/>
    <mergeCell ref="E111"/>
    <mergeCell ref="F111"/>
    <mergeCell ref="G111"/>
    <mergeCell ref="H111"/>
    <mergeCell ref="I113"/>
    <mergeCell ref="J113"/>
    <mergeCell ref="K113"/>
    <mergeCell ref="L113"/>
    <mergeCell ref="C114:D114"/>
    <mergeCell ref="E114"/>
    <mergeCell ref="F114"/>
    <mergeCell ref="G114"/>
    <mergeCell ref="H114"/>
    <mergeCell ref="I114"/>
    <mergeCell ref="J114"/>
    <mergeCell ref="K114"/>
    <mergeCell ref="L114"/>
    <mergeCell ref="C113:D113"/>
    <mergeCell ref="E113"/>
    <mergeCell ref="F113"/>
    <mergeCell ref="G113"/>
    <mergeCell ref="H113"/>
    <mergeCell ref="I115"/>
    <mergeCell ref="J115"/>
    <mergeCell ref="K115"/>
    <mergeCell ref="L115"/>
    <mergeCell ref="C116:D116"/>
    <mergeCell ref="C115:D115"/>
    <mergeCell ref="E115"/>
    <mergeCell ref="F115"/>
    <mergeCell ref="G115"/>
    <mergeCell ref="H115"/>
  </mergeCells>
  <dataValidations count="300">
    <dataValidation type="decimal" showErrorMessage="1" errorTitle="Kesalahan Jenis Data" error="Data yang dimasukkan harus berupa Angka!" sqref="I16">
      <formula1>-1000000000000000000</formula1>
      <formula2>1000000000000000000</formula2>
    </dataValidation>
    <dataValidation type="decimal" showErrorMessage="1" errorTitle="Kesalahan Jenis Data" error="Data yang dimasukkan harus berupa Angka!" sqref="J16">
      <formula1>-1000000000000000000</formula1>
      <formula2>1000000000000000000</formula2>
    </dataValidation>
    <dataValidation type="decimal" showErrorMessage="1" errorTitle="Kesalahan Jenis Data" error="Data yang dimasukkan harus berupa Angka!" sqref="K16">
      <formula1>-1000000000000000000</formula1>
      <formula2>1000000000000000000</formula2>
    </dataValidation>
    <dataValidation type="decimal" showErrorMessage="1" errorTitle="Kesalahan Jenis Data" error="Data yang dimasukkan harus berupa Angka!" sqref="I17">
      <formula1>-1000000000000000000</formula1>
      <formula2>1000000000000000000</formula2>
    </dataValidation>
    <dataValidation type="decimal" showErrorMessage="1" errorTitle="Kesalahan Jenis Data" error="Data yang dimasukkan harus berupa Angka!" sqref="J17">
      <formula1>-1000000000000000000</formula1>
      <formula2>1000000000000000000</formula2>
    </dataValidation>
    <dataValidation type="decimal" showErrorMessage="1" errorTitle="Kesalahan Jenis Data" error="Data yang dimasukkan harus berupa Angka!" sqref="K17">
      <formula1>-1000000000000000000</formula1>
      <formula2>1000000000000000000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ecimal" showErrorMessage="1" errorTitle="Kesalahan Jenis Data" error="Data yang dimasukkan harus berupa Angka!" sqref="J18">
      <formula1>-1000000000000000000</formula1>
      <formula2>1000000000000000000</formula2>
    </dataValidation>
    <dataValidation type="decimal" showErrorMessage="1" errorTitle="Kesalahan Jenis Data" error="Data yang dimasukkan harus berupa Angka!" sqref="K18">
      <formula1>-1000000000000000000</formula1>
      <formula2>1000000000000000000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  <dataValidation type="decimal" showErrorMessage="1" errorTitle="Kesalahan Jenis Data" error="Data yang dimasukkan harus berupa Angka!" sqref="J19">
      <formula1>-1000000000000000000</formula1>
      <formula2>1000000000000000000</formula2>
    </dataValidation>
    <dataValidation type="decimal" showErrorMessage="1" errorTitle="Kesalahan Jenis Data" error="Data yang dimasukkan harus berupa Angka!" sqref="K19">
      <formula1>-1000000000000000000</formula1>
      <formula2>1000000000000000000</formula2>
    </dataValidation>
    <dataValidation type="decimal" showErrorMessage="1" errorTitle="Kesalahan Jenis Data" error="Data yang dimasukkan harus berupa Angka!" sqref="I20">
      <formula1>-1000000000000000000</formula1>
      <formula2>1000000000000000000</formula2>
    </dataValidation>
    <dataValidation type="decimal" showErrorMessage="1" errorTitle="Kesalahan Jenis Data" error="Data yang dimasukkan harus berupa Angka!" sqref="J20">
      <formula1>-1000000000000000000</formula1>
      <formula2>1000000000000000000</formula2>
    </dataValidation>
    <dataValidation type="decimal" showErrorMessage="1" errorTitle="Kesalahan Jenis Data" error="Data yang dimasukkan harus berupa Angka!" sqref="K20">
      <formula1>-1000000000000000000</formula1>
      <formula2>1000000000000000000</formula2>
    </dataValidation>
    <dataValidation type="decimal" showErrorMessage="1" errorTitle="Kesalahan Jenis Data" error="Data yang dimasukkan harus berupa Angka!" sqref="I21">
      <formula1>-1000000000000000000</formula1>
      <formula2>1000000000000000000</formula2>
    </dataValidation>
    <dataValidation type="decimal" showErrorMessage="1" errorTitle="Kesalahan Jenis Data" error="Data yang dimasukkan harus berupa Angka!" sqref="J21">
      <formula1>-1000000000000000000</formula1>
      <formula2>1000000000000000000</formula2>
    </dataValidation>
    <dataValidation type="decimal" showErrorMessage="1" errorTitle="Kesalahan Jenis Data" error="Data yang dimasukkan harus berupa Angka!" sqref="K21">
      <formula1>-1000000000000000000</formula1>
      <formula2>1000000000000000000</formula2>
    </dataValidation>
    <dataValidation type="decimal" showErrorMessage="1" errorTitle="Kesalahan Jenis Data" error="Data yang dimasukkan harus berupa Angka!" sqref="I22">
      <formula1>-1000000000000000000</formula1>
      <formula2>1000000000000000000</formula2>
    </dataValidation>
    <dataValidation type="decimal" showErrorMessage="1" errorTitle="Kesalahan Jenis Data" error="Data yang dimasukkan harus berupa Angka!" sqref="J22">
      <formula1>-1000000000000000000</formula1>
      <formula2>1000000000000000000</formula2>
    </dataValidation>
    <dataValidation type="decimal" showErrorMessage="1" errorTitle="Kesalahan Jenis Data" error="Data yang dimasukkan harus berupa Angka!" sqref="K22">
      <formula1>-1000000000000000000</formula1>
      <formula2>1000000000000000000</formula2>
    </dataValidation>
    <dataValidation type="decimal" showErrorMessage="1" errorTitle="Kesalahan Jenis Data" error="Data yang dimasukkan harus berupa Angka!" sqref="I23">
      <formula1>-1000000000000000000</formula1>
      <formula2>1000000000000000000</formula2>
    </dataValidation>
    <dataValidation type="decimal" showErrorMessage="1" errorTitle="Kesalahan Jenis Data" error="Data yang dimasukkan harus berupa Angka!" sqref="J23">
      <formula1>-1000000000000000000</formula1>
      <formula2>1000000000000000000</formula2>
    </dataValidation>
    <dataValidation type="decimal" showErrorMessage="1" errorTitle="Kesalahan Jenis Data" error="Data yang dimasukkan harus berupa Angka!" sqref="K23">
      <formula1>-1000000000000000000</formula1>
      <formula2>1000000000000000000</formula2>
    </dataValidation>
    <dataValidation type="decimal" showErrorMessage="1" errorTitle="Kesalahan Jenis Data" error="Data yang dimasukkan harus berupa Angka!" sqref="I24">
      <formula1>-1000000000000000000</formula1>
      <formula2>1000000000000000000</formula2>
    </dataValidation>
    <dataValidation type="decimal" showErrorMessage="1" errorTitle="Kesalahan Jenis Data" error="Data yang dimasukkan harus berupa Angka!" sqref="J24">
      <formula1>-1000000000000000000</formula1>
      <formula2>1000000000000000000</formula2>
    </dataValidation>
    <dataValidation type="decimal" showErrorMessage="1" errorTitle="Kesalahan Jenis Data" error="Data yang dimasukkan harus berupa Angka!" sqref="K24">
      <formula1>-1000000000000000000</formula1>
      <formula2>1000000000000000000</formula2>
    </dataValidation>
    <dataValidation type="decimal" showErrorMessage="1" errorTitle="Kesalahan Jenis Data" error="Data yang dimasukkan harus berupa Angka!" sqref="I25">
      <formula1>-1000000000000000000</formula1>
      <formula2>1000000000000000000</formula2>
    </dataValidation>
    <dataValidation type="decimal" showErrorMessage="1" errorTitle="Kesalahan Jenis Data" error="Data yang dimasukkan harus berupa Angka!" sqref="J25">
      <formula1>-1000000000000000000</formula1>
      <formula2>1000000000000000000</formula2>
    </dataValidation>
    <dataValidation type="decimal" showErrorMessage="1" errorTitle="Kesalahan Jenis Data" error="Data yang dimasukkan harus berupa Angka!" sqref="K25">
      <formula1>-1000000000000000000</formula1>
      <formula2>1000000000000000000</formula2>
    </dataValidation>
    <dataValidation type="decimal" showErrorMessage="1" errorTitle="Kesalahan Jenis Data" error="Data yang dimasukkan harus berupa Angka!" sqref="I26">
      <formula1>-1000000000000000000</formula1>
      <formula2>1000000000000000000</formula2>
    </dataValidation>
    <dataValidation type="decimal" showErrorMessage="1" errorTitle="Kesalahan Jenis Data" error="Data yang dimasukkan harus berupa Angka!" sqref="J26">
      <formula1>-1000000000000000000</formula1>
      <formula2>1000000000000000000</formula2>
    </dataValidation>
    <dataValidation type="decimal" showErrorMessage="1" errorTitle="Kesalahan Jenis Data" error="Data yang dimasukkan harus berupa Angka!" sqref="K26">
      <formula1>-1000000000000000000</formula1>
      <formula2>1000000000000000000</formula2>
    </dataValidation>
    <dataValidation type="decimal" showErrorMessage="1" errorTitle="Kesalahan Jenis Data" error="Data yang dimasukkan harus berupa Angka!" sqref="I27">
      <formula1>-1000000000000000000</formula1>
      <formula2>1000000000000000000</formula2>
    </dataValidation>
    <dataValidation type="decimal" showErrorMessage="1" errorTitle="Kesalahan Jenis Data" error="Data yang dimasukkan harus berupa Angka!" sqref="J27">
      <formula1>-1000000000000000000</formula1>
      <formula2>1000000000000000000</formula2>
    </dataValidation>
    <dataValidation type="decimal" showErrorMessage="1" errorTitle="Kesalahan Jenis Data" error="Data yang dimasukkan harus berupa Angka!" sqref="K27">
      <formula1>-1000000000000000000</formula1>
      <formula2>1000000000000000000</formula2>
    </dataValidation>
    <dataValidation type="decimal" showErrorMessage="1" errorTitle="Kesalahan Jenis Data" error="Data yang dimasukkan harus berupa Angka!" sqref="I28">
      <formula1>-1000000000000000000</formula1>
      <formula2>1000000000000000000</formula2>
    </dataValidation>
    <dataValidation type="decimal" showErrorMessage="1" errorTitle="Kesalahan Jenis Data" error="Data yang dimasukkan harus berupa Angka!" sqref="J28">
      <formula1>-1000000000000000000</formula1>
      <formula2>1000000000000000000</formula2>
    </dataValidation>
    <dataValidation type="decimal" showErrorMessage="1" errorTitle="Kesalahan Jenis Data" error="Data yang dimasukkan harus berupa Angka!" sqref="K28">
      <formula1>-1000000000000000000</formula1>
      <formula2>1000000000000000000</formula2>
    </dataValidation>
    <dataValidation type="decimal" showErrorMessage="1" errorTitle="Kesalahan Jenis Data" error="Data yang dimasukkan harus berupa Angka!" sqref="I29">
      <formula1>-1000000000000000000</formula1>
      <formula2>1000000000000000000</formula2>
    </dataValidation>
    <dataValidation type="decimal" showErrorMessage="1" errorTitle="Kesalahan Jenis Data" error="Data yang dimasukkan harus berupa Angka!" sqref="J29">
      <formula1>-1000000000000000000</formula1>
      <formula2>1000000000000000000</formula2>
    </dataValidation>
    <dataValidation type="decimal" showErrorMessage="1" errorTitle="Kesalahan Jenis Data" error="Data yang dimasukkan harus berupa Angka!" sqref="K29">
      <formula1>-1000000000000000000</formula1>
      <formula2>1000000000000000000</formula2>
    </dataValidation>
    <dataValidation type="decimal" showErrorMessage="1" errorTitle="Kesalahan Jenis Data" error="Data yang dimasukkan harus berupa Angka!" sqref="I30">
      <formula1>-1000000000000000000</formula1>
      <formula2>1000000000000000000</formula2>
    </dataValidation>
    <dataValidation type="decimal" showErrorMessage="1" errorTitle="Kesalahan Jenis Data" error="Data yang dimasukkan harus berupa Angka!" sqref="J30">
      <formula1>-1000000000000000000</formula1>
      <formula2>1000000000000000000</formula2>
    </dataValidation>
    <dataValidation type="decimal" showErrorMessage="1" errorTitle="Kesalahan Jenis Data" error="Data yang dimasukkan harus berupa Angka!" sqref="K30">
      <formula1>-1000000000000000000</formula1>
      <formula2>1000000000000000000</formula2>
    </dataValidation>
    <dataValidation type="decimal" showErrorMessage="1" errorTitle="Kesalahan Jenis Data" error="Data yang dimasukkan harus berupa Angka!" sqref="I31">
      <formula1>-1000000000000000000</formula1>
      <formula2>1000000000000000000</formula2>
    </dataValidation>
    <dataValidation type="decimal" showErrorMessage="1" errorTitle="Kesalahan Jenis Data" error="Data yang dimasukkan harus berupa Angka!" sqref="J31">
      <formula1>-1000000000000000000</formula1>
      <formula2>1000000000000000000</formula2>
    </dataValidation>
    <dataValidation type="decimal" showErrorMessage="1" errorTitle="Kesalahan Jenis Data" error="Data yang dimasukkan harus berupa Angka!" sqref="K31">
      <formula1>-1000000000000000000</formula1>
      <formula2>1000000000000000000</formula2>
    </dataValidation>
    <dataValidation type="decimal" showErrorMessage="1" errorTitle="Kesalahan Jenis Data" error="Data yang dimasukkan harus berupa Angka!" sqref="I32">
      <formula1>-1000000000000000000</formula1>
      <formula2>1000000000000000000</formula2>
    </dataValidation>
    <dataValidation type="decimal" showErrorMessage="1" errorTitle="Kesalahan Jenis Data" error="Data yang dimasukkan harus berupa Angka!" sqref="J32">
      <formula1>-1000000000000000000</formula1>
      <formula2>1000000000000000000</formula2>
    </dataValidation>
    <dataValidation type="decimal" showErrorMessage="1" errorTitle="Kesalahan Jenis Data" error="Data yang dimasukkan harus berupa Angka!" sqref="K32">
      <formula1>-1000000000000000000</formula1>
      <formula2>1000000000000000000</formula2>
    </dataValidation>
    <dataValidation type="decimal" showErrorMessage="1" errorTitle="Kesalahan Jenis Data" error="Data yang dimasukkan harus berupa Angka!" sqref="I33">
      <formula1>-1000000000000000000</formula1>
      <formula2>1000000000000000000</formula2>
    </dataValidation>
    <dataValidation type="decimal" showErrorMessage="1" errorTitle="Kesalahan Jenis Data" error="Data yang dimasukkan harus berupa Angka!" sqref="J33">
      <formula1>-1000000000000000000</formula1>
      <formula2>1000000000000000000</formula2>
    </dataValidation>
    <dataValidation type="decimal" showErrorMessage="1" errorTitle="Kesalahan Jenis Data" error="Data yang dimasukkan harus berupa Angka!" sqref="K33">
      <formula1>-1000000000000000000</formula1>
      <formula2>1000000000000000000</formula2>
    </dataValidation>
    <dataValidation type="decimal" showErrorMessage="1" errorTitle="Kesalahan Jenis Data" error="Data yang dimasukkan harus berupa Angka!" sqref="I34">
      <formula1>-1000000000000000000</formula1>
      <formula2>1000000000000000000</formula2>
    </dataValidation>
    <dataValidation type="decimal" showErrorMessage="1" errorTitle="Kesalahan Jenis Data" error="Data yang dimasukkan harus berupa Angka!" sqref="J34">
      <formula1>-1000000000000000000</formula1>
      <formula2>1000000000000000000</formula2>
    </dataValidation>
    <dataValidation type="decimal" showErrorMessage="1" errorTitle="Kesalahan Jenis Data" error="Data yang dimasukkan harus berupa Angka!" sqref="K34">
      <formula1>-1000000000000000000</formula1>
      <formula2>1000000000000000000</formula2>
    </dataValidation>
    <dataValidation type="decimal" showErrorMessage="1" errorTitle="Kesalahan Jenis Data" error="Data yang dimasukkan harus berupa Angka!" sqref="I35">
      <formula1>-1000000000000000000</formula1>
      <formula2>1000000000000000000</formula2>
    </dataValidation>
    <dataValidation type="decimal" showErrorMessage="1" errorTitle="Kesalahan Jenis Data" error="Data yang dimasukkan harus berupa Angka!" sqref="J35">
      <formula1>-1000000000000000000</formula1>
      <formula2>1000000000000000000</formula2>
    </dataValidation>
    <dataValidation type="decimal" showErrorMessage="1" errorTitle="Kesalahan Jenis Data" error="Data yang dimasukkan harus berupa Angka!" sqref="K35">
      <formula1>-1000000000000000000</formula1>
      <formula2>1000000000000000000</formula2>
    </dataValidation>
    <dataValidation type="decimal" showErrorMessage="1" errorTitle="Kesalahan Jenis Data" error="Data yang dimasukkan harus berupa Angka!" sqref="I36">
      <formula1>-1000000000000000000</formula1>
      <formula2>1000000000000000000</formula2>
    </dataValidation>
    <dataValidation type="decimal" showErrorMessage="1" errorTitle="Kesalahan Jenis Data" error="Data yang dimasukkan harus berupa Angka!" sqref="J36">
      <formula1>-1000000000000000000</formula1>
      <formula2>1000000000000000000</formula2>
    </dataValidation>
    <dataValidation type="decimal" showErrorMessage="1" errorTitle="Kesalahan Jenis Data" error="Data yang dimasukkan harus berupa Angka!" sqref="K36">
      <formula1>-1000000000000000000</formula1>
      <formula2>1000000000000000000</formula2>
    </dataValidation>
    <dataValidation type="decimal" showErrorMessage="1" errorTitle="Kesalahan Jenis Data" error="Data yang dimasukkan harus berupa Angka!" sqref="I37">
      <formula1>-1000000000000000000</formula1>
      <formula2>1000000000000000000</formula2>
    </dataValidation>
    <dataValidation type="decimal" showErrorMessage="1" errorTitle="Kesalahan Jenis Data" error="Data yang dimasukkan harus berupa Angka!" sqref="J37">
      <formula1>-1000000000000000000</formula1>
      <formula2>1000000000000000000</formula2>
    </dataValidation>
    <dataValidation type="decimal" showErrorMessage="1" errorTitle="Kesalahan Jenis Data" error="Data yang dimasukkan harus berupa Angka!" sqref="K37">
      <formula1>-1000000000000000000</formula1>
      <formula2>1000000000000000000</formula2>
    </dataValidation>
    <dataValidation type="decimal" showErrorMessage="1" errorTitle="Kesalahan Jenis Data" error="Data yang dimasukkan harus berupa Angka!" sqref="I38">
      <formula1>-1000000000000000000</formula1>
      <formula2>1000000000000000000</formula2>
    </dataValidation>
    <dataValidation type="decimal" showErrorMessage="1" errorTitle="Kesalahan Jenis Data" error="Data yang dimasukkan harus berupa Angka!" sqref="J38">
      <formula1>-1000000000000000000</formula1>
      <formula2>1000000000000000000</formula2>
    </dataValidation>
    <dataValidation type="decimal" showErrorMessage="1" errorTitle="Kesalahan Jenis Data" error="Data yang dimasukkan harus berupa Angka!" sqref="K38">
      <formula1>-1000000000000000000</formula1>
      <formula2>1000000000000000000</formula2>
    </dataValidation>
    <dataValidation type="decimal" showErrorMessage="1" errorTitle="Kesalahan Jenis Data" error="Data yang dimasukkan harus berupa Angka!" sqref="I39">
      <formula1>-1000000000000000000</formula1>
      <formula2>1000000000000000000</formula2>
    </dataValidation>
    <dataValidation type="decimal" showErrorMessage="1" errorTitle="Kesalahan Jenis Data" error="Data yang dimasukkan harus berupa Angka!" sqref="J39">
      <formula1>-1000000000000000000</formula1>
      <formula2>1000000000000000000</formula2>
    </dataValidation>
    <dataValidation type="decimal" showErrorMessage="1" errorTitle="Kesalahan Jenis Data" error="Data yang dimasukkan harus berupa Angka!" sqref="K39">
      <formula1>-1000000000000000000</formula1>
      <formula2>1000000000000000000</formula2>
    </dataValidation>
    <dataValidation type="decimal" showErrorMessage="1" errorTitle="Kesalahan Jenis Data" error="Data yang dimasukkan harus berupa Angka!" sqref="I40">
      <formula1>-1000000000000000000</formula1>
      <formula2>1000000000000000000</formula2>
    </dataValidation>
    <dataValidation type="decimal" showErrorMessage="1" errorTitle="Kesalahan Jenis Data" error="Data yang dimasukkan harus berupa Angka!" sqref="J40">
      <formula1>-1000000000000000000</formula1>
      <formula2>1000000000000000000</formula2>
    </dataValidation>
    <dataValidation type="decimal" showErrorMessage="1" errorTitle="Kesalahan Jenis Data" error="Data yang dimasukkan harus berupa Angka!" sqref="K40">
      <formula1>-1000000000000000000</formula1>
      <formula2>1000000000000000000</formula2>
    </dataValidation>
    <dataValidation type="decimal" showErrorMessage="1" errorTitle="Kesalahan Jenis Data" error="Data yang dimasukkan harus berupa Angka!" sqref="I41">
      <formula1>-1000000000000000000</formula1>
      <formula2>1000000000000000000</formula2>
    </dataValidation>
    <dataValidation type="decimal" showErrorMessage="1" errorTitle="Kesalahan Jenis Data" error="Data yang dimasukkan harus berupa Angka!" sqref="J41">
      <formula1>-1000000000000000000</formula1>
      <formula2>1000000000000000000</formula2>
    </dataValidation>
    <dataValidation type="decimal" showErrorMessage="1" errorTitle="Kesalahan Jenis Data" error="Data yang dimasukkan harus berupa Angka!" sqref="K41">
      <formula1>-1000000000000000000</formula1>
      <formula2>1000000000000000000</formula2>
    </dataValidation>
    <dataValidation type="decimal" showErrorMessage="1" errorTitle="Kesalahan Jenis Data" error="Data yang dimasukkan harus berupa Angka!" sqref="I42">
      <formula1>-1000000000000000000</formula1>
      <formula2>1000000000000000000</formula2>
    </dataValidation>
    <dataValidation type="decimal" showErrorMessage="1" errorTitle="Kesalahan Jenis Data" error="Data yang dimasukkan harus berupa Angka!" sqref="J42">
      <formula1>-1000000000000000000</formula1>
      <formula2>1000000000000000000</formula2>
    </dataValidation>
    <dataValidation type="decimal" showErrorMessage="1" errorTitle="Kesalahan Jenis Data" error="Data yang dimasukkan harus berupa Angka!" sqref="K42">
      <formula1>-1000000000000000000</formula1>
      <formula2>1000000000000000000</formula2>
    </dataValidation>
    <dataValidation type="decimal" showErrorMessage="1" errorTitle="Kesalahan Jenis Data" error="Data yang dimasukkan harus berupa Angka!" sqref="I43">
      <formula1>-1000000000000000000</formula1>
      <formula2>1000000000000000000</formula2>
    </dataValidation>
    <dataValidation type="decimal" showErrorMessage="1" errorTitle="Kesalahan Jenis Data" error="Data yang dimasukkan harus berupa Angka!" sqref="J43">
      <formula1>-1000000000000000000</formula1>
      <formula2>1000000000000000000</formula2>
    </dataValidation>
    <dataValidation type="decimal" showErrorMessage="1" errorTitle="Kesalahan Jenis Data" error="Data yang dimasukkan harus berupa Angka!" sqref="K43">
      <formula1>-1000000000000000000</formula1>
      <formula2>1000000000000000000</formula2>
    </dataValidation>
    <dataValidation type="decimal" showErrorMessage="1" errorTitle="Kesalahan Jenis Data" error="Data yang dimasukkan harus berupa Angka!" sqref="I44">
      <formula1>-1000000000000000000</formula1>
      <formula2>1000000000000000000</formula2>
    </dataValidation>
    <dataValidation type="decimal" showErrorMessage="1" errorTitle="Kesalahan Jenis Data" error="Data yang dimasukkan harus berupa Angka!" sqref="J44">
      <formula1>-1000000000000000000</formula1>
      <formula2>1000000000000000000</formula2>
    </dataValidation>
    <dataValidation type="decimal" showErrorMessage="1" errorTitle="Kesalahan Jenis Data" error="Data yang dimasukkan harus berupa Angka!" sqref="K44">
      <formula1>-1000000000000000000</formula1>
      <formula2>1000000000000000000</formula2>
    </dataValidation>
    <dataValidation type="decimal" showErrorMessage="1" errorTitle="Kesalahan Jenis Data" error="Data yang dimasukkan harus berupa Angka!" sqref="I45">
      <formula1>-1000000000000000000</formula1>
      <formula2>1000000000000000000</formula2>
    </dataValidation>
    <dataValidation type="decimal" showErrorMessage="1" errorTitle="Kesalahan Jenis Data" error="Data yang dimasukkan harus berupa Angka!" sqref="J45">
      <formula1>-1000000000000000000</formula1>
      <formula2>1000000000000000000</formula2>
    </dataValidation>
    <dataValidation type="decimal" showErrorMessage="1" errorTitle="Kesalahan Jenis Data" error="Data yang dimasukkan harus berupa Angka!" sqref="K45">
      <formula1>-1000000000000000000</formula1>
      <formula2>1000000000000000000</formula2>
    </dataValidation>
    <dataValidation type="decimal" showErrorMessage="1" errorTitle="Kesalahan Jenis Data" error="Data yang dimasukkan harus berupa Angka!" sqref="I46">
      <formula1>-1000000000000000000</formula1>
      <formula2>1000000000000000000</formula2>
    </dataValidation>
    <dataValidation type="decimal" showErrorMessage="1" errorTitle="Kesalahan Jenis Data" error="Data yang dimasukkan harus berupa Angka!" sqref="J46">
      <formula1>-1000000000000000000</formula1>
      <formula2>1000000000000000000</formula2>
    </dataValidation>
    <dataValidation type="decimal" showErrorMessage="1" errorTitle="Kesalahan Jenis Data" error="Data yang dimasukkan harus berupa Angka!" sqref="K46">
      <formula1>-1000000000000000000</formula1>
      <formula2>1000000000000000000</formula2>
    </dataValidation>
    <dataValidation type="decimal" showErrorMessage="1" errorTitle="Kesalahan Jenis Data" error="Data yang dimasukkan harus berupa Angka!" sqref="I47">
      <formula1>-1000000000000000000</formula1>
      <formula2>1000000000000000000</formula2>
    </dataValidation>
    <dataValidation type="decimal" showErrorMessage="1" errorTitle="Kesalahan Jenis Data" error="Data yang dimasukkan harus berupa Angka!" sqref="J47">
      <formula1>-1000000000000000000</formula1>
      <formula2>1000000000000000000</formula2>
    </dataValidation>
    <dataValidation type="decimal" showErrorMessage="1" errorTitle="Kesalahan Jenis Data" error="Data yang dimasukkan harus berupa Angka!" sqref="K47">
      <formula1>-1000000000000000000</formula1>
      <formula2>1000000000000000000</formula2>
    </dataValidation>
    <dataValidation type="decimal" showErrorMessage="1" errorTitle="Kesalahan Jenis Data" error="Data yang dimasukkan harus berupa Angka!" sqref="I48">
      <formula1>-1000000000000000000</formula1>
      <formula2>1000000000000000000</formula2>
    </dataValidation>
    <dataValidation type="decimal" showErrorMessage="1" errorTitle="Kesalahan Jenis Data" error="Data yang dimasukkan harus berupa Angka!" sqref="J48">
      <formula1>-1000000000000000000</formula1>
      <formula2>1000000000000000000</formula2>
    </dataValidation>
    <dataValidation type="decimal" showErrorMessage="1" errorTitle="Kesalahan Jenis Data" error="Data yang dimasukkan harus berupa Angka!" sqref="K48">
      <formula1>-1000000000000000000</formula1>
      <formula2>1000000000000000000</formula2>
    </dataValidation>
    <dataValidation type="decimal" showErrorMessage="1" errorTitle="Kesalahan Jenis Data" error="Data yang dimasukkan harus berupa Angka!" sqref="I49">
      <formula1>-1000000000000000000</formula1>
      <formula2>1000000000000000000</formula2>
    </dataValidation>
    <dataValidation type="decimal" showErrorMessage="1" errorTitle="Kesalahan Jenis Data" error="Data yang dimasukkan harus berupa Angka!" sqref="J49">
      <formula1>-1000000000000000000</formula1>
      <formula2>1000000000000000000</formula2>
    </dataValidation>
    <dataValidation type="decimal" showErrorMessage="1" errorTitle="Kesalahan Jenis Data" error="Data yang dimasukkan harus berupa Angka!" sqref="K49">
      <formula1>-1000000000000000000</formula1>
      <formula2>1000000000000000000</formula2>
    </dataValidation>
    <dataValidation type="decimal" showErrorMessage="1" errorTitle="Kesalahan Jenis Data" error="Data yang dimasukkan harus berupa Angka!" sqref="I50">
      <formula1>-1000000000000000000</formula1>
      <formula2>1000000000000000000</formula2>
    </dataValidation>
    <dataValidation type="decimal" showErrorMessage="1" errorTitle="Kesalahan Jenis Data" error="Data yang dimasukkan harus berupa Angka!" sqref="J50">
      <formula1>-1000000000000000000</formula1>
      <formula2>1000000000000000000</formula2>
    </dataValidation>
    <dataValidation type="decimal" showErrorMessage="1" errorTitle="Kesalahan Jenis Data" error="Data yang dimasukkan harus berupa Angka!" sqref="K50">
      <formula1>-1000000000000000000</formula1>
      <formula2>1000000000000000000</formula2>
    </dataValidation>
    <dataValidation type="decimal" showErrorMessage="1" errorTitle="Kesalahan Jenis Data" error="Data yang dimasukkan harus berupa Angka!" sqref="I51">
      <formula1>-1000000000000000000</formula1>
      <formula2>1000000000000000000</formula2>
    </dataValidation>
    <dataValidation type="decimal" showErrorMessage="1" errorTitle="Kesalahan Jenis Data" error="Data yang dimasukkan harus berupa Angka!" sqref="J51">
      <formula1>-1000000000000000000</formula1>
      <formula2>1000000000000000000</formula2>
    </dataValidation>
    <dataValidation type="decimal" showErrorMessage="1" errorTitle="Kesalahan Jenis Data" error="Data yang dimasukkan harus berupa Angka!" sqref="K51">
      <formula1>-1000000000000000000</formula1>
      <formula2>1000000000000000000</formula2>
    </dataValidation>
    <dataValidation type="decimal" showErrorMessage="1" errorTitle="Kesalahan Jenis Data" error="Data yang dimasukkan harus berupa Angka!" sqref="I52">
      <formula1>-1000000000000000000</formula1>
      <formula2>1000000000000000000</formula2>
    </dataValidation>
    <dataValidation type="decimal" showErrorMessage="1" errorTitle="Kesalahan Jenis Data" error="Data yang dimasukkan harus berupa Angka!" sqref="J52">
      <formula1>-1000000000000000000</formula1>
      <formula2>1000000000000000000</formula2>
    </dataValidation>
    <dataValidation type="decimal" showErrorMessage="1" errorTitle="Kesalahan Jenis Data" error="Data yang dimasukkan harus berupa Angka!" sqref="K52">
      <formula1>-1000000000000000000</formula1>
      <formula2>1000000000000000000</formula2>
    </dataValidation>
    <dataValidation type="decimal" showErrorMessage="1" errorTitle="Kesalahan Jenis Data" error="Data yang dimasukkan harus berupa Angka!" sqref="I53">
      <formula1>-1000000000000000000</formula1>
      <formula2>1000000000000000000</formula2>
    </dataValidation>
    <dataValidation type="decimal" showErrorMessage="1" errorTitle="Kesalahan Jenis Data" error="Data yang dimasukkan harus berupa Angka!" sqref="J53">
      <formula1>-1000000000000000000</formula1>
      <formula2>1000000000000000000</formula2>
    </dataValidation>
    <dataValidation type="decimal" showErrorMessage="1" errorTitle="Kesalahan Jenis Data" error="Data yang dimasukkan harus berupa Angka!" sqref="K53">
      <formula1>-1000000000000000000</formula1>
      <formula2>1000000000000000000</formula2>
    </dataValidation>
    <dataValidation type="decimal" showErrorMessage="1" errorTitle="Kesalahan Jenis Data" error="Data yang dimasukkan harus berupa Angka!" sqref="I54">
      <formula1>-1000000000000000000</formula1>
      <formula2>1000000000000000000</formula2>
    </dataValidation>
    <dataValidation type="decimal" showErrorMessage="1" errorTitle="Kesalahan Jenis Data" error="Data yang dimasukkan harus berupa Angka!" sqref="J54">
      <formula1>-1000000000000000000</formula1>
      <formula2>1000000000000000000</formula2>
    </dataValidation>
    <dataValidation type="decimal" showErrorMessage="1" errorTitle="Kesalahan Jenis Data" error="Data yang dimasukkan harus berupa Angka!" sqref="K54">
      <formula1>-1000000000000000000</formula1>
      <formula2>1000000000000000000</formula2>
    </dataValidation>
    <dataValidation type="decimal" showErrorMessage="1" errorTitle="Kesalahan Jenis Data" error="Data yang dimasukkan harus berupa Angka!" sqref="I55">
      <formula1>-1000000000000000000</formula1>
      <formula2>1000000000000000000</formula2>
    </dataValidation>
    <dataValidation type="decimal" showErrorMessage="1" errorTitle="Kesalahan Jenis Data" error="Data yang dimasukkan harus berupa Angka!" sqref="J55">
      <formula1>-1000000000000000000</formula1>
      <formula2>1000000000000000000</formula2>
    </dataValidation>
    <dataValidation type="decimal" showErrorMessage="1" errorTitle="Kesalahan Jenis Data" error="Data yang dimasukkan harus berupa Angka!" sqref="K55">
      <formula1>-1000000000000000000</formula1>
      <formula2>1000000000000000000</formula2>
    </dataValidation>
    <dataValidation type="decimal" showErrorMessage="1" errorTitle="Kesalahan Jenis Data" error="Data yang dimasukkan harus berupa Angka!" sqref="I56">
      <formula1>-1000000000000000000</formula1>
      <formula2>1000000000000000000</formula2>
    </dataValidation>
    <dataValidation type="decimal" showErrorMessage="1" errorTitle="Kesalahan Jenis Data" error="Data yang dimasukkan harus berupa Angka!" sqref="J56">
      <formula1>-1000000000000000000</formula1>
      <formula2>1000000000000000000</formula2>
    </dataValidation>
    <dataValidation type="decimal" showErrorMessage="1" errorTitle="Kesalahan Jenis Data" error="Data yang dimasukkan harus berupa Angka!" sqref="K56">
      <formula1>-1000000000000000000</formula1>
      <formula2>1000000000000000000</formula2>
    </dataValidation>
    <dataValidation type="decimal" showErrorMessage="1" errorTitle="Kesalahan Jenis Data" error="Data yang dimasukkan harus berupa Angka!" sqref="I57">
      <formula1>-1000000000000000000</formula1>
      <formula2>1000000000000000000</formula2>
    </dataValidation>
    <dataValidation type="decimal" showErrorMessage="1" errorTitle="Kesalahan Jenis Data" error="Data yang dimasukkan harus berupa Angka!" sqref="J57">
      <formula1>-1000000000000000000</formula1>
      <formula2>1000000000000000000</formula2>
    </dataValidation>
    <dataValidation type="decimal" showErrorMessage="1" errorTitle="Kesalahan Jenis Data" error="Data yang dimasukkan harus berupa Angka!" sqref="K57">
      <formula1>-1000000000000000000</formula1>
      <formula2>1000000000000000000</formula2>
    </dataValidation>
    <dataValidation type="decimal" showErrorMessage="1" errorTitle="Kesalahan Jenis Data" error="Data yang dimasukkan harus berupa Angka!" sqref="I58">
      <formula1>-1000000000000000000</formula1>
      <formula2>1000000000000000000</formula2>
    </dataValidation>
    <dataValidation type="decimal" showErrorMessage="1" errorTitle="Kesalahan Jenis Data" error="Data yang dimasukkan harus berupa Angka!" sqref="J58">
      <formula1>-1000000000000000000</formula1>
      <formula2>1000000000000000000</formula2>
    </dataValidation>
    <dataValidation type="decimal" showErrorMessage="1" errorTitle="Kesalahan Jenis Data" error="Data yang dimasukkan harus berupa Angka!" sqref="K58">
      <formula1>-1000000000000000000</formula1>
      <formula2>1000000000000000000</formula2>
    </dataValidation>
    <dataValidation type="decimal" showErrorMessage="1" errorTitle="Kesalahan Jenis Data" error="Data yang dimasukkan harus berupa Angka!" sqref="I59">
      <formula1>-1000000000000000000</formula1>
      <formula2>1000000000000000000</formula2>
    </dataValidation>
    <dataValidation type="decimal" showErrorMessage="1" errorTitle="Kesalahan Jenis Data" error="Data yang dimasukkan harus berupa Angka!" sqref="J59">
      <formula1>-1000000000000000000</formula1>
      <formula2>1000000000000000000</formula2>
    </dataValidation>
    <dataValidation type="decimal" showErrorMessage="1" errorTitle="Kesalahan Jenis Data" error="Data yang dimasukkan harus berupa Angka!" sqref="K59">
      <formula1>-1000000000000000000</formula1>
      <formula2>1000000000000000000</formula2>
    </dataValidation>
    <dataValidation type="decimal" showErrorMessage="1" errorTitle="Kesalahan Jenis Data" error="Data yang dimasukkan harus berupa Angka!" sqref="I60">
      <formula1>-1000000000000000000</formula1>
      <formula2>1000000000000000000</formula2>
    </dataValidation>
    <dataValidation type="decimal" showErrorMessage="1" errorTitle="Kesalahan Jenis Data" error="Data yang dimasukkan harus berupa Angka!" sqref="J60">
      <formula1>-1000000000000000000</formula1>
      <formula2>1000000000000000000</formula2>
    </dataValidation>
    <dataValidation type="decimal" showErrorMessage="1" errorTitle="Kesalahan Jenis Data" error="Data yang dimasukkan harus berupa Angka!" sqref="K60">
      <formula1>-1000000000000000000</formula1>
      <formula2>1000000000000000000</formula2>
    </dataValidation>
    <dataValidation type="decimal" showErrorMessage="1" errorTitle="Kesalahan Jenis Data" error="Data yang dimasukkan harus berupa Angka!" sqref="I61">
      <formula1>-1000000000000000000</formula1>
      <formula2>1000000000000000000</formula2>
    </dataValidation>
    <dataValidation type="decimal" showErrorMessage="1" errorTitle="Kesalahan Jenis Data" error="Data yang dimasukkan harus berupa Angka!" sqref="J61">
      <formula1>-1000000000000000000</formula1>
      <formula2>1000000000000000000</formula2>
    </dataValidation>
    <dataValidation type="decimal" showErrorMessage="1" errorTitle="Kesalahan Jenis Data" error="Data yang dimasukkan harus berupa Angka!" sqref="K61">
      <formula1>-1000000000000000000</formula1>
      <formula2>1000000000000000000</formula2>
    </dataValidation>
    <dataValidation type="decimal" showErrorMessage="1" errorTitle="Kesalahan Jenis Data" error="Data yang dimasukkan harus berupa Angka!" sqref="I62">
      <formula1>-1000000000000000000</formula1>
      <formula2>1000000000000000000</formula2>
    </dataValidation>
    <dataValidation type="decimal" showErrorMessage="1" errorTitle="Kesalahan Jenis Data" error="Data yang dimasukkan harus berupa Angka!" sqref="J62">
      <formula1>-1000000000000000000</formula1>
      <formula2>1000000000000000000</formula2>
    </dataValidation>
    <dataValidation type="decimal" showErrorMessage="1" errorTitle="Kesalahan Jenis Data" error="Data yang dimasukkan harus berupa Angka!" sqref="K62">
      <formula1>-1000000000000000000</formula1>
      <formula2>1000000000000000000</formula2>
    </dataValidation>
    <dataValidation type="decimal" showErrorMessage="1" errorTitle="Kesalahan Jenis Data" error="Data yang dimasukkan harus berupa Angka!" sqref="I63">
      <formula1>-1000000000000000000</formula1>
      <formula2>1000000000000000000</formula2>
    </dataValidation>
    <dataValidation type="decimal" showErrorMessage="1" errorTitle="Kesalahan Jenis Data" error="Data yang dimasukkan harus berupa Angka!" sqref="J63">
      <formula1>-1000000000000000000</formula1>
      <formula2>1000000000000000000</formula2>
    </dataValidation>
    <dataValidation type="decimal" showErrorMessage="1" errorTitle="Kesalahan Jenis Data" error="Data yang dimasukkan harus berupa Angka!" sqref="K63">
      <formula1>-1000000000000000000</formula1>
      <formula2>1000000000000000000</formula2>
    </dataValidation>
    <dataValidation type="decimal" showErrorMessage="1" errorTitle="Kesalahan Jenis Data" error="Data yang dimasukkan harus berupa Angka!" sqref="I64">
      <formula1>-1000000000000000000</formula1>
      <formula2>1000000000000000000</formula2>
    </dataValidation>
    <dataValidation type="decimal" showErrorMessage="1" errorTitle="Kesalahan Jenis Data" error="Data yang dimasukkan harus berupa Angka!" sqref="J64">
      <formula1>-1000000000000000000</formula1>
      <formula2>1000000000000000000</formula2>
    </dataValidation>
    <dataValidation type="decimal" showErrorMessage="1" errorTitle="Kesalahan Jenis Data" error="Data yang dimasukkan harus berupa Angka!" sqref="K64">
      <formula1>-1000000000000000000</formula1>
      <formula2>1000000000000000000</formula2>
    </dataValidation>
    <dataValidation type="decimal" showErrorMessage="1" errorTitle="Kesalahan Jenis Data" error="Data yang dimasukkan harus berupa Angka!" sqref="I65">
      <formula1>-1000000000000000000</formula1>
      <formula2>1000000000000000000</formula2>
    </dataValidation>
    <dataValidation type="decimal" showErrorMessage="1" errorTitle="Kesalahan Jenis Data" error="Data yang dimasukkan harus berupa Angka!" sqref="J65">
      <formula1>-1000000000000000000</formula1>
      <formula2>1000000000000000000</formula2>
    </dataValidation>
    <dataValidation type="decimal" showErrorMessage="1" errorTitle="Kesalahan Jenis Data" error="Data yang dimasukkan harus berupa Angka!" sqref="K65">
      <formula1>-1000000000000000000</formula1>
      <formula2>1000000000000000000</formula2>
    </dataValidation>
    <dataValidation type="decimal" showErrorMessage="1" errorTitle="Kesalahan Jenis Data" error="Data yang dimasukkan harus berupa Angka!" sqref="I66">
      <formula1>-1000000000000000000</formula1>
      <formula2>1000000000000000000</formula2>
    </dataValidation>
    <dataValidation type="decimal" showErrorMessage="1" errorTitle="Kesalahan Jenis Data" error="Data yang dimasukkan harus berupa Angka!" sqref="J66">
      <formula1>-1000000000000000000</formula1>
      <formula2>1000000000000000000</formula2>
    </dataValidation>
    <dataValidation type="decimal" showErrorMessage="1" errorTitle="Kesalahan Jenis Data" error="Data yang dimasukkan harus berupa Angka!" sqref="K66">
      <formula1>-1000000000000000000</formula1>
      <formula2>1000000000000000000</formula2>
    </dataValidation>
    <dataValidation type="decimal" showErrorMessage="1" errorTitle="Kesalahan Jenis Data" error="Data yang dimasukkan harus berupa Angka!" sqref="I67">
      <formula1>-1000000000000000000</formula1>
      <formula2>1000000000000000000</formula2>
    </dataValidation>
    <dataValidation type="decimal" showErrorMessage="1" errorTitle="Kesalahan Jenis Data" error="Data yang dimasukkan harus berupa Angka!" sqref="J67">
      <formula1>-1000000000000000000</formula1>
      <formula2>1000000000000000000</formula2>
    </dataValidation>
    <dataValidation type="decimal" showErrorMessage="1" errorTitle="Kesalahan Jenis Data" error="Data yang dimasukkan harus berupa Angka!" sqref="K67">
      <formula1>-1000000000000000000</formula1>
      <formula2>1000000000000000000</formula2>
    </dataValidation>
    <dataValidation type="decimal" showErrorMessage="1" errorTitle="Kesalahan Jenis Data" error="Data yang dimasukkan harus berupa Angka!" sqref="I68">
      <formula1>-1000000000000000000</formula1>
      <formula2>1000000000000000000</formula2>
    </dataValidation>
    <dataValidation type="decimal" showErrorMessage="1" errorTitle="Kesalahan Jenis Data" error="Data yang dimasukkan harus berupa Angka!" sqref="J68">
      <formula1>-1000000000000000000</formula1>
      <formula2>1000000000000000000</formula2>
    </dataValidation>
    <dataValidation type="decimal" showErrorMessage="1" errorTitle="Kesalahan Jenis Data" error="Data yang dimasukkan harus berupa Angka!" sqref="K68">
      <formula1>-1000000000000000000</formula1>
      <formula2>1000000000000000000</formula2>
    </dataValidation>
    <dataValidation type="decimal" showErrorMessage="1" errorTitle="Kesalahan Jenis Data" error="Data yang dimasukkan harus berupa Angka!" sqref="I69">
      <formula1>-1000000000000000000</formula1>
      <formula2>1000000000000000000</formula2>
    </dataValidation>
    <dataValidation type="decimal" showErrorMessage="1" errorTitle="Kesalahan Jenis Data" error="Data yang dimasukkan harus berupa Angka!" sqref="J69">
      <formula1>-1000000000000000000</formula1>
      <formula2>1000000000000000000</formula2>
    </dataValidation>
    <dataValidation type="decimal" showErrorMessage="1" errorTitle="Kesalahan Jenis Data" error="Data yang dimasukkan harus berupa Angka!" sqref="K69">
      <formula1>-1000000000000000000</formula1>
      <formula2>1000000000000000000</formula2>
    </dataValidation>
    <dataValidation type="decimal" showErrorMessage="1" errorTitle="Kesalahan Jenis Data" error="Data yang dimasukkan harus berupa Angka!" sqref="I70">
      <formula1>-1000000000000000000</formula1>
      <formula2>1000000000000000000</formula2>
    </dataValidation>
    <dataValidation type="decimal" showErrorMessage="1" errorTitle="Kesalahan Jenis Data" error="Data yang dimasukkan harus berupa Angka!" sqref="J70">
      <formula1>-1000000000000000000</formula1>
      <formula2>1000000000000000000</formula2>
    </dataValidation>
    <dataValidation type="decimal" showErrorMessage="1" errorTitle="Kesalahan Jenis Data" error="Data yang dimasukkan harus berupa Angka!" sqref="K70">
      <formula1>-1000000000000000000</formula1>
      <formula2>1000000000000000000</formula2>
    </dataValidation>
    <dataValidation type="decimal" showErrorMessage="1" errorTitle="Kesalahan Jenis Data" error="Data yang dimasukkan harus berupa Angka!" sqref="I71">
      <formula1>-1000000000000000000</formula1>
      <formula2>1000000000000000000</formula2>
    </dataValidation>
    <dataValidation type="decimal" showErrorMessage="1" errorTitle="Kesalahan Jenis Data" error="Data yang dimasukkan harus berupa Angka!" sqref="J71">
      <formula1>-1000000000000000000</formula1>
      <formula2>1000000000000000000</formula2>
    </dataValidation>
    <dataValidation type="decimal" showErrorMessage="1" errorTitle="Kesalahan Jenis Data" error="Data yang dimasukkan harus berupa Angka!" sqref="K71">
      <formula1>-1000000000000000000</formula1>
      <formula2>1000000000000000000</formula2>
    </dataValidation>
    <dataValidation type="decimal" showErrorMessage="1" errorTitle="Kesalahan Jenis Data" error="Data yang dimasukkan harus berupa Angka!" sqref="I72">
      <formula1>-1000000000000000000</formula1>
      <formula2>1000000000000000000</formula2>
    </dataValidation>
    <dataValidation type="decimal" showErrorMessage="1" errorTitle="Kesalahan Jenis Data" error="Data yang dimasukkan harus berupa Angka!" sqref="J72">
      <formula1>-1000000000000000000</formula1>
      <formula2>1000000000000000000</formula2>
    </dataValidation>
    <dataValidation type="decimal" showErrorMessage="1" errorTitle="Kesalahan Jenis Data" error="Data yang dimasukkan harus berupa Angka!" sqref="K72">
      <formula1>-1000000000000000000</formula1>
      <formula2>1000000000000000000</formula2>
    </dataValidation>
    <dataValidation type="decimal" showErrorMessage="1" errorTitle="Kesalahan Jenis Data" error="Data yang dimasukkan harus berupa Angka!" sqref="I73">
      <formula1>-1000000000000000000</formula1>
      <formula2>1000000000000000000</formula2>
    </dataValidation>
    <dataValidation type="decimal" showErrorMessage="1" errorTitle="Kesalahan Jenis Data" error="Data yang dimasukkan harus berupa Angka!" sqref="J73">
      <formula1>-1000000000000000000</formula1>
      <formula2>1000000000000000000</formula2>
    </dataValidation>
    <dataValidation type="decimal" showErrorMessage="1" errorTitle="Kesalahan Jenis Data" error="Data yang dimasukkan harus berupa Angka!" sqref="K73">
      <formula1>-1000000000000000000</formula1>
      <formula2>1000000000000000000</formula2>
    </dataValidation>
    <dataValidation type="decimal" showErrorMessage="1" errorTitle="Kesalahan Jenis Data" error="Data yang dimasukkan harus berupa Angka!" sqref="I74">
      <formula1>-1000000000000000000</formula1>
      <formula2>1000000000000000000</formula2>
    </dataValidation>
    <dataValidation type="decimal" showErrorMessage="1" errorTitle="Kesalahan Jenis Data" error="Data yang dimasukkan harus berupa Angka!" sqref="J74">
      <formula1>-1000000000000000000</formula1>
      <formula2>1000000000000000000</formula2>
    </dataValidation>
    <dataValidation type="decimal" showErrorMessage="1" errorTitle="Kesalahan Jenis Data" error="Data yang dimasukkan harus berupa Angka!" sqref="K74">
      <formula1>-1000000000000000000</formula1>
      <formula2>1000000000000000000</formula2>
    </dataValidation>
    <dataValidation type="decimal" showErrorMessage="1" errorTitle="Kesalahan Jenis Data" error="Data yang dimasukkan harus berupa Angka!" sqref="I75">
      <formula1>-1000000000000000000</formula1>
      <formula2>1000000000000000000</formula2>
    </dataValidation>
    <dataValidation type="decimal" showErrorMessage="1" errorTitle="Kesalahan Jenis Data" error="Data yang dimasukkan harus berupa Angka!" sqref="J75">
      <formula1>-1000000000000000000</formula1>
      <formula2>1000000000000000000</formula2>
    </dataValidation>
    <dataValidation type="decimal" showErrorMessage="1" errorTitle="Kesalahan Jenis Data" error="Data yang dimasukkan harus berupa Angka!" sqref="K75">
      <formula1>-1000000000000000000</formula1>
      <formula2>1000000000000000000</formula2>
    </dataValidation>
    <dataValidation type="decimal" showErrorMessage="1" errorTitle="Kesalahan Jenis Data" error="Data yang dimasukkan harus berupa Angka!" sqref="I76">
      <formula1>-1000000000000000000</formula1>
      <formula2>1000000000000000000</formula2>
    </dataValidation>
    <dataValidation type="decimal" showErrorMessage="1" errorTitle="Kesalahan Jenis Data" error="Data yang dimasukkan harus berupa Angka!" sqref="J76">
      <formula1>-1000000000000000000</formula1>
      <formula2>1000000000000000000</formula2>
    </dataValidation>
    <dataValidation type="decimal" showErrorMessage="1" errorTitle="Kesalahan Jenis Data" error="Data yang dimasukkan harus berupa Angka!" sqref="K76">
      <formula1>-1000000000000000000</formula1>
      <formula2>1000000000000000000</formula2>
    </dataValidation>
    <dataValidation type="decimal" showErrorMessage="1" errorTitle="Kesalahan Jenis Data" error="Data yang dimasukkan harus berupa Angka!" sqref="I77">
      <formula1>-1000000000000000000</formula1>
      <formula2>1000000000000000000</formula2>
    </dataValidation>
    <dataValidation type="decimal" showErrorMessage="1" errorTitle="Kesalahan Jenis Data" error="Data yang dimasukkan harus berupa Angka!" sqref="J77">
      <formula1>-1000000000000000000</formula1>
      <formula2>1000000000000000000</formula2>
    </dataValidation>
    <dataValidation type="decimal" showErrorMessage="1" errorTitle="Kesalahan Jenis Data" error="Data yang dimasukkan harus berupa Angka!" sqref="K77">
      <formula1>-1000000000000000000</formula1>
      <formula2>1000000000000000000</formula2>
    </dataValidation>
    <dataValidation type="decimal" showErrorMessage="1" errorTitle="Kesalahan Jenis Data" error="Data yang dimasukkan harus berupa Angka!" sqref="I78">
      <formula1>-1000000000000000000</formula1>
      <formula2>1000000000000000000</formula2>
    </dataValidation>
    <dataValidation type="decimal" showErrorMessage="1" errorTitle="Kesalahan Jenis Data" error="Data yang dimasukkan harus berupa Angka!" sqref="J78">
      <formula1>-1000000000000000000</formula1>
      <formula2>1000000000000000000</formula2>
    </dataValidation>
    <dataValidation type="decimal" showErrorMessage="1" errorTitle="Kesalahan Jenis Data" error="Data yang dimasukkan harus berupa Angka!" sqref="K78">
      <formula1>-1000000000000000000</formula1>
      <formula2>1000000000000000000</formula2>
    </dataValidation>
    <dataValidation type="decimal" showErrorMessage="1" errorTitle="Kesalahan Jenis Data" error="Data yang dimasukkan harus berupa Angka!" sqref="I79">
      <formula1>-1000000000000000000</formula1>
      <formula2>1000000000000000000</formula2>
    </dataValidation>
    <dataValidation type="decimal" showErrorMessage="1" errorTitle="Kesalahan Jenis Data" error="Data yang dimasukkan harus berupa Angka!" sqref="J79">
      <formula1>-1000000000000000000</formula1>
      <formula2>1000000000000000000</formula2>
    </dataValidation>
    <dataValidation type="decimal" showErrorMessage="1" errorTitle="Kesalahan Jenis Data" error="Data yang dimasukkan harus berupa Angka!" sqref="K79">
      <formula1>-1000000000000000000</formula1>
      <formula2>1000000000000000000</formula2>
    </dataValidation>
    <dataValidation type="decimal" showErrorMessage="1" errorTitle="Kesalahan Jenis Data" error="Data yang dimasukkan harus berupa Angka!" sqref="I80">
      <formula1>-1000000000000000000</formula1>
      <formula2>1000000000000000000</formula2>
    </dataValidation>
    <dataValidation type="decimal" showErrorMessage="1" errorTitle="Kesalahan Jenis Data" error="Data yang dimasukkan harus berupa Angka!" sqref="J80">
      <formula1>-1000000000000000000</formula1>
      <formula2>1000000000000000000</formula2>
    </dataValidation>
    <dataValidation type="decimal" showErrorMessage="1" errorTitle="Kesalahan Jenis Data" error="Data yang dimasukkan harus berupa Angka!" sqref="K80">
      <formula1>-1000000000000000000</formula1>
      <formula2>1000000000000000000</formula2>
    </dataValidation>
    <dataValidation type="decimal" showErrorMessage="1" errorTitle="Kesalahan Jenis Data" error="Data yang dimasukkan harus berupa Angka!" sqref="I81">
      <formula1>-1000000000000000000</formula1>
      <formula2>1000000000000000000</formula2>
    </dataValidation>
    <dataValidation type="decimal" showErrorMessage="1" errorTitle="Kesalahan Jenis Data" error="Data yang dimasukkan harus berupa Angka!" sqref="J81">
      <formula1>-1000000000000000000</formula1>
      <formula2>1000000000000000000</formula2>
    </dataValidation>
    <dataValidation type="decimal" showErrorMessage="1" errorTitle="Kesalahan Jenis Data" error="Data yang dimasukkan harus berupa Angka!" sqref="K81">
      <formula1>-1000000000000000000</formula1>
      <formula2>1000000000000000000</formula2>
    </dataValidation>
    <dataValidation type="decimal" showErrorMessage="1" errorTitle="Kesalahan Jenis Data" error="Data yang dimasukkan harus berupa Angka!" sqref="I82">
      <formula1>-1000000000000000000</formula1>
      <formula2>1000000000000000000</formula2>
    </dataValidation>
    <dataValidation type="decimal" showErrorMessage="1" errorTitle="Kesalahan Jenis Data" error="Data yang dimasukkan harus berupa Angka!" sqref="J82">
      <formula1>-1000000000000000000</formula1>
      <formula2>1000000000000000000</formula2>
    </dataValidation>
    <dataValidation type="decimal" showErrorMessage="1" errorTitle="Kesalahan Jenis Data" error="Data yang dimasukkan harus berupa Angka!" sqref="K82">
      <formula1>-1000000000000000000</formula1>
      <formula2>1000000000000000000</formula2>
    </dataValidation>
    <dataValidation type="decimal" showErrorMessage="1" errorTitle="Kesalahan Jenis Data" error="Data yang dimasukkan harus berupa Angka!" sqref="I83">
      <formula1>-1000000000000000000</formula1>
      <formula2>1000000000000000000</formula2>
    </dataValidation>
    <dataValidation type="decimal" showErrorMessage="1" errorTitle="Kesalahan Jenis Data" error="Data yang dimasukkan harus berupa Angka!" sqref="J83">
      <formula1>-1000000000000000000</formula1>
      <formula2>1000000000000000000</formula2>
    </dataValidation>
    <dataValidation type="decimal" showErrorMessage="1" errorTitle="Kesalahan Jenis Data" error="Data yang dimasukkan harus berupa Angka!" sqref="K83">
      <formula1>-1000000000000000000</formula1>
      <formula2>1000000000000000000</formula2>
    </dataValidation>
    <dataValidation type="decimal" showErrorMessage="1" errorTitle="Kesalahan Jenis Data" error="Data yang dimasukkan harus berupa Angka!" sqref="I84">
      <formula1>-1000000000000000000</formula1>
      <formula2>1000000000000000000</formula2>
    </dataValidation>
    <dataValidation type="decimal" showErrorMessage="1" errorTitle="Kesalahan Jenis Data" error="Data yang dimasukkan harus berupa Angka!" sqref="J84">
      <formula1>-1000000000000000000</formula1>
      <formula2>1000000000000000000</formula2>
    </dataValidation>
    <dataValidation type="decimal" showErrorMessage="1" errorTitle="Kesalahan Jenis Data" error="Data yang dimasukkan harus berupa Angka!" sqref="K84">
      <formula1>-1000000000000000000</formula1>
      <formula2>1000000000000000000</formula2>
    </dataValidation>
    <dataValidation type="decimal" showErrorMessage="1" errorTitle="Kesalahan Jenis Data" error="Data yang dimasukkan harus berupa Angka!" sqref="I85">
      <formula1>-1000000000000000000</formula1>
      <formula2>1000000000000000000</formula2>
    </dataValidation>
    <dataValidation type="decimal" showErrorMessage="1" errorTitle="Kesalahan Jenis Data" error="Data yang dimasukkan harus berupa Angka!" sqref="J85">
      <formula1>-1000000000000000000</formula1>
      <formula2>1000000000000000000</formula2>
    </dataValidation>
    <dataValidation type="decimal" showErrorMessage="1" errorTitle="Kesalahan Jenis Data" error="Data yang dimasukkan harus berupa Angka!" sqref="K85">
      <formula1>-1000000000000000000</formula1>
      <formula2>1000000000000000000</formula2>
    </dataValidation>
    <dataValidation type="decimal" showErrorMessage="1" errorTitle="Kesalahan Jenis Data" error="Data yang dimasukkan harus berupa Angka!" sqref="I86">
      <formula1>-1000000000000000000</formula1>
      <formula2>1000000000000000000</formula2>
    </dataValidation>
    <dataValidation type="decimal" showErrorMessage="1" errorTitle="Kesalahan Jenis Data" error="Data yang dimasukkan harus berupa Angka!" sqref="J86">
      <formula1>-1000000000000000000</formula1>
      <formula2>1000000000000000000</formula2>
    </dataValidation>
    <dataValidation type="decimal" showErrorMessage="1" errorTitle="Kesalahan Jenis Data" error="Data yang dimasukkan harus berupa Angka!" sqref="K86">
      <formula1>-1000000000000000000</formula1>
      <formula2>1000000000000000000</formula2>
    </dataValidation>
    <dataValidation type="decimal" showErrorMessage="1" errorTitle="Kesalahan Jenis Data" error="Data yang dimasukkan harus berupa Angka!" sqref="I87">
      <formula1>-1000000000000000000</formula1>
      <formula2>1000000000000000000</formula2>
    </dataValidation>
    <dataValidation type="decimal" showErrorMessage="1" errorTitle="Kesalahan Jenis Data" error="Data yang dimasukkan harus berupa Angka!" sqref="J87">
      <formula1>-1000000000000000000</formula1>
      <formula2>1000000000000000000</formula2>
    </dataValidation>
    <dataValidation type="decimal" showErrorMessage="1" errorTitle="Kesalahan Jenis Data" error="Data yang dimasukkan harus berupa Angka!" sqref="K87">
      <formula1>-1000000000000000000</formula1>
      <formula2>1000000000000000000</formula2>
    </dataValidation>
    <dataValidation type="decimal" showErrorMessage="1" errorTitle="Kesalahan Jenis Data" error="Data yang dimasukkan harus berupa Angka!" sqref="I88">
      <formula1>-1000000000000000000</formula1>
      <formula2>1000000000000000000</formula2>
    </dataValidation>
    <dataValidation type="decimal" showErrorMessage="1" errorTitle="Kesalahan Jenis Data" error="Data yang dimasukkan harus berupa Angka!" sqref="J88">
      <formula1>-1000000000000000000</formula1>
      <formula2>1000000000000000000</formula2>
    </dataValidation>
    <dataValidation type="decimal" showErrorMessage="1" errorTitle="Kesalahan Jenis Data" error="Data yang dimasukkan harus berupa Angka!" sqref="K88">
      <formula1>-1000000000000000000</formula1>
      <formula2>1000000000000000000</formula2>
    </dataValidation>
    <dataValidation type="decimal" showErrorMessage="1" errorTitle="Kesalahan Jenis Data" error="Data yang dimasukkan harus berupa Angka!" sqref="I89">
      <formula1>-1000000000000000000</formula1>
      <formula2>1000000000000000000</formula2>
    </dataValidation>
    <dataValidation type="decimal" showErrorMessage="1" errorTitle="Kesalahan Jenis Data" error="Data yang dimasukkan harus berupa Angka!" sqref="J89">
      <formula1>-1000000000000000000</formula1>
      <formula2>1000000000000000000</formula2>
    </dataValidation>
    <dataValidation type="decimal" showErrorMessage="1" errorTitle="Kesalahan Jenis Data" error="Data yang dimasukkan harus berupa Angka!" sqref="K89">
      <formula1>-1000000000000000000</formula1>
      <formula2>1000000000000000000</formula2>
    </dataValidation>
    <dataValidation type="decimal" showErrorMessage="1" errorTitle="Kesalahan Jenis Data" error="Data yang dimasukkan harus berupa Angka!" sqref="I90">
      <formula1>-1000000000000000000</formula1>
      <formula2>1000000000000000000</formula2>
    </dataValidation>
    <dataValidation type="decimal" showErrorMessage="1" errorTitle="Kesalahan Jenis Data" error="Data yang dimasukkan harus berupa Angka!" sqref="J90">
      <formula1>-1000000000000000000</formula1>
      <formula2>1000000000000000000</formula2>
    </dataValidation>
    <dataValidation type="decimal" showErrorMessage="1" errorTitle="Kesalahan Jenis Data" error="Data yang dimasukkan harus berupa Angka!" sqref="K90">
      <formula1>-1000000000000000000</formula1>
      <formula2>1000000000000000000</formula2>
    </dataValidation>
    <dataValidation type="decimal" showErrorMessage="1" errorTitle="Kesalahan Jenis Data" error="Data yang dimasukkan harus berupa Angka!" sqref="I91">
      <formula1>-1000000000000000000</formula1>
      <formula2>1000000000000000000</formula2>
    </dataValidation>
    <dataValidation type="decimal" showErrorMessage="1" errorTitle="Kesalahan Jenis Data" error="Data yang dimasukkan harus berupa Angka!" sqref="J91">
      <formula1>-1000000000000000000</formula1>
      <formula2>1000000000000000000</formula2>
    </dataValidation>
    <dataValidation type="decimal" showErrorMessage="1" errorTitle="Kesalahan Jenis Data" error="Data yang dimasukkan harus berupa Angka!" sqref="K91">
      <formula1>-1000000000000000000</formula1>
      <formula2>1000000000000000000</formula2>
    </dataValidation>
    <dataValidation type="decimal" showErrorMessage="1" errorTitle="Kesalahan Jenis Data" error="Data yang dimasukkan harus berupa Angka!" sqref="I92">
      <formula1>-1000000000000000000</formula1>
      <formula2>1000000000000000000</formula2>
    </dataValidation>
    <dataValidation type="decimal" showErrorMessage="1" errorTitle="Kesalahan Jenis Data" error="Data yang dimasukkan harus berupa Angka!" sqref="J92">
      <formula1>-1000000000000000000</formula1>
      <formula2>1000000000000000000</formula2>
    </dataValidation>
    <dataValidation type="decimal" showErrorMessage="1" errorTitle="Kesalahan Jenis Data" error="Data yang dimasukkan harus berupa Angka!" sqref="K92">
      <formula1>-1000000000000000000</formula1>
      <formula2>1000000000000000000</formula2>
    </dataValidation>
    <dataValidation type="decimal" showErrorMessage="1" errorTitle="Kesalahan Jenis Data" error="Data yang dimasukkan harus berupa Angka!" sqref="I93">
      <formula1>-1000000000000000000</formula1>
      <formula2>1000000000000000000</formula2>
    </dataValidation>
    <dataValidation type="decimal" showErrorMessage="1" errorTitle="Kesalahan Jenis Data" error="Data yang dimasukkan harus berupa Angka!" sqref="J93">
      <formula1>-1000000000000000000</formula1>
      <formula2>1000000000000000000</formula2>
    </dataValidation>
    <dataValidation type="decimal" showErrorMessage="1" errorTitle="Kesalahan Jenis Data" error="Data yang dimasukkan harus berupa Angka!" sqref="K93">
      <formula1>-1000000000000000000</formula1>
      <formula2>1000000000000000000</formula2>
    </dataValidation>
    <dataValidation type="decimal" showErrorMessage="1" errorTitle="Kesalahan Jenis Data" error="Data yang dimasukkan harus berupa Angka!" sqref="I94">
      <formula1>-1000000000000000000</formula1>
      <formula2>1000000000000000000</formula2>
    </dataValidation>
    <dataValidation type="decimal" showErrorMessage="1" errorTitle="Kesalahan Jenis Data" error="Data yang dimasukkan harus berupa Angka!" sqref="J94">
      <formula1>-1000000000000000000</formula1>
      <formula2>1000000000000000000</formula2>
    </dataValidation>
    <dataValidation type="decimal" showErrorMessage="1" errorTitle="Kesalahan Jenis Data" error="Data yang dimasukkan harus berupa Angka!" sqref="K94">
      <formula1>-1000000000000000000</formula1>
      <formula2>1000000000000000000</formula2>
    </dataValidation>
    <dataValidation type="decimal" showErrorMessage="1" errorTitle="Kesalahan Jenis Data" error="Data yang dimasukkan harus berupa Angka!" sqref="I95">
      <formula1>-1000000000000000000</formula1>
      <formula2>1000000000000000000</formula2>
    </dataValidation>
    <dataValidation type="decimal" showErrorMessage="1" errorTitle="Kesalahan Jenis Data" error="Data yang dimasukkan harus berupa Angka!" sqref="J95">
      <formula1>-1000000000000000000</formula1>
      <formula2>1000000000000000000</formula2>
    </dataValidation>
    <dataValidation type="decimal" showErrorMessage="1" errorTitle="Kesalahan Jenis Data" error="Data yang dimasukkan harus berupa Angka!" sqref="K95">
      <formula1>-1000000000000000000</formula1>
      <formula2>1000000000000000000</formula2>
    </dataValidation>
    <dataValidation type="decimal" showErrorMessage="1" errorTitle="Kesalahan Jenis Data" error="Data yang dimasukkan harus berupa Angka!" sqref="I96">
      <formula1>-1000000000000000000</formula1>
      <formula2>1000000000000000000</formula2>
    </dataValidation>
    <dataValidation type="decimal" showErrorMessage="1" errorTitle="Kesalahan Jenis Data" error="Data yang dimasukkan harus berupa Angka!" sqref="J96">
      <formula1>-1000000000000000000</formula1>
      <formula2>1000000000000000000</formula2>
    </dataValidation>
    <dataValidation type="decimal" showErrorMessage="1" errorTitle="Kesalahan Jenis Data" error="Data yang dimasukkan harus berupa Angka!" sqref="K96">
      <formula1>-1000000000000000000</formula1>
      <formula2>1000000000000000000</formula2>
    </dataValidation>
    <dataValidation type="decimal" showErrorMessage="1" errorTitle="Kesalahan Jenis Data" error="Data yang dimasukkan harus berupa Angka!" sqref="I97">
      <formula1>-1000000000000000000</formula1>
      <formula2>1000000000000000000</formula2>
    </dataValidation>
    <dataValidation type="decimal" showErrorMessage="1" errorTitle="Kesalahan Jenis Data" error="Data yang dimasukkan harus berupa Angka!" sqref="J97">
      <formula1>-1000000000000000000</formula1>
      <formula2>1000000000000000000</formula2>
    </dataValidation>
    <dataValidation type="decimal" showErrorMessage="1" errorTitle="Kesalahan Jenis Data" error="Data yang dimasukkan harus berupa Angka!" sqref="K97">
      <formula1>-1000000000000000000</formula1>
      <formula2>1000000000000000000</formula2>
    </dataValidation>
    <dataValidation type="decimal" showErrorMessage="1" errorTitle="Kesalahan Jenis Data" error="Data yang dimasukkan harus berupa Angka!" sqref="I98">
      <formula1>-1000000000000000000</formula1>
      <formula2>1000000000000000000</formula2>
    </dataValidation>
    <dataValidation type="decimal" showErrorMessage="1" errorTitle="Kesalahan Jenis Data" error="Data yang dimasukkan harus berupa Angka!" sqref="J98">
      <formula1>-1000000000000000000</formula1>
      <formula2>1000000000000000000</formula2>
    </dataValidation>
    <dataValidation type="decimal" showErrorMessage="1" errorTitle="Kesalahan Jenis Data" error="Data yang dimasukkan harus berupa Angka!" sqref="K98">
      <formula1>-1000000000000000000</formula1>
      <formula2>1000000000000000000</formula2>
    </dataValidation>
    <dataValidation type="decimal" showErrorMessage="1" errorTitle="Kesalahan Jenis Data" error="Data yang dimasukkan harus berupa Angka!" sqref="I99">
      <formula1>-1000000000000000000</formula1>
      <formula2>1000000000000000000</formula2>
    </dataValidation>
    <dataValidation type="decimal" showErrorMessage="1" errorTitle="Kesalahan Jenis Data" error="Data yang dimasukkan harus berupa Angka!" sqref="J99">
      <formula1>-1000000000000000000</formula1>
      <formula2>1000000000000000000</formula2>
    </dataValidation>
    <dataValidation type="decimal" showErrorMessage="1" errorTitle="Kesalahan Jenis Data" error="Data yang dimasukkan harus berupa Angka!" sqref="K99">
      <formula1>-1000000000000000000</formula1>
      <formula2>1000000000000000000</formula2>
    </dataValidation>
    <dataValidation type="decimal" showErrorMessage="1" errorTitle="Kesalahan Jenis Data" error="Data yang dimasukkan harus berupa Angka!" sqref="I100">
      <formula1>-1000000000000000000</formula1>
      <formula2>1000000000000000000</formula2>
    </dataValidation>
    <dataValidation type="decimal" showErrorMessage="1" errorTitle="Kesalahan Jenis Data" error="Data yang dimasukkan harus berupa Angka!" sqref="J100">
      <formula1>-1000000000000000000</formula1>
      <formula2>1000000000000000000</formula2>
    </dataValidation>
    <dataValidation type="decimal" showErrorMessage="1" errorTitle="Kesalahan Jenis Data" error="Data yang dimasukkan harus berupa Angka!" sqref="K100">
      <formula1>-1000000000000000000</formula1>
      <formula2>1000000000000000000</formula2>
    </dataValidation>
    <dataValidation type="decimal" showErrorMessage="1" errorTitle="Kesalahan Jenis Data" error="Data yang dimasukkan harus berupa Angka!" sqref="I101">
      <formula1>-1000000000000000000</formula1>
      <formula2>1000000000000000000</formula2>
    </dataValidation>
    <dataValidation type="decimal" showErrorMessage="1" errorTitle="Kesalahan Jenis Data" error="Data yang dimasukkan harus berupa Angka!" sqref="J101">
      <formula1>-1000000000000000000</formula1>
      <formula2>1000000000000000000</formula2>
    </dataValidation>
    <dataValidation type="decimal" showErrorMessage="1" errorTitle="Kesalahan Jenis Data" error="Data yang dimasukkan harus berupa Angka!" sqref="K101">
      <formula1>-1000000000000000000</formula1>
      <formula2>1000000000000000000</formula2>
    </dataValidation>
    <dataValidation type="decimal" showErrorMessage="1" errorTitle="Kesalahan Jenis Data" error="Data yang dimasukkan harus berupa Angka!" sqref="I102">
      <formula1>-1000000000000000000</formula1>
      <formula2>1000000000000000000</formula2>
    </dataValidation>
    <dataValidation type="decimal" showErrorMessage="1" errorTitle="Kesalahan Jenis Data" error="Data yang dimasukkan harus berupa Angka!" sqref="J102">
      <formula1>-1000000000000000000</formula1>
      <formula2>1000000000000000000</formula2>
    </dataValidation>
    <dataValidation type="decimal" showErrorMessage="1" errorTitle="Kesalahan Jenis Data" error="Data yang dimasukkan harus berupa Angka!" sqref="K102">
      <formula1>-1000000000000000000</formula1>
      <formula2>1000000000000000000</formula2>
    </dataValidation>
    <dataValidation type="decimal" showErrorMessage="1" errorTitle="Kesalahan Jenis Data" error="Data yang dimasukkan harus berupa Angka!" sqref="I103">
      <formula1>-1000000000000000000</formula1>
      <formula2>1000000000000000000</formula2>
    </dataValidation>
    <dataValidation type="decimal" showErrorMessage="1" errorTitle="Kesalahan Jenis Data" error="Data yang dimasukkan harus berupa Angka!" sqref="J103">
      <formula1>-1000000000000000000</formula1>
      <formula2>1000000000000000000</formula2>
    </dataValidation>
    <dataValidation type="decimal" showErrorMessage="1" errorTitle="Kesalahan Jenis Data" error="Data yang dimasukkan harus berupa Angka!" sqref="K103">
      <formula1>-1000000000000000000</formula1>
      <formula2>1000000000000000000</formula2>
    </dataValidation>
    <dataValidation type="decimal" showErrorMessage="1" errorTitle="Kesalahan Jenis Data" error="Data yang dimasukkan harus berupa Angka!" sqref="I104">
      <formula1>-1000000000000000000</formula1>
      <formula2>1000000000000000000</formula2>
    </dataValidation>
    <dataValidation type="decimal" showErrorMessage="1" errorTitle="Kesalahan Jenis Data" error="Data yang dimasukkan harus berupa Angka!" sqref="J104">
      <formula1>-1000000000000000000</formula1>
      <formula2>1000000000000000000</formula2>
    </dataValidation>
    <dataValidation type="decimal" showErrorMessage="1" errorTitle="Kesalahan Jenis Data" error="Data yang dimasukkan harus berupa Angka!" sqref="K104">
      <formula1>-1000000000000000000</formula1>
      <formula2>1000000000000000000</formula2>
    </dataValidation>
    <dataValidation type="decimal" showErrorMessage="1" errorTitle="Kesalahan Jenis Data" error="Data yang dimasukkan harus berupa Angka!" sqref="I105">
      <formula1>-1000000000000000000</formula1>
      <formula2>1000000000000000000</formula2>
    </dataValidation>
    <dataValidation type="decimal" showErrorMessage="1" errorTitle="Kesalahan Jenis Data" error="Data yang dimasukkan harus berupa Angka!" sqref="J105">
      <formula1>-1000000000000000000</formula1>
      <formula2>1000000000000000000</formula2>
    </dataValidation>
    <dataValidation type="decimal" showErrorMessage="1" errorTitle="Kesalahan Jenis Data" error="Data yang dimasukkan harus berupa Angka!" sqref="K105">
      <formula1>-1000000000000000000</formula1>
      <formula2>1000000000000000000</formula2>
    </dataValidation>
    <dataValidation type="decimal" showErrorMessage="1" errorTitle="Kesalahan Jenis Data" error="Data yang dimasukkan harus berupa Angka!" sqref="I106">
      <formula1>-1000000000000000000</formula1>
      <formula2>1000000000000000000</formula2>
    </dataValidation>
    <dataValidation type="decimal" showErrorMessage="1" errorTitle="Kesalahan Jenis Data" error="Data yang dimasukkan harus berupa Angka!" sqref="J106">
      <formula1>-1000000000000000000</formula1>
      <formula2>1000000000000000000</formula2>
    </dataValidation>
    <dataValidation type="decimal" showErrorMessage="1" errorTitle="Kesalahan Jenis Data" error="Data yang dimasukkan harus berupa Angka!" sqref="K106">
      <formula1>-1000000000000000000</formula1>
      <formula2>1000000000000000000</formula2>
    </dataValidation>
    <dataValidation type="decimal" showErrorMessage="1" errorTitle="Kesalahan Jenis Data" error="Data yang dimasukkan harus berupa Angka!" sqref="I107">
      <formula1>-1000000000000000000</formula1>
      <formula2>1000000000000000000</formula2>
    </dataValidation>
    <dataValidation type="decimal" showErrorMessage="1" errorTitle="Kesalahan Jenis Data" error="Data yang dimasukkan harus berupa Angka!" sqref="J107">
      <formula1>-1000000000000000000</formula1>
      <formula2>1000000000000000000</formula2>
    </dataValidation>
    <dataValidation type="decimal" showErrorMessage="1" errorTitle="Kesalahan Jenis Data" error="Data yang dimasukkan harus berupa Angka!" sqref="K107">
      <formula1>-1000000000000000000</formula1>
      <formula2>1000000000000000000</formula2>
    </dataValidation>
    <dataValidation type="decimal" showErrorMessage="1" errorTitle="Kesalahan Jenis Data" error="Data yang dimasukkan harus berupa Angka!" sqref="I108">
      <formula1>-1000000000000000000</formula1>
      <formula2>1000000000000000000</formula2>
    </dataValidation>
    <dataValidation type="decimal" showErrorMessage="1" errorTitle="Kesalahan Jenis Data" error="Data yang dimasukkan harus berupa Angka!" sqref="J108">
      <formula1>-1000000000000000000</formula1>
      <formula2>1000000000000000000</formula2>
    </dataValidation>
    <dataValidation type="decimal" showErrorMessage="1" errorTitle="Kesalahan Jenis Data" error="Data yang dimasukkan harus berupa Angka!" sqref="K108">
      <formula1>-1000000000000000000</formula1>
      <formula2>1000000000000000000</formula2>
    </dataValidation>
    <dataValidation type="decimal" showErrorMessage="1" errorTitle="Kesalahan Jenis Data" error="Data yang dimasukkan harus berupa Angka!" sqref="I109">
      <formula1>-1000000000000000000</formula1>
      <formula2>1000000000000000000</formula2>
    </dataValidation>
    <dataValidation type="decimal" showErrorMessage="1" errorTitle="Kesalahan Jenis Data" error="Data yang dimasukkan harus berupa Angka!" sqref="J109">
      <formula1>-1000000000000000000</formula1>
      <formula2>1000000000000000000</formula2>
    </dataValidation>
    <dataValidation type="decimal" showErrorMessage="1" errorTitle="Kesalahan Jenis Data" error="Data yang dimasukkan harus berupa Angka!" sqref="K109">
      <formula1>-1000000000000000000</formula1>
      <formula2>1000000000000000000</formula2>
    </dataValidation>
    <dataValidation type="decimal" showErrorMessage="1" errorTitle="Kesalahan Jenis Data" error="Data yang dimasukkan harus berupa Angka!" sqref="I110">
      <formula1>-1000000000000000000</formula1>
      <formula2>1000000000000000000</formula2>
    </dataValidation>
    <dataValidation type="decimal" showErrorMessage="1" errorTitle="Kesalahan Jenis Data" error="Data yang dimasukkan harus berupa Angka!" sqref="J110">
      <formula1>-1000000000000000000</formula1>
      <formula2>1000000000000000000</formula2>
    </dataValidation>
    <dataValidation type="decimal" showErrorMessage="1" errorTitle="Kesalahan Jenis Data" error="Data yang dimasukkan harus berupa Angka!" sqref="K110">
      <formula1>-1000000000000000000</formula1>
      <formula2>1000000000000000000</formula2>
    </dataValidation>
    <dataValidation type="decimal" showErrorMessage="1" errorTitle="Kesalahan Jenis Data" error="Data yang dimasukkan harus berupa Angka!" sqref="I111">
      <formula1>-1000000000000000000</formula1>
      <formula2>1000000000000000000</formula2>
    </dataValidation>
    <dataValidation type="decimal" showErrorMessage="1" errorTitle="Kesalahan Jenis Data" error="Data yang dimasukkan harus berupa Angka!" sqref="J111">
      <formula1>-1000000000000000000</formula1>
      <formula2>1000000000000000000</formula2>
    </dataValidation>
    <dataValidation type="decimal" showErrorMessage="1" errorTitle="Kesalahan Jenis Data" error="Data yang dimasukkan harus berupa Angka!" sqref="K111">
      <formula1>-1000000000000000000</formula1>
      <formula2>1000000000000000000</formula2>
    </dataValidation>
    <dataValidation type="decimal" showErrorMessage="1" errorTitle="Kesalahan Jenis Data" error="Data yang dimasukkan harus berupa Angka!" sqref="I112">
      <formula1>-1000000000000000000</formula1>
      <formula2>1000000000000000000</formula2>
    </dataValidation>
    <dataValidation type="decimal" showErrorMessage="1" errorTitle="Kesalahan Jenis Data" error="Data yang dimasukkan harus berupa Angka!" sqref="J112">
      <formula1>-1000000000000000000</formula1>
      <formula2>1000000000000000000</formula2>
    </dataValidation>
    <dataValidation type="decimal" showErrorMessage="1" errorTitle="Kesalahan Jenis Data" error="Data yang dimasukkan harus berupa Angka!" sqref="K112">
      <formula1>-1000000000000000000</formula1>
      <formula2>1000000000000000000</formula2>
    </dataValidation>
    <dataValidation type="decimal" showErrorMessage="1" errorTitle="Kesalahan Jenis Data" error="Data yang dimasukkan harus berupa Angka!" sqref="I113">
      <formula1>-1000000000000000000</formula1>
      <formula2>1000000000000000000</formula2>
    </dataValidation>
    <dataValidation type="decimal" showErrorMessage="1" errorTitle="Kesalahan Jenis Data" error="Data yang dimasukkan harus berupa Angka!" sqref="J113">
      <formula1>-1000000000000000000</formula1>
      <formula2>1000000000000000000</formula2>
    </dataValidation>
    <dataValidation type="decimal" showErrorMessage="1" errorTitle="Kesalahan Jenis Data" error="Data yang dimasukkan harus berupa Angka!" sqref="K113">
      <formula1>-1000000000000000000</formula1>
      <formula2>1000000000000000000</formula2>
    </dataValidation>
    <dataValidation type="decimal" showErrorMessage="1" errorTitle="Kesalahan Jenis Data" error="Data yang dimasukkan harus berupa Angka!" sqref="I114">
      <formula1>-1000000000000000000</formula1>
      <formula2>1000000000000000000</formula2>
    </dataValidation>
    <dataValidation type="decimal" showErrorMessage="1" errorTitle="Kesalahan Jenis Data" error="Data yang dimasukkan harus berupa Angka!" sqref="J114">
      <formula1>-1000000000000000000</formula1>
      <formula2>1000000000000000000</formula2>
    </dataValidation>
    <dataValidation type="decimal" showErrorMessage="1" errorTitle="Kesalahan Jenis Data" error="Data yang dimasukkan harus berupa Angka!" sqref="K114">
      <formula1>-1000000000000000000</formula1>
      <formula2>1000000000000000000</formula2>
    </dataValidation>
    <dataValidation type="decimal" showErrorMessage="1" errorTitle="Kesalahan Jenis Data" error="Data yang dimasukkan harus berupa Angka!" sqref="I115">
      <formula1>-1000000000000000000</formula1>
      <formula2>1000000000000000000</formula2>
    </dataValidation>
    <dataValidation type="decimal" showErrorMessage="1" errorTitle="Kesalahan Jenis Data" error="Data yang dimasukkan harus berupa Angka!" sqref="J115">
      <formula1>-1000000000000000000</formula1>
      <formula2>1000000000000000000</formula2>
    </dataValidation>
    <dataValidation type="decimal" showErrorMessage="1" errorTitle="Kesalahan Jenis Data" error="Data yang dimasukkan harus berupa Angka!" sqref="K115">
      <formula1>-1000000000000000000</formula1>
      <formula2>1000000000000000000</formula2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2:O118"/>
  <sheetViews>
    <sheetView showGridLines="0" zoomScale="85" zoomScaleNormal="85" workbookViewId="0">
      <pane xSplit="4" ySplit="15" topLeftCell="F16" activePane="bottomRight" state="frozen"/>
      <selection pane="topRight" activeCell="E1" sqref="E1"/>
      <selection pane="bottomLeft" activeCell="A16" sqref="A16"/>
      <selection pane="bottomRight" activeCell="M31" sqref="M31"/>
    </sheetView>
  </sheetViews>
  <sheetFormatPr defaultRowHeight="15" x14ac:dyDescent="0.25"/>
  <cols>
    <col min="1" max="1" width="9.140625" style="1" customWidth="1"/>
    <col min="2" max="3" width="1" style="1" customWidth="1"/>
    <col min="4" max="4" width="20" style="1" customWidth="1"/>
    <col min="5" max="5" width="57.85546875" style="1" customWidth="1"/>
    <col min="6" max="6" width="22.5703125" style="1" bestFit="1" customWidth="1"/>
    <col min="7" max="7" width="12" style="1" bestFit="1" customWidth="1"/>
    <col min="8" max="8" width="9.42578125" style="1" bestFit="1" customWidth="1"/>
    <col min="9" max="9" width="7.140625" style="1" bestFit="1" customWidth="1"/>
    <col min="10" max="10" width="11" style="1" bestFit="1" customWidth="1"/>
    <col min="11" max="11" width="15.7109375" style="1" customWidth="1"/>
    <col min="12" max="12" width="11" style="1" bestFit="1" customWidth="1"/>
    <col min="13" max="14" width="30" style="1" customWidth="1"/>
    <col min="15" max="15" width="1" style="1" customWidth="1"/>
    <col min="16" max="16" width="9.140625" style="1" customWidth="1"/>
    <col min="17" max="16384" width="9.140625" style="1"/>
  </cols>
  <sheetData>
    <row r="2" spans="2:15" ht="5.0999999999999996" customHeight="1" x14ac:dyDescent="0.25">
      <c r="B2" s="9" t="s">
        <v>429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idden="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hidden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hidden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hidden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2"/>
    </row>
    <row r="8" spans="2:1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x14ac:dyDescent="0.25">
      <c r="B9" s="2"/>
      <c r="C9" s="82" t="s">
        <v>430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2"/>
    </row>
    <row r="10" spans="2:15" x14ac:dyDescent="0.25">
      <c r="B10" s="2"/>
      <c r="C10" s="82" t="s">
        <v>431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2"/>
    </row>
    <row r="11" spans="2:15" x14ac:dyDescent="0.25">
      <c r="B11" s="2"/>
      <c r="C11" s="83" t="str">
        <f>"Per "&amp;CONCATENATE("Bulan ", 'Data Umum'!D12, " Tahun ", TEXT('Data Umum'!D11, "YYYY"))</f>
        <v>Per Bulan Desember Tahun 2014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2"/>
    </row>
    <row r="12" spans="2:15" hidden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x14ac:dyDescent="0.25">
      <c r="B13" s="2"/>
      <c r="C13" s="84" t="s">
        <v>71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2"/>
    </row>
    <row r="14" spans="2:15" x14ac:dyDescent="0.25">
      <c r="B14" s="2"/>
      <c r="C14" s="76" t="s">
        <v>327</v>
      </c>
      <c r="D14" s="75"/>
      <c r="E14" s="79" t="str">
        <f>"Nama Emiten / Penerbit"</f>
        <v>Nama Emiten / Penerbit</v>
      </c>
      <c r="F14" s="79" t="str">
        <f>"Sektor Ekonomi"</f>
        <v>Sektor Ekonomi</v>
      </c>
      <c r="G14" s="79" t="str">
        <f>"Seri Obligasi"</f>
        <v>Seri Obligasi</v>
      </c>
      <c r="H14" s="79" t="str">
        <f>"Peringkat"</f>
        <v>Peringkat</v>
      </c>
      <c r="I14" s="79" t="str">
        <f>"Klaster"</f>
        <v>Klaster</v>
      </c>
      <c r="J14" s="79" t="str">
        <f>"Saldo SAK"</f>
        <v>Saldo SAK</v>
      </c>
      <c r="K14" s="79" t="str">
        <f>"Selisih Penilaian SAK dan SAP"</f>
        <v>Selisih Penilaian SAK dan SAP</v>
      </c>
      <c r="L14" s="79" t="str">
        <f>"AYD"</f>
        <v>AYD</v>
      </c>
      <c r="M14" s="79" t="str">
        <f>"Saldo SAK Lancar (Kurang dari satu tahun)"</f>
        <v>Saldo SAK Lancar (Kurang dari satu tahun)</v>
      </c>
      <c r="N14" s="79" t="str">
        <f>"Keterangan"</f>
        <v>Keterangan</v>
      </c>
      <c r="O14" s="2"/>
    </row>
    <row r="15" spans="2:15" x14ac:dyDescent="0.25">
      <c r="B15" s="2"/>
      <c r="C15" s="77"/>
      <c r="D15" s="78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2"/>
    </row>
    <row r="16" spans="2:15" x14ac:dyDescent="0.25">
      <c r="B16" s="2"/>
      <c r="C16" s="74" t="s">
        <v>6</v>
      </c>
      <c r="D16" s="75"/>
      <c r="E16" s="13"/>
      <c r="F16" s="13"/>
      <c r="G16" s="13"/>
      <c r="H16" s="13"/>
      <c r="I16" s="13"/>
      <c r="J16" s="17"/>
      <c r="K16" s="87"/>
      <c r="L16" s="87"/>
      <c r="M16" s="87"/>
      <c r="N16" s="73"/>
      <c r="O16" s="2"/>
    </row>
    <row r="17" spans="2:15" x14ac:dyDescent="0.25">
      <c r="B17" s="2"/>
      <c r="C17" s="74" t="s">
        <v>328</v>
      </c>
      <c r="D17" s="75"/>
      <c r="E17" s="57"/>
      <c r="F17" s="61"/>
      <c r="G17" s="13"/>
      <c r="H17" s="57"/>
      <c r="I17" s="13"/>
      <c r="J17" s="17"/>
      <c r="K17" s="87"/>
      <c r="L17" s="42"/>
      <c r="M17" s="87"/>
      <c r="N17" s="73"/>
      <c r="O17" s="2"/>
    </row>
    <row r="18" spans="2:15" x14ac:dyDescent="0.25">
      <c r="B18" s="2"/>
      <c r="C18" s="74" t="s">
        <v>329</v>
      </c>
      <c r="D18" s="75"/>
      <c r="E18" s="33"/>
      <c r="F18" s="41"/>
      <c r="G18" s="13"/>
      <c r="H18" s="33"/>
      <c r="I18" s="13"/>
      <c r="J18" s="17"/>
      <c r="K18" s="87"/>
      <c r="L18" s="42"/>
      <c r="M18" s="87"/>
      <c r="N18" s="73"/>
      <c r="O18" s="2"/>
    </row>
    <row r="19" spans="2:15" x14ac:dyDescent="0.25">
      <c r="B19" s="2"/>
      <c r="C19" s="74" t="s">
        <v>330</v>
      </c>
      <c r="D19" s="75"/>
      <c r="E19" s="52"/>
      <c r="F19" s="13"/>
      <c r="G19" s="52"/>
      <c r="H19" s="13"/>
      <c r="I19" s="13"/>
      <c r="J19" s="17"/>
      <c r="K19" s="87"/>
      <c r="L19" s="42"/>
      <c r="M19" s="87"/>
      <c r="N19" s="73"/>
      <c r="O19" s="2"/>
    </row>
    <row r="20" spans="2:15" x14ac:dyDescent="0.25">
      <c r="B20" s="2"/>
      <c r="C20" s="74" t="s">
        <v>331</v>
      </c>
      <c r="D20" s="75"/>
      <c r="E20" s="52"/>
      <c r="F20" s="59"/>
      <c r="G20" s="52"/>
      <c r="H20" s="13"/>
      <c r="I20" s="13"/>
      <c r="J20" s="17"/>
      <c r="K20" s="87"/>
      <c r="L20" s="42"/>
      <c r="M20" s="87"/>
      <c r="N20" s="73"/>
      <c r="O20" s="2"/>
    </row>
    <row r="21" spans="2:15" x14ac:dyDescent="0.25">
      <c r="B21" s="2"/>
      <c r="C21" s="74" t="s">
        <v>332</v>
      </c>
      <c r="D21" s="75"/>
      <c r="E21" s="96"/>
      <c r="F21" s="73"/>
      <c r="G21" s="73"/>
      <c r="H21" s="96"/>
      <c r="I21" s="73"/>
      <c r="J21" s="87"/>
      <c r="K21" s="87"/>
      <c r="L21" s="42"/>
      <c r="M21" s="87"/>
      <c r="N21" s="73"/>
      <c r="O21" s="2"/>
    </row>
    <row r="22" spans="2:15" ht="15" customHeight="1" x14ac:dyDescent="0.25">
      <c r="B22" s="2"/>
      <c r="C22" s="74" t="s">
        <v>333</v>
      </c>
      <c r="D22" s="75"/>
      <c r="E22" s="52"/>
      <c r="F22" s="61"/>
      <c r="G22" s="73"/>
      <c r="H22" s="47"/>
      <c r="I22" s="73"/>
      <c r="J22" s="87"/>
      <c r="K22" s="87"/>
      <c r="L22" s="53"/>
      <c r="M22" s="87"/>
      <c r="N22" s="73"/>
      <c r="O22" s="2"/>
    </row>
    <row r="23" spans="2:15" x14ac:dyDescent="0.25">
      <c r="B23" s="2"/>
      <c r="C23" s="74" t="s">
        <v>334</v>
      </c>
      <c r="D23" s="75"/>
      <c r="E23" s="49"/>
      <c r="F23" s="59"/>
      <c r="G23" s="73"/>
      <c r="H23" s="59"/>
      <c r="I23" s="73"/>
      <c r="J23" s="87"/>
      <c r="K23" s="87"/>
      <c r="L23" s="53"/>
      <c r="M23" s="87"/>
      <c r="N23" s="73"/>
      <c r="O23" s="2"/>
    </row>
    <row r="24" spans="2:15" x14ac:dyDescent="0.25">
      <c r="B24" s="2"/>
      <c r="C24" s="74" t="s">
        <v>335</v>
      </c>
      <c r="D24" s="75"/>
      <c r="E24" s="52"/>
      <c r="F24" s="59"/>
      <c r="G24" s="73"/>
      <c r="H24" s="73"/>
      <c r="I24" s="73"/>
      <c r="J24" s="87"/>
      <c r="K24" s="87"/>
      <c r="L24" s="53"/>
      <c r="M24" s="87"/>
      <c r="N24" s="73"/>
      <c r="O24" s="2"/>
    </row>
    <row r="25" spans="2:15" x14ac:dyDescent="0.25">
      <c r="B25" s="2"/>
      <c r="C25" s="74" t="s">
        <v>336</v>
      </c>
      <c r="D25" s="75"/>
      <c r="E25" s="73"/>
      <c r="F25" s="59"/>
      <c r="G25" s="73"/>
      <c r="H25" s="59"/>
      <c r="I25" s="73"/>
      <c r="J25" s="87"/>
      <c r="K25" s="87"/>
      <c r="L25" s="60"/>
      <c r="M25" s="87"/>
      <c r="N25" s="73"/>
      <c r="O25" s="2"/>
    </row>
    <row r="26" spans="2:15" x14ac:dyDescent="0.25">
      <c r="B26" s="2"/>
      <c r="C26" s="74" t="s">
        <v>337</v>
      </c>
      <c r="D26" s="75"/>
      <c r="E26" s="73"/>
      <c r="F26" s="73"/>
      <c r="G26" s="73"/>
      <c r="H26" s="73"/>
      <c r="I26" s="73"/>
      <c r="J26" s="87"/>
      <c r="K26" s="87"/>
      <c r="L26" s="87"/>
      <c r="M26" s="87"/>
      <c r="N26" s="73"/>
      <c r="O26" s="2"/>
    </row>
    <row r="27" spans="2:15" x14ac:dyDescent="0.25">
      <c r="B27" s="2"/>
      <c r="C27" s="74" t="s">
        <v>338</v>
      </c>
      <c r="D27" s="75"/>
      <c r="E27" s="73"/>
      <c r="F27" s="73"/>
      <c r="G27" s="73"/>
      <c r="H27" s="73"/>
      <c r="I27" s="73"/>
      <c r="J27" s="87"/>
      <c r="K27" s="87"/>
      <c r="L27" s="87"/>
      <c r="M27" s="87"/>
      <c r="N27" s="73"/>
      <c r="O27" s="2"/>
    </row>
    <row r="28" spans="2:15" x14ac:dyDescent="0.25">
      <c r="B28" s="2"/>
      <c r="C28" s="74" t="s">
        <v>339</v>
      </c>
      <c r="D28" s="75"/>
      <c r="E28" s="73"/>
      <c r="F28" s="73"/>
      <c r="G28" s="73"/>
      <c r="H28" s="73"/>
      <c r="I28" s="73"/>
      <c r="J28" s="87"/>
      <c r="K28" s="87"/>
      <c r="L28" s="87"/>
      <c r="M28" s="87"/>
      <c r="N28" s="73"/>
      <c r="O28" s="2"/>
    </row>
    <row r="29" spans="2:15" x14ac:dyDescent="0.25">
      <c r="B29" s="2"/>
      <c r="C29" s="74" t="s">
        <v>340</v>
      </c>
      <c r="D29" s="75"/>
      <c r="E29" s="73"/>
      <c r="F29" s="73"/>
      <c r="G29" s="73"/>
      <c r="H29" s="73"/>
      <c r="I29" s="73"/>
      <c r="J29" s="87"/>
      <c r="K29" s="87"/>
      <c r="L29" s="87"/>
      <c r="M29" s="87"/>
      <c r="N29" s="73"/>
      <c r="O29" s="2"/>
    </row>
    <row r="30" spans="2:15" x14ac:dyDescent="0.25">
      <c r="B30" s="2"/>
      <c r="C30" s="74" t="s">
        <v>341</v>
      </c>
      <c r="D30" s="75"/>
      <c r="E30" s="73"/>
      <c r="F30" s="73"/>
      <c r="G30" s="73"/>
      <c r="H30" s="73"/>
      <c r="I30" s="73"/>
      <c r="J30" s="87"/>
      <c r="K30" s="87"/>
      <c r="L30" s="87"/>
      <c r="M30" s="87"/>
      <c r="N30" s="73"/>
      <c r="O30" s="2"/>
    </row>
    <row r="31" spans="2:15" x14ac:dyDescent="0.25">
      <c r="B31" s="2"/>
      <c r="C31" s="74" t="s">
        <v>342</v>
      </c>
      <c r="D31" s="75"/>
      <c r="E31" s="73"/>
      <c r="F31" s="73"/>
      <c r="G31" s="73"/>
      <c r="H31" s="73"/>
      <c r="I31" s="73"/>
      <c r="J31" s="87"/>
      <c r="K31" s="87"/>
      <c r="L31" s="87"/>
      <c r="M31" s="87"/>
      <c r="N31" s="73"/>
      <c r="O31" s="2"/>
    </row>
    <row r="32" spans="2:15" x14ac:dyDescent="0.25">
      <c r="B32" s="2"/>
      <c r="C32" s="74" t="s">
        <v>343</v>
      </c>
      <c r="D32" s="75"/>
      <c r="E32" s="73"/>
      <c r="F32" s="73"/>
      <c r="G32" s="73"/>
      <c r="H32" s="73"/>
      <c r="I32" s="73"/>
      <c r="J32" s="87"/>
      <c r="K32" s="87"/>
      <c r="L32" s="87"/>
      <c r="M32" s="87"/>
      <c r="N32" s="73"/>
      <c r="O32" s="2"/>
    </row>
    <row r="33" spans="2:15" x14ac:dyDescent="0.25">
      <c r="B33" s="2"/>
      <c r="C33" s="74" t="s">
        <v>344</v>
      </c>
      <c r="D33" s="75"/>
      <c r="E33" s="73"/>
      <c r="F33" s="73"/>
      <c r="G33" s="73"/>
      <c r="H33" s="73"/>
      <c r="I33" s="73"/>
      <c r="J33" s="87"/>
      <c r="K33" s="87"/>
      <c r="L33" s="87"/>
      <c r="M33" s="87"/>
      <c r="N33" s="73"/>
      <c r="O33" s="2"/>
    </row>
    <row r="34" spans="2:15" x14ac:dyDescent="0.25">
      <c r="B34" s="2"/>
      <c r="C34" s="74" t="s">
        <v>345</v>
      </c>
      <c r="D34" s="75"/>
      <c r="E34" s="73"/>
      <c r="F34" s="73"/>
      <c r="G34" s="73"/>
      <c r="H34" s="73"/>
      <c r="I34" s="73"/>
      <c r="J34" s="87"/>
      <c r="K34" s="87"/>
      <c r="L34" s="87"/>
      <c r="M34" s="87"/>
      <c r="N34" s="73"/>
      <c r="O34" s="2"/>
    </row>
    <row r="35" spans="2:15" x14ac:dyDescent="0.25">
      <c r="B35" s="2"/>
      <c r="C35" s="74" t="s">
        <v>346</v>
      </c>
      <c r="D35" s="75"/>
      <c r="E35" s="73"/>
      <c r="F35" s="73"/>
      <c r="G35" s="73"/>
      <c r="H35" s="73"/>
      <c r="I35" s="73"/>
      <c r="J35" s="87"/>
      <c r="K35" s="87"/>
      <c r="L35" s="87"/>
      <c r="M35" s="87"/>
      <c r="N35" s="73"/>
      <c r="O35" s="2"/>
    </row>
    <row r="36" spans="2:15" x14ac:dyDescent="0.25">
      <c r="B36" s="2"/>
      <c r="C36" s="74" t="s">
        <v>347</v>
      </c>
      <c r="D36" s="75"/>
      <c r="E36" s="73"/>
      <c r="F36" s="73"/>
      <c r="G36" s="73"/>
      <c r="H36" s="73"/>
      <c r="I36" s="73"/>
      <c r="J36" s="87"/>
      <c r="K36" s="87"/>
      <c r="L36" s="87"/>
      <c r="M36" s="87"/>
      <c r="N36" s="73"/>
      <c r="O36" s="2"/>
    </row>
    <row r="37" spans="2:15" x14ac:dyDescent="0.25">
      <c r="B37" s="2"/>
      <c r="C37" s="74" t="s">
        <v>348</v>
      </c>
      <c r="D37" s="75"/>
      <c r="E37" s="73"/>
      <c r="F37" s="73"/>
      <c r="G37" s="73"/>
      <c r="H37" s="73"/>
      <c r="I37" s="73"/>
      <c r="J37" s="87"/>
      <c r="K37" s="87"/>
      <c r="L37" s="87"/>
      <c r="M37" s="87"/>
      <c r="N37" s="73"/>
      <c r="O37" s="2"/>
    </row>
    <row r="38" spans="2:15" x14ac:dyDescent="0.25">
      <c r="B38" s="2"/>
      <c r="C38" s="74" t="s">
        <v>349</v>
      </c>
      <c r="D38" s="75"/>
      <c r="E38" s="73"/>
      <c r="F38" s="73"/>
      <c r="G38" s="73"/>
      <c r="H38" s="73"/>
      <c r="I38" s="73"/>
      <c r="J38" s="87"/>
      <c r="K38" s="87"/>
      <c r="L38" s="87"/>
      <c r="M38" s="87"/>
      <c r="N38" s="73"/>
      <c r="O38" s="2"/>
    </row>
    <row r="39" spans="2:15" x14ac:dyDescent="0.25">
      <c r="B39" s="2"/>
      <c r="C39" s="74" t="s">
        <v>350</v>
      </c>
      <c r="D39" s="75"/>
      <c r="E39" s="73"/>
      <c r="F39" s="73"/>
      <c r="G39" s="73"/>
      <c r="H39" s="73"/>
      <c r="I39" s="73"/>
      <c r="J39" s="87"/>
      <c r="K39" s="87"/>
      <c r="L39" s="87"/>
      <c r="M39" s="87"/>
      <c r="N39" s="73"/>
      <c r="O39" s="2"/>
    </row>
    <row r="40" spans="2:15" x14ac:dyDescent="0.25">
      <c r="B40" s="2"/>
      <c r="C40" s="74" t="s">
        <v>351</v>
      </c>
      <c r="D40" s="75"/>
      <c r="E40" s="73"/>
      <c r="F40" s="73"/>
      <c r="G40" s="73"/>
      <c r="H40" s="73"/>
      <c r="I40" s="73"/>
      <c r="J40" s="87"/>
      <c r="K40" s="87"/>
      <c r="L40" s="87"/>
      <c r="M40" s="87"/>
      <c r="N40" s="73"/>
      <c r="O40" s="2"/>
    </row>
    <row r="41" spans="2:15" x14ac:dyDescent="0.25">
      <c r="B41" s="2"/>
      <c r="C41" s="74" t="s">
        <v>352</v>
      </c>
      <c r="D41" s="75"/>
      <c r="E41" s="73"/>
      <c r="F41" s="73"/>
      <c r="G41" s="73"/>
      <c r="H41" s="73"/>
      <c r="I41" s="73"/>
      <c r="J41" s="87"/>
      <c r="K41" s="87"/>
      <c r="L41" s="87"/>
      <c r="M41" s="87"/>
      <c r="N41" s="73"/>
      <c r="O41" s="2"/>
    </row>
    <row r="42" spans="2:15" x14ac:dyDescent="0.25">
      <c r="B42" s="2"/>
      <c r="C42" s="74" t="s">
        <v>353</v>
      </c>
      <c r="D42" s="75"/>
      <c r="E42" s="73"/>
      <c r="F42" s="73"/>
      <c r="G42" s="73"/>
      <c r="H42" s="73"/>
      <c r="I42" s="73"/>
      <c r="J42" s="87"/>
      <c r="K42" s="87"/>
      <c r="L42" s="87"/>
      <c r="M42" s="87"/>
      <c r="N42" s="73"/>
      <c r="O42" s="2"/>
    </row>
    <row r="43" spans="2:15" x14ac:dyDescent="0.25">
      <c r="B43" s="2"/>
      <c r="C43" s="74" t="s">
        <v>354</v>
      </c>
      <c r="D43" s="75"/>
      <c r="E43" s="73"/>
      <c r="F43" s="73"/>
      <c r="G43" s="73"/>
      <c r="H43" s="73"/>
      <c r="I43" s="73"/>
      <c r="J43" s="87"/>
      <c r="K43" s="87"/>
      <c r="L43" s="87"/>
      <c r="M43" s="87"/>
      <c r="N43" s="73"/>
      <c r="O43" s="2"/>
    </row>
    <row r="44" spans="2:15" x14ac:dyDescent="0.25">
      <c r="B44" s="2"/>
      <c r="C44" s="74" t="s">
        <v>355</v>
      </c>
      <c r="D44" s="75"/>
      <c r="E44" s="73"/>
      <c r="F44" s="73"/>
      <c r="G44" s="73"/>
      <c r="H44" s="73"/>
      <c r="I44" s="73"/>
      <c r="J44" s="87"/>
      <c r="K44" s="87"/>
      <c r="L44" s="87"/>
      <c r="M44" s="87"/>
      <c r="N44" s="73"/>
      <c r="O44" s="2"/>
    </row>
    <row r="45" spans="2:15" x14ac:dyDescent="0.25">
      <c r="B45" s="2"/>
      <c r="C45" s="74" t="s">
        <v>356</v>
      </c>
      <c r="D45" s="75"/>
      <c r="E45" s="73"/>
      <c r="F45" s="73"/>
      <c r="G45" s="73"/>
      <c r="H45" s="73"/>
      <c r="I45" s="73"/>
      <c r="J45" s="87"/>
      <c r="K45" s="87"/>
      <c r="L45" s="87"/>
      <c r="M45" s="87"/>
      <c r="N45" s="73"/>
      <c r="O45" s="2"/>
    </row>
    <row r="46" spans="2:15" x14ac:dyDescent="0.25">
      <c r="B46" s="2"/>
      <c r="C46" s="74" t="s">
        <v>357</v>
      </c>
      <c r="D46" s="75"/>
      <c r="E46" s="73"/>
      <c r="F46" s="73"/>
      <c r="G46" s="73"/>
      <c r="H46" s="73"/>
      <c r="I46" s="73"/>
      <c r="J46" s="87"/>
      <c r="K46" s="87"/>
      <c r="L46" s="87"/>
      <c r="M46" s="87"/>
      <c r="N46" s="73"/>
      <c r="O46" s="2"/>
    </row>
    <row r="47" spans="2:15" x14ac:dyDescent="0.25">
      <c r="B47" s="2"/>
      <c r="C47" s="74" t="s">
        <v>358</v>
      </c>
      <c r="D47" s="75"/>
      <c r="E47" s="73"/>
      <c r="F47" s="73"/>
      <c r="G47" s="73"/>
      <c r="H47" s="73"/>
      <c r="I47" s="73"/>
      <c r="J47" s="87"/>
      <c r="K47" s="87"/>
      <c r="L47" s="87"/>
      <c r="M47" s="87"/>
      <c r="N47" s="73"/>
      <c r="O47" s="2"/>
    </row>
    <row r="48" spans="2:15" x14ac:dyDescent="0.25">
      <c r="B48" s="2"/>
      <c r="C48" s="74" t="s">
        <v>359</v>
      </c>
      <c r="D48" s="75"/>
      <c r="E48" s="73"/>
      <c r="F48" s="73"/>
      <c r="G48" s="73"/>
      <c r="H48" s="73"/>
      <c r="I48" s="73"/>
      <c r="J48" s="87"/>
      <c r="K48" s="87"/>
      <c r="L48" s="87"/>
      <c r="M48" s="87"/>
      <c r="N48" s="73"/>
      <c r="O48" s="2"/>
    </row>
    <row r="49" spans="2:15" x14ac:dyDescent="0.25">
      <c r="B49" s="2"/>
      <c r="C49" s="74" t="s">
        <v>360</v>
      </c>
      <c r="D49" s="75"/>
      <c r="E49" s="73"/>
      <c r="F49" s="73"/>
      <c r="G49" s="73"/>
      <c r="H49" s="73"/>
      <c r="I49" s="73"/>
      <c r="J49" s="87"/>
      <c r="K49" s="87"/>
      <c r="L49" s="87"/>
      <c r="M49" s="87"/>
      <c r="N49" s="73"/>
      <c r="O49" s="2"/>
    </row>
    <row r="50" spans="2:15" x14ac:dyDescent="0.25">
      <c r="B50" s="2"/>
      <c r="C50" s="74" t="s">
        <v>361</v>
      </c>
      <c r="D50" s="75"/>
      <c r="E50" s="73"/>
      <c r="F50" s="73"/>
      <c r="G50" s="73"/>
      <c r="H50" s="73"/>
      <c r="I50" s="73"/>
      <c r="J50" s="87"/>
      <c r="K50" s="87"/>
      <c r="L50" s="87"/>
      <c r="M50" s="87"/>
      <c r="N50" s="73"/>
      <c r="O50" s="2"/>
    </row>
    <row r="51" spans="2:15" x14ac:dyDescent="0.25">
      <c r="B51" s="2"/>
      <c r="C51" s="74" t="s">
        <v>362</v>
      </c>
      <c r="D51" s="75"/>
      <c r="E51" s="73"/>
      <c r="F51" s="73"/>
      <c r="G51" s="73"/>
      <c r="H51" s="73"/>
      <c r="I51" s="73"/>
      <c r="J51" s="87"/>
      <c r="K51" s="87"/>
      <c r="L51" s="87"/>
      <c r="M51" s="87"/>
      <c r="N51" s="73"/>
      <c r="O51" s="2"/>
    </row>
    <row r="52" spans="2:15" x14ac:dyDescent="0.25">
      <c r="B52" s="2"/>
      <c r="C52" s="74" t="s">
        <v>363</v>
      </c>
      <c r="D52" s="75"/>
      <c r="E52" s="73"/>
      <c r="F52" s="73"/>
      <c r="G52" s="73"/>
      <c r="H52" s="73"/>
      <c r="I52" s="73"/>
      <c r="J52" s="87"/>
      <c r="K52" s="87"/>
      <c r="L52" s="87"/>
      <c r="M52" s="87"/>
      <c r="N52" s="73"/>
      <c r="O52" s="2"/>
    </row>
    <row r="53" spans="2:15" x14ac:dyDescent="0.25">
      <c r="B53" s="2"/>
      <c r="C53" s="74" t="s">
        <v>364</v>
      </c>
      <c r="D53" s="75"/>
      <c r="E53" s="73"/>
      <c r="F53" s="73"/>
      <c r="G53" s="73"/>
      <c r="H53" s="73"/>
      <c r="I53" s="73"/>
      <c r="J53" s="87"/>
      <c r="K53" s="87"/>
      <c r="L53" s="87"/>
      <c r="M53" s="87"/>
      <c r="N53" s="73"/>
      <c r="O53" s="2"/>
    </row>
    <row r="54" spans="2:15" x14ac:dyDescent="0.25">
      <c r="B54" s="2"/>
      <c r="C54" s="74" t="s">
        <v>365</v>
      </c>
      <c r="D54" s="75"/>
      <c r="E54" s="73"/>
      <c r="F54" s="73"/>
      <c r="G54" s="73"/>
      <c r="H54" s="73"/>
      <c r="I54" s="73"/>
      <c r="J54" s="87"/>
      <c r="K54" s="87"/>
      <c r="L54" s="87"/>
      <c r="M54" s="87"/>
      <c r="N54" s="73"/>
      <c r="O54" s="2"/>
    </row>
    <row r="55" spans="2:15" x14ac:dyDescent="0.25">
      <c r="B55" s="2"/>
      <c r="C55" s="74" t="s">
        <v>366</v>
      </c>
      <c r="D55" s="75"/>
      <c r="E55" s="73"/>
      <c r="F55" s="73"/>
      <c r="G55" s="73"/>
      <c r="H55" s="73"/>
      <c r="I55" s="73"/>
      <c r="J55" s="87"/>
      <c r="K55" s="87"/>
      <c r="L55" s="87"/>
      <c r="M55" s="87"/>
      <c r="N55" s="73"/>
      <c r="O55" s="2"/>
    </row>
    <row r="56" spans="2:15" x14ac:dyDescent="0.25">
      <c r="B56" s="2"/>
      <c r="C56" s="74" t="s">
        <v>367</v>
      </c>
      <c r="D56" s="75"/>
      <c r="E56" s="73"/>
      <c r="F56" s="73"/>
      <c r="G56" s="73"/>
      <c r="H56" s="73"/>
      <c r="I56" s="73"/>
      <c r="J56" s="87"/>
      <c r="K56" s="87"/>
      <c r="L56" s="87"/>
      <c r="M56" s="87"/>
      <c r="N56" s="73"/>
      <c r="O56" s="2"/>
    </row>
    <row r="57" spans="2:15" x14ac:dyDescent="0.25">
      <c r="B57" s="2"/>
      <c r="C57" s="74" t="s">
        <v>368</v>
      </c>
      <c r="D57" s="75"/>
      <c r="E57" s="73"/>
      <c r="F57" s="73"/>
      <c r="G57" s="73"/>
      <c r="H57" s="73"/>
      <c r="I57" s="73"/>
      <c r="J57" s="87"/>
      <c r="K57" s="87"/>
      <c r="L57" s="87"/>
      <c r="M57" s="87"/>
      <c r="N57" s="73"/>
      <c r="O57" s="2"/>
    </row>
    <row r="58" spans="2:15" x14ac:dyDescent="0.25">
      <c r="B58" s="2"/>
      <c r="C58" s="74" t="s">
        <v>369</v>
      </c>
      <c r="D58" s="75"/>
      <c r="E58" s="73"/>
      <c r="F58" s="73"/>
      <c r="G58" s="73"/>
      <c r="H58" s="73"/>
      <c r="I58" s="73"/>
      <c r="J58" s="87"/>
      <c r="K58" s="87"/>
      <c r="L58" s="87"/>
      <c r="M58" s="87"/>
      <c r="N58" s="73"/>
      <c r="O58" s="2"/>
    </row>
    <row r="59" spans="2:15" x14ac:dyDescent="0.25">
      <c r="B59" s="2"/>
      <c r="C59" s="74" t="s">
        <v>370</v>
      </c>
      <c r="D59" s="75"/>
      <c r="E59" s="73"/>
      <c r="F59" s="73"/>
      <c r="G59" s="73"/>
      <c r="H59" s="73"/>
      <c r="I59" s="73"/>
      <c r="J59" s="87"/>
      <c r="K59" s="87"/>
      <c r="L59" s="87"/>
      <c r="M59" s="87"/>
      <c r="N59" s="73"/>
      <c r="O59" s="2"/>
    </row>
    <row r="60" spans="2:15" x14ac:dyDescent="0.25">
      <c r="B60" s="2"/>
      <c r="C60" s="74" t="s">
        <v>371</v>
      </c>
      <c r="D60" s="75"/>
      <c r="E60" s="73"/>
      <c r="F60" s="73"/>
      <c r="G60" s="73"/>
      <c r="H60" s="73"/>
      <c r="I60" s="73"/>
      <c r="J60" s="87"/>
      <c r="K60" s="87"/>
      <c r="L60" s="87"/>
      <c r="M60" s="87"/>
      <c r="N60" s="73"/>
      <c r="O60" s="2"/>
    </row>
    <row r="61" spans="2:15" x14ac:dyDescent="0.25">
      <c r="B61" s="2"/>
      <c r="C61" s="74" t="s">
        <v>372</v>
      </c>
      <c r="D61" s="75"/>
      <c r="E61" s="73"/>
      <c r="F61" s="73"/>
      <c r="G61" s="73"/>
      <c r="H61" s="73"/>
      <c r="I61" s="73"/>
      <c r="J61" s="87"/>
      <c r="K61" s="87"/>
      <c r="L61" s="87"/>
      <c r="M61" s="87"/>
      <c r="N61" s="73"/>
      <c r="O61" s="2"/>
    </row>
    <row r="62" spans="2:15" x14ac:dyDescent="0.25">
      <c r="B62" s="2"/>
      <c r="C62" s="74" t="s">
        <v>373</v>
      </c>
      <c r="D62" s="75"/>
      <c r="E62" s="73"/>
      <c r="F62" s="73"/>
      <c r="G62" s="73"/>
      <c r="H62" s="73"/>
      <c r="I62" s="73"/>
      <c r="J62" s="87"/>
      <c r="K62" s="87"/>
      <c r="L62" s="87"/>
      <c r="M62" s="87"/>
      <c r="N62" s="73"/>
      <c r="O62" s="2"/>
    </row>
    <row r="63" spans="2:15" x14ac:dyDescent="0.25">
      <c r="B63" s="2"/>
      <c r="C63" s="74" t="s">
        <v>374</v>
      </c>
      <c r="D63" s="75"/>
      <c r="E63" s="73"/>
      <c r="F63" s="73"/>
      <c r="G63" s="73"/>
      <c r="H63" s="73"/>
      <c r="I63" s="73"/>
      <c r="J63" s="87"/>
      <c r="K63" s="87"/>
      <c r="L63" s="87"/>
      <c r="M63" s="87"/>
      <c r="N63" s="73"/>
      <c r="O63" s="2"/>
    </row>
    <row r="64" spans="2:15" x14ac:dyDescent="0.25">
      <c r="B64" s="2"/>
      <c r="C64" s="74" t="s">
        <v>375</v>
      </c>
      <c r="D64" s="75"/>
      <c r="E64" s="73"/>
      <c r="F64" s="73"/>
      <c r="G64" s="73"/>
      <c r="H64" s="73"/>
      <c r="I64" s="73"/>
      <c r="J64" s="87"/>
      <c r="K64" s="87"/>
      <c r="L64" s="87"/>
      <c r="M64" s="87"/>
      <c r="N64" s="73"/>
      <c r="O64" s="2"/>
    </row>
    <row r="65" spans="2:15" x14ac:dyDescent="0.25">
      <c r="B65" s="2"/>
      <c r="C65" s="74" t="s">
        <v>376</v>
      </c>
      <c r="D65" s="75"/>
      <c r="E65" s="73"/>
      <c r="F65" s="73"/>
      <c r="G65" s="73"/>
      <c r="H65" s="73"/>
      <c r="I65" s="73"/>
      <c r="J65" s="87"/>
      <c r="K65" s="87"/>
      <c r="L65" s="87"/>
      <c r="M65" s="87"/>
      <c r="N65" s="73"/>
      <c r="O65" s="2"/>
    </row>
    <row r="66" spans="2:15" x14ac:dyDescent="0.25">
      <c r="B66" s="2"/>
      <c r="C66" s="74" t="s">
        <v>377</v>
      </c>
      <c r="D66" s="75"/>
      <c r="E66" s="73"/>
      <c r="F66" s="73"/>
      <c r="G66" s="73"/>
      <c r="H66" s="73"/>
      <c r="I66" s="73"/>
      <c r="J66" s="87"/>
      <c r="K66" s="87"/>
      <c r="L66" s="87"/>
      <c r="M66" s="87"/>
      <c r="N66" s="73"/>
      <c r="O66" s="2"/>
    </row>
    <row r="67" spans="2:15" x14ac:dyDescent="0.25">
      <c r="B67" s="2"/>
      <c r="C67" s="74" t="s">
        <v>378</v>
      </c>
      <c r="D67" s="75"/>
      <c r="E67" s="73"/>
      <c r="F67" s="73"/>
      <c r="G67" s="73"/>
      <c r="H67" s="73"/>
      <c r="I67" s="73"/>
      <c r="J67" s="87"/>
      <c r="K67" s="87"/>
      <c r="L67" s="87"/>
      <c r="M67" s="87"/>
      <c r="N67" s="73"/>
      <c r="O67" s="2"/>
    </row>
    <row r="68" spans="2:15" x14ac:dyDescent="0.25">
      <c r="B68" s="2"/>
      <c r="C68" s="74" t="s">
        <v>379</v>
      </c>
      <c r="D68" s="75"/>
      <c r="E68" s="73"/>
      <c r="F68" s="73"/>
      <c r="G68" s="73"/>
      <c r="H68" s="73"/>
      <c r="I68" s="73"/>
      <c r="J68" s="87"/>
      <c r="K68" s="87"/>
      <c r="L68" s="87"/>
      <c r="M68" s="87"/>
      <c r="N68" s="73"/>
      <c r="O68" s="2"/>
    </row>
    <row r="69" spans="2:15" x14ac:dyDescent="0.25">
      <c r="B69" s="2"/>
      <c r="C69" s="74" t="s">
        <v>380</v>
      </c>
      <c r="D69" s="75"/>
      <c r="E69" s="73"/>
      <c r="F69" s="73"/>
      <c r="G69" s="73"/>
      <c r="H69" s="73"/>
      <c r="I69" s="73"/>
      <c r="J69" s="87"/>
      <c r="K69" s="87"/>
      <c r="L69" s="87"/>
      <c r="M69" s="87"/>
      <c r="N69" s="73"/>
      <c r="O69" s="2"/>
    </row>
    <row r="70" spans="2:15" x14ac:dyDescent="0.25">
      <c r="B70" s="2"/>
      <c r="C70" s="74" t="s">
        <v>381</v>
      </c>
      <c r="D70" s="75"/>
      <c r="E70" s="73"/>
      <c r="F70" s="73"/>
      <c r="G70" s="73"/>
      <c r="H70" s="73"/>
      <c r="I70" s="73"/>
      <c r="J70" s="87"/>
      <c r="K70" s="87"/>
      <c r="L70" s="87"/>
      <c r="M70" s="87"/>
      <c r="N70" s="73"/>
      <c r="O70" s="2"/>
    </row>
    <row r="71" spans="2:15" x14ac:dyDescent="0.25">
      <c r="B71" s="2"/>
      <c r="C71" s="74" t="s">
        <v>382</v>
      </c>
      <c r="D71" s="75"/>
      <c r="E71" s="73"/>
      <c r="F71" s="73"/>
      <c r="G71" s="73"/>
      <c r="H71" s="73"/>
      <c r="I71" s="73"/>
      <c r="J71" s="87"/>
      <c r="K71" s="87"/>
      <c r="L71" s="87"/>
      <c r="M71" s="87"/>
      <c r="N71" s="73"/>
      <c r="O71" s="2"/>
    </row>
    <row r="72" spans="2:15" x14ac:dyDescent="0.25">
      <c r="B72" s="2"/>
      <c r="C72" s="74" t="s">
        <v>383</v>
      </c>
      <c r="D72" s="75"/>
      <c r="E72" s="73"/>
      <c r="F72" s="73"/>
      <c r="G72" s="73"/>
      <c r="H72" s="73"/>
      <c r="I72" s="73"/>
      <c r="J72" s="87"/>
      <c r="K72" s="87"/>
      <c r="L72" s="87"/>
      <c r="M72" s="87"/>
      <c r="N72" s="73"/>
      <c r="O72" s="2"/>
    </row>
    <row r="73" spans="2:15" x14ac:dyDescent="0.25">
      <c r="B73" s="2"/>
      <c r="C73" s="74" t="s">
        <v>384</v>
      </c>
      <c r="D73" s="75"/>
      <c r="E73" s="73"/>
      <c r="F73" s="73"/>
      <c r="G73" s="73"/>
      <c r="H73" s="73"/>
      <c r="I73" s="73"/>
      <c r="J73" s="87"/>
      <c r="K73" s="87"/>
      <c r="L73" s="87"/>
      <c r="M73" s="87"/>
      <c r="N73" s="73"/>
      <c r="O73" s="2"/>
    </row>
    <row r="74" spans="2:15" x14ac:dyDescent="0.25">
      <c r="B74" s="2"/>
      <c r="C74" s="74" t="s">
        <v>385</v>
      </c>
      <c r="D74" s="75"/>
      <c r="E74" s="73"/>
      <c r="F74" s="73"/>
      <c r="G74" s="73"/>
      <c r="H74" s="73"/>
      <c r="I74" s="73"/>
      <c r="J74" s="87"/>
      <c r="K74" s="87"/>
      <c r="L74" s="87"/>
      <c r="M74" s="87"/>
      <c r="N74" s="73"/>
      <c r="O74" s="2"/>
    </row>
    <row r="75" spans="2:15" x14ac:dyDescent="0.25">
      <c r="B75" s="2"/>
      <c r="C75" s="74" t="s">
        <v>386</v>
      </c>
      <c r="D75" s="75"/>
      <c r="E75" s="73"/>
      <c r="F75" s="73"/>
      <c r="G75" s="73"/>
      <c r="H75" s="73"/>
      <c r="I75" s="73"/>
      <c r="J75" s="87"/>
      <c r="K75" s="87"/>
      <c r="L75" s="87"/>
      <c r="M75" s="87"/>
      <c r="N75" s="73"/>
      <c r="O75" s="2"/>
    </row>
    <row r="76" spans="2:15" x14ac:dyDescent="0.25">
      <c r="B76" s="2"/>
      <c r="C76" s="74" t="s">
        <v>387</v>
      </c>
      <c r="D76" s="75"/>
      <c r="E76" s="73"/>
      <c r="F76" s="73"/>
      <c r="G76" s="73"/>
      <c r="H76" s="73"/>
      <c r="I76" s="73"/>
      <c r="J76" s="87"/>
      <c r="K76" s="87"/>
      <c r="L76" s="87"/>
      <c r="M76" s="87"/>
      <c r="N76" s="73"/>
      <c r="O76" s="2"/>
    </row>
    <row r="77" spans="2:15" x14ac:dyDescent="0.25">
      <c r="B77" s="2"/>
      <c r="C77" s="74" t="s">
        <v>388</v>
      </c>
      <c r="D77" s="75"/>
      <c r="E77" s="73"/>
      <c r="F77" s="73"/>
      <c r="G77" s="73"/>
      <c r="H77" s="73"/>
      <c r="I77" s="73"/>
      <c r="J77" s="87"/>
      <c r="K77" s="87"/>
      <c r="L77" s="87"/>
      <c r="M77" s="87"/>
      <c r="N77" s="73"/>
      <c r="O77" s="2"/>
    </row>
    <row r="78" spans="2:15" x14ac:dyDescent="0.25">
      <c r="B78" s="2"/>
      <c r="C78" s="74" t="s">
        <v>389</v>
      </c>
      <c r="D78" s="75"/>
      <c r="E78" s="73"/>
      <c r="F78" s="73"/>
      <c r="G78" s="73"/>
      <c r="H78" s="73"/>
      <c r="I78" s="73"/>
      <c r="J78" s="87"/>
      <c r="K78" s="87"/>
      <c r="L78" s="87"/>
      <c r="M78" s="87"/>
      <c r="N78" s="73"/>
      <c r="O78" s="2"/>
    </row>
    <row r="79" spans="2:15" x14ac:dyDescent="0.25">
      <c r="B79" s="2"/>
      <c r="C79" s="74" t="s">
        <v>390</v>
      </c>
      <c r="D79" s="75"/>
      <c r="E79" s="73"/>
      <c r="F79" s="73"/>
      <c r="G79" s="73"/>
      <c r="H79" s="73"/>
      <c r="I79" s="73"/>
      <c r="J79" s="87"/>
      <c r="K79" s="87"/>
      <c r="L79" s="87"/>
      <c r="M79" s="87"/>
      <c r="N79" s="73"/>
      <c r="O79" s="2"/>
    </row>
    <row r="80" spans="2:15" x14ac:dyDescent="0.25">
      <c r="B80" s="2"/>
      <c r="C80" s="74" t="s">
        <v>391</v>
      </c>
      <c r="D80" s="75"/>
      <c r="E80" s="73"/>
      <c r="F80" s="73"/>
      <c r="G80" s="73"/>
      <c r="H80" s="73"/>
      <c r="I80" s="73"/>
      <c r="J80" s="87"/>
      <c r="K80" s="87"/>
      <c r="L80" s="87"/>
      <c r="M80" s="87"/>
      <c r="N80" s="73"/>
      <c r="O80" s="2"/>
    </row>
    <row r="81" spans="2:15" x14ac:dyDescent="0.25">
      <c r="B81" s="2"/>
      <c r="C81" s="74" t="s">
        <v>392</v>
      </c>
      <c r="D81" s="75"/>
      <c r="E81" s="73"/>
      <c r="F81" s="73"/>
      <c r="G81" s="73"/>
      <c r="H81" s="73"/>
      <c r="I81" s="73"/>
      <c r="J81" s="87"/>
      <c r="K81" s="87"/>
      <c r="L81" s="87"/>
      <c r="M81" s="87"/>
      <c r="N81" s="73"/>
      <c r="O81" s="2"/>
    </row>
    <row r="82" spans="2:15" x14ac:dyDescent="0.25">
      <c r="B82" s="2"/>
      <c r="C82" s="74" t="s">
        <v>393</v>
      </c>
      <c r="D82" s="75"/>
      <c r="E82" s="73"/>
      <c r="F82" s="73"/>
      <c r="G82" s="73"/>
      <c r="H82" s="73"/>
      <c r="I82" s="73"/>
      <c r="J82" s="87"/>
      <c r="K82" s="87"/>
      <c r="L82" s="87"/>
      <c r="M82" s="87"/>
      <c r="N82" s="73"/>
      <c r="O82" s="2"/>
    </row>
    <row r="83" spans="2:15" x14ac:dyDescent="0.25">
      <c r="B83" s="2"/>
      <c r="C83" s="74" t="s">
        <v>394</v>
      </c>
      <c r="D83" s="75"/>
      <c r="E83" s="73"/>
      <c r="F83" s="73"/>
      <c r="G83" s="73"/>
      <c r="H83" s="73"/>
      <c r="I83" s="73"/>
      <c r="J83" s="87"/>
      <c r="K83" s="87"/>
      <c r="L83" s="87"/>
      <c r="M83" s="87"/>
      <c r="N83" s="73"/>
      <c r="O83" s="2"/>
    </row>
    <row r="84" spans="2:15" x14ac:dyDescent="0.25">
      <c r="B84" s="2"/>
      <c r="C84" s="74" t="s">
        <v>395</v>
      </c>
      <c r="D84" s="75"/>
      <c r="E84" s="73"/>
      <c r="F84" s="73"/>
      <c r="G84" s="73"/>
      <c r="H84" s="73"/>
      <c r="I84" s="73"/>
      <c r="J84" s="87"/>
      <c r="K84" s="87"/>
      <c r="L84" s="87"/>
      <c r="M84" s="87"/>
      <c r="N84" s="73"/>
      <c r="O84" s="2"/>
    </row>
    <row r="85" spans="2:15" x14ac:dyDescent="0.25">
      <c r="B85" s="2"/>
      <c r="C85" s="74" t="s">
        <v>396</v>
      </c>
      <c r="D85" s="75"/>
      <c r="E85" s="73"/>
      <c r="F85" s="73"/>
      <c r="G85" s="73"/>
      <c r="H85" s="73"/>
      <c r="I85" s="73"/>
      <c r="J85" s="87"/>
      <c r="K85" s="87"/>
      <c r="L85" s="87"/>
      <c r="M85" s="87"/>
      <c r="N85" s="73"/>
      <c r="O85" s="2"/>
    </row>
    <row r="86" spans="2:15" x14ac:dyDescent="0.25">
      <c r="B86" s="2"/>
      <c r="C86" s="74" t="s">
        <v>397</v>
      </c>
      <c r="D86" s="75"/>
      <c r="E86" s="73"/>
      <c r="F86" s="73"/>
      <c r="G86" s="73"/>
      <c r="H86" s="73"/>
      <c r="I86" s="73"/>
      <c r="J86" s="87"/>
      <c r="K86" s="87"/>
      <c r="L86" s="87"/>
      <c r="M86" s="87"/>
      <c r="N86" s="73"/>
      <c r="O86" s="2"/>
    </row>
    <row r="87" spans="2:15" x14ac:dyDescent="0.25">
      <c r="B87" s="2"/>
      <c r="C87" s="74" t="s">
        <v>398</v>
      </c>
      <c r="D87" s="75"/>
      <c r="E87" s="73"/>
      <c r="F87" s="73"/>
      <c r="G87" s="73"/>
      <c r="H87" s="73"/>
      <c r="I87" s="73"/>
      <c r="J87" s="87"/>
      <c r="K87" s="87"/>
      <c r="L87" s="87"/>
      <c r="M87" s="87"/>
      <c r="N87" s="73"/>
      <c r="O87" s="2"/>
    </row>
    <row r="88" spans="2:15" x14ac:dyDescent="0.25">
      <c r="B88" s="2"/>
      <c r="C88" s="74" t="s">
        <v>399</v>
      </c>
      <c r="D88" s="75"/>
      <c r="E88" s="73"/>
      <c r="F88" s="73"/>
      <c r="G88" s="73"/>
      <c r="H88" s="73"/>
      <c r="I88" s="73"/>
      <c r="J88" s="87"/>
      <c r="K88" s="87"/>
      <c r="L88" s="87"/>
      <c r="M88" s="87"/>
      <c r="N88" s="73"/>
      <c r="O88" s="2"/>
    </row>
    <row r="89" spans="2:15" x14ac:dyDescent="0.25">
      <c r="B89" s="2"/>
      <c r="C89" s="74" t="s">
        <v>400</v>
      </c>
      <c r="D89" s="75"/>
      <c r="E89" s="73"/>
      <c r="F89" s="73"/>
      <c r="G89" s="73"/>
      <c r="H89" s="73"/>
      <c r="I89" s="73"/>
      <c r="J89" s="87"/>
      <c r="K89" s="87"/>
      <c r="L89" s="87"/>
      <c r="M89" s="87"/>
      <c r="N89" s="73"/>
      <c r="O89" s="2"/>
    </row>
    <row r="90" spans="2:15" x14ac:dyDescent="0.25">
      <c r="B90" s="2"/>
      <c r="C90" s="74" t="s">
        <v>401</v>
      </c>
      <c r="D90" s="75"/>
      <c r="E90" s="73"/>
      <c r="F90" s="73"/>
      <c r="G90" s="73"/>
      <c r="H90" s="73"/>
      <c r="I90" s="73"/>
      <c r="J90" s="87"/>
      <c r="K90" s="87"/>
      <c r="L90" s="87"/>
      <c r="M90" s="87"/>
      <c r="N90" s="73"/>
      <c r="O90" s="2"/>
    </row>
    <row r="91" spans="2:15" x14ac:dyDescent="0.25">
      <c r="B91" s="2"/>
      <c r="C91" s="74" t="s">
        <v>402</v>
      </c>
      <c r="D91" s="75"/>
      <c r="E91" s="73"/>
      <c r="F91" s="73"/>
      <c r="G91" s="73"/>
      <c r="H91" s="73"/>
      <c r="I91" s="73"/>
      <c r="J91" s="87"/>
      <c r="K91" s="87"/>
      <c r="L91" s="87"/>
      <c r="M91" s="87"/>
      <c r="N91" s="73"/>
      <c r="O91" s="2"/>
    </row>
    <row r="92" spans="2:15" x14ac:dyDescent="0.25">
      <c r="B92" s="2"/>
      <c r="C92" s="74" t="s">
        <v>403</v>
      </c>
      <c r="D92" s="75"/>
      <c r="E92" s="73"/>
      <c r="F92" s="73"/>
      <c r="G92" s="73"/>
      <c r="H92" s="73"/>
      <c r="I92" s="73"/>
      <c r="J92" s="87"/>
      <c r="K92" s="87"/>
      <c r="L92" s="87"/>
      <c r="M92" s="87"/>
      <c r="N92" s="73"/>
      <c r="O92" s="2"/>
    </row>
    <row r="93" spans="2:15" x14ac:dyDescent="0.25">
      <c r="B93" s="2"/>
      <c r="C93" s="74" t="s">
        <v>404</v>
      </c>
      <c r="D93" s="75"/>
      <c r="E93" s="73"/>
      <c r="F93" s="73"/>
      <c r="G93" s="73"/>
      <c r="H93" s="73"/>
      <c r="I93" s="73"/>
      <c r="J93" s="87"/>
      <c r="K93" s="87"/>
      <c r="L93" s="87"/>
      <c r="M93" s="87"/>
      <c r="N93" s="73"/>
      <c r="O93" s="2"/>
    </row>
    <row r="94" spans="2:15" x14ac:dyDescent="0.25">
      <c r="B94" s="2"/>
      <c r="C94" s="74" t="s">
        <v>405</v>
      </c>
      <c r="D94" s="75"/>
      <c r="E94" s="73"/>
      <c r="F94" s="73"/>
      <c r="G94" s="73"/>
      <c r="H94" s="73"/>
      <c r="I94" s="73"/>
      <c r="J94" s="87"/>
      <c r="K94" s="87"/>
      <c r="L94" s="87"/>
      <c r="M94" s="87"/>
      <c r="N94" s="73"/>
      <c r="O94" s="2"/>
    </row>
    <row r="95" spans="2:15" x14ac:dyDescent="0.25">
      <c r="B95" s="2"/>
      <c r="C95" s="74" t="s">
        <v>406</v>
      </c>
      <c r="D95" s="75"/>
      <c r="E95" s="73"/>
      <c r="F95" s="73"/>
      <c r="G95" s="73"/>
      <c r="H95" s="73"/>
      <c r="I95" s="73"/>
      <c r="J95" s="87"/>
      <c r="K95" s="87"/>
      <c r="L95" s="87"/>
      <c r="M95" s="87"/>
      <c r="N95" s="73"/>
      <c r="O95" s="2"/>
    </row>
    <row r="96" spans="2:15" x14ac:dyDescent="0.25">
      <c r="B96" s="2"/>
      <c r="C96" s="74" t="s">
        <v>407</v>
      </c>
      <c r="D96" s="75"/>
      <c r="E96" s="73"/>
      <c r="F96" s="73"/>
      <c r="G96" s="73"/>
      <c r="H96" s="73"/>
      <c r="I96" s="73"/>
      <c r="J96" s="87"/>
      <c r="K96" s="87"/>
      <c r="L96" s="87"/>
      <c r="M96" s="87"/>
      <c r="N96" s="73"/>
      <c r="O96" s="2"/>
    </row>
    <row r="97" spans="2:15" x14ac:dyDescent="0.25">
      <c r="B97" s="2"/>
      <c r="C97" s="74" t="s">
        <v>408</v>
      </c>
      <c r="D97" s="75"/>
      <c r="E97" s="73"/>
      <c r="F97" s="73"/>
      <c r="G97" s="73"/>
      <c r="H97" s="73"/>
      <c r="I97" s="73"/>
      <c r="J97" s="87"/>
      <c r="K97" s="87"/>
      <c r="L97" s="87"/>
      <c r="M97" s="87"/>
      <c r="N97" s="73"/>
      <c r="O97" s="2"/>
    </row>
    <row r="98" spans="2:15" x14ac:dyDescent="0.25">
      <c r="B98" s="2"/>
      <c r="C98" s="74" t="s">
        <v>409</v>
      </c>
      <c r="D98" s="75"/>
      <c r="E98" s="73"/>
      <c r="F98" s="73"/>
      <c r="G98" s="73"/>
      <c r="H98" s="73"/>
      <c r="I98" s="73"/>
      <c r="J98" s="87"/>
      <c r="K98" s="87"/>
      <c r="L98" s="87"/>
      <c r="M98" s="87"/>
      <c r="N98" s="73"/>
      <c r="O98" s="2"/>
    </row>
    <row r="99" spans="2:15" x14ac:dyDescent="0.25">
      <c r="B99" s="2"/>
      <c r="C99" s="74" t="s">
        <v>410</v>
      </c>
      <c r="D99" s="75"/>
      <c r="E99" s="73"/>
      <c r="F99" s="73"/>
      <c r="G99" s="73"/>
      <c r="H99" s="73"/>
      <c r="I99" s="73"/>
      <c r="J99" s="87"/>
      <c r="K99" s="87"/>
      <c r="L99" s="87"/>
      <c r="M99" s="87"/>
      <c r="N99" s="73"/>
      <c r="O99" s="2"/>
    </row>
    <row r="100" spans="2:15" x14ac:dyDescent="0.25">
      <c r="B100" s="2"/>
      <c r="C100" s="74" t="s">
        <v>411</v>
      </c>
      <c r="D100" s="75"/>
      <c r="E100" s="73"/>
      <c r="F100" s="73"/>
      <c r="G100" s="73"/>
      <c r="H100" s="73"/>
      <c r="I100" s="73"/>
      <c r="J100" s="87"/>
      <c r="K100" s="87"/>
      <c r="L100" s="87"/>
      <c r="M100" s="87"/>
      <c r="N100" s="73"/>
      <c r="O100" s="2"/>
    </row>
    <row r="101" spans="2:15" x14ac:dyDescent="0.25">
      <c r="B101" s="2"/>
      <c r="C101" s="74" t="s">
        <v>412</v>
      </c>
      <c r="D101" s="75"/>
      <c r="E101" s="73"/>
      <c r="F101" s="73"/>
      <c r="G101" s="73"/>
      <c r="H101" s="73"/>
      <c r="I101" s="73"/>
      <c r="J101" s="87"/>
      <c r="K101" s="87"/>
      <c r="L101" s="87"/>
      <c r="M101" s="87"/>
      <c r="N101" s="73"/>
      <c r="O101" s="2"/>
    </row>
    <row r="102" spans="2:15" x14ac:dyDescent="0.25">
      <c r="B102" s="2"/>
      <c r="C102" s="74" t="s">
        <v>413</v>
      </c>
      <c r="D102" s="75"/>
      <c r="E102" s="73"/>
      <c r="F102" s="73"/>
      <c r="G102" s="73"/>
      <c r="H102" s="73"/>
      <c r="I102" s="73"/>
      <c r="J102" s="87"/>
      <c r="K102" s="87"/>
      <c r="L102" s="87"/>
      <c r="M102" s="87"/>
      <c r="N102" s="73"/>
      <c r="O102" s="2"/>
    </row>
    <row r="103" spans="2:15" x14ac:dyDescent="0.25">
      <c r="B103" s="2"/>
      <c r="C103" s="74" t="s">
        <v>414</v>
      </c>
      <c r="D103" s="75"/>
      <c r="E103" s="73"/>
      <c r="F103" s="73"/>
      <c r="G103" s="73"/>
      <c r="H103" s="73"/>
      <c r="I103" s="73"/>
      <c r="J103" s="87"/>
      <c r="K103" s="87"/>
      <c r="L103" s="87"/>
      <c r="M103" s="87"/>
      <c r="N103" s="73"/>
      <c r="O103" s="2"/>
    </row>
    <row r="104" spans="2:15" x14ac:dyDescent="0.25">
      <c r="B104" s="2"/>
      <c r="C104" s="74" t="s">
        <v>415</v>
      </c>
      <c r="D104" s="75"/>
      <c r="E104" s="73"/>
      <c r="F104" s="73"/>
      <c r="G104" s="73"/>
      <c r="H104" s="73"/>
      <c r="I104" s="73"/>
      <c r="J104" s="87"/>
      <c r="K104" s="87"/>
      <c r="L104" s="87"/>
      <c r="M104" s="87"/>
      <c r="N104" s="73"/>
      <c r="O104" s="2"/>
    </row>
    <row r="105" spans="2:15" x14ac:dyDescent="0.25">
      <c r="B105" s="2"/>
      <c r="C105" s="74" t="s">
        <v>416</v>
      </c>
      <c r="D105" s="75"/>
      <c r="E105" s="73"/>
      <c r="F105" s="73"/>
      <c r="G105" s="73"/>
      <c r="H105" s="73"/>
      <c r="I105" s="73"/>
      <c r="J105" s="87"/>
      <c r="K105" s="87"/>
      <c r="L105" s="87"/>
      <c r="M105" s="87"/>
      <c r="N105" s="73"/>
      <c r="O105" s="2"/>
    </row>
    <row r="106" spans="2:15" x14ac:dyDescent="0.25">
      <c r="B106" s="2"/>
      <c r="C106" s="74" t="s">
        <v>417</v>
      </c>
      <c r="D106" s="75"/>
      <c r="E106" s="73"/>
      <c r="F106" s="73"/>
      <c r="G106" s="73"/>
      <c r="H106" s="73"/>
      <c r="I106" s="73"/>
      <c r="J106" s="87"/>
      <c r="K106" s="87"/>
      <c r="L106" s="87"/>
      <c r="M106" s="87"/>
      <c r="N106" s="73"/>
      <c r="O106" s="2"/>
    </row>
    <row r="107" spans="2:15" x14ac:dyDescent="0.25">
      <c r="B107" s="2"/>
      <c r="C107" s="74" t="s">
        <v>418</v>
      </c>
      <c r="D107" s="75"/>
      <c r="E107" s="73"/>
      <c r="F107" s="73"/>
      <c r="G107" s="73"/>
      <c r="H107" s="73"/>
      <c r="I107" s="73"/>
      <c r="J107" s="87"/>
      <c r="K107" s="87"/>
      <c r="L107" s="87"/>
      <c r="M107" s="87"/>
      <c r="N107" s="73"/>
      <c r="O107" s="2"/>
    </row>
    <row r="108" spans="2:15" x14ac:dyDescent="0.25">
      <c r="B108" s="2"/>
      <c r="C108" s="74" t="s">
        <v>419</v>
      </c>
      <c r="D108" s="75"/>
      <c r="E108" s="73"/>
      <c r="F108" s="73"/>
      <c r="G108" s="73"/>
      <c r="H108" s="73"/>
      <c r="I108" s="73"/>
      <c r="J108" s="87"/>
      <c r="K108" s="87"/>
      <c r="L108" s="87"/>
      <c r="M108" s="87"/>
      <c r="N108" s="73"/>
      <c r="O108" s="2"/>
    </row>
    <row r="109" spans="2:15" x14ac:dyDescent="0.25">
      <c r="B109" s="2"/>
      <c r="C109" s="74" t="s">
        <v>420</v>
      </c>
      <c r="D109" s="75"/>
      <c r="E109" s="73"/>
      <c r="F109" s="73"/>
      <c r="G109" s="73"/>
      <c r="H109" s="73"/>
      <c r="I109" s="73"/>
      <c r="J109" s="87"/>
      <c r="K109" s="87"/>
      <c r="L109" s="87"/>
      <c r="M109" s="87"/>
      <c r="N109" s="73"/>
      <c r="O109" s="2"/>
    </row>
    <row r="110" spans="2:15" x14ac:dyDescent="0.25">
      <c r="B110" s="2"/>
      <c r="C110" s="74" t="s">
        <v>421</v>
      </c>
      <c r="D110" s="75"/>
      <c r="E110" s="73"/>
      <c r="F110" s="73"/>
      <c r="G110" s="73"/>
      <c r="H110" s="73"/>
      <c r="I110" s="73"/>
      <c r="J110" s="87"/>
      <c r="K110" s="87"/>
      <c r="L110" s="87"/>
      <c r="M110" s="87"/>
      <c r="N110" s="73"/>
      <c r="O110" s="2"/>
    </row>
    <row r="111" spans="2:15" x14ac:dyDescent="0.25">
      <c r="B111" s="2"/>
      <c r="C111" s="74" t="s">
        <v>422</v>
      </c>
      <c r="D111" s="75"/>
      <c r="E111" s="73"/>
      <c r="F111" s="73"/>
      <c r="G111" s="73"/>
      <c r="H111" s="73"/>
      <c r="I111" s="73"/>
      <c r="J111" s="87"/>
      <c r="K111" s="87"/>
      <c r="L111" s="87"/>
      <c r="M111" s="87"/>
      <c r="N111" s="73"/>
      <c r="O111" s="2"/>
    </row>
    <row r="112" spans="2:15" x14ac:dyDescent="0.25">
      <c r="B112" s="2"/>
      <c r="C112" s="74" t="s">
        <v>423</v>
      </c>
      <c r="D112" s="75"/>
      <c r="E112" s="73"/>
      <c r="F112" s="73"/>
      <c r="G112" s="73"/>
      <c r="H112" s="73"/>
      <c r="I112" s="73"/>
      <c r="J112" s="87"/>
      <c r="K112" s="87"/>
      <c r="L112" s="87"/>
      <c r="M112" s="87"/>
      <c r="N112" s="73"/>
      <c r="O112" s="2"/>
    </row>
    <row r="113" spans="1:15" x14ac:dyDescent="0.25">
      <c r="B113" s="2"/>
      <c r="C113" s="74" t="s">
        <v>424</v>
      </c>
      <c r="D113" s="75"/>
      <c r="E113" s="73"/>
      <c r="F113" s="73"/>
      <c r="G113" s="73"/>
      <c r="H113" s="73"/>
      <c r="I113" s="73"/>
      <c r="J113" s="87"/>
      <c r="K113" s="87"/>
      <c r="L113" s="87"/>
      <c r="M113" s="87"/>
      <c r="N113" s="73"/>
      <c r="O113" s="2"/>
    </row>
    <row r="114" spans="1:15" s="24" customFormat="1" x14ac:dyDescent="0.25">
      <c r="B114" s="5"/>
      <c r="C114" s="94" t="s">
        <v>425</v>
      </c>
      <c r="D114" s="95"/>
      <c r="E114" s="73"/>
      <c r="F114" s="73"/>
      <c r="G114" s="73"/>
      <c r="H114" s="73"/>
      <c r="I114" s="73"/>
      <c r="J114" s="87"/>
      <c r="K114" s="87"/>
      <c r="L114" s="87"/>
      <c r="M114" s="87"/>
      <c r="N114" s="73"/>
      <c r="O114" s="5"/>
    </row>
    <row r="115" spans="1:15" s="24" customFormat="1" x14ac:dyDescent="0.25">
      <c r="A115" s="25" t="s">
        <v>426</v>
      </c>
      <c r="B115" s="5"/>
      <c r="C115" s="94" t="s">
        <v>427</v>
      </c>
      <c r="D115" s="95"/>
      <c r="E115" s="73"/>
      <c r="F115" s="73"/>
      <c r="G115" s="73"/>
      <c r="H115" s="73"/>
      <c r="I115" s="73"/>
      <c r="J115" s="87"/>
      <c r="K115" s="87"/>
      <c r="L115" s="87"/>
      <c r="M115" s="87"/>
      <c r="N115" s="73"/>
      <c r="O115" s="5"/>
    </row>
    <row r="116" spans="1:15" x14ac:dyDescent="0.25">
      <c r="A116" s="26" t="s">
        <v>428</v>
      </c>
      <c r="B116" s="2"/>
      <c r="C116" s="74" t="s">
        <v>318</v>
      </c>
      <c r="D116" s="75"/>
      <c r="E116" s="21" t="str">
        <f>""</f>
        <v/>
      </c>
      <c r="F116" s="21" t="str">
        <f>""</f>
        <v/>
      </c>
      <c r="G116" s="21" t="str">
        <f>""</f>
        <v/>
      </c>
      <c r="H116" s="21" t="str">
        <f>""</f>
        <v/>
      </c>
      <c r="I116" s="21" t="str">
        <f>""</f>
        <v/>
      </c>
      <c r="J116" s="20">
        <f>SUM(J16:J115)</f>
        <v>0</v>
      </c>
      <c r="K116" s="20">
        <f>SUM(K16:K115)</f>
        <v>0</v>
      </c>
      <c r="L116" s="20">
        <f>SUM(L16:L115)</f>
        <v>0</v>
      </c>
      <c r="M116" s="20">
        <f>SUM(M16:M115)</f>
        <v>0</v>
      </c>
      <c r="N116" s="21" t="str">
        <f>""</f>
        <v/>
      </c>
      <c r="O116" s="2"/>
    </row>
    <row r="117" spans="1:15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5.0999999999999996" customHeight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</sheetData>
  <sheetProtection password="BBAF" sheet="1" formatColumns="0" insertRows="0" deleteRows="0" selectLockedCells="1"/>
  <mergeCells count="1068">
    <mergeCell ref="N14:N15"/>
    <mergeCell ref="C16:D16"/>
    <mergeCell ref="K16"/>
    <mergeCell ref="L16"/>
    <mergeCell ref="M16"/>
    <mergeCell ref="N16"/>
    <mergeCell ref="I14:I15"/>
    <mergeCell ref="J14:J15"/>
    <mergeCell ref="K14:K15"/>
    <mergeCell ref="L14:L15"/>
    <mergeCell ref="M14:M15"/>
    <mergeCell ref="C14:D15"/>
    <mergeCell ref="E14:E15"/>
    <mergeCell ref="F14:F15"/>
    <mergeCell ref="G14:G15"/>
    <mergeCell ref="H14:H15"/>
    <mergeCell ref="C7:N7"/>
    <mergeCell ref="C9:N9"/>
    <mergeCell ref="C10:N10"/>
    <mergeCell ref="C11:N11"/>
    <mergeCell ref="C13:N13"/>
    <mergeCell ref="N19"/>
    <mergeCell ref="C20:D20"/>
    <mergeCell ref="K20"/>
    <mergeCell ref="M20"/>
    <mergeCell ref="N20"/>
    <mergeCell ref="K19"/>
    <mergeCell ref="M19"/>
    <mergeCell ref="C19:D19"/>
    <mergeCell ref="N17"/>
    <mergeCell ref="C18:D18"/>
    <mergeCell ref="K18"/>
    <mergeCell ref="M18"/>
    <mergeCell ref="N18"/>
    <mergeCell ref="K17"/>
    <mergeCell ref="M17"/>
    <mergeCell ref="C17:D17"/>
    <mergeCell ref="N21"/>
    <mergeCell ref="C22:D22"/>
    <mergeCell ref="G22"/>
    <mergeCell ref="I22"/>
    <mergeCell ref="J22"/>
    <mergeCell ref="K22"/>
    <mergeCell ref="M22"/>
    <mergeCell ref="N22"/>
    <mergeCell ref="I21"/>
    <mergeCell ref="J21"/>
    <mergeCell ref="K21"/>
    <mergeCell ref="M21"/>
    <mergeCell ref="C21:D21"/>
    <mergeCell ref="E21"/>
    <mergeCell ref="F21"/>
    <mergeCell ref="G21"/>
    <mergeCell ref="H21"/>
    <mergeCell ref="N23"/>
    <mergeCell ref="C24:D24"/>
    <mergeCell ref="G24"/>
    <mergeCell ref="H24"/>
    <mergeCell ref="I24"/>
    <mergeCell ref="J24"/>
    <mergeCell ref="K24"/>
    <mergeCell ref="M24"/>
    <mergeCell ref="N24"/>
    <mergeCell ref="I23"/>
    <mergeCell ref="J23"/>
    <mergeCell ref="K23"/>
    <mergeCell ref="M23"/>
    <mergeCell ref="C23:D23"/>
    <mergeCell ref="G23"/>
    <mergeCell ref="N25"/>
    <mergeCell ref="C26:D26"/>
    <mergeCell ref="E26"/>
    <mergeCell ref="F26"/>
    <mergeCell ref="G26"/>
    <mergeCell ref="H26"/>
    <mergeCell ref="I26"/>
    <mergeCell ref="J26"/>
    <mergeCell ref="K26"/>
    <mergeCell ref="L26"/>
    <mergeCell ref="M26"/>
    <mergeCell ref="N26"/>
    <mergeCell ref="I25"/>
    <mergeCell ref="J25"/>
    <mergeCell ref="K25"/>
    <mergeCell ref="M25"/>
    <mergeCell ref="C25:D25"/>
    <mergeCell ref="E25"/>
    <mergeCell ref="G25"/>
    <mergeCell ref="N27"/>
    <mergeCell ref="C28:D28"/>
    <mergeCell ref="E28"/>
    <mergeCell ref="F28"/>
    <mergeCell ref="G28"/>
    <mergeCell ref="H28"/>
    <mergeCell ref="I28"/>
    <mergeCell ref="J28"/>
    <mergeCell ref="K28"/>
    <mergeCell ref="L28"/>
    <mergeCell ref="M28"/>
    <mergeCell ref="N28"/>
    <mergeCell ref="I27"/>
    <mergeCell ref="J27"/>
    <mergeCell ref="K27"/>
    <mergeCell ref="L27"/>
    <mergeCell ref="M27"/>
    <mergeCell ref="C27:D27"/>
    <mergeCell ref="E27"/>
    <mergeCell ref="F27"/>
    <mergeCell ref="G27"/>
    <mergeCell ref="H27"/>
    <mergeCell ref="N29"/>
    <mergeCell ref="C30:D30"/>
    <mergeCell ref="E30"/>
    <mergeCell ref="F30"/>
    <mergeCell ref="G30"/>
    <mergeCell ref="H30"/>
    <mergeCell ref="I30"/>
    <mergeCell ref="J30"/>
    <mergeCell ref="K30"/>
    <mergeCell ref="L30"/>
    <mergeCell ref="M30"/>
    <mergeCell ref="N30"/>
    <mergeCell ref="I29"/>
    <mergeCell ref="J29"/>
    <mergeCell ref="K29"/>
    <mergeCell ref="L29"/>
    <mergeCell ref="M29"/>
    <mergeCell ref="C29:D29"/>
    <mergeCell ref="E29"/>
    <mergeCell ref="F29"/>
    <mergeCell ref="G29"/>
    <mergeCell ref="H29"/>
    <mergeCell ref="N31"/>
    <mergeCell ref="C32:D32"/>
    <mergeCell ref="E32"/>
    <mergeCell ref="F32"/>
    <mergeCell ref="G32"/>
    <mergeCell ref="H32"/>
    <mergeCell ref="I32"/>
    <mergeCell ref="J32"/>
    <mergeCell ref="K32"/>
    <mergeCell ref="L32"/>
    <mergeCell ref="M32"/>
    <mergeCell ref="N32"/>
    <mergeCell ref="I31"/>
    <mergeCell ref="J31"/>
    <mergeCell ref="K31"/>
    <mergeCell ref="L31"/>
    <mergeCell ref="M31"/>
    <mergeCell ref="C31:D31"/>
    <mergeCell ref="E31"/>
    <mergeCell ref="F31"/>
    <mergeCell ref="G31"/>
    <mergeCell ref="H31"/>
    <mergeCell ref="N33"/>
    <mergeCell ref="C34:D34"/>
    <mergeCell ref="E34"/>
    <mergeCell ref="F34"/>
    <mergeCell ref="G34"/>
    <mergeCell ref="H34"/>
    <mergeCell ref="I34"/>
    <mergeCell ref="J34"/>
    <mergeCell ref="K34"/>
    <mergeCell ref="L34"/>
    <mergeCell ref="M34"/>
    <mergeCell ref="N34"/>
    <mergeCell ref="I33"/>
    <mergeCell ref="J33"/>
    <mergeCell ref="K33"/>
    <mergeCell ref="L33"/>
    <mergeCell ref="M33"/>
    <mergeCell ref="C33:D33"/>
    <mergeCell ref="E33"/>
    <mergeCell ref="F33"/>
    <mergeCell ref="G33"/>
    <mergeCell ref="H33"/>
    <mergeCell ref="N35"/>
    <mergeCell ref="C36:D36"/>
    <mergeCell ref="E36"/>
    <mergeCell ref="F36"/>
    <mergeCell ref="G36"/>
    <mergeCell ref="H36"/>
    <mergeCell ref="I36"/>
    <mergeCell ref="J36"/>
    <mergeCell ref="K36"/>
    <mergeCell ref="L36"/>
    <mergeCell ref="M36"/>
    <mergeCell ref="N36"/>
    <mergeCell ref="I35"/>
    <mergeCell ref="J35"/>
    <mergeCell ref="K35"/>
    <mergeCell ref="L35"/>
    <mergeCell ref="M35"/>
    <mergeCell ref="C35:D35"/>
    <mergeCell ref="E35"/>
    <mergeCell ref="F35"/>
    <mergeCell ref="G35"/>
    <mergeCell ref="H35"/>
    <mergeCell ref="N37"/>
    <mergeCell ref="C38:D38"/>
    <mergeCell ref="E38"/>
    <mergeCell ref="F38"/>
    <mergeCell ref="G38"/>
    <mergeCell ref="H38"/>
    <mergeCell ref="I38"/>
    <mergeCell ref="J38"/>
    <mergeCell ref="K38"/>
    <mergeCell ref="L38"/>
    <mergeCell ref="M38"/>
    <mergeCell ref="N38"/>
    <mergeCell ref="I37"/>
    <mergeCell ref="J37"/>
    <mergeCell ref="K37"/>
    <mergeCell ref="L37"/>
    <mergeCell ref="M37"/>
    <mergeCell ref="C37:D37"/>
    <mergeCell ref="E37"/>
    <mergeCell ref="F37"/>
    <mergeCell ref="G37"/>
    <mergeCell ref="H37"/>
    <mergeCell ref="N39"/>
    <mergeCell ref="C40:D40"/>
    <mergeCell ref="E40"/>
    <mergeCell ref="F40"/>
    <mergeCell ref="G40"/>
    <mergeCell ref="H40"/>
    <mergeCell ref="I40"/>
    <mergeCell ref="J40"/>
    <mergeCell ref="K40"/>
    <mergeCell ref="L40"/>
    <mergeCell ref="M40"/>
    <mergeCell ref="N40"/>
    <mergeCell ref="I39"/>
    <mergeCell ref="J39"/>
    <mergeCell ref="K39"/>
    <mergeCell ref="L39"/>
    <mergeCell ref="M39"/>
    <mergeCell ref="C39:D39"/>
    <mergeCell ref="E39"/>
    <mergeCell ref="F39"/>
    <mergeCell ref="G39"/>
    <mergeCell ref="H39"/>
    <mergeCell ref="N41"/>
    <mergeCell ref="C42:D42"/>
    <mergeCell ref="E42"/>
    <mergeCell ref="F42"/>
    <mergeCell ref="G42"/>
    <mergeCell ref="H42"/>
    <mergeCell ref="I42"/>
    <mergeCell ref="J42"/>
    <mergeCell ref="K42"/>
    <mergeCell ref="L42"/>
    <mergeCell ref="M42"/>
    <mergeCell ref="N42"/>
    <mergeCell ref="I41"/>
    <mergeCell ref="J41"/>
    <mergeCell ref="K41"/>
    <mergeCell ref="L41"/>
    <mergeCell ref="M41"/>
    <mergeCell ref="C41:D41"/>
    <mergeCell ref="E41"/>
    <mergeCell ref="F41"/>
    <mergeCell ref="G41"/>
    <mergeCell ref="H41"/>
    <mergeCell ref="N43"/>
    <mergeCell ref="C44:D44"/>
    <mergeCell ref="E44"/>
    <mergeCell ref="F44"/>
    <mergeCell ref="G44"/>
    <mergeCell ref="H44"/>
    <mergeCell ref="I44"/>
    <mergeCell ref="J44"/>
    <mergeCell ref="K44"/>
    <mergeCell ref="L44"/>
    <mergeCell ref="M44"/>
    <mergeCell ref="N44"/>
    <mergeCell ref="I43"/>
    <mergeCell ref="J43"/>
    <mergeCell ref="K43"/>
    <mergeCell ref="L43"/>
    <mergeCell ref="M43"/>
    <mergeCell ref="C43:D43"/>
    <mergeCell ref="E43"/>
    <mergeCell ref="F43"/>
    <mergeCell ref="G43"/>
    <mergeCell ref="H43"/>
    <mergeCell ref="N45"/>
    <mergeCell ref="C46:D46"/>
    <mergeCell ref="E46"/>
    <mergeCell ref="F46"/>
    <mergeCell ref="G46"/>
    <mergeCell ref="H46"/>
    <mergeCell ref="I46"/>
    <mergeCell ref="J46"/>
    <mergeCell ref="K46"/>
    <mergeCell ref="L46"/>
    <mergeCell ref="M46"/>
    <mergeCell ref="N46"/>
    <mergeCell ref="I45"/>
    <mergeCell ref="J45"/>
    <mergeCell ref="K45"/>
    <mergeCell ref="L45"/>
    <mergeCell ref="M45"/>
    <mergeCell ref="C45:D45"/>
    <mergeCell ref="E45"/>
    <mergeCell ref="F45"/>
    <mergeCell ref="G45"/>
    <mergeCell ref="H45"/>
    <mergeCell ref="N47"/>
    <mergeCell ref="C48:D48"/>
    <mergeCell ref="E48"/>
    <mergeCell ref="F48"/>
    <mergeCell ref="G48"/>
    <mergeCell ref="H48"/>
    <mergeCell ref="I48"/>
    <mergeCell ref="J48"/>
    <mergeCell ref="K48"/>
    <mergeCell ref="L48"/>
    <mergeCell ref="M48"/>
    <mergeCell ref="N48"/>
    <mergeCell ref="I47"/>
    <mergeCell ref="J47"/>
    <mergeCell ref="K47"/>
    <mergeCell ref="L47"/>
    <mergeCell ref="M47"/>
    <mergeCell ref="C47:D47"/>
    <mergeCell ref="E47"/>
    <mergeCell ref="F47"/>
    <mergeCell ref="G47"/>
    <mergeCell ref="H47"/>
    <mergeCell ref="N49"/>
    <mergeCell ref="C50:D50"/>
    <mergeCell ref="E50"/>
    <mergeCell ref="F50"/>
    <mergeCell ref="G50"/>
    <mergeCell ref="H50"/>
    <mergeCell ref="I50"/>
    <mergeCell ref="J50"/>
    <mergeCell ref="K50"/>
    <mergeCell ref="L50"/>
    <mergeCell ref="M50"/>
    <mergeCell ref="N50"/>
    <mergeCell ref="I49"/>
    <mergeCell ref="J49"/>
    <mergeCell ref="K49"/>
    <mergeCell ref="L49"/>
    <mergeCell ref="M49"/>
    <mergeCell ref="C49:D49"/>
    <mergeCell ref="E49"/>
    <mergeCell ref="F49"/>
    <mergeCell ref="G49"/>
    <mergeCell ref="H49"/>
    <mergeCell ref="N51"/>
    <mergeCell ref="C52:D52"/>
    <mergeCell ref="E52"/>
    <mergeCell ref="F52"/>
    <mergeCell ref="G52"/>
    <mergeCell ref="H52"/>
    <mergeCell ref="I52"/>
    <mergeCell ref="J52"/>
    <mergeCell ref="K52"/>
    <mergeCell ref="L52"/>
    <mergeCell ref="M52"/>
    <mergeCell ref="N52"/>
    <mergeCell ref="I51"/>
    <mergeCell ref="J51"/>
    <mergeCell ref="K51"/>
    <mergeCell ref="L51"/>
    <mergeCell ref="M51"/>
    <mergeCell ref="C51:D51"/>
    <mergeCell ref="E51"/>
    <mergeCell ref="F51"/>
    <mergeCell ref="G51"/>
    <mergeCell ref="H51"/>
    <mergeCell ref="N53"/>
    <mergeCell ref="C54:D54"/>
    <mergeCell ref="E54"/>
    <mergeCell ref="F54"/>
    <mergeCell ref="G54"/>
    <mergeCell ref="H54"/>
    <mergeCell ref="I54"/>
    <mergeCell ref="J54"/>
    <mergeCell ref="K54"/>
    <mergeCell ref="L54"/>
    <mergeCell ref="M54"/>
    <mergeCell ref="N54"/>
    <mergeCell ref="I53"/>
    <mergeCell ref="J53"/>
    <mergeCell ref="K53"/>
    <mergeCell ref="L53"/>
    <mergeCell ref="M53"/>
    <mergeCell ref="C53:D53"/>
    <mergeCell ref="E53"/>
    <mergeCell ref="F53"/>
    <mergeCell ref="G53"/>
    <mergeCell ref="H53"/>
    <mergeCell ref="N55"/>
    <mergeCell ref="C56:D56"/>
    <mergeCell ref="E56"/>
    <mergeCell ref="F56"/>
    <mergeCell ref="G56"/>
    <mergeCell ref="H56"/>
    <mergeCell ref="I56"/>
    <mergeCell ref="J56"/>
    <mergeCell ref="K56"/>
    <mergeCell ref="L56"/>
    <mergeCell ref="M56"/>
    <mergeCell ref="N56"/>
    <mergeCell ref="I55"/>
    <mergeCell ref="J55"/>
    <mergeCell ref="K55"/>
    <mergeCell ref="L55"/>
    <mergeCell ref="M55"/>
    <mergeCell ref="C55:D55"/>
    <mergeCell ref="E55"/>
    <mergeCell ref="F55"/>
    <mergeCell ref="G55"/>
    <mergeCell ref="H55"/>
    <mergeCell ref="N57"/>
    <mergeCell ref="C58:D58"/>
    <mergeCell ref="E58"/>
    <mergeCell ref="F58"/>
    <mergeCell ref="G58"/>
    <mergeCell ref="H58"/>
    <mergeCell ref="I58"/>
    <mergeCell ref="J58"/>
    <mergeCell ref="K58"/>
    <mergeCell ref="L58"/>
    <mergeCell ref="M58"/>
    <mergeCell ref="N58"/>
    <mergeCell ref="I57"/>
    <mergeCell ref="J57"/>
    <mergeCell ref="K57"/>
    <mergeCell ref="L57"/>
    <mergeCell ref="M57"/>
    <mergeCell ref="C57:D57"/>
    <mergeCell ref="E57"/>
    <mergeCell ref="F57"/>
    <mergeCell ref="G57"/>
    <mergeCell ref="H57"/>
    <mergeCell ref="N59"/>
    <mergeCell ref="C60:D60"/>
    <mergeCell ref="E60"/>
    <mergeCell ref="F60"/>
    <mergeCell ref="G60"/>
    <mergeCell ref="H60"/>
    <mergeCell ref="I60"/>
    <mergeCell ref="J60"/>
    <mergeCell ref="K60"/>
    <mergeCell ref="L60"/>
    <mergeCell ref="M60"/>
    <mergeCell ref="N60"/>
    <mergeCell ref="I59"/>
    <mergeCell ref="J59"/>
    <mergeCell ref="K59"/>
    <mergeCell ref="L59"/>
    <mergeCell ref="M59"/>
    <mergeCell ref="C59:D59"/>
    <mergeCell ref="E59"/>
    <mergeCell ref="F59"/>
    <mergeCell ref="G59"/>
    <mergeCell ref="H59"/>
    <mergeCell ref="N61"/>
    <mergeCell ref="C62:D62"/>
    <mergeCell ref="E62"/>
    <mergeCell ref="F62"/>
    <mergeCell ref="G62"/>
    <mergeCell ref="H62"/>
    <mergeCell ref="I62"/>
    <mergeCell ref="J62"/>
    <mergeCell ref="K62"/>
    <mergeCell ref="L62"/>
    <mergeCell ref="M62"/>
    <mergeCell ref="N62"/>
    <mergeCell ref="I61"/>
    <mergeCell ref="J61"/>
    <mergeCell ref="K61"/>
    <mergeCell ref="L61"/>
    <mergeCell ref="M61"/>
    <mergeCell ref="C61:D61"/>
    <mergeCell ref="E61"/>
    <mergeCell ref="F61"/>
    <mergeCell ref="G61"/>
    <mergeCell ref="H61"/>
    <mergeCell ref="N63"/>
    <mergeCell ref="C64:D64"/>
    <mergeCell ref="E64"/>
    <mergeCell ref="F64"/>
    <mergeCell ref="G64"/>
    <mergeCell ref="H64"/>
    <mergeCell ref="I64"/>
    <mergeCell ref="J64"/>
    <mergeCell ref="K64"/>
    <mergeCell ref="L64"/>
    <mergeCell ref="M64"/>
    <mergeCell ref="N64"/>
    <mergeCell ref="I63"/>
    <mergeCell ref="J63"/>
    <mergeCell ref="K63"/>
    <mergeCell ref="L63"/>
    <mergeCell ref="M63"/>
    <mergeCell ref="C63:D63"/>
    <mergeCell ref="E63"/>
    <mergeCell ref="F63"/>
    <mergeCell ref="G63"/>
    <mergeCell ref="H63"/>
    <mergeCell ref="N65"/>
    <mergeCell ref="C66:D66"/>
    <mergeCell ref="E66"/>
    <mergeCell ref="F66"/>
    <mergeCell ref="G66"/>
    <mergeCell ref="H66"/>
    <mergeCell ref="I66"/>
    <mergeCell ref="J66"/>
    <mergeCell ref="K66"/>
    <mergeCell ref="L66"/>
    <mergeCell ref="M66"/>
    <mergeCell ref="N66"/>
    <mergeCell ref="I65"/>
    <mergeCell ref="J65"/>
    <mergeCell ref="K65"/>
    <mergeCell ref="L65"/>
    <mergeCell ref="M65"/>
    <mergeCell ref="C65:D65"/>
    <mergeCell ref="E65"/>
    <mergeCell ref="F65"/>
    <mergeCell ref="G65"/>
    <mergeCell ref="H65"/>
    <mergeCell ref="N67"/>
    <mergeCell ref="C68:D68"/>
    <mergeCell ref="E68"/>
    <mergeCell ref="F68"/>
    <mergeCell ref="G68"/>
    <mergeCell ref="H68"/>
    <mergeCell ref="I68"/>
    <mergeCell ref="J68"/>
    <mergeCell ref="K68"/>
    <mergeCell ref="L68"/>
    <mergeCell ref="M68"/>
    <mergeCell ref="N68"/>
    <mergeCell ref="I67"/>
    <mergeCell ref="J67"/>
    <mergeCell ref="K67"/>
    <mergeCell ref="L67"/>
    <mergeCell ref="M67"/>
    <mergeCell ref="C67:D67"/>
    <mergeCell ref="E67"/>
    <mergeCell ref="F67"/>
    <mergeCell ref="G67"/>
    <mergeCell ref="H67"/>
    <mergeCell ref="N69"/>
    <mergeCell ref="C70:D70"/>
    <mergeCell ref="E70"/>
    <mergeCell ref="F70"/>
    <mergeCell ref="G70"/>
    <mergeCell ref="H70"/>
    <mergeCell ref="I70"/>
    <mergeCell ref="J70"/>
    <mergeCell ref="K70"/>
    <mergeCell ref="L70"/>
    <mergeCell ref="M70"/>
    <mergeCell ref="N70"/>
    <mergeCell ref="I69"/>
    <mergeCell ref="J69"/>
    <mergeCell ref="K69"/>
    <mergeCell ref="L69"/>
    <mergeCell ref="M69"/>
    <mergeCell ref="C69:D69"/>
    <mergeCell ref="E69"/>
    <mergeCell ref="F69"/>
    <mergeCell ref="G69"/>
    <mergeCell ref="H69"/>
    <mergeCell ref="N71"/>
    <mergeCell ref="C72:D72"/>
    <mergeCell ref="E72"/>
    <mergeCell ref="F72"/>
    <mergeCell ref="G72"/>
    <mergeCell ref="H72"/>
    <mergeCell ref="I72"/>
    <mergeCell ref="J72"/>
    <mergeCell ref="K72"/>
    <mergeCell ref="L72"/>
    <mergeCell ref="M72"/>
    <mergeCell ref="N72"/>
    <mergeCell ref="I71"/>
    <mergeCell ref="J71"/>
    <mergeCell ref="K71"/>
    <mergeCell ref="L71"/>
    <mergeCell ref="M71"/>
    <mergeCell ref="C71:D71"/>
    <mergeCell ref="E71"/>
    <mergeCell ref="F71"/>
    <mergeCell ref="G71"/>
    <mergeCell ref="H71"/>
    <mergeCell ref="N73"/>
    <mergeCell ref="C74:D74"/>
    <mergeCell ref="E74"/>
    <mergeCell ref="F74"/>
    <mergeCell ref="G74"/>
    <mergeCell ref="H74"/>
    <mergeCell ref="I74"/>
    <mergeCell ref="J74"/>
    <mergeCell ref="K74"/>
    <mergeCell ref="L74"/>
    <mergeCell ref="M74"/>
    <mergeCell ref="N74"/>
    <mergeCell ref="I73"/>
    <mergeCell ref="J73"/>
    <mergeCell ref="K73"/>
    <mergeCell ref="L73"/>
    <mergeCell ref="M73"/>
    <mergeCell ref="C73:D73"/>
    <mergeCell ref="E73"/>
    <mergeCell ref="F73"/>
    <mergeCell ref="G73"/>
    <mergeCell ref="H73"/>
    <mergeCell ref="N75"/>
    <mergeCell ref="C76:D76"/>
    <mergeCell ref="E76"/>
    <mergeCell ref="F76"/>
    <mergeCell ref="G76"/>
    <mergeCell ref="H76"/>
    <mergeCell ref="I76"/>
    <mergeCell ref="J76"/>
    <mergeCell ref="K76"/>
    <mergeCell ref="L76"/>
    <mergeCell ref="M76"/>
    <mergeCell ref="N76"/>
    <mergeCell ref="I75"/>
    <mergeCell ref="J75"/>
    <mergeCell ref="K75"/>
    <mergeCell ref="L75"/>
    <mergeCell ref="M75"/>
    <mergeCell ref="C75:D75"/>
    <mergeCell ref="E75"/>
    <mergeCell ref="F75"/>
    <mergeCell ref="G75"/>
    <mergeCell ref="H75"/>
    <mergeCell ref="N77"/>
    <mergeCell ref="C78:D78"/>
    <mergeCell ref="E78"/>
    <mergeCell ref="F78"/>
    <mergeCell ref="G78"/>
    <mergeCell ref="H78"/>
    <mergeCell ref="I78"/>
    <mergeCell ref="J78"/>
    <mergeCell ref="K78"/>
    <mergeCell ref="L78"/>
    <mergeCell ref="M78"/>
    <mergeCell ref="N78"/>
    <mergeCell ref="I77"/>
    <mergeCell ref="J77"/>
    <mergeCell ref="K77"/>
    <mergeCell ref="L77"/>
    <mergeCell ref="M77"/>
    <mergeCell ref="C77:D77"/>
    <mergeCell ref="E77"/>
    <mergeCell ref="F77"/>
    <mergeCell ref="G77"/>
    <mergeCell ref="H77"/>
    <mergeCell ref="N79"/>
    <mergeCell ref="C80:D80"/>
    <mergeCell ref="E80"/>
    <mergeCell ref="F80"/>
    <mergeCell ref="G80"/>
    <mergeCell ref="H80"/>
    <mergeCell ref="I80"/>
    <mergeCell ref="J80"/>
    <mergeCell ref="K80"/>
    <mergeCell ref="L80"/>
    <mergeCell ref="M80"/>
    <mergeCell ref="N80"/>
    <mergeCell ref="I79"/>
    <mergeCell ref="J79"/>
    <mergeCell ref="K79"/>
    <mergeCell ref="L79"/>
    <mergeCell ref="M79"/>
    <mergeCell ref="C79:D79"/>
    <mergeCell ref="E79"/>
    <mergeCell ref="F79"/>
    <mergeCell ref="G79"/>
    <mergeCell ref="H79"/>
    <mergeCell ref="N81"/>
    <mergeCell ref="C82:D82"/>
    <mergeCell ref="E82"/>
    <mergeCell ref="F82"/>
    <mergeCell ref="G82"/>
    <mergeCell ref="H82"/>
    <mergeCell ref="I82"/>
    <mergeCell ref="J82"/>
    <mergeCell ref="K82"/>
    <mergeCell ref="L82"/>
    <mergeCell ref="M82"/>
    <mergeCell ref="N82"/>
    <mergeCell ref="I81"/>
    <mergeCell ref="J81"/>
    <mergeCell ref="K81"/>
    <mergeCell ref="L81"/>
    <mergeCell ref="M81"/>
    <mergeCell ref="C81:D81"/>
    <mergeCell ref="E81"/>
    <mergeCell ref="F81"/>
    <mergeCell ref="G81"/>
    <mergeCell ref="H81"/>
    <mergeCell ref="N83"/>
    <mergeCell ref="C84:D84"/>
    <mergeCell ref="E84"/>
    <mergeCell ref="F84"/>
    <mergeCell ref="G84"/>
    <mergeCell ref="H84"/>
    <mergeCell ref="I84"/>
    <mergeCell ref="J84"/>
    <mergeCell ref="K84"/>
    <mergeCell ref="L84"/>
    <mergeCell ref="M84"/>
    <mergeCell ref="N84"/>
    <mergeCell ref="I83"/>
    <mergeCell ref="J83"/>
    <mergeCell ref="K83"/>
    <mergeCell ref="L83"/>
    <mergeCell ref="M83"/>
    <mergeCell ref="C83:D83"/>
    <mergeCell ref="E83"/>
    <mergeCell ref="F83"/>
    <mergeCell ref="G83"/>
    <mergeCell ref="H83"/>
    <mergeCell ref="N85"/>
    <mergeCell ref="C86:D86"/>
    <mergeCell ref="E86"/>
    <mergeCell ref="F86"/>
    <mergeCell ref="G86"/>
    <mergeCell ref="H86"/>
    <mergeCell ref="I86"/>
    <mergeCell ref="J86"/>
    <mergeCell ref="K86"/>
    <mergeCell ref="L86"/>
    <mergeCell ref="M86"/>
    <mergeCell ref="N86"/>
    <mergeCell ref="I85"/>
    <mergeCell ref="J85"/>
    <mergeCell ref="K85"/>
    <mergeCell ref="L85"/>
    <mergeCell ref="M85"/>
    <mergeCell ref="C85:D85"/>
    <mergeCell ref="E85"/>
    <mergeCell ref="F85"/>
    <mergeCell ref="G85"/>
    <mergeCell ref="H85"/>
    <mergeCell ref="N87"/>
    <mergeCell ref="C88:D88"/>
    <mergeCell ref="E88"/>
    <mergeCell ref="F88"/>
    <mergeCell ref="G88"/>
    <mergeCell ref="H88"/>
    <mergeCell ref="I88"/>
    <mergeCell ref="J88"/>
    <mergeCell ref="K88"/>
    <mergeCell ref="L88"/>
    <mergeCell ref="M88"/>
    <mergeCell ref="N88"/>
    <mergeCell ref="I87"/>
    <mergeCell ref="J87"/>
    <mergeCell ref="K87"/>
    <mergeCell ref="L87"/>
    <mergeCell ref="M87"/>
    <mergeCell ref="C87:D87"/>
    <mergeCell ref="E87"/>
    <mergeCell ref="F87"/>
    <mergeCell ref="G87"/>
    <mergeCell ref="H87"/>
    <mergeCell ref="N89"/>
    <mergeCell ref="C90:D90"/>
    <mergeCell ref="E90"/>
    <mergeCell ref="F90"/>
    <mergeCell ref="G90"/>
    <mergeCell ref="H90"/>
    <mergeCell ref="I90"/>
    <mergeCell ref="J90"/>
    <mergeCell ref="K90"/>
    <mergeCell ref="L90"/>
    <mergeCell ref="M90"/>
    <mergeCell ref="N90"/>
    <mergeCell ref="I89"/>
    <mergeCell ref="J89"/>
    <mergeCell ref="K89"/>
    <mergeCell ref="L89"/>
    <mergeCell ref="M89"/>
    <mergeCell ref="C89:D89"/>
    <mergeCell ref="E89"/>
    <mergeCell ref="F89"/>
    <mergeCell ref="G89"/>
    <mergeCell ref="H89"/>
    <mergeCell ref="N91"/>
    <mergeCell ref="C92:D92"/>
    <mergeCell ref="E92"/>
    <mergeCell ref="F92"/>
    <mergeCell ref="G92"/>
    <mergeCell ref="H92"/>
    <mergeCell ref="I92"/>
    <mergeCell ref="J92"/>
    <mergeCell ref="K92"/>
    <mergeCell ref="L92"/>
    <mergeCell ref="M92"/>
    <mergeCell ref="N92"/>
    <mergeCell ref="I91"/>
    <mergeCell ref="J91"/>
    <mergeCell ref="K91"/>
    <mergeCell ref="L91"/>
    <mergeCell ref="M91"/>
    <mergeCell ref="C91:D91"/>
    <mergeCell ref="E91"/>
    <mergeCell ref="F91"/>
    <mergeCell ref="G91"/>
    <mergeCell ref="H91"/>
    <mergeCell ref="N93"/>
    <mergeCell ref="C94:D94"/>
    <mergeCell ref="E94"/>
    <mergeCell ref="F94"/>
    <mergeCell ref="G94"/>
    <mergeCell ref="H94"/>
    <mergeCell ref="I94"/>
    <mergeCell ref="J94"/>
    <mergeCell ref="K94"/>
    <mergeCell ref="L94"/>
    <mergeCell ref="M94"/>
    <mergeCell ref="N94"/>
    <mergeCell ref="I93"/>
    <mergeCell ref="J93"/>
    <mergeCell ref="K93"/>
    <mergeCell ref="L93"/>
    <mergeCell ref="M93"/>
    <mergeCell ref="C93:D93"/>
    <mergeCell ref="E93"/>
    <mergeCell ref="F93"/>
    <mergeCell ref="G93"/>
    <mergeCell ref="H93"/>
    <mergeCell ref="N95"/>
    <mergeCell ref="C96:D96"/>
    <mergeCell ref="E96"/>
    <mergeCell ref="F96"/>
    <mergeCell ref="G96"/>
    <mergeCell ref="H96"/>
    <mergeCell ref="I96"/>
    <mergeCell ref="J96"/>
    <mergeCell ref="K96"/>
    <mergeCell ref="L96"/>
    <mergeCell ref="M96"/>
    <mergeCell ref="N96"/>
    <mergeCell ref="I95"/>
    <mergeCell ref="J95"/>
    <mergeCell ref="K95"/>
    <mergeCell ref="L95"/>
    <mergeCell ref="M95"/>
    <mergeCell ref="C95:D95"/>
    <mergeCell ref="E95"/>
    <mergeCell ref="F95"/>
    <mergeCell ref="G95"/>
    <mergeCell ref="H95"/>
    <mergeCell ref="N97"/>
    <mergeCell ref="C98:D98"/>
    <mergeCell ref="E98"/>
    <mergeCell ref="F98"/>
    <mergeCell ref="G98"/>
    <mergeCell ref="H98"/>
    <mergeCell ref="I98"/>
    <mergeCell ref="J98"/>
    <mergeCell ref="K98"/>
    <mergeCell ref="L98"/>
    <mergeCell ref="M98"/>
    <mergeCell ref="N98"/>
    <mergeCell ref="I97"/>
    <mergeCell ref="J97"/>
    <mergeCell ref="K97"/>
    <mergeCell ref="L97"/>
    <mergeCell ref="M97"/>
    <mergeCell ref="C97:D97"/>
    <mergeCell ref="E97"/>
    <mergeCell ref="F97"/>
    <mergeCell ref="G97"/>
    <mergeCell ref="H97"/>
    <mergeCell ref="N99"/>
    <mergeCell ref="C100:D100"/>
    <mergeCell ref="E100"/>
    <mergeCell ref="F100"/>
    <mergeCell ref="G100"/>
    <mergeCell ref="H100"/>
    <mergeCell ref="I100"/>
    <mergeCell ref="J100"/>
    <mergeCell ref="K100"/>
    <mergeCell ref="L100"/>
    <mergeCell ref="M100"/>
    <mergeCell ref="N100"/>
    <mergeCell ref="I99"/>
    <mergeCell ref="J99"/>
    <mergeCell ref="K99"/>
    <mergeCell ref="L99"/>
    <mergeCell ref="M99"/>
    <mergeCell ref="C99:D99"/>
    <mergeCell ref="E99"/>
    <mergeCell ref="F99"/>
    <mergeCell ref="G99"/>
    <mergeCell ref="H99"/>
    <mergeCell ref="N101"/>
    <mergeCell ref="C102:D102"/>
    <mergeCell ref="E102"/>
    <mergeCell ref="F102"/>
    <mergeCell ref="G102"/>
    <mergeCell ref="H102"/>
    <mergeCell ref="I102"/>
    <mergeCell ref="J102"/>
    <mergeCell ref="K102"/>
    <mergeCell ref="L102"/>
    <mergeCell ref="M102"/>
    <mergeCell ref="N102"/>
    <mergeCell ref="I101"/>
    <mergeCell ref="J101"/>
    <mergeCell ref="K101"/>
    <mergeCell ref="L101"/>
    <mergeCell ref="M101"/>
    <mergeCell ref="C101:D101"/>
    <mergeCell ref="E101"/>
    <mergeCell ref="F101"/>
    <mergeCell ref="G101"/>
    <mergeCell ref="H101"/>
    <mergeCell ref="N103"/>
    <mergeCell ref="C104:D104"/>
    <mergeCell ref="E104"/>
    <mergeCell ref="F104"/>
    <mergeCell ref="G104"/>
    <mergeCell ref="H104"/>
    <mergeCell ref="I104"/>
    <mergeCell ref="J104"/>
    <mergeCell ref="K104"/>
    <mergeCell ref="L104"/>
    <mergeCell ref="M104"/>
    <mergeCell ref="N104"/>
    <mergeCell ref="I103"/>
    <mergeCell ref="J103"/>
    <mergeCell ref="K103"/>
    <mergeCell ref="L103"/>
    <mergeCell ref="M103"/>
    <mergeCell ref="C103:D103"/>
    <mergeCell ref="E103"/>
    <mergeCell ref="F103"/>
    <mergeCell ref="G103"/>
    <mergeCell ref="H103"/>
    <mergeCell ref="N105"/>
    <mergeCell ref="C106:D106"/>
    <mergeCell ref="E106"/>
    <mergeCell ref="F106"/>
    <mergeCell ref="G106"/>
    <mergeCell ref="H106"/>
    <mergeCell ref="I106"/>
    <mergeCell ref="J106"/>
    <mergeCell ref="K106"/>
    <mergeCell ref="L106"/>
    <mergeCell ref="M106"/>
    <mergeCell ref="N106"/>
    <mergeCell ref="I105"/>
    <mergeCell ref="J105"/>
    <mergeCell ref="K105"/>
    <mergeCell ref="L105"/>
    <mergeCell ref="M105"/>
    <mergeCell ref="C105:D105"/>
    <mergeCell ref="E105"/>
    <mergeCell ref="F105"/>
    <mergeCell ref="G105"/>
    <mergeCell ref="H105"/>
    <mergeCell ref="N107"/>
    <mergeCell ref="C108:D108"/>
    <mergeCell ref="E108"/>
    <mergeCell ref="F108"/>
    <mergeCell ref="G108"/>
    <mergeCell ref="H108"/>
    <mergeCell ref="I108"/>
    <mergeCell ref="J108"/>
    <mergeCell ref="K108"/>
    <mergeCell ref="L108"/>
    <mergeCell ref="M108"/>
    <mergeCell ref="N108"/>
    <mergeCell ref="I107"/>
    <mergeCell ref="J107"/>
    <mergeCell ref="K107"/>
    <mergeCell ref="L107"/>
    <mergeCell ref="M107"/>
    <mergeCell ref="C107:D107"/>
    <mergeCell ref="E107"/>
    <mergeCell ref="F107"/>
    <mergeCell ref="G107"/>
    <mergeCell ref="H107"/>
    <mergeCell ref="N109"/>
    <mergeCell ref="C110:D110"/>
    <mergeCell ref="E110"/>
    <mergeCell ref="F110"/>
    <mergeCell ref="G110"/>
    <mergeCell ref="H110"/>
    <mergeCell ref="I110"/>
    <mergeCell ref="J110"/>
    <mergeCell ref="K110"/>
    <mergeCell ref="L110"/>
    <mergeCell ref="M110"/>
    <mergeCell ref="N110"/>
    <mergeCell ref="I109"/>
    <mergeCell ref="J109"/>
    <mergeCell ref="K109"/>
    <mergeCell ref="L109"/>
    <mergeCell ref="M109"/>
    <mergeCell ref="C109:D109"/>
    <mergeCell ref="E109"/>
    <mergeCell ref="F109"/>
    <mergeCell ref="G109"/>
    <mergeCell ref="H109"/>
    <mergeCell ref="G113"/>
    <mergeCell ref="H113"/>
    <mergeCell ref="N111"/>
    <mergeCell ref="C112:D112"/>
    <mergeCell ref="E112"/>
    <mergeCell ref="F112"/>
    <mergeCell ref="G112"/>
    <mergeCell ref="H112"/>
    <mergeCell ref="I112"/>
    <mergeCell ref="J112"/>
    <mergeCell ref="K112"/>
    <mergeCell ref="L112"/>
    <mergeCell ref="M112"/>
    <mergeCell ref="N112"/>
    <mergeCell ref="I111"/>
    <mergeCell ref="J111"/>
    <mergeCell ref="K111"/>
    <mergeCell ref="L111"/>
    <mergeCell ref="M111"/>
    <mergeCell ref="C111:D111"/>
    <mergeCell ref="E111"/>
    <mergeCell ref="F111"/>
    <mergeCell ref="G111"/>
    <mergeCell ref="H111"/>
    <mergeCell ref="N115"/>
    <mergeCell ref="C116:D116"/>
    <mergeCell ref="I115"/>
    <mergeCell ref="J115"/>
    <mergeCell ref="K115"/>
    <mergeCell ref="L115"/>
    <mergeCell ref="M115"/>
    <mergeCell ref="C115:D115"/>
    <mergeCell ref="E115"/>
    <mergeCell ref="F115"/>
    <mergeCell ref="G115"/>
    <mergeCell ref="H115"/>
    <mergeCell ref="N113"/>
    <mergeCell ref="C114:D114"/>
    <mergeCell ref="E114"/>
    <mergeCell ref="F114"/>
    <mergeCell ref="G114"/>
    <mergeCell ref="H114"/>
    <mergeCell ref="I114"/>
    <mergeCell ref="J114"/>
    <mergeCell ref="K114"/>
    <mergeCell ref="L114"/>
    <mergeCell ref="M114"/>
    <mergeCell ref="N114"/>
    <mergeCell ref="I113"/>
    <mergeCell ref="J113"/>
    <mergeCell ref="K113"/>
    <mergeCell ref="L113"/>
    <mergeCell ref="M113"/>
    <mergeCell ref="C113:D113"/>
    <mergeCell ref="E113"/>
    <mergeCell ref="F113"/>
  </mergeCells>
  <dataValidations count="400">
    <dataValidation type="decimal" showErrorMessage="1" errorTitle="Kesalahan Jenis Data" error="Data yang dimasukkan harus berupa Angka!" sqref="J16">
      <formula1>-1000000000000000000</formula1>
      <formula2>1000000000000000000</formula2>
    </dataValidation>
    <dataValidation type="decimal" showErrorMessage="1" errorTitle="Kesalahan Jenis Data" error="Data yang dimasukkan harus berupa Angka!" sqref="K16">
      <formula1>-1000000000000000000</formula1>
      <formula2>1000000000000000000</formula2>
    </dataValidation>
    <dataValidation type="decimal" showErrorMessage="1" errorTitle="Kesalahan Jenis Data" error="Data yang dimasukkan harus berupa Angka!" sqref="L16">
      <formula1>-1000000000000000000</formula1>
      <formula2>1000000000000000000</formula2>
    </dataValidation>
    <dataValidation type="decimal" showErrorMessage="1" errorTitle="Kesalahan Jenis Data" error="Data yang dimasukkan harus berupa Angka!" sqref="M16">
      <formula1>-1000000000000000000</formula1>
      <formula2>1000000000000000000</formula2>
    </dataValidation>
    <dataValidation type="decimal" showErrorMessage="1" errorTitle="Kesalahan Jenis Data" error="Data yang dimasukkan harus berupa Angka!" sqref="J17">
      <formula1>-1000000000000000000</formula1>
      <formula2>1000000000000000000</formula2>
    </dataValidation>
    <dataValidation type="decimal" showErrorMessage="1" errorTitle="Kesalahan Jenis Data" error="Data yang dimasukkan harus berupa Angka!" sqref="K17">
      <formula1>-1000000000000000000</formula1>
      <formula2>1000000000000000000</formula2>
    </dataValidation>
    <dataValidation type="decimal" showErrorMessage="1" errorTitle="Kesalahan Jenis Data" error="Data yang dimasukkan harus berupa Angka!" sqref="L17">
      <formula1>-1000000000000000000</formula1>
      <formula2>1000000000000000000</formula2>
    </dataValidation>
    <dataValidation type="decimal" showErrorMessage="1" errorTitle="Kesalahan Jenis Data" error="Data yang dimasukkan harus berupa Angka!" sqref="M17">
      <formula1>-1000000000000000000</formula1>
      <formula2>1000000000000000000</formula2>
    </dataValidation>
    <dataValidation type="decimal" showErrorMessage="1" errorTitle="Kesalahan Jenis Data" error="Data yang dimasukkan harus berupa Angka!" sqref="J18">
      <formula1>-1000000000000000000</formula1>
      <formula2>1000000000000000000</formula2>
    </dataValidation>
    <dataValidation type="decimal" showErrorMessage="1" errorTitle="Kesalahan Jenis Data" error="Data yang dimasukkan harus berupa Angka!" sqref="K18">
      <formula1>-1000000000000000000</formula1>
      <formula2>1000000000000000000</formula2>
    </dataValidation>
    <dataValidation type="decimal" showErrorMessage="1" errorTitle="Kesalahan Jenis Data" error="Data yang dimasukkan harus berupa Angka!" sqref="L18">
      <formula1>-1000000000000000000</formula1>
      <formula2>1000000000000000000</formula2>
    </dataValidation>
    <dataValidation type="decimal" showErrorMessage="1" errorTitle="Kesalahan Jenis Data" error="Data yang dimasukkan harus berupa Angka!" sqref="M18">
      <formula1>-1000000000000000000</formula1>
      <formula2>1000000000000000000</formula2>
    </dataValidation>
    <dataValidation type="decimal" showErrorMessage="1" errorTitle="Kesalahan Jenis Data" error="Data yang dimasukkan harus berupa Angka!" sqref="J19">
      <formula1>-1000000000000000000</formula1>
      <formula2>1000000000000000000</formula2>
    </dataValidation>
    <dataValidation type="decimal" showErrorMessage="1" errorTitle="Kesalahan Jenis Data" error="Data yang dimasukkan harus berupa Angka!" sqref="K19">
      <formula1>-1000000000000000000</formula1>
      <formula2>1000000000000000000</formula2>
    </dataValidation>
    <dataValidation type="decimal" showErrorMessage="1" errorTitle="Kesalahan Jenis Data" error="Data yang dimasukkan harus berupa Angka!" sqref="L19">
      <formula1>-1000000000000000000</formula1>
      <formula2>1000000000000000000</formula2>
    </dataValidation>
    <dataValidation type="decimal" showErrorMessage="1" errorTitle="Kesalahan Jenis Data" error="Data yang dimasukkan harus berupa Angka!" sqref="M19">
      <formula1>-1000000000000000000</formula1>
      <formula2>1000000000000000000</formula2>
    </dataValidation>
    <dataValidation type="decimal" showErrorMessage="1" errorTitle="Kesalahan Jenis Data" error="Data yang dimasukkan harus berupa Angka!" sqref="J20">
      <formula1>-1000000000000000000</formula1>
      <formula2>1000000000000000000</formula2>
    </dataValidation>
    <dataValidation type="decimal" showErrorMessage="1" errorTitle="Kesalahan Jenis Data" error="Data yang dimasukkan harus berupa Angka!" sqref="K20">
      <formula1>-1000000000000000000</formula1>
      <formula2>1000000000000000000</formula2>
    </dataValidation>
    <dataValidation type="decimal" showErrorMessage="1" errorTitle="Kesalahan Jenis Data" error="Data yang dimasukkan harus berupa Angka!" sqref="L20">
      <formula1>-1000000000000000000</formula1>
      <formula2>1000000000000000000</formula2>
    </dataValidation>
    <dataValidation type="decimal" showErrorMessage="1" errorTitle="Kesalahan Jenis Data" error="Data yang dimasukkan harus berupa Angka!" sqref="M20">
      <formula1>-1000000000000000000</formula1>
      <formula2>1000000000000000000</formula2>
    </dataValidation>
    <dataValidation type="decimal" showErrorMessage="1" errorTitle="Kesalahan Jenis Data" error="Data yang dimasukkan harus berupa Angka!" sqref="J21">
      <formula1>-1000000000000000000</formula1>
      <formula2>1000000000000000000</formula2>
    </dataValidation>
    <dataValidation type="decimal" showErrorMessage="1" errorTitle="Kesalahan Jenis Data" error="Data yang dimasukkan harus berupa Angka!" sqref="K21">
      <formula1>-1000000000000000000</formula1>
      <formula2>1000000000000000000</formula2>
    </dataValidation>
    <dataValidation type="decimal" showErrorMessage="1" errorTitle="Kesalahan Jenis Data" error="Data yang dimasukkan harus berupa Angka!" sqref="L21">
      <formula1>-1000000000000000000</formula1>
      <formula2>1000000000000000000</formula2>
    </dataValidation>
    <dataValidation type="decimal" showErrorMessage="1" errorTitle="Kesalahan Jenis Data" error="Data yang dimasukkan harus berupa Angka!" sqref="M21">
      <formula1>-1000000000000000000</formula1>
      <formula2>1000000000000000000</formula2>
    </dataValidation>
    <dataValidation type="decimal" showErrorMessage="1" errorTitle="Kesalahan Jenis Data" error="Data yang dimasukkan harus berupa Angka!" sqref="J22">
      <formula1>-1000000000000000000</formula1>
      <formula2>1000000000000000000</formula2>
    </dataValidation>
    <dataValidation type="decimal" showErrorMessage="1" errorTitle="Kesalahan Jenis Data" error="Data yang dimasukkan harus berupa Angka!" sqref="K22">
      <formula1>-1000000000000000000</formula1>
      <formula2>1000000000000000000</formula2>
    </dataValidation>
    <dataValidation type="decimal" showErrorMessage="1" errorTitle="Kesalahan Jenis Data" error="Data yang dimasukkan harus berupa Angka!" sqref="L22">
      <formula1>-1000000000000000000</formula1>
      <formula2>1000000000000000000</formula2>
    </dataValidation>
    <dataValidation type="decimal" showErrorMessage="1" errorTitle="Kesalahan Jenis Data" error="Data yang dimasukkan harus berupa Angka!" sqref="M22">
      <formula1>-1000000000000000000</formula1>
      <formula2>1000000000000000000</formula2>
    </dataValidation>
    <dataValidation type="decimal" showErrorMessage="1" errorTitle="Kesalahan Jenis Data" error="Data yang dimasukkan harus berupa Angka!" sqref="J23">
      <formula1>-1000000000000000000</formula1>
      <formula2>1000000000000000000</formula2>
    </dataValidation>
    <dataValidation type="decimal" showErrorMessage="1" errorTitle="Kesalahan Jenis Data" error="Data yang dimasukkan harus berupa Angka!" sqref="K23">
      <formula1>-1000000000000000000</formula1>
      <formula2>1000000000000000000</formula2>
    </dataValidation>
    <dataValidation type="decimal" showErrorMessage="1" errorTitle="Kesalahan Jenis Data" error="Data yang dimasukkan harus berupa Angka!" sqref="L23">
      <formula1>-1000000000000000000</formula1>
      <formula2>1000000000000000000</formula2>
    </dataValidation>
    <dataValidation type="decimal" showErrorMessage="1" errorTitle="Kesalahan Jenis Data" error="Data yang dimasukkan harus berupa Angka!" sqref="M23">
      <formula1>-1000000000000000000</formula1>
      <formula2>1000000000000000000</formula2>
    </dataValidation>
    <dataValidation type="decimal" showErrorMessage="1" errorTitle="Kesalahan Jenis Data" error="Data yang dimasukkan harus berupa Angka!" sqref="J24">
      <formula1>-1000000000000000000</formula1>
      <formula2>1000000000000000000</formula2>
    </dataValidation>
    <dataValidation type="decimal" showErrorMessage="1" errorTitle="Kesalahan Jenis Data" error="Data yang dimasukkan harus berupa Angka!" sqref="K24">
      <formula1>-1000000000000000000</formula1>
      <formula2>1000000000000000000</formula2>
    </dataValidation>
    <dataValidation type="decimal" showErrorMessage="1" errorTitle="Kesalahan Jenis Data" error="Data yang dimasukkan harus berupa Angka!" sqref="L24">
      <formula1>-1000000000000000000</formula1>
      <formula2>1000000000000000000</formula2>
    </dataValidation>
    <dataValidation type="decimal" showErrorMessage="1" errorTitle="Kesalahan Jenis Data" error="Data yang dimasukkan harus berupa Angka!" sqref="M24">
      <formula1>-1000000000000000000</formula1>
      <formula2>1000000000000000000</formula2>
    </dataValidation>
    <dataValidation type="decimal" showErrorMessage="1" errorTitle="Kesalahan Jenis Data" error="Data yang dimasukkan harus berupa Angka!" sqref="J25">
      <formula1>-1000000000000000000</formula1>
      <formula2>1000000000000000000</formula2>
    </dataValidation>
    <dataValidation type="decimal" showErrorMessage="1" errorTitle="Kesalahan Jenis Data" error="Data yang dimasukkan harus berupa Angka!" sqref="K25">
      <formula1>-1000000000000000000</formula1>
      <formula2>1000000000000000000</formula2>
    </dataValidation>
    <dataValidation type="decimal" showErrorMessage="1" errorTitle="Kesalahan Jenis Data" error="Data yang dimasukkan harus berupa Angka!" sqref="L25">
      <formula1>-1000000000000000000</formula1>
      <formula2>1000000000000000000</formula2>
    </dataValidation>
    <dataValidation type="decimal" showErrorMessage="1" errorTitle="Kesalahan Jenis Data" error="Data yang dimasukkan harus berupa Angka!" sqref="M25">
      <formula1>-1000000000000000000</formula1>
      <formula2>1000000000000000000</formula2>
    </dataValidation>
    <dataValidation type="decimal" showErrorMessage="1" errorTitle="Kesalahan Jenis Data" error="Data yang dimasukkan harus berupa Angka!" sqref="J26">
      <formula1>-1000000000000000000</formula1>
      <formula2>1000000000000000000</formula2>
    </dataValidation>
    <dataValidation type="decimal" showErrorMessage="1" errorTitle="Kesalahan Jenis Data" error="Data yang dimasukkan harus berupa Angka!" sqref="K26">
      <formula1>-1000000000000000000</formula1>
      <formula2>1000000000000000000</formula2>
    </dataValidation>
    <dataValidation type="decimal" showErrorMessage="1" errorTitle="Kesalahan Jenis Data" error="Data yang dimasukkan harus berupa Angka!" sqref="L26">
      <formula1>-1000000000000000000</formula1>
      <formula2>1000000000000000000</formula2>
    </dataValidation>
    <dataValidation type="decimal" showErrorMessage="1" errorTitle="Kesalahan Jenis Data" error="Data yang dimasukkan harus berupa Angka!" sqref="M26">
      <formula1>-1000000000000000000</formula1>
      <formula2>1000000000000000000</formula2>
    </dataValidation>
    <dataValidation type="decimal" showErrorMessage="1" errorTitle="Kesalahan Jenis Data" error="Data yang dimasukkan harus berupa Angka!" sqref="J27">
      <formula1>-1000000000000000000</formula1>
      <formula2>1000000000000000000</formula2>
    </dataValidation>
    <dataValidation type="decimal" showErrorMessage="1" errorTitle="Kesalahan Jenis Data" error="Data yang dimasukkan harus berupa Angka!" sqref="K27">
      <formula1>-1000000000000000000</formula1>
      <formula2>1000000000000000000</formula2>
    </dataValidation>
    <dataValidation type="decimal" showErrorMessage="1" errorTitle="Kesalahan Jenis Data" error="Data yang dimasukkan harus berupa Angka!" sqref="L27">
      <formula1>-1000000000000000000</formula1>
      <formula2>1000000000000000000</formula2>
    </dataValidation>
    <dataValidation type="decimal" showErrorMessage="1" errorTitle="Kesalahan Jenis Data" error="Data yang dimasukkan harus berupa Angka!" sqref="M27">
      <formula1>-1000000000000000000</formula1>
      <formula2>1000000000000000000</formula2>
    </dataValidation>
    <dataValidation type="decimal" showErrorMessage="1" errorTitle="Kesalahan Jenis Data" error="Data yang dimasukkan harus berupa Angka!" sqref="J28">
      <formula1>-1000000000000000000</formula1>
      <formula2>1000000000000000000</formula2>
    </dataValidation>
    <dataValidation type="decimal" showErrorMessage="1" errorTitle="Kesalahan Jenis Data" error="Data yang dimasukkan harus berupa Angka!" sqref="K28">
      <formula1>-1000000000000000000</formula1>
      <formula2>1000000000000000000</formula2>
    </dataValidation>
    <dataValidation type="decimal" showErrorMessage="1" errorTitle="Kesalahan Jenis Data" error="Data yang dimasukkan harus berupa Angka!" sqref="L28">
      <formula1>-1000000000000000000</formula1>
      <formula2>1000000000000000000</formula2>
    </dataValidation>
    <dataValidation type="decimal" showErrorMessage="1" errorTitle="Kesalahan Jenis Data" error="Data yang dimasukkan harus berupa Angka!" sqref="M28">
      <formula1>-1000000000000000000</formula1>
      <formula2>1000000000000000000</formula2>
    </dataValidation>
    <dataValidation type="decimal" showErrorMessage="1" errorTitle="Kesalahan Jenis Data" error="Data yang dimasukkan harus berupa Angka!" sqref="J29">
      <formula1>-1000000000000000000</formula1>
      <formula2>1000000000000000000</formula2>
    </dataValidation>
    <dataValidation type="decimal" showErrorMessage="1" errorTitle="Kesalahan Jenis Data" error="Data yang dimasukkan harus berupa Angka!" sqref="K29">
      <formula1>-1000000000000000000</formula1>
      <formula2>1000000000000000000</formula2>
    </dataValidation>
    <dataValidation type="decimal" showErrorMessage="1" errorTitle="Kesalahan Jenis Data" error="Data yang dimasukkan harus berupa Angka!" sqref="L29">
      <formula1>-1000000000000000000</formula1>
      <formula2>1000000000000000000</formula2>
    </dataValidation>
    <dataValidation type="decimal" showErrorMessage="1" errorTitle="Kesalahan Jenis Data" error="Data yang dimasukkan harus berupa Angka!" sqref="M29">
      <formula1>-1000000000000000000</formula1>
      <formula2>1000000000000000000</formula2>
    </dataValidation>
    <dataValidation type="decimal" showErrorMessage="1" errorTitle="Kesalahan Jenis Data" error="Data yang dimasukkan harus berupa Angka!" sqref="J30">
      <formula1>-1000000000000000000</formula1>
      <formula2>1000000000000000000</formula2>
    </dataValidation>
    <dataValidation type="decimal" showErrorMessage="1" errorTitle="Kesalahan Jenis Data" error="Data yang dimasukkan harus berupa Angka!" sqref="K30">
      <formula1>-1000000000000000000</formula1>
      <formula2>1000000000000000000</formula2>
    </dataValidation>
    <dataValidation type="decimal" showErrorMessage="1" errorTitle="Kesalahan Jenis Data" error="Data yang dimasukkan harus berupa Angka!" sqref="L30">
      <formula1>-1000000000000000000</formula1>
      <formula2>1000000000000000000</formula2>
    </dataValidation>
    <dataValidation type="decimal" showErrorMessage="1" errorTitle="Kesalahan Jenis Data" error="Data yang dimasukkan harus berupa Angka!" sqref="M30">
      <formula1>-1000000000000000000</formula1>
      <formula2>1000000000000000000</formula2>
    </dataValidation>
    <dataValidation type="decimal" showErrorMessage="1" errorTitle="Kesalahan Jenis Data" error="Data yang dimasukkan harus berupa Angka!" sqref="J31">
      <formula1>-1000000000000000000</formula1>
      <formula2>1000000000000000000</formula2>
    </dataValidation>
    <dataValidation type="decimal" showErrorMessage="1" errorTitle="Kesalahan Jenis Data" error="Data yang dimasukkan harus berupa Angka!" sqref="K31">
      <formula1>-1000000000000000000</formula1>
      <formula2>1000000000000000000</formula2>
    </dataValidation>
    <dataValidation type="decimal" showErrorMessage="1" errorTitle="Kesalahan Jenis Data" error="Data yang dimasukkan harus berupa Angka!" sqref="L31">
      <formula1>-1000000000000000000</formula1>
      <formula2>1000000000000000000</formula2>
    </dataValidation>
    <dataValidation type="decimal" showErrorMessage="1" errorTitle="Kesalahan Jenis Data" error="Data yang dimasukkan harus berupa Angka!" sqref="M31">
      <formula1>-1000000000000000000</formula1>
      <formula2>1000000000000000000</formula2>
    </dataValidation>
    <dataValidation type="decimal" showErrorMessage="1" errorTitle="Kesalahan Jenis Data" error="Data yang dimasukkan harus berupa Angka!" sqref="J32">
      <formula1>-1000000000000000000</formula1>
      <formula2>1000000000000000000</formula2>
    </dataValidation>
    <dataValidation type="decimal" showErrorMessage="1" errorTitle="Kesalahan Jenis Data" error="Data yang dimasukkan harus berupa Angka!" sqref="K32">
      <formula1>-1000000000000000000</formula1>
      <formula2>1000000000000000000</formula2>
    </dataValidation>
    <dataValidation type="decimal" showErrorMessage="1" errorTitle="Kesalahan Jenis Data" error="Data yang dimasukkan harus berupa Angka!" sqref="L32">
      <formula1>-1000000000000000000</formula1>
      <formula2>1000000000000000000</formula2>
    </dataValidation>
    <dataValidation type="decimal" showErrorMessage="1" errorTitle="Kesalahan Jenis Data" error="Data yang dimasukkan harus berupa Angka!" sqref="M32">
      <formula1>-1000000000000000000</formula1>
      <formula2>1000000000000000000</formula2>
    </dataValidation>
    <dataValidation type="decimal" showErrorMessage="1" errorTitle="Kesalahan Jenis Data" error="Data yang dimasukkan harus berupa Angka!" sqref="J33">
      <formula1>-1000000000000000000</formula1>
      <formula2>1000000000000000000</formula2>
    </dataValidation>
    <dataValidation type="decimal" showErrorMessage="1" errorTitle="Kesalahan Jenis Data" error="Data yang dimasukkan harus berupa Angka!" sqref="K33">
      <formula1>-1000000000000000000</formula1>
      <formula2>1000000000000000000</formula2>
    </dataValidation>
    <dataValidation type="decimal" showErrorMessage="1" errorTitle="Kesalahan Jenis Data" error="Data yang dimasukkan harus berupa Angka!" sqref="L33">
      <formula1>-1000000000000000000</formula1>
      <formula2>1000000000000000000</formula2>
    </dataValidation>
    <dataValidation type="decimal" showErrorMessage="1" errorTitle="Kesalahan Jenis Data" error="Data yang dimasukkan harus berupa Angka!" sqref="M33">
      <formula1>-1000000000000000000</formula1>
      <formula2>1000000000000000000</formula2>
    </dataValidation>
    <dataValidation type="decimal" showErrorMessage="1" errorTitle="Kesalahan Jenis Data" error="Data yang dimasukkan harus berupa Angka!" sqref="J34">
      <formula1>-1000000000000000000</formula1>
      <formula2>1000000000000000000</formula2>
    </dataValidation>
    <dataValidation type="decimal" showErrorMessage="1" errorTitle="Kesalahan Jenis Data" error="Data yang dimasukkan harus berupa Angka!" sqref="K34">
      <formula1>-1000000000000000000</formula1>
      <formula2>1000000000000000000</formula2>
    </dataValidation>
    <dataValidation type="decimal" showErrorMessage="1" errorTitle="Kesalahan Jenis Data" error="Data yang dimasukkan harus berupa Angka!" sqref="L34">
      <formula1>-1000000000000000000</formula1>
      <formula2>1000000000000000000</formula2>
    </dataValidation>
    <dataValidation type="decimal" showErrorMessage="1" errorTitle="Kesalahan Jenis Data" error="Data yang dimasukkan harus berupa Angka!" sqref="M34">
      <formula1>-1000000000000000000</formula1>
      <formula2>1000000000000000000</formula2>
    </dataValidation>
    <dataValidation type="decimal" showErrorMessage="1" errorTitle="Kesalahan Jenis Data" error="Data yang dimasukkan harus berupa Angka!" sqref="J35">
      <formula1>-1000000000000000000</formula1>
      <formula2>1000000000000000000</formula2>
    </dataValidation>
    <dataValidation type="decimal" showErrorMessage="1" errorTitle="Kesalahan Jenis Data" error="Data yang dimasukkan harus berupa Angka!" sqref="K35">
      <formula1>-1000000000000000000</formula1>
      <formula2>1000000000000000000</formula2>
    </dataValidation>
    <dataValidation type="decimal" showErrorMessage="1" errorTitle="Kesalahan Jenis Data" error="Data yang dimasukkan harus berupa Angka!" sqref="L35">
      <formula1>-1000000000000000000</formula1>
      <formula2>1000000000000000000</formula2>
    </dataValidation>
    <dataValidation type="decimal" showErrorMessage="1" errorTitle="Kesalahan Jenis Data" error="Data yang dimasukkan harus berupa Angka!" sqref="M35">
      <formula1>-1000000000000000000</formula1>
      <formula2>1000000000000000000</formula2>
    </dataValidation>
    <dataValidation type="decimal" showErrorMessage="1" errorTitle="Kesalahan Jenis Data" error="Data yang dimasukkan harus berupa Angka!" sqref="J36">
      <formula1>-1000000000000000000</formula1>
      <formula2>1000000000000000000</formula2>
    </dataValidation>
    <dataValidation type="decimal" showErrorMessage="1" errorTitle="Kesalahan Jenis Data" error="Data yang dimasukkan harus berupa Angka!" sqref="K36">
      <formula1>-1000000000000000000</formula1>
      <formula2>1000000000000000000</formula2>
    </dataValidation>
    <dataValidation type="decimal" showErrorMessage="1" errorTitle="Kesalahan Jenis Data" error="Data yang dimasukkan harus berupa Angka!" sqref="L36">
      <formula1>-1000000000000000000</formula1>
      <formula2>1000000000000000000</formula2>
    </dataValidation>
    <dataValidation type="decimal" showErrorMessage="1" errorTitle="Kesalahan Jenis Data" error="Data yang dimasukkan harus berupa Angka!" sqref="M36">
      <formula1>-1000000000000000000</formula1>
      <formula2>1000000000000000000</formula2>
    </dataValidation>
    <dataValidation type="decimal" showErrorMessage="1" errorTitle="Kesalahan Jenis Data" error="Data yang dimasukkan harus berupa Angka!" sqref="J37">
      <formula1>-1000000000000000000</formula1>
      <formula2>1000000000000000000</formula2>
    </dataValidation>
    <dataValidation type="decimal" showErrorMessage="1" errorTitle="Kesalahan Jenis Data" error="Data yang dimasukkan harus berupa Angka!" sqref="K37">
      <formula1>-1000000000000000000</formula1>
      <formula2>1000000000000000000</formula2>
    </dataValidation>
    <dataValidation type="decimal" showErrorMessage="1" errorTitle="Kesalahan Jenis Data" error="Data yang dimasukkan harus berupa Angka!" sqref="L37">
      <formula1>-1000000000000000000</formula1>
      <formula2>1000000000000000000</formula2>
    </dataValidation>
    <dataValidation type="decimal" showErrorMessage="1" errorTitle="Kesalahan Jenis Data" error="Data yang dimasukkan harus berupa Angka!" sqref="M37">
      <formula1>-1000000000000000000</formula1>
      <formula2>1000000000000000000</formula2>
    </dataValidation>
    <dataValidation type="decimal" showErrorMessage="1" errorTitle="Kesalahan Jenis Data" error="Data yang dimasukkan harus berupa Angka!" sqref="J38">
      <formula1>-1000000000000000000</formula1>
      <formula2>1000000000000000000</formula2>
    </dataValidation>
    <dataValidation type="decimal" showErrorMessage="1" errorTitle="Kesalahan Jenis Data" error="Data yang dimasukkan harus berupa Angka!" sqref="K38">
      <formula1>-1000000000000000000</formula1>
      <formula2>1000000000000000000</formula2>
    </dataValidation>
    <dataValidation type="decimal" showErrorMessage="1" errorTitle="Kesalahan Jenis Data" error="Data yang dimasukkan harus berupa Angka!" sqref="L38">
      <formula1>-1000000000000000000</formula1>
      <formula2>1000000000000000000</formula2>
    </dataValidation>
    <dataValidation type="decimal" showErrorMessage="1" errorTitle="Kesalahan Jenis Data" error="Data yang dimasukkan harus berupa Angka!" sqref="M38">
      <formula1>-1000000000000000000</formula1>
      <formula2>1000000000000000000</formula2>
    </dataValidation>
    <dataValidation type="decimal" showErrorMessage="1" errorTitle="Kesalahan Jenis Data" error="Data yang dimasukkan harus berupa Angka!" sqref="J39">
      <formula1>-1000000000000000000</formula1>
      <formula2>1000000000000000000</formula2>
    </dataValidation>
    <dataValidation type="decimal" showErrorMessage="1" errorTitle="Kesalahan Jenis Data" error="Data yang dimasukkan harus berupa Angka!" sqref="K39">
      <formula1>-1000000000000000000</formula1>
      <formula2>1000000000000000000</formula2>
    </dataValidation>
    <dataValidation type="decimal" showErrorMessage="1" errorTitle="Kesalahan Jenis Data" error="Data yang dimasukkan harus berupa Angka!" sqref="L39">
      <formula1>-1000000000000000000</formula1>
      <formula2>1000000000000000000</formula2>
    </dataValidation>
    <dataValidation type="decimal" showErrorMessage="1" errorTitle="Kesalahan Jenis Data" error="Data yang dimasukkan harus berupa Angka!" sqref="M39">
      <formula1>-1000000000000000000</formula1>
      <formula2>1000000000000000000</formula2>
    </dataValidation>
    <dataValidation type="decimal" showErrorMessage="1" errorTitle="Kesalahan Jenis Data" error="Data yang dimasukkan harus berupa Angka!" sqref="J40">
      <formula1>-1000000000000000000</formula1>
      <formula2>1000000000000000000</formula2>
    </dataValidation>
    <dataValidation type="decimal" showErrorMessage="1" errorTitle="Kesalahan Jenis Data" error="Data yang dimasukkan harus berupa Angka!" sqref="K40">
      <formula1>-1000000000000000000</formula1>
      <formula2>1000000000000000000</formula2>
    </dataValidation>
    <dataValidation type="decimal" showErrorMessage="1" errorTitle="Kesalahan Jenis Data" error="Data yang dimasukkan harus berupa Angka!" sqref="L40">
      <formula1>-1000000000000000000</formula1>
      <formula2>1000000000000000000</formula2>
    </dataValidation>
    <dataValidation type="decimal" showErrorMessage="1" errorTitle="Kesalahan Jenis Data" error="Data yang dimasukkan harus berupa Angka!" sqref="M40">
      <formula1>-1000000000000000000</formula1>
      <formula2>1000000000000000000</formula2>
    </dataValidation>
    <dataValidation type="decimal" showErrorMessage="1" errorTitle="Kesalahan Jenis Data" error="Data yang dimasukkan harus berupa Angka!" sqref="J41">
      <formula1>-1000000000000000000</formula1>
      <formula2>1000000000000000000</formula2>
    </dataValidation>
    <dataValidation type="decimal" showErrorMessage="1" errorTitle="Kesalahan Jenis Data" error="Data yang dimasukkan harus berupa Angka!" sqref="K41">
      <formula1>-1000000000000000000</formula1>
      <formula2>1000000000000000000</formula2>
    </dataValidation>
    <dataValidation type="decimal" showErrorMessage="1" errorTitle="Kesalahan Jenis Data" error="Data yang dimasukkan harus berupa Angka!" sqref="L41">
      <formula1>-1000000000000000000</formula1>
      <formula2>1000000000000000000</formula2>
    </dataValidation>
    <dataValidation type="decimal" showErrorMessage="1" errorTitle="Kesalahan Jenis Data" error="Data yang dimasukkan harus berupa Angka!" sqref="M41">
      <formula1>-1000000000000000000</formula1>
      <formula2>1000000000000000000</formula2>
    </dataValidation>
    <dataValidation type="decimal" showErrorMessage="1" errorTitle="Kesalahan Jenis Data" error="Data yang dimasukkan harus berupa Angka!" sqref="J42">
      <formula1>-1000000000000000000</formula1>
      <formula2>1000000000000000000</formula2>
    </dataValidation>
    <dataValidation type="decimal" showErrorMessage="1" errorTitle="Kesalahan Jenis Data" error="Data yang dimasukkan harus berupa Angka!" sqref="K42">
      <formula1>-1000000000000000000</formula1>
      <formula2>1000000000000000000</formula2>
    </dataValidation>
    <dataValidation type="decimal" showErrorMessage="1" errorTitle="Kesalahan Jenis Data" error="Data yang dimasukkan harus berupa Angka!" sqref="L42">
      <formula1>-1000000000000000000</formula1>
      <formula2>1000000000000000000</formula2>
    </dataValidation>
    <dataValidation type="decimal" showErrorMessage="1" errorTitle="Kesalahan Jenis Data" error="Data yang dimasukkan harus berupa Angka!" sqref="M42">
      <formula1>-1000000000000000000</formula1>
      <formula2>1000000000000000000</formula2>
    </dataValidation>
    <dataValidation type="decimal" showErrorMessage="1" errorTitle="Kesalahan Jenis Data" error="Data yang dimasukkan harus berupa Angka!" sqref="J43">
      <formula1>-1000000000000000000</formula1>
      <formula2>1000000000000000000</formula2>
    </dataValidation>
    <dataValidation type="decimal" showErrorMessage="1" errorTitle="Kesalahan Jenis Data" error="Data yang dimasukkan harus berupa Angka!" sqref="K43">
      <formula1>-1000000000000000000</formula1>
      <formula2>1000000000000000000</formula2>
    </dataValidation>
    <dataValidation type="decimal" showErrorMessage="1" errorTitle="Kesalahan Jenis Data" error="Data yang dimasukkan harus berupa Angka!" sqref="L43">
      <formula1>-1000000000000000000</formula1>
      <formula2>1000000000000000000</formula2>
    </dataValidation>
    <dataValidation type="decimal" showErrorMessage="1" errorTitle="Kesalahan Jenis Data" error="Data yang dimasukkan harus berupa Angka!" sqref="M43">
      <formula1>-1000000000000000000</formula1>
      <formula2>1000000000000000000</formula2>
    </dataValidation>
    <dataValidation type="decimal" showErrorMessage="1" errorTitle="Kesalahan Jenis Data" error="Data yang dimasukkan harus berupa Angka!" sqref="J44">
      <formula1>-1000000000000000000</formula1>
      <formula2>1000000000000000000</formula2>
    </dataValidation>
    <dataValidation type="decimal" showErrorMessage="1" errorTitle="Kesalahan Jenis Data" error="Data yang dimasukkan harus berupa Angka!" sqref="K44">
      <formula1>-1000000000000000000</formula1>
      <formula2>1000000000000000000</formula2>
    </dataValidation>
    <dataValidation type="decimal" showErrorMessage="1" errorTitle="Kesalahan Jenis Data" error="Data yang dimasukkan harus berupa Angka!" sqref="L44">
      <formula1>-1000000000000000000</formula1>
      <formula2>1000000000000000000</formula2>
    </dataValidation>
    <dataValidation type="decimal" showErrorMessage="1" errorTitle="Kesalahan Jenis Data" error="Data yang dimasukkan harus berupa Angka!" sqref="M44">
      <formula1>-1000000000000000000</formula1>
      <formula2>1000000000000000000</formula2>
    </dataValidation>
    <dataValidation type="decimal" showErrorMessage="1" errorTitle="Kesalahan Jenis Data" error="Data yang dimasukkan harus berupa Angka!" sqref="J45">
      <formula1>-1000000000000000000</formula1>
      <formula2>1000000000000000000</formula2>
    </dataValidation>
    <dataValidation type="decimal" showErrorMessage="1" errorTitle="Kesalahan Jenis Data" error="Data yang dimasukkan harus berupa Angka!" sqref="K45">
      <formula1>-1000000000000000000</formula1>
      <formula2>1000000000000000000</formula2>
    </dataValidation>
    <dataValidation type="decimal" showErrorMessage="1" errorTitle="Kesalahan Jenis Data" error="Data yang dimasukkan harus berupa Angka!" sqref="L45">
      <formula1>-1000000000000000000</formula1>
      <formula2>1000000000000000000</formula2>
    </dataValidation>
    <dataValidation type="decimal" showErrorMessage="1" errorTitle="Kesalahan Jenis Data" error="Data yang dimasukkan harus berupa Angka!" sqref="M45">
      <formula1>-1000000000000000000</formula1>
      <formula2>1000000000000000000</formula2>
    </dataValidation>
    <dataValidation type="decimal" showErrorMessage="1" errorTitle="Kesalahan Jenis Data" error="Data yang dimasukkan harus berupa Angka!" sqref="J46">
      <formula1>-1000000000000000000</formula1>
      <formula2>1000000000000000000</formula2>
    </dataValidation>
    <dataValidation type="decimal" showErrorMessage="1" errorTitle="Kesalahan Jenis Data" error="Data yang dimasukkan harus berupa Angka!" sqref="K46">
      <formula1>-1000000000000000000</formula1>
      <formula2>1000000000000000000</formula2>
    </dataValidation>
    <dataValidation type="decimal" showErrorMessage="1" errorTitle="Kesalahan Jenis Data" error="Data yang dimasukkan harus berupa Angka!" sqref="L46">
      <formula1>-1000000000000000000</formula1>
      <formula2>1000000000000000000</formula2>
    </dataValidation>
    <dataValidation type="decimal" showErrorMessage="1" errorTitle="Kesalahan Jenis Data" error="Data yang dimasukkan harus berupa Angka!" sqref="M46">
      <formula1>-1000000000000000000</formula1>
      <formula2>1000000000000000000</formula2>
    </dataValidation>
    <dataValidation type="decimal" showErrorMessage="1" errorTitle="Kesalahan Jenis Data" error="Data yang dimasukkan harus berupa Angka!" sqref="J47">
      <formula1>-1000000000000000000</formula1>
      <formula2>1000000000000000000</formula2>
    </dataValidation>
    <dataValidation type="decimal" showErrorMessage="1" errorTitle="Kesalahan Jenis Data" error="Data yang dimasukkan harus berupa Angka!" sqref="K47">
      <formula1>-1000000000000000000</formula1>
      <formula2>1000000000000000000</formula2>
    </dataValidation>
    <dataValidation type="decimal" showErrorMessage="1" errorTitle="Kesalahan Jenis Data" error="Data yang dimasukkan harus berupa Angka!" sqref="L47">
      <formula1>-1000000000000000000</formula1>
      <formula2>1000000000000000000</formula2>
    </dataValidation>
    <dataValidation type="decimal" showErrorMessage="1" errorTitle="Kesalahan Jenis Data" error="Data yang dimasukkan harus berupa Angka!" sqref="M47">
      <formula1>-1000000000000000000</formula1>
      <formula2>1000000000000000000</formula2>
    </dataValidation>
    <dataValidation type="decimal" showErrorMessage="1" errorTitle="Kesalahan Jenis Data" error="Data yang dimasukkan harus berupa Angka!" sqref="J48">
      <formula1>-1000000000000000000</formula1>
      <formula2>1000000000000000000</formula2>
    </dataValidation>
    <dataValidation type="decimal" showErrorMessage="1" errorTitle="Kesalahan Jenis Data" error="Data yang dimasukkan harus berupa Angka!" sqref="K48">
      <formula1>-1000000000000000000</formula1>
      <formula2>1000000000000000000</formula2>
    </dataValidation>
    <dataValidation type="decimal" showErrorMessage="1" errorTitle="Kesalahan Jenis Data" error="Data yang dimasukkan harus berupa Angka!" sqref="L48">
      <formula1>-1000000000000000000</formula1>
      <formula2>1000000000000000000</formula2>
    </dataValidation>
    <dataValidation type="decimal" showErrorMessage="1" errorTitle="Kesalahan Jenis Data" error="Data yang dimasukkan harus berupa Angka!" sqref="M48">
      <formula1>-1000000000000000000</formula1>
      <formula2>1000000000000000000</formula2>
    </dataValidation>
    <dataValidation type="decimal" showErrorMessage="1" errorTitle="Kesalahan Jenis Data" error="Data yang dimasukkan harus berupa Angka!" sqref="J49">
      <formula1>-1000000000000000000</formula1>
      <formula2>1000000000000000000</formula2>
    </dataValidation>
    <dataValidation type="decimal" showErrorMessage="1" errorTitle="Kesalahan Jenis Data" error="Data yang dimasukkan harus berupa Angka!" sqref="K49">
      <formula1>-1000000000000000000</formula1>
      <formula2>1000000000000000000</formula2>
    </dataValidation>
    <dataValidation type="decimal" showErrorMessage="1" errorTitle="Kesalahan Jenis Data" error="Data yang dimasukkan harus berupa Angka!" sqref="L49">
      <formula1>-1000000000000000000</formula1>
      <formula2>1000000000000000000</formula2>
    </dataValidation>
    <dataValidation type="decimal" showErrorMessage="1" errorTitle="Kesalahan Jenis Data" error="Data yang dimasukkan harus berupa Angka!" sqref="M49">
      <formula1>-1000000000000000000</formula1>
      <formula2>1000000000000000000</formula2>
    </dataValidation>
    <dataValidation type="decimal" showErrorMessage="1" errorTitle="Kesalahan Jenis Data" error="Data yang dimasukkan harus berupa Angka!" sqref="J50">
      <formula1>-1000000000000000000</formula1>
      <formula2>1000000000000000000</formula2>
    </dataValidation>
    <dataValidation type="decimal" showErrorMessage="1" errorTitle="Kesalahan Jenis Data" error="Data yang dimasukkan harus berupa Angka!" sqref="K50">
      <formula1>-1000000000000000000</formula1>
      <formula2>1000000000000000000</formula2>
    </dataValidation>
    <dataValidation type="decimal" showErrorMessage="1" errorTitle="Kesalahan Jenis Data" error="Data yang dimasukkan harus berupa Angka!" sqref="L50">
      <formula1>-1000000000000000000</formula1>
      <formula2>1000000000000000000</formula2>
    </dataValidation>
    <dataValidation type="decimal" showErrorMessage="1" errorTitle="Kesalahan Jenis Data" error="Data yang dimasukkan harus berupa Angka!" sqref="M50">
      <formula1>-1000000000000000000</formula1>
      <formula2>1000000000000000000</formula2>
    </dataValidation>
    <dataValidation type="decimal" showErrorMessage="1" errorTitle="Kesalahan Jenis Data" error="Data yang dimasukkan harus berupa Angka!" sqref="J51">
      <formula1>-1000000000000000000</formula1>
      <formula2>1000000000000000000</formula2>
    </dataValidation>
    <dataValidation type="decimal" showErrorMessage="1" errorTitle="Kesalahan Jenis Data" error="Data yang dimasukkan harus berupa Angka!" sqref="K51">
      <formula1>-1000000000000000000</formula1>
      <formula2>1000000000000000000</formula2>
    </dataValidation>
    <dataValidation type="decimal" showErrorMessage="1" errorTitle="Kesalahan Jenis Data" error="Data yang dimasukkan harus berupa Angka!" sqref="L51">
      <formula1>-1000000000000000000</formula1>
      <formula2>1000000000000000000</formula2>
    </dataValidation>
    <dataValidation type="decimal" showErrorMessage="1" errorTitle="Kesalahan Jenis Data" error="Data yang dimasukkan harus berupa Angka!" sqref="M51">
      <formula1>-1000000000000000000</formula1>
      <formula2>1000000000000000000</formula2>
    </dataValidation>
    <dataValidation type="decimal" showErrorMessage="1" errorTitle="Kesalahan Jenis Data" error="Data yang dimasukkan harus berupa Angka!" sqref="J52">
      <formula1>-1000000000000000000</formula1>
      <formula2>1000000000000000000</formula2>
    </dataValidation>
    <dataValidation type="decimal" showErrorMessage="1" errorTitle="Kesalahan Jenis Data" error="Data yang dimasukkan harus berupa Angka!" sqref="K52">
      <formula1>-1000000000000000000</formula1>
      <formula2>1000000000000000000</formula2>
    </dataValidation>
    <dataValidation type="decimal" showErrorMessage="1" errorTitle="Kesalahan Jenis Data" error="Data yang dimasukkan harus berupa Angka!" sqref="L52">
      <formula1>-1000000000000000000</formula1>
      <formula2>1000000000000000000</formula2>
    </dataValidation>
    <dataValidation type="decimal" showErrorMessage="1" errorTitle="Kesalahan Jenis Data" error="Data yang dimasukkan harus berupa Angka!" sqref="M52">
      <formula1>-1000000000000000000</formula1>
      <formula2>1000000000000000000</formula2>
    </dataValidation>
    <dataValidation type="decimal" showErrorMessage="1" errorTitle="Kesalahan Jenis Data" error="Data yang dimasukkan harus berupa Angka!" sqref="J53">
      <formula1>-1000000000000000000</formula1>
      <formula2>1000000000000000000</formula2>
    </dataValidation>
    <dataValidation type="decimal" showErrorMessage="1" errorTitle="Kesalahan Jenis Data" error="Data yang dimasukkan harus berupa Angka!" sqref="K53">
      <formula1>-1000000000000000000</formula1>
      <formula2>1000000000000000000</formula2>
    </dataValidation>
    <dataValidation type="decimal" showErrorMessage="1" errorTitle="Kesalahan Jenis Data" error="Data yang dimasukkan harus berupa Angka!" sqref="L53">
      <formula1>-1000000000000000000</formula1>
      <formula2>1000000000000000000</formula2>
    </dataValidation>
    <dataValidation type="decimal" showErrorMessage="1" errorTitle="Kesalahan Jenis Data" error="Data yang dimasukkan harus berupa Angka!" sqref="M53">
      <formula1>-1000000000000000000</formula1>
      <formula2>1000000000000000000</formula2>
    </dataValidation>
    <dataValidation type="decimal" showErrorMessage="1" errorTitle="Kesalahan Jenis Data" error="Data yang dimasukkan harus berupa Angka!" sqref="J54">
      <formula1>-1000000000000000000</formula1>
      <formula2>1000000000000000000</formula2>
    </dataValidation>
    <dataValidation type="decimal" showErrorMessage="1" errorTitle="Kesalahan Jenis Data" error="Data yang dimasukkan harus berupa Angka!" sqref="K54">
      <formula1>-1000000000000000000</formula1>
      <formula2>1000000000000000000</formula2>
    </dataValidation>
    <dataValidation type="decimal" showErrorMessage="1" errorTitle="Kesalahan Jenis Data" error="Data yang dimasukkan harus berupa Angka!" sqref="L54">
      <formula1>-1000000000000000000</formula1>
      <formula2>1000000000000000000</formula2>
    </dataValidation>
    <dataValidation type="decimal" showErrorMessage="1" errorTitle="Kesalahan Jenis Data" error="Data yang dimasukkan harus berupa Angka!" sqref="M54">
      <formula1>-1000000000000000000</formula1>
      <formula2>1000000000000000000</formula2>
    </dataValidation>
    <dataValidation type="decimal" showErrorMessage="1" errorTitle="Kesalahan Jenis Data" error="Data yang dimasukkan harus berupa Angka!" sqref="J55">
      <formula1>-1000000000000000000</formula1>
      <formula2>1000000000000000000</formula2>
    </dataValidation>
    <dataValidation type="decimal" showErrorMessage="1" errorTitle="Kesalahan Jenis Data" error="Data yang dimasukkan harus berupa Angka!" sqref="K55">
      <formula1>-1000000000000000000</formula1>
      <formula2>1000000000000000000</formula2>
    </dataValidation>
    <dataValidation type="decimal" showErrorMessage="1" errorTitle="Kesalahan Jenis Data" error="Data yang dimasukkan harus berupa Angka!" sqref="L55">
      <formula1>-1000000000000000000</formula1>
      <formula2>1000000000000000000</formula2>
    </dataValidation>
    <dataValidation type="decimal" showErrorMessage="1" errorTitle="Kesalahan Jenis Data" error="Data yang dimasukkan harus berupa Angka!" sqref="M55">
      <formula1>-1000000000000000000</formula1>
      <formula2>1000000000000000000</formula2>
    </dataValidation>
    <dataValidation type="decimal" showErrorMessage="1" errorTitle="Kesalahan Jenis Data" error="Data yang dimasukkan harus berupa Angka!" sqref="J56">
      <formula1>-1000000000000000000</formula1>
      <formula2>1000000000000000000</formula2>
    </dataValidation>
    <dataValidation type="decimal" showErrorMessage="1" errorTitle="Kesalahan Jenis Data" error="Data yang dimasukkan harus berupa Angka!" sqref="K56">
      <formula1>-1000000000000000000</formula1>
      <formula2>1000000000000000000</formula2>
    </dataValidation>
    <dataValidation type="decimal" showErrorMessage="1" errorTitle="Kesalahan Jenis Data" error="Data yang dimasukkan harus berupa Angka!" sqref="L56">
      <formula1>-1000000000000000000</formula1>
      <formula2>1000000000000000000</formula2>
    </dataValidation>
    <dataValidation type="decimal" showErrorMessage="1" errorTitle="Kesalahan Jenis Data" error="Data yang dimasukkan harus berupa Angka!" sqref="M56">
      <formula1>-1000000000000000000</formula1>
      <formula2>1000000000000000000</formula2>
    </dataValidation>
    <dataValidation type="decimal" showErrorMessage="1" errorTitle="Kesalahan Jenis Data" error="Data yang dimasukkan harus berupa Angka!" sqref="J57">
      <formula1>-1000000000000000000</formula1>
      <formula2>1000000000000000000</formula2>
    </dataValidation>
    <dataValidation type="decimal" showErrorMessage="1" errorTitle="Kesalahan Jenis Data" error="Data yang dimasukkan harus berupa Angka!" sqref="K57">
      <formula1>-1000000000000000000</formula1>
      <formula2>1000000000000000000</formula2>
    </dataValidation>
    <dataValidation type="decimal" showErrorMessage="1" errorTitle="Kesalahan Jenis Data" error="Data yang dimasukkan harus berupa Angka!" sqref="L57">
      <formula1>-1000000000000000000</formula1>
      <formula2>1000000000000000000</formula2>
    </dataValidation>
    <dataValidation type="decimal" showErrorMessage="1" errorTitle="Kesalahan Jenis Data" error="Data yang dimasukkan harus berupa Angka!" sqref="M57">
      <formula1>-1000000000000000000</formula1>
      <formula2>1000000000000000000</formula2>
    </dataValidation>
    <dataValidation type="decimal" showErrorMessage="1" errorTitle="Kesalahan Jenis Data" error="Data yang dimasukkan harus berupa Angka!" sqref="J58">
      <formula1>-1000000000000000000</formula1>
      <formula2>1000000000000000000</formula2>
    </dataValidation>
    <dataValidation type="decimal" showErrorMessage="1" errorTitle="Kesalahan Jenis Data" error="Data yang dimasukkan harus berupa Angka!" sqref="K58">
      <formula1>-1000000000000000000</formula1>
      <formula2>1000000000000000000</formula2>
    </dataValidation>
    <dataValidation type="decimal" showErrorMessage="1" errorTitle="Kesalahan Jenis Data" error="Data yang dimasukkan harus berupa Angka!" sqref="L58">
      <formula1>-1000000000000000000</formula1>
      <formula2>1000000000000000000</formula2>
    </dataValidation>
    <dataValidation type="decimal" showErrorMessage="1" errorTitle="Kesalahan Jenis Data" error="Data yang dimasukkan harus berupa Angka!" sqref="M58">
      <formula1>-1000000000000000000</formula1>
      <formula2>1000000000000000000</formula2>
    </dataValidation>
    <dataValidation type="decimal" showErrorMessage="1" errorTitle="Kesalahan Jenis Data" error="Data yang dimasukkan harus berupa Angka!" sqref="J59">
      <formula1>-1000000000000000000</formula1>
      <formula2>1000000000000000000</formula2>
    </dataValidation>
    <dataValidation type="decimal" showErrorMessage="1" errorTitle="Kesalahan Jenis Data" error="Data yang dimasukkan harus berupa Angka!" sqref="K59">
      <formula1>-1000000000000000000</formula1>
      <formula2>1000000000000000000</formula2>
    </dataValidation>
    <dataValidation type="decimal" showErrorMessage="1" errorTitle="Kesalahan Jenis Data" error="Data yang dimasukkan harus berupa Angka!" sqref="L59">
      <formula1>-1000000000000000000</formula1>
      <formula2>1000000000000000000</formula2>
    </dataValidation>
    <dataValidation type="decimal" showErrorMessage="1" errorTitle="Kesalahan Jenis Data" error="Data yang dimasukkan harus berupa Angka!" sqref="M59">
      <formula1>-1000000000000000000</formula1>
      <formula2>1000000000000000000</formula2>
    </dataValidation>
    <dataValidation type="decimal" showErrorMessage="1" errorTitle="Kesalahan Jenis Data" error="Data yang dimasukkan harus berupa Angka!" sqref="J60">
      <formula1>-1000000000000000000</formula1>
      <formula2>1000000000000000000</formula2>
    </dataValidation>
    <dataValidation type="decimal" showErrorMessage="1" errorTitle="Kesalahan Jenis Data" error="Data yang dimasukkan harus berupa Angka!" sqref="K60">
      <formula1>-1000000000000000000</formula1>
      <formula2>1000000000000000000</formula2>
    </dataValidation>
    <dataValidation type="decimal" showErrorMessage="1" errorTitle="Kesalahan Jenis Data" error="Data yang dimasukkan harus berupa Angka!" sqref="L60">
      <formula1>-1000000000000000000</formula1>
      <formula2>1000000000000000000</formula2>
    </dataValidation>
    <dataValidation type="decimal" showErrorMessage="1" errorTitle="Kesalahan Jenis Data" error="Data yang dimasukkan harus berupa Angka!" sqref="M60">
      <formula1>-1000000000000000000</formula1>
      <formula2>1000000000000000000</formula2>
    </dataValidation>
    <dataValidation type="decimal" showErrorMessage="1" errorTitle="Kesalahan Jenis Data" error="Data yang dimasukkan harus berupa Angka!" sqref="J61">
      <formula1>-1000000000000000000</formula1>
      <formula2>1000000000000000000</formula2>
    </dataValidation>
    <dataValidation type="decimal" showErrorMessage="1" errorTitle="Kesalahan Jenis Data" error="Data yang dimasukkan harus berupa Angka!" sqref="K61">
      <formula1>-1000000000000000000</formula1>
      <formula2>1000000000000000000</formula2>
    </dataValidation>
    <dataValidation type="decimal" showErrorMessage="1" errorTitle="Kesalahan Jenis Data" error="Data yang dimasukkan harus berupa Angka!" sqref="L61">
      <formula1>-1000000000000000000</formula1>
      <formula2>1000000000000000000</formula2>
    </dataValidation>
    <dataValidation type="decimal" showErrorMessage="1" errorTitle="Kesalahan Jenis Data" error="Data yang dimasukkan harus berupa Angka!" sqref="M61">
      <formula1>-1000000000000000000</formula1>
      <formula2>1000000000000000000</formula2>
    </dataValidation>
    <dataValidation type="decimal" showErrorMessage="1" errorTitle="Kesalahan Jenis Data" error="Data yang dimasukkan harus berupa Angka!" sqref="J62">
      <formula1>-1000000000000000000</formula1>
      <formula2>1000000000000000000</formula2>
    </dataValidation>
    <dataValidation type="decimal" showErrorMessage="1" errorTitle="Kesalahan Jenis Data" error="Data yang dimasukkan harus berupa Angka!" sqref="K62">
      <formula1>-1000000000000000000</formula1>
      <formula2>1000000000000000000</formula2>
    </dataValidation>
    <dataValidation type="decimal" showErrorMessage="1" errorTitle="Kesalahan Jenis Data" error="Data yang dimasukkan harus berupa Angka!" sqref="L62">
      <formula1>-1000000000000000000</formula1>
      <formula2>1000000000000000000</formula2>
    </dataValidation>
    <dataValidation type="decimal" showErrorMessage="1" errorTitle="Kesalahan Jenis Data" error="Data yang dimasukkan harus berupa Angka!" sqref="M62">
      <formula1>-1000000000000000000</formula1>
      <formula2>1000000000000000000</formula2>
    </dataValidation>
    <dataValidation type="decimal" showErrorMessage="1" errorTitle="Kesalahan Jenis Data" error="Data yang dimasukkan harus berupa Angka!" sqref="J63">
      <formula1>-1000000000000000000</formula1>
      <formula2>1000000000000000000</formula2>
    </dataValidation>
    <dataValidation type="decimal" showErrorMessage="1" errorTitle="Kesalahan Jenis Data" error="Data yang dimasukkan harus berupa Angka!" sqref="K63">
      <formula1>-1000000000000000000</formula1>
      <formula2>1000000000000000000</formula2>
    </dataValidation>
    <dataValidation type="decimal" showErrorMessage="1" errorTitle="Kesalahan Jenis Data" error="Data yang dimasukkan harus berupa Angka!" sqref="L63">
      <formula1>-1000000000000000000</formula1>
      <formula2>1000000000000000000</formula2>
    </dataValidation>
    <dataValidation type="decimal" showErrorMessage="1" errorTitle="Kesalahan Jenis Data" error="Data yang dimasukkan harus berupa Angka!" sqref="M63">
      <formula1>-1000000000000000000</formula1>
      <formula2>1000000000000000000</formula2>
    </dataValidation>
    <dataValidation type="decimal" showErrorMessage="1" errorTitle="Kesalahan Jenis Data" error="Data yang dimasukkan harus berupa Angka!" sqref="J64">
      <formula1>-1000000000000000000</formula1>
      <formula2>1000000000000000000</formula2>
    </dataValidation>
    <dataValidation type="decimal" showErrorMessage="1" errorTitle="Kesalahan Jenis Data" error="Data yang dimasukkan harus berupa Angka!" sqref="K64">
      <formula1>-1000000000000000000</formula1>
      <formula2>1000000000000000000</formula2>
    </dataValidation>
    <dataValidation type="decimal" showErrorMessage="1" errorTitle="Kesalahan Jenis Data" error="Data yang dimasukkan harus berupa Angka!" sqref="L64">
      <formula1>-1000000000000000000</formula1>
      <formula2>1000000000000000000</formula2>
    </dataValidation>
    <dataValidation type="decimal" showErrorMessage="1" errorTitle="Kesalahan Jenis Data" error="Data yang dimasukkan harus berupa Angka!" sqref="M64">
      <formula1>-1000000000000000000</formula1>
      <formula2>1000000000000000000</formula2>
    </dataValidation>
    <dataValidation type="decimal" showErrorMessage="1" errorTitle="Kesalahan Jenis Data" error="Data yang dimasukkan harus berupa Angka!" sqref="J65">
      <formula1>-1000000000000000000</formula1>
      <formula2>1000000000000000000</formula2>
    </dataValidation>
    <dataValidation type="decimal" showErrorMessage="1" errorTitle="Kesalahan Jenis Data" error="Data yang dimasukkan harus berupa Angka!" sqref="K65">
      <formula1>-1000000000000000000</formula1>
      <formula2>1000000000000000000</formula2>
    </dataValidation>
    <dataValidation type="decimal" showErrorMessage="1" errorTitle="Kesalahan Jenis Data" error="Data yang dimasukkan harus berupa Angka!" sqref="L65">
      <formula1>-1000000000000000000</formula1>
      <formula2>1000000000000000000</formula2>
    </dataValidation>
    <dataValidation type="decimal" showErrorMessage="1" errorTitle="Kesalahan Jenis Data" error="Data yang dimasukkan harus berupa Angka!" sqref="M65">
      <formula1>-1000000000000000000</formula1>
      <formula2>1000000000000000000</formula2>
    </dataValidation>
    <dataValidation type="decimal" showErrorMessage="1" errorTitle="Kesalahan Jenis Data" error="Data yang dimasukkan harus berupa Angka!" sqref="J66">
      <formula1>-1000000000000000000</formula1>
      <formula2>1000000000000000000</formula2>
    </dataValidation>
    <dataValidation type="decimal" showErrorMessage="1" errorTitle="Kesalahan Jenis Data" error="Data yang dimasukkan harus berupa Angka!" sqref="K66">
      <formula1>-1000000000000000000</formula1>
      <formula2>1000000000000000000</formula2>
    </dataValidation>
    <dataValidation type="decimal" showErrorMessage="1" errorTitle="Kesalahan Jenis Data" error="Data yang dimasukkan harus berupa Angka!" sqref="L66">
      <formula1>-1000000000000000000</formula1>
      <formula2>1000000000000000000</formula2>
    </dataValidation>
    <dataValidation type="decimal" showErrorMessage="1" errorTitle="Kesalahan Jenis Data" error="Data yang dimasukkan harus berupa Angka!" sqref="M66">
      <formula1>-1000000000000000000</formula1>
      <formula2>1000000000000000000</formula2>
    </dataValidation>
    <dataValidation type="decimal" showErrorMessage="1" errorTitle="Kesalahan Jenis Data" error="Data yang dimasukkan harus berupa Angka!" sqref="J67">
      <formula1>-1000000000000000000</formula1>
      <formula2>1000000000000000000</formula2>
    </dataValidation>
    <dataValidation type="decimal" showErrorMessage="1" errorTitle="Kesalahan Jenis Data" error="Data yang dimasukkan harus berupa Angka!" sqref="K67">
      <formula1>-1000000000000000000</formula1>
      <formula2>1000000000000000000</formula2>
    </dataValidation>
    <dataValidation type="decimal" showErrorMessage="1" errorTitle="Kesalahan Jenis Data" error="Data yang dimasukkan harus berupa Angka!" sqref="L67">
      <formula1>-1000000000000000000</formula1>
      <formula2>1000000000000000000</formula2>
    </dataValidation>
    <dataValidation type="decimal" showErrorMessage="1" errorTitle="Kesalahan Jenis Data" error="Data yang dimasukkan harus berupa Angka!" sqref="M67">
      <formula1>-1000000000000000000</formula1>
      <formula2>1000000000000000000</formula2>
    </dataValidation>
    <dataValidation type="decimal" showErrorMessage="1" errorTitle="Kesalahan Jenis Data" error="Data yang dimasukkan harus berupa Angka!" sqref="J68">
      <formula1>-1000000000000000000</formula1>
      <formula2>1000000000000000000</formula2>
    </dataValidation>
    <dataValidation type="decimal" showErrorMessage="1" errorTitle="Kesalahan Jenis Data" error="Data yang dimasukkan harus berupa Angka!" sqref="K68">
      <formula1>-1000000000000000000</formula1>
      <formula2>1000000000000000000</formula2>
    </dataValidation>
    <dataValidation type="decimal" showErrorMessage="1" errorTitle="Kesalahan Jenis Data" error="Data yang dimasukkan harus berupa Angka!" sqref="L68">
      <formula1>-1000000000000000000</formula1>
      <formula2>1000000000000000000</formula2>
    </dataValidation>
    <dataValidation type="decimal" showErrorMessage="1" errorTitle="Kesalahan Jenis Data" error="Data yang dimasukkan harus berupa Angka!" sqref="M68">
      <formula1>-1000000000000000000</formula1>
      <formula2>1000000000000000000</formula2>
    </dataValidation>
    <dataValidation type="decimal" showErrorMessage="1" errorTitle="Kesalahan Jenis Data" error="Data yang dimasukkan harus berupa Angka!" sqref="J69">
      <formula1>-1000000000000000000</formula1>
      <formula2>1000000000000000000</formula2>
    </dataValidation>
    <dataValidation type="decimal" showErrorMessage="1" errorTitle="Kesalahan Jenis Data" error="Data yang dimasukkan harus berupa Angka!" sqref="K69">
      <formula1>-1000000000000000000</formula1>
      <formula2>1000000000000000000</formula2>
    </dataValidation>
    <dataValidation type="decimal" showErrorMessage="1" errorTitle="Kesalahan Jenis Data" error="Data yang dimasukkan harus berupa Angka!" sqref="L69">
      <formula1>-1000000000000000000</formula1>
      <formula2>1000000000000000000</formula2>
    </dataValidation>
    <dataValidation type="decimal" showErrorMessage="1" errorTitle="Kesalahan Jenis Data" error="Data yang dimasukkan harus berupa Angka!" sqref="M69">
      <formula1>-1000000000000000000</formula1>
      <formula2>1000000000000000000</formula2>
    </dataValidation>
    <dataValidation type="decimal" showErrorMessage="1" errorTitle="Kesalahan Jenis Data" error="Data yang dimasukkan harus berupa Angka!" sqref="J70">
      <formula1>-1000000000000000000</formula1>
      <formula2>1000000000000000000</formula2>
    </dataValidation>
    <dataValidation type="decimal" showErrorMessage="1" errorTitle="Kesalahan Jenis Data" error="Data yang dimasukkan harus berupa Angka!" sqref="K70">
      <formula1>-1000000000000000000</formula1>
      <formula2>1000000000000000000</formula2>
    </dataValidation>
    <dataValidation type="decimal" showErrorMessage="1" errorTitle="Kesalahan Jenis Data" error="Data yang dimasukkan harus berupa Angka!" sqref="L70">
      <formula1>-1000000000000000000</formula1>
      <formula2>1000000000000000000</formula2>
    </dataValidation>
    <dataValidation type="decimal" showErrorMessage="1" errorTitle="Kesalahan Jenis Data" error="Data yang dimasukkan harus berupa Angka!" sqref="M70">
      <formula1>-1000000000000000000</formula1>
      <formula2>1000000000000000000</formula2>
    </dataValidation>
    <dataValidation type="decimal" showErrorMessage="1" errorTitle="Kesalahan Jenis Data" error="Data yang dimasukkan harus berupa Angka!" sqref="J71">
      <formula1>-1000000000000000000</formula1>
      <formula2>1000000000000000000</formula2>
    </dataValidation>
    <dataValidation type="decimal" showErrorMessage="1" errorTitle="Kesalahan Jenis Data" error="Data yang dimasukkan harus berupa Angka!" sqref="K71">
      <formula1>-1000000000000000000</formula1>
      <formula2>1000000000000000000</formula2>
    </dataValidation>
    <dataValidation type="decimal" showErrorMessage="1" errorTitle="Kesalahan Jenis Data" error="Data yang dimasukkan harus berupa Angka!" sqref="L71">
      <formula1>-1000000000000000000</formula1>
      <formula2>1000000000000000000</formula2>
    </dataValidation>
    <dataValidation type="decimal" showErrorMessage="1" errorTitle="Kesalahan Jenis Data" error="Data yang dimasukkan harus berupa Angka!" sqref="M71">
      <formula1>-1000000000000000000</formula1>
      <formula2>1000000000000000000</formula2>
    </dataValidation>
    <dataValidation type="decimal" showErrorMessage="1" errorTitle="Kesalahan Jenis Data" error="Data yang dimasukkan harus berupa Angka!" sqref="J72">
      <formula1>-1000000000000000000</formula1>
      <formula2>1000000000000000000</formula2>
    </dataValidation>
    <dataValidation type="decimal" showErrorMessage="1" errorTitle="Kesalahan Jenis Data" error="Data yang dimasukkan harus berupa Angka!" sqref="K72">
      <formula1>-1000000000000000000</formula1>
      <formula2>1000000000000000000</formula2>
    </dataValidation>
    <dataValidation type="decimal" showErrorMessage="1" errorTitle="Kesalahan Jenis Data" error="Data yang dimasukkan harus berupa Angka!" sqref="L72">
      <formula1>-1000000000000000000</formula1>
      <formula2>1000000000000000000</formula2>
    </dataValidation>
    <dataValidation type="decimal" showErrorMessage="1" errorTitle="Kesalahan Jenis Data" error="Data yang dimasukkan harus berupa Angka!" sqref="M72">
      <formula1>-1000000000000000000</formula1>
      <formula2>1000000000000000000</formula2>
    </dataValidation>
    <dataValidation type="decimal" showErrorMessage="1" errorTitle="Kesalahan Jenis Data" error="Data yang dimasukkan harus berupa Angka!" sqref="J73">
      <formula1>-1000000000000000000</formula1>
      <formula2>1000000000000000000</formula2>
    </dataValidation>
    <dataValidation type="decimal" showErrorMessage="1" errorTitle="Kesalahan Jenis Data" error="Data yang dimasukkan harus berupa Angka!" sqref="K73">
      <formula1>-1000000000000000000</formula1>
      <formula2>1000000000000000000</formula2>
    </dataValidation>
    <dataValidation type="decimal" showErrorMessage="1" errorTitle="Kesalahan Jenis Data" error="Data yang dimasukkan harus berupa Angka!" sqref="L73">
      <formula1>-1000000000000000000</formula1>
      <formula2>1000000000000000000</formula2>
    </dataValidation>
    <dataValidation type="decimal" showErrorMessage="1" errorTitle="Kesalahan Jenis Data" error="Data yang dimasukkan harus berupa Angka!" sqref="M73">
      <formula1>-1000000000000000000</formula1>
      <formula2>1000000000000000000</formula2>
    </dataValidation>
    <dataValidation type="decimal" showErrorMessage="1" errorTitle="Kesalahan Jenis Data" error="Data yang dimasukkan harus berupa Angka!" sqref="J74">
      <formula1>-1000000000000000000</formula1>
      <formula2>1000000000000000000</formula2>
    </dataValidation>
    <dataValidation type="decimal" showErrorMessage="1" errorTitle="Kesalahan Jenis Data" error="Data yang dimasukkan harus berupa Angka!" sqref="K74">
      <formula1>-1000000000000000000</formula1>
      <formula2>1000000000000000000</formula2>
    </dataValidation>
    <dataValidation type="decimal" showErrorMessage="1" errorTitle="Kesalahan Jenis Data" error="Data yang dimasukkan harus berupa Angka!" sqref="L74">
      <formula1>-1000000000000000000</formula1>
      <formula2>1000000000000000000</formula2>
    </dataValidation>
    <dataValidation type="decimal" showErrorMessage="1" errorTitle="Kesalahan Jenis Data" error="Data yang dimasukkan harus berupa Angka!" sqref="M74">
      <formula1>-1000000000000000000</formula1>
      <formula2>1000000000000000000</formula2>
    </dataValidation>
    <dataValidation type="decimal" showErrorMessage="1" errorTitle="Kesalahan Jenis Data" error="Data yang dimasukkan harus berupa Angka!" sqref="J75">
      <formula1>-1000000000000000000</formula1>
      <formula2>1000000000000000000</formula2>
    </dataValidation>
    <dataValidation type="decimal" showErrorMessage="1" errorTitle="Kesalahan Jenis Data" error="Data yang dimasukkan harus berupa Angka!" sqref="K75">
      <formula1>-1000000000000000000</formula1>
      <formula2>1000000000000000000</formula2>
    </dataValidation>
    <dataValidation type="decimal" showErrorMessage="1" errorTitle="Kesalahan Jenis Data" error="Data yang dimasukkan harus berupa Angka!" sqref="L75">
      <formula1>-1000000000000000000</formula1>
      <formula2>1000000000000000000</formula2>
    </dataValidation>
    <dataValidation type="decimal" showErrorMessage="1" errorTitle="Kesalahan Jenis Data" error="Data yang dimasukkan harus berupa Angka!" sqref="M75">
      <formula1>-1000000000000000000</formula1>
      <formula2>1000000000000000000</formula2>
    </dataValidation>
    <dataValidation type="decimal" showErrorMessage="1" errorTitle="Kesalahan Jenis Data" error="Data yang dimasukkan harus berupa Angka!" sqref="J76">
      <formula1>-1000000000000000000</formula1>
      <formula2>1000000000000000000</formula2>
    </dataValidation>
    <dataValidation type="decimal" showErrorMessage="1" errorTitle="Kesalahan Jenis Data" error="Data yang dimasukkan harus berupa Angka!" sqref="K76">
      <formula1>-1000000000000000000</formula1>
      <formula2>1000000000000000000</formula2>
    </dataValidation>
    <dataValidation type="decimal" showErrorMessage="1" errorTitle="Kesalahan Jenis Data" error="Data yang dimasukkan harus berupa Angka!" sqref="L76">
      <formula1>-1000000000000000000</formula1>
      <formula2>1000000000000000000</formula2>
    </dataValidation>
    <dataValidation type="decimal" showErrorMessage="1" errorTitle="Kesalahan Jenis Data" error="Data yang dimasukkan harus berupa Angka!" sqref="M76">
      <formula1>-1000000000000000000</formula1>
      <formula2>1000000000000000000</formula2>
    </dataValidation>
    <dataValidation type="decimal" showErrorMessage="1" errorTitle="Kesalahan Jenis Data" error="Data yang dimasukkan harus berupa Angka!" sqref="J77">
      <formula1>-1000000000000000000</formula1>
      <formula2>1000000000000000000</formula2>
    </dataValidation>
    <dataValidation type="decimal" showErrorMessage="1" errorTitle="Kesalahan Jenis Data" error="Data yang dimasukkan harus berupa Angka!" sqref="K77">
      <formula1>-1000000000000000000</formula1>
      <formula2>1000000000000000000</formula2>
    </dataValidation>
    <dataValidation type="decimal" showErrorMessage="1" errorTitle="Kesalahan Jenis Data" error="Data yang dimasukkan harus berupa Angka!" sqref="L77">
      <formula1>-1000000000000000000</formula1>
      <formula2>1000000000000000000</formula2>
    </dataValidation>
    <dataValidation type="decimal" showErrorMessage="1" errorTitle="Kesalahan Jenis Data" error="Data yang dimasukkan harus berupa Angka!" sqref="M77">
      <formula1>-1000000000000000000</formula1>
      <formula2>1000000000000000000</formula2>
    </dataValidation>
    <dataValidation type="decimal" showErrorMessage="1" errorTitle="Kesalahan Jenis Data" error="Data yang dimasukkan harus berupa Angka!" sqref="J78">
      <formula1>-1000000000000000000</formula1>
      <formula2>1000000000000000000</formula2>
    </dataValidation>
    <dataValidation type="decimal" showErrorMessage="1" errorTitle="Kesalahan Jenis Data" error="Data yang dimasukkan harus berupa Angka!" sqref="K78">
      <formula1>-1000000000000000000</formula1>
      <formula2>1000000000000000000</formula2>
    </dataValidation>
    <dataValidation type="decimal" showErrorMessage="1" errorTitle="Kesalahan Jenis Data" error="Data yang dimasukkan harus berupa Angka!" sqref="L78">
      <formula1>-1000000000000000000</formula1>
      <formula2>1000000000000000000</formula2>
    </dataValidation>
    <dataValidation type="decimal" showErrorMessage="1" errorTitle="Kesalahan Jenis Data" error="Data yang dimasukkan harus berupa Angka!" sqref="M78">
      <formula1>-1000000000000000000</formula1>
      <formula2>1000000000000000000</formula2>
    </dataValidation>
    <dataValidation type="decimal" showErrorMessage="1" errorTitle="Kesalahan Jenis Data" error="Data yang dimasukkan harus berupa Angka!" sqref="J79">
      <formula1>-1000000000000000000</formula1>
      <formula2>1000000000000000000</formula2>
    </dataValidation>
    <dataValidation type="decimal" showErrorMessage="1" errorTitle="Kesalahan Jenis Data" error="Data yang dimasukkan harus berupa Angka!" sqref="K79">
      <formula1>-1000000000000000000</formula1>
      <formula2>1000000000000000000</formula2>
    </dataValidation>
    <dataValidation type="decimal" showErrorMessage="1" errorTitle="Kesalahan Jenis Data" error="Data yang dimasukkan harus berupa Angka!" sqref="L79">
      <formula1>-1000000000000000000</formula1>
      <formula2>1000000000000000000</formula2>
    </dataValidation>
    <dataValidation type="decimal" showErrorMessage="1" errorTitle="Kesalahan Jenis Data" error="Data yang dimasukkan harus berupa Angka!" sqref="M79">
      <formula1>-1000000000000000000</formula1>
      <formula2>1000000000000000000</formula2>
    </dataValidation>
    <dataValidation type="decimal" showErrorMessage="1" errorTitle="Kesalahan Jenis Data" error="Data yang dimasukkan harus berupa Angka!" sqref="J80">
      <formula1>-1000000000000000000</formula1>
      <formula2>1000000000000000000</formula2>
    </dataValidation>
    <dataValidation type="decimal" showErrorMessage="1" errorTitle="Kesalahan Jenis Data" error="Data yang dimasukkan harus berupa Angka!" sqref="K80">
      <formula1>-1000000000000000000</formula1>
      <formula2>1000000000000000000</formula2>
    </dataValidation>
    <dataValidation type="decimal" showErrorMessage="1" errorTitle="Kesalahan Jenis Data" error="Data yang dimasukkan harus berupa Angka!" sqref="L80">
      <formula1>-1000000000000000000</formula1>
      <formula2>1000000000000000000</formula2>
    </dataValidation>
    <dataValidation type="decimal" showErrorMessage="1" errorTitle="Kesalahan Jenis Data" error="Data yang dimasukkan harus berupa Angka!" sqref="M80">
      <formula1>-1000000000000000000</formula1>
      <formula2>1000000000000000000</formula2>
    </dataValidation>
    <dataValidation type="decimal" showErrorMessage="1" errorTitle="Kesalahan Jenis Data" error="Data yang dimasukkan harus berupa Angka!" sqref="J81">
      <formula1>-1000000000000000000</formula1>
      <formula2>1000000000000000000</formula2>
    </dataValidation>
    <dataValidation type="decimal" showErrorMessage="1" errorTitle="Kesalahan Jenis Data" error="Data yang dimasukkan harus berupa Angka!" sqref="K81">
      <formula1>-1000000000000000000</formula1>
      <formula2>1000000000000000000</formula2>
    </dataValidation>
    <dataValidation type="decimal" showErrorMessage="1" errorTitle="Kesalahan Jenis Data" error="Data yang dimasukkan harus berupa Angka!" sqref="L81">
      <formula1>-1000000000000000000</formula1>
      <formula2>1000000000000000000</formula2>
    </dataValidation>
    <dataValidation type="decimal" showErrorMessage="1" errorTitle="Kesalahan Jenis Data" error="Data yang dimasukkan harus berupa Angka!" sqref="M81">
      <formula1>-1000000000000000000</formula1>
      <formula2>1000000000000000000</formula2>
    </dataValidation>
    <dataValidation type="decimal" showErrorMessage="1" errorTitle="Kesalahan Jenis Data" error="Data yang dimasukkan harus berupa Angka!" sqref="J82">
      <formula1>-1000000000000000000</formula1>
      <formula2>1000000000000000000</formula2>
    </dataValidation>
    <dataValidation type="decimal" showErrorMessage="1" errorTitle="Kesalahan Jenis Data" error="Data yang dimasukkan harus berupa Angka!" sqref="K82">
      <formula1>-1000000000000000000</formula1>
      <formula2>1000000000000000000</formula2>
    </dataValidation>
    <dataValidation type="decimal" showErrorMessage="1" errorTitle="Kesalahan Jenis Data" error="Data yang dimasukkan harus berupa Angka!" sqref="L82">
      <formula1>-1000000000000000000</formula1>
      <formula2>1000000000000000000</formula2>
    </dataValidation>
    <dataValidation type="decimal" showErrorMessage="1" errorTitle="Kesalahan Jenis Data" error="Data yang dimasukkan harus berupa Angka!" sqref="M82">
      <formula1>-1000000000000000000</formula1>
      <formula2>1000000000000000000</formula2>
    </dataValidation>
    <dataValidation type="decimal" showErrorMessage="1" errorTitle="Kesalahan Jenis Data" error="Data yang dimasukkan harus berupa Angka!" sqref="J83">
      <formula1>-1000000000000000000</formula1>
      <formula2>1000000000000000000</formula2>
    </dataValidation>
    <dataValidation type="decimal" showErrorMessage="1" errorTitle="Kesalahan Jenis Data" error="Data yang dimasukkan harus berupa Angka!" sqref="K83">
      <formula1>-1000000000000000000</formula1>
      <formula2>1000000000000000000</formula2>
    </dataValidation>
    <dataValidation type="decimal" showErrorMessage="1" errorTitle="Kesalahan Jenis Data" error="Data yang dimasukkan harus berupa Angka!" sqref="L83">
      <formula1>-1000000000000000000</formula1>
      <formula2>1000000000000000000</formula2>
    </dataValidation>
    <dataValidation type="decimal" showErrorMessage="1" errorTitle="Kesalahan Jenis Data" error="Data yang dimasukkan harus berupa Angka!" sqref="M83">
      <formula1>-1000000000000000000</formula1>
      <formula2>1000000000000000000</formula2>
    </dataValidation>
    <dataValidation type="decimal" showErrorMessage="1" errorTitle="Kesalahan Jenis Data" error="Data yang dimasukkan harus berupa Angka!" sqref="J84">
      <formula1>-1000000000000000000</formula1>
      <formula2>1000000000000000000</formula2>
    </dataValidation>
    <dataValidation type="decimal" showErrorMessage="1" errorTitle="Kesalahan Jenis Data" error="Data yang dimasukkan harus berupa Angka!" sqref="K84">
      <formula1>-1000000000000000000</formula1>
      <formula2>1000000000000000000</formula2>
    </dataValidation>
    <dataValidation type="decimal" showErrorMessage="1" errorTitle="Kesalahan Jenis Data" error="Data yang dimasukkan harus berupa Angka!" sqref="L84">
      <formula1>-1000000000000000000</formula1>
      <formula2>1000000000000000000</formula2>
    </dataValidation>
    <dataValidation type="decimal" showErrorMessage="1" errorTitle="Kesalahan Jenis Data" error="Data yang dimasukkan harus berupa Angka!" sqref="M84">
      <formula1>-1000000000000000000</formula1>
      <formula2>1000000000000000000</formula2>
    </dataValidation>
    <dataValidation type="decimal" showErrorMessage="1" errorTitle="Kesalahan Jenis Data" error="Data yang dimasukkan harus berupa Angka!" sqref="J85">
      <formula1>-1000000000000000000</formula1>
      <formula2>1000000000000000000</formula2>
    </dataValidation>
    <dataValidation type="decimal" showErrorMessage="1" errorTitle="Kesalahan Jenis Data" error="Data yang dimasukkan harus berupa Angka!" sqref="K85">
      <formula1>-1000000000000000000</formula1>
      <formula2>1000000000000000000</formula2>
    </dataValidation>
    <dataValidation type="decimal" showErrorMessage="1" errorTitle="Kesalahan Jenis Data" error="Data yang dimasukkan harus berupa Angka!" sqref="L85">
      <formula1>-1000000000000000000</formula1>
      <formula2>1000000000000000000</formula2>
    </dataValidation>
    <dataValidation type="decimal" showErrorMessage="1" errorTitle="Kesalahan Jenis Data" error="Data yang dimasukkan harus berupa Angka!" sqref="M85">
      <formula1>-1000000000000000000</formula1>
      <formula2>1000000000000000000</formula2>
    </dataValidation>
    <dataValidation type="decimal" showErrorMessage="1" errorTitle="Kesalahan Jenis Data" error="Data yang dimasukkan harus berupa Angka!" sqref="J86">
      <formula1>-1000000000000000000</formula1>
      <formula2>1000000000000000000</formula2>
    </dataValidation>
    <dataValidation type="decimal" showErrorMessage="1" errorTitle="Kesalahan Jenis Data" error="Data yang dimasukkan harus berupa Angka!" sqref="K86">
      <formula1>-1000000000000000000</formula1>
      <formula2>1000000000000000000</formula2>
    </dataValidation>
    <dataValidation type="decimal" showErrorMessage="1" errorTitle="Kesalahan Jenis Data" error="Data yang dimasukkan harus berupa Angka!" sqref="L86">
      <formula1>-1000000000000000000</formula1>
      <formula2>1000000000000000000</formula2>
    </dataValidation>
    <dataValidation type="decimal" showErrorMessage="1" errorTitle="Kesalahan Jenis Data" error="Data yang dimasukkan harus berupa Angka!" sqref="M86">
      <formula1>-1000000000000000000</formula1>
      <formula2>1000000000000000000</formula2>
    </dataValidation>
    <dataValidation type="decimal" showErrorMessage="1" errorTitle="Kesalahan Jenis Data" error="Data yang dimasukkan harus berupa Angka!" sqref="J87">
      <formula1>-1000000000000000000</formula1>
      <formula2>1000000000000000000</formula2>
    </dataValidation>
    <dataValidation type="decimal" showErrorMessage="1" errorTitle="Kesalahan Jenis Data" error="Data yang dimasukkan harus berupa Angka!" sqref="K87">
      <formula1>-1000000000000000000</formula1>
      <formula2>1000000000000000000</formula2>
    </dataValidation>
    <dataValidation type="decimal" showErrorMessage="1" errorTitle="Kesalahan Jenis Data" error="Data yang dimasukkan harus berupa Angka!" sqref="L87">
      <formula1>-1000000000000000000</formula1>
      <formula2>1000000000000000000</formula2>
    </dataValidation>
    <dataValidation type="decimal" showErrorMessage="1" errorTitle="Kesalahan Jenis Data" error="Data yang dimasukkan harus berupa Angka!" sqref="M87">
      <formula1>-1000000000000000000</formula1>
      <formula2>1000000000000000000</formula2>
    </dataValidation>
    <dataValidation type="decimal" showErrorMessage="1" errorTitle="Kesalahan Jenis Data" error="Data yang dimasukkan harus berupa Angka!" sqref="J88">
      <formula1>-1000000000000000000</formula1>
      <formula2>1000000000000000000</formula2>
    </dataValidation>
    <dataValidation type="decimal" showErrorMessage="1" errorTitle="Kesalahan Jenis Data" error="Data yang dimasukkan harus berupa Angka!" sqref="K88">
      <formula1>-1000000000000000000</formula1>
      <formula2>1000000000000000000</formula2>
    </dataValidation>
    <dataValidation type="decimal" showErrorMessage="1" errorTitle="Kesalahan Jenis Data" error="Data yang dimasukkan harus berupa Angka!" sqref="L88">
      <formula1>-1000000000000000000</formula1>
      <formula2>1000000000000000000</formula2>
    </dataValidation>
    <dataValidation type="decimal" showErrorMessage="1" errorTitle="Kesalahan Jenis Data" error="Data yang dimasukkan harus berupa Angka!" sqref="M88">
      <formula1>-1000000000000000000</formula1>
      <formula2>1000000000000000000</formula2>
    </dataValidation>
    <dataValidation type="decimal" showErrorMessage="1" errorTitle="Kesalahan Jenis Data" error="Data yang dimasukkan harus berupa Angka!" sqref="J89">
      <formula1>-1000000000000000000</formula1>
      <formula2>1000000000000000000</formula2>
    </dataValidation>
    <dataValidation type="decimal" showErrorMessage="1" errorTitle="Kesalahan Jenis Data" error="Data yang dimasukkan harus berupa Angka!" sqref="K89">
      <formula1>-1000000000000000000</formula1>
      <formula2>1000000000000000000</formula2>
    </dataValidation>
    <dataValidation type="decimal" showErrorMessage="1" errorTitle="Kesalahan Jenis Data" error="Data yang dimasukkan harus berupa Angka!" sqref="L89">
      <formula1>-1000000000000000000</formula1>
      <formula2>1000000000000000000</formula2>
    </dataValidation>
    <dataValidation type="decimal" showErrorMessage="1" errorTitle="Kesalahan Jenis Data" error="Data yang dimasukkan harus berupa Angka!" sqref="M89">
      <formula1>-1000000000000000000</formula1>
      <formula2>1000000000000000000</formula2>
    </dataValidation>
    <dataValidation type="decimal" showErrorMessage="1" errorTitle="Kesalahan Jenis Data" error="Data yang dimasukkan harus berupa Angka!" sqref="J90">
      <formula1>-1000000000000000000</formula1>
      <formula2>1000000000000000000</formula2>
    </dataValidation>
    <dataValidation type="decimal" showErrorMessage="1" errorTitle="Kesalahan Jenis Data" error="Data yang dimasukkan harus berupa Angka!" sqref="K90">
      <formula1>-1000000000000000000</formula1>
      <formula2>1000000000000000000</formula2>
    </dataValidation>
    <dataValidation type="decimal" showErrorMessage="1" errorTitle="Kesalahan Jenis Data" error="Data yang dimasukkan harus berupa Angka!" sqref="L90">
      <formula1>-1000000000000000000</formula1>
      <formula2>1000000000000000000</formula2>
    </dataValidation>
    <dataValidation type="decimal" showErrorMessage="1" errorTitle="Kesalahan Jenis Data" error="Data yang dimasukkan harus berupa Angka!" sqref="M90">
      <formula1>-1000000000000000000</formula1>
      <formula2>1000000000000000000</formula2>
    </dataValidation>
    <dataValidation type="decimal" showErrorMessage="1" errorTitle="Kesalahan Jenis Data" error="Data yang dimasukkan harus berupa Angka!" sqref="J91">
      <formula1>-1000000000000000000</formula1>
      <formula2>1000000000000000000</formula2>
    </dataValidation>
    <dataValidation type="decimal" showErrorMessage="1" errorTitle="Kesalahan Jenis Data" error="Data yang dimasukkan harus berupa Angka!" sqref="K91">
      <formula1>-1000000000000000000</formula1>
      <formula2>1000000000000000000</formula2>
    </dataValidation>
    <dataValidation type="decimal" showErrorMessage="1" errorTitle="Kesalahan Jenis Data" error="Data yang dimasukkan harus berupa Angka!" sqref="L91">
      <formula1>-1000000000000000000</formula1>
      <formula2>1000000000000000000</formula2>
    </dataValidation>
    <dataValidation type="decimal" showErrorMessage="1" errorTitle="Kesalahan Jenis Data" error="Data yang dimasukkan harus berupa Angka!" sqref="M91">
      <formula1>-1000000000000000000</formula1>
      <formula2>1000000000000000000</formula2>
    </dataValidation>
    <dataValidation type="decimal" showErrorMessage="1" errorTitle="Kesalahan Jenis Data" error="Data yang dimasukkan harus berupa Angka!" sqref="J92">
      <formula1>-1000000000000000000</formula1>
      <formula2>1000000000000000000</formula2>
    </dataValidation>
    <dataValidation type="decimal" showErrorMessage="1" errorTitle="Kesalahan Jenis Data" error="Data yang dimasukkan harus berupa Angka!" sqref="K92">
      <formula1>-1000000000000000000</formula1>
      <formula2>1000000000000000000</formula2>
    </dataValidation>
    <dataValidation type="decimal" showErrorMessage="1" errorTitle="Kesalahan Jenis Data" error="Data yang dimasukkan harus berupa Angka!" sqref="L92">
      <formula1>-1000000000000000000</formula1>
      <formula2>1000000000000000000</formula2>
    </dataValidation>
    <dataValidation type="decimal" showErrorMessage="1" errorTitle="Kesalahan Jenis Data" error="Data yang dimasukkan harus berupa Angka!" sqref="M92">
      <formula1>-1000000000000000000</formula1>
      <formula2>1000000000000000000</formula2>
    </dataValidation>
    <dataValidation type="decimal" showErrorMessage="1" errorTitle="Kesalahan Jenis Data" error="Data yang dimasukkan harus berupa Angka!" sqref="J93">
      <formula1>-1000000000000000000</formula1>
      <formula2>1000000000000000000</formula2>
    </dataValidation>
    <dataValidation type="decimal" showErrorMessage="1" errorTitle="Kesalahan Jenis Data" error="Data yang dimasukkan harus berupa Angka!" sqref="K93">
      <formula1>-1000000000000000000</formula1>
      <formula2>1000000000000000000</formula2>
    </dataValidation>
    <dataValidation type="decimal" showErrorMessage="1" errorTitle="Kesalahan Jenis Data" error="Data yang dimasukkan harus berupa Angka!" sqref="L93">
      <formula1>-1000000000000000000</formula1>
      <formula2>1000000000000000000</formula2>
    </dataValidation>
    <dataValidation type="decimal" showErrorMessage="1" errorTitle="Kesalahan Jenis Data" error="Data yang dimasukkan harus berupa Angka!" sqref="M93">
      <formula1>-1000000000000000000</formula1>
      <formula2>1000000000000000000</formula2>
    </dataValidation>
    <dataValidation type="decimal" showErrorMessage="1" errorTitle="Kesalahan Jenis Data" error="Data yang dimasukkan harus berupa Angka!" sqref="J94">
      <formula1>-1000000000000000000</formula1>
      <formula2>1000000000000000000</formula2>
    </dataValidation>
    <dataValidation type="decimal" showErrorMessage="1" errorTitle="Kesalahan Jenis Data" error="Data yang dimasukkan harus berupa Angka!" sqref="K94">
      <formula1>-1000000000000000000</formula1>
      <formula2>1000000000000000000</formula2>
    </dataValidation>
    <dataValidation type="decimal" showErrorMessage="1" errorTitle="Kesalahan Jenis Data" error="Data yang dimasukkan harus berupa Angka!" sqref="L94">
      <formula1>-1000000000000000000</formula1>
      <formula2>1000000000000000000</formula2>
    </dataValidation>
    <dataValidation type="decimal" showErrorMessage="1" errorTitle="Kesalahan Jenis Data" error="Data yang dimasukkan harus berupa Angka!" sqref="M94">
      <formula1>-1000000000000000000</formula1>
      <formula2>1000000000000000000</formula2>
    </dataValidation>
    <dataValidation type="decimal" showErrorMessage="1" errorTitle="Kesalahan Jenis Data" error="Data yang dimasukkan harus berupa Angka!" sqref="J95">
      <formula1>-1000000000000000000</formula1>
      <formula2>1000000000000000000</formula2>
    </dataValidation>
    <dataValidation type="decimal" showErrorMessage="1" errorTitle="Kesalahan Jenis Data" error="Data yang dimasukkan harus berupa Angka!" sqref="K95">
      <formula1>-1000000000000000000</formula1>
      <formula2>1000000000000000000</formula2>
    </dataValidation>
    <dataValidation type="decimal" showErrorMessage="1" errorTitle="Kesalahan Jenis Data" error="Data yang dimasukkan harus berupa Angka!" sqref="L95">
      <formula1>-1000000000000000000</formula1>
      <formula2>1000000000000000000</formula2>
    </dataValidation>
    <dataValidation type="decimal" showErrorMessage="1" errorTitle="Kesalahan Jenis Data" error="Data yang dimasukkan harus berupa Angka!" sqref="M95">
      <formula1>-1000000000000000000</formula1>
      <formula2>1000000000000000000</formula2>
    </dataValidation>
    <dataValidation type="decimal" showErrorMessage="1" errorTitle="Kesalahan Jenis Data" error="Data yang dimasukkan harus berupa Angka!" sqref="J96">
      <formula1>-1000000000000000000</formula1>
      <formula2>1000000000000000000</formula2>
    </dataValidation>
    <dataValidation type="decimal" showErrorMessage="1" errorTitle="Kesalahan Jenis Data" error="Data yang dimasukkan harus berupa Angka!" sqref="K96">
      <formula1>-1000000000000000000</formula1>
      <formula2>1000000000000000000</formula2>
    </dataValidation>
    <dataValidation type="decimal" showErrorMessage="1" errorTitle="Kesalahan Jenis Data" error="Data yang dimasukkan harus berupa Angka!" sqref="L96">
      <formula1>-1000000000000000000</formula1>
      <formula2>1000000000000000000</formula2>
    </dataValidation>
    <dataValidation type="decimal" showErrorMessage="1" errorTitle="Kesalahan Jenis Data" error="Data yang dimasukkan harus berupa Angka!" sqref="M96">
      <formula1>-1000000000000000000</formula1>
      <formula2>1000000000000000000</formula2>
    </dataValidation>
    <dataValidation type="decimal" showErrorMessage="1" errorTitle="Kesalahan Jenis Data" error="Data yang dimasukkan harus berupa Angka!" sqref="J97">
      <formula1>-1000000000000000000</formula1>
      <formula2>1000000000000000000</formula2>
    </dataValidation>
    <dataValidation type="decimal" showErrorMessage="1" errorTitle="Kesalahan Jenis Data" error="Data yang dimasukkan harus berupa Angka!" sqref="K97">
      <formula1>-1000000000000000000</formula1>
      <formula2>1000000000000000000</formula2>
    </dataValidation>
    <dataValidation type="decimal" showErrorMessage="1" errorTitle="Kesalahan Jenis Data" error="Data yang dimasukkan harus berupa Angka!" sqref="L97">
      <formula1>-1000000000000000000</formula1>
      <formula2>1000000000000000000</formula2>
    </dataValidation>
    <dataValidation type="decimal" showErrorMessage="1" errorTitle="Kesalahan Jenis Data" error="Data yang dimasukkan harus berupa Angka!" sqref="M97">
      <formula1>-1000000000000000000</formula1>
      <formula2>1000000000000000000</formula2>
    </dataValidation>
    <dataValidation type="decimal" showErrorMessage="1" errorTitle="Kesalahan Jenis Data" error="Data yang dimasukkan harus berupa Angka!" sqref="J98">
      <formula1>-1000000000000000000</formula1>
      <formula2>1000000000000000000</formula2>
    </dataValidation>
    <dataValidation type="decimal" showErrorMessage="1" errorTitle="Kesalahan Jenis Data" error="Data yang dimasukkan harus berupa Angka!" sqref="K98">
      <formula1>-1000000000000000000</formula1>
      <formula2>1000000000000000000</formula2>
    </dataValidation>
    <dataValidation type="decimal" showErrorMessage="1" errorTitle="Kesalahan Jenis Data" error="Data yang dimasukkan harus berupa Angka!" sqref="L98">
      <formula1>-1000000000000000000</formula1>
      <formula2>1000000000000000000</formula2>
    </dataValidation>
    <dataValidation type="decimal" showErrorMessage="1" errorTitle="Kesalahan Jenis Data" error="Data yang dimasukkan harus berupa Angka!" sqref="M98">
      <formula1>-1000000000000000000</formula1>
      <formula2>1000000000000000000</formula2>
    </dataValidation>
    <dataValidation type="decimal" showErrorMessage="1" errorTitle="Kesalahan Jenis Data" error="Data yang dimasukkan harus berupa Angka!" sqref="J99">
      <formula1>-1000000000000000000</formula1>
      <formula2>1000000000000000000</formula2>
    </dataValidation>
    <dataValidation type="decimal" showErrorMessage="1" errorTitle="Kesalahan Jenis Data" error="Data yang dimasukkan harus berupa Angka!" sqref="K99">
      <formula1>-1000000000000000000</formula1>
      <formula2>1000000000000000000</formula2>
    </dataValidation>
    <dataValidation type="decimal" showErrorMessage="1" errorTitle="Kesalahan Jenis Data" error="Data yang dimasukkan harus berupa Angka!" sqref="L99">
      <formula1>-1000000000000000000</formula1>
      <formula2>1000000000000000000</formula2>
    </dataValidation>
    <dataValidation type="decimal" showErrorMessage="1" errorTitle="Kesalahan Jenis Data" error="Data yang dimasukkan harus berupa Angka!" sqref="M99">
      <formula1>-1000000000000000000</formula1>
      <formula2>1000000000000000000</formula2>
    </dataValidation>
    <dataValidation type="decimal" showErrorMessage="1" errorTitle="Kesalahan Jenis Data" error="Data yang dimasukkan harus berupa Angka!" sqref="J100">
      <formula1>-1000000000000000000</formula1>
      <formula2>1000000000000000000</formula2>
    </dataValidation>
    <dataValidation type="decimal" showErrorMessage="1" errorTitle="Kesalahan Jenis Data" error="Data yang dimasukkan harus berupa Angka!" sqref="K100">
      <formula1>-1000000000000000000</formula1>
      <formula2>1000000000000000000</formula2>
    </dataValidation>
    <dataValidation type="decimal" showErrorMessage="1" errorTitle="Kesalahan Jenis Data" error="Data yang dimasukkan harus berupa Angka!" sqref="L100">
      <formula1>-1000000000000000000</formula1>
      <formula2>1000000000000000000</formula2>
    </dataValidation>
    <dataValidation type="decimal" showErrorMessage="1" errorTitle="Kesalahan Jenis Data" error="Data yang dimasukkan harus berupa Angka!" sqref="M100">
      <formula1>-1000000000000000000</formula1>
      <formula2>1000000000000000000</formula2>
    </dataValidation>
    <dataValidation type="decimal" showErrorMessage="1" errorTitle="Kesalahan Jenis Data" error="Data yang dimasukkan harus berupa Angka!" sqref="J101">
      <formula1>-1000000000000000000</formula1>
      <formula2>1000000000000000000</formula2>
    </dataValidation>
    <dataValidation type="decimal" showErrorMessage="1" errorTitle="Kesalahan Jenis Data" error="Data yang dimasukkan harus berupa Angka!" sqref="K101">
      <formula1>-1000000000000000000</formula1>
      <formula2>1000000000000000000</formula2>
    </dataValidation>
    <dataValidation type="decimal" showErrorMessage="1" errorTitle="Kesalahan Jenis Data" error="Data yang dimasukkan harus berupa Angka!" sqref="L101">
      <formula1>-1000000000000000000</formula1>
      <formula2>1000000000000000000</formula2>
    </dataValidation>
    <dataValidation type="decimal" showErrorMessage="1" errorTitle="Kesalahan Jenis Data" error="Data yang dimasukkan harus berupa Angka!" sqref="M101">
      <formula1>-1000000000000000000</formula1>
      <formula2>1000000000000000000</formula2>
    </dataValidation>
    <dataValidation type="decimal" showErrorMessage="1" errorTitle="Kesalahan Jenis Data" error="Data yang dimasukkan harus berupa Angka!" sqref="J102">
      <formula1>-1000000000000000000</formula1>
      <formula2>1000000000000000000</formula2>
    </dataValidation>
    <dataValidation type="decimal" showErrorMessage="1" errorTitle="Kesalahan Jenis Data" error="Data yang dimasukkan harus berupa Angka!" sqref="K102">
      <formula1>-1000000000000000000</formula1>
      <formula2>1000000000000000000</formula2>
    </dataValidation>
    <dataValidation type="decimal" showErrorMessage="1" errorTitle="Kesalahan Jenis Data" error="Data yang dimasukkan harus berupa Angka!" sqref="L102">
      <formula1>-1000000000000000000</formula1>
      <formula2>1000000000000000000</formula2>
    </dataValidation>
    <dataValidation type="decimal" showErrorMessage="1" errorTitle="Kesalahan Jenis Data" error="Data yang dimasukkan harus berupa Angka!" sqref="M102">
      <formula1>-1000000000000000000</formula1>
      <formula2>1000000000000000000</formula2>
    </dataValidation>
    <dataValidation type="decimal" showErrorMessage="1" errorTitle="Kesalahan Jenis Data" error="Data yang dimasukkan harus berupa Angka!" sqref="J103">
      <formula1>-1000000000000000000</formula1>
      <formula2>1000000000000000000</formula2>
    </dataValidation>
    <dataValidation type="decimal" showErrorMessage="1" errorTitle="Kesalahan Jenis Data" error="Data yang dimasukkan harus berupa Angka!" sqref="K103">
      <formula1>-1000000000000000000</formula1>
      <formula2>1000000000000000000</formula2>
    </dataValidation>
    <dataValidation type="decimal" showErrorMessage="1" errorTitle="Kesalahan Jenis Data" error="Data yang dimasukkan harus berupa Angka!" sqref="L103">
      <formula1>-1000000000000000000</formula1>
      <formula2>1000000000000000000</formula2>
    </dataValidation>
    <dataValidation type="decimal" showErrorMessage="1" errorTitle="Kesalahan Jenis Data" error="Data yang dimasukkan harus berupa Angka!" sqref="M103">
      <formula1>-1000000000000000000</formula1>
      <formula2>1000000000000000000</formula2>
    </dataValidation>
    <dataValidation type="decimal" showErrorMessage="1" errorTitle="Kesalahan Jenis Data" error="Data yang dimasukkan harus berupa Angka!" sqref="J104">
      <formula1>-1000000000000000000</formula1>
      <formula2>1000000000000000000</formula2>
    </dataValidation>
    <dataValidation type="decimal" showErrorMessage="1" errorTitle="Kesalahan Jenis Data" error="Data yang dimasukkan harus berupa Angka!" sqref="K104">
      <formula1>-1000000000000000000</formula1>
      <formula2>1000000000000000000</formula2>
    </dataValidation>
    <dataValidation type="decimal" showErrorMessage="1" errorTitle="Kesalahan Jenis Data" error="Data yang dimasukkan harus berupa Angka!" sqref="L104">
      <formula1>-1000000000000000000</formula1>
      <formula2>1000000000000000000</formula2>
    </dataValidation>
    <dataValidation type="decimal" showErrorMessage="1" errorTitle="Kesalahan Jenis Data" error="Data yang dimasukkan harus berupa Angka!" sqref="M104">
      <formula1>-1000000000000000000</formula1>
      <formula2>1000000000000000000</formula2>
    </dataValidation>
    <dataValidation type="decimal" showErrorMessage="1" errorTitle="Kesalahan Jenis Data" error="Data yang dimasukkan harus berupa Angka!" sqref="J105">
      <formula1>-1000000000000000000</formula1>
      <formula2>1000000000000000000</formula2>
    </dataValidation>
    <dataValidation type="decimal" showErrorMessage="1" errorTitle="Kesalahan Jenis Data" error="Data yang dimasukkan harus berupa Angka!" sqref="K105">
      <formula1>-1000000000000000000</formula1>
      <formula2>1000000000000000000</formula2>
    </dataValidation>
    <dataValidation type="decimal" showErrorMessage="1" errorTitle="Kesalahan Jenis Data" error="Data yang dimasukkan harus berupa Angka!" sqref="L105">
      <formula1>-1000000000000000000</formula1>
      <formula2>1000000000000000000</formula2>
    </dataValidation>
    <dataValidation type="decimal" showErrorMessage="1" errorTitle="Kesalahan Jenis Data" error="Data yang dimasukkan harus berupa Angka!" sqref="M105">
      <formula1>-1000000000000000000</formula1>
      <formula2>1000000000000000000</formula2>
    </dataValidation>
    <dataValidation type="decimal" showErrorMessage="1" errorTitle="Kesalahan Jenis Data" error="Data yang dimasukkan harus berupa Angka!" sqref="J106">
      <formula1>-1000000000000000000</formula1>
      <formula2>1000000000000000000</formula2>
    </dataValidation>
    <dataValidation type="decimal" showErrorMessage="1" errorTitle="Kesalahan Jenis Data" error="Data yang dimasukkan harus berupa Angka!" sqref="K106">
      <formula1>-1000000000000000000</formula1>
      <formula2>1000000000000000000</formula2>
    </dataValidation>
    <dataValidation type="decimal" showErrorMessage="1" errorTitle="Kesalahan Jenis Data" error="Data yang dimasukkan harus berupa Angka!" sqref="L106">
      <formula1>-1000000000000000000</formula1>
      <formula2>1000000000000000000</formula2>
    </dataValidation>
    <dataValidation type="decimal" showErrorMessage="1" errorTitle="Kesalahan Jenis Data" error="Data yang dimasukkan harus berupa Angka!" sqref="M106">
      <formula1>-1000000000000000000</formula1>
      <formula2>1000000000000000000</formula2>
    </dataValidation>
    <dataValidation type="decimal" showErrorMessage="1" errorTitle="Kesalahan Jenis Data" error="Data yang dimasukkan harus berupa Angka!" sqref="J107">
      <formula1>-1000000000000000000</formula1>
      <formula2>1000000000000000000</formula2>
    </dataValidation>
    <dataValidation type="decimal" showErrorMessage="1" errorTitle="Kesalahan Jenis Data" error="Data yang dimasukkan harus berupa Angka!" sqref="K107">
      <formula1>-1000000000000000000</formula1>
      <formula2>1000000000000000000</formula2>
    </dataValidation>
    <dataValidation type="decimal" showErrorMessage="1" errorTitle="Kesalahan Jenis Data" error="Data yang dimasukkan harus berupa Angka!" sqref="L107">
      <formula1>-1000000000000000000</formula1>
      <formula2>1000000000000000000</formula2>
    </dataValidation>
    <dataValidation type="decimal" showErrorMessage="1" errorTitle="Kesalahan Jenis Data" error="Data yang dimasukkan harus berupa Angka!" sqref="M107">
      <formula1>-1000000000000000000</formula1>
      <formula2>1000000000000000000</formula2>
    </dataValidation>
    <dataValidation type="decimal" showErrorMessage="1" errorTitle="Kesalahan Jenis Data" error="Data yang dimasukkan harus berupa Angka!" sqref="J108">
      <formula1>-1000000000000000000</formula1>
      <formula2>1000000000000000000</formula2>
    </dataValidation>
    <dataValidation type="decimal" showErrorMessage="1" errorTitle="Kesalahan Jenis Data" error="Data yang dimasukkan harus berupa Angka!" sqref="K108">
      <formula1>-1000000000000000000</formula1>
      <formula2>1000000000000000000</formula2>
    </dataValidation>
    <dataValidation type="decimal" showErrorMessage="1" errorTitle="Kesalahan Jenis Data" error="Data yang dimasukkan harus berupa Angka!" sqref="L108">
      <formula1>-1000000000000000000</formula1>
      <formula2>1000000000000000000</formula2>
    </dataValidation>
    <dataValidation type="decimal" showErrorMessage="1" errorTitle="Kesalahan Jenis Data" error="Data yang dimasukkan harus berupa Angka!" sqref="M108">
      <formula1>-1000000000000000000</formula1>
      <formula2>1000000000000000000</formula2>
    </dataValidation>
    <dataValidation type="decimal" showErrorMessage="1" errorTitle="Kesalahan Jenis Data" error="Data yang dimasukkan harus berupa Angka!" sqref="J109">
      <formula1>-1000000000000000000</formula1>
      <formula2>1000000000000000000</formula2>
    </dataValidation>
    <dataValidation type="decimal" showErrorMessage="1" errorTitle="Kesalahan Jenis Data" error="Data yang dimasukkan harus berupa Angka!" sqref="K109">
      <formula1>-1000000000000000000</formula1>
      <formula2>1000000000000000000</formula2>
    </dataValidation>
    <dataValidation type="decimal" showErrorMessage="1" errorTitle="Kesalahan Jenis Data" error="Data yang dimasukkan harus berupa Angka!" sqref="L109">
      <formula1>-1000000000000000000</formula1>
      <formula2>1000000000000000000</formula2>
    </dataValidation>
    <dataValidation type="decimal" showErrorMessage="1" errorTitle="Kesalahan Jenis Data" error="Data yang dimasukkan harus berupa Angka!" sqref="M109">
      <formula1>-1000000000000000000</formula1>
      <formula2>1000000000000000000</formula2>
    </dataValidation>
    <dataValidation type="decimal" showErrorMessage="1" errorTitle="Kesalahan Jenis Data" error="Data yang dimasukkan harus berupa Angka!" sqref="J110">
      <formula1>-1000000000000000000</formula1>
      <formula2>1000000000000000000</formula2>
    </dataValidation>
    <dataValidation type="decimal" showErrorMessage="1" errorTitle="Kesalahan Jenis Data" error="Data yang dimasukkan harus berupa Angka!" sqref="K110">
      <formula1>-1000000000000000000</formula1>
      <formula2>1000000000000000000</formula2>
    </dataValidation>
    <dataValidation type="decimal" showErrorMessage="1" errorTitle="Kesalahan Jenis Data" error="Data yang dimasukkan harus berupa Angka!" sqref="L110">
      <formula1>-1000000000000000000</formula1>
      <formula2>1000000000000000000</formula2>
    </dataValidation>
    <dataValidation type="decimal" showErrorMessage="1" errorTitle="Kesalahan Jenis Data" error="Data yang dimasukkan harus berupa Angka!" sqref="M110">
      <formula1>-1000000000000000000</formula1>
      <formula2>1000000000000000000</formula2>
    </dataValidation>
    <dataValidation type="decimal" showErrorMessage="1" errorTitle="Kesalahan Jenis Data" error="Data yang dimasukkan harus berupa Angka!" sqref="J111">
      <formula1>-1000000000000000000</formula1>
      <formula2>1000000000000000000</formula2>
    </dataValidation>
    <dataValidation type="decimal" showErrorMessage="1" errorTitle="Kesalahan Jenis Data" error="Data yang dimasukkan harus berupa Angka!" sqref="K111">
      <formula1>-1000000000000000000</formula1>
      <formula2>1000000000000000000</formula2>
    </dataValidation>
    <dataValidation type="decimal" showErrorMessage="1" errorTitle="Kesalahan Jenis Data" error="Data yang dimasukkan harus berupa Angka!" sqref="L111">
      <formula1>-1000000000000000000</formula1>
      <formula2>1000000000000000000</formula2>
    </dataValidation>
    <dataValidation type="decimal" showErrorMessage="1" errorTitle="Kesalahan Jenis Data" error="Data yang dimasukkan harus berupa Angka!" sqref="M111">
      <formula1>-1000000000000000000</formula1>
      <formula2>1000000000000000000</formula2>
    </dataValidation>
    <dataValidation type="decimal" showErrorMessage="1" errorTitle="Kesalahan Jenis Data" error="Data yang dimasukkan harus berupa Angka!" sqref="J112">
      <formula1>-1000000000000000000</formula1>
      <formula2>1000000000000000000</formula2>
    </dataValidation>
    <dataValidation type="decimal" showErrorMessage="1" errorTitle="Kesalahan Jenis Data" error="Data yang dimasukkan harus berupa Angka!" sqref="K112">
      <formula1>-1000000000000000000</formula1>
      <formula2>1000000000000000000</formula2>
    </dataValidation>
    <dataValidation type="decimal" showErrorMessage="1" errorTitle="Kesalahan Jenis Data" error="Data yang dimasukkan harus berupa Angka!" sqref="L112">
      <formula1>-1000000000000000000</formula1>
      <formula2>1000000000000000000</formula2>
    </dataValidation>
    <dataValidation type="decimal" showErrorMessage="1" errorTitle="Kesalahan Jenis Data" error="Data yang dimasukkan harus berupa Angka!" sqref="M112">
      <formula1>-1000000000000000000</formula1>
      <formula2>1000000000000000000</formula2>
    </dataValidation>
    <dataValidation type="decimal" showErrorMessage="1" errorTitle="Kesalahan Jenis Data" error="Data yang dimasukkan harus berupa Angka!" sqref="J113">
      <formula1>-1000000000000000000</formula1>
      <formula2>1000000000000000000</formula2>
    </dataValidation>
    <dataValidation type="decimal" showErrorMessage="1" errorTitle="Kesalahan Jenis Data" error="Data yang dimasukkan harus berupa Angka!" sqref="K113">
      <formula1>-1000000000000000000</formula1>
      <formula2>1000000000000000000</formula2>
    </dataValidation>
    <dataValidation type="decimal" showErrorMessage="1" errorTitle="Kesalahan Jenis Data" error="Data yang dimasukkan harus berupa Angka!" sqref="L113">
      <formula1>-1000000000000000000</formula1>
      <formula2>1000000000000000000</formula2>
    </dataValidation>
    <dataValidation type="decimal" showErrorMessage="1" errorTitle="Kesalahan Jenis Data" error="Data yang dimasukkan harus berupa Angka!" sqref="M113">
      <formula1>-1000000000000000000</formula1>
      <formula2>1000000000000000000</formula2>
    </dataValidation>
    <dataValidation type="decimal" showErrorMessage="1" errorTitle="Kesalahan Jenis Data" error="Data yang dimasukkan harus berupa Angka!" sqref="J114">
      <formula1>-1000000000000000000</formula1>
      <formula2>1000000000000000000</formula2>
    </dataValidation>
    <dataValidation type="decimal" showErrorMessage="1" errorTitle="Kesalahan Jenis Data" error="Data yang dimasukkan harus berupa Angka!" sqref="K114">
      <formula1>-1000000000000000000</formula1>
      <formula2>1000000000000000000</formula2>
    </dataValidation>
    <dataValidation type="decimal" showErrorMessage="1" errorTitle="Kesalahan Jenis Data" error="Data yang dimasukkan harus berupa Angka!" sqref="L114">
      <formula1>-1000000000000000000</formula1>
      <formula2>1000000000000000000</formula2>
    </dataValidation>
    <dataValidation type="decimal" showErrorMessage="1" errorTitle="Kesalahan Jenis Data" error="Data yang dimasukkan harus berupa Angka!" sqref="M114">
      <formula1>-1000000000000000000</formula1>
      <formula2>1000000000000000000</formula2>
    </dataValidation>
    <dataValidation type="decimal" showErrorMessage="1" errorTitle="Kesalahan Jenis Data" error="Data yang dimasukkan harus berupa Angka!" sqref="J115">
      <formula1>-1000000000000000000</formula1>
      <formula2>1000000000000000000</formula2>
    </dataValidation>
    <dataValidation type="decimal" showErrorMessage="1" errorTitle="Kesalahan Jenis Data" error="Data yang dimasukkan harus berupa Angka!" sqref="K115">
      <formula1>-1000000000000000000</formula1>
      <formula2>1000000000000000000</formula2>
    </dataValidation>
    <dataValidation type="decimal" showErrorMessage="1" errorTitle="Kesalahan Jenis Data" error="Data yang dimasukkan harus berupa Angka!" sqref="L115">
      <formula1>-1000000000000000000</formula1>
      <formula2>1000000000000000000</formula2>
    </dataValidation>
    <dataValidation type="decimal" showErrorMessage="1" errorTitle="Kesalahan Jenis Data" error="Data yang dimasukkan harus berupa Angka!" sqref="M115">
      <formula1>-1000000000000000000</formula1>
      <formula2>1000000000000000000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2:K118"/>
  <sheetViews>
    <sheetView showGridLines="0" workbookViewId="0">
      <pane xSplit="4" ySplit="15" topLeftCell="E91" activePane="bottomRight" state="frozen"/>
      <selection pane="topRight" activeCell="E1" sqref="E1"/>
      <selection pane="bottomLeft" activeCell="A16" sqref="A16"/>
      <selection pane="bottomRight" activeCell="J115" sqref="J115"/>
    </sheetView>
  </sheetViews>
  <sheetFormatPr defaultRowHeight="15" x14ac:dyDescent="0.25"/>
  <cols>
    <col min="1" max="1" width="9.140625" style="1" customWidth="1"/>
    <col min="2" max="3" width="1" style="1" customWidth="1"/>
    <col min="4" max="4" width="20" style="1" customWidth="1"/>
    <col min="5" max="5" width="19.7109375" style="1" bestFit="1" customWidth="1"/>
    <col min="6" max="6" width="38.5703125" style="1" bestFit="1" customWidth="1"/>
    <col min="7" max="7" width="11" style="1" bestFit="1" customWidth="1"/>
    <col min="8" max="8" width="27.5703125" style="1" bestFit="1" customWidth="1"/>
    <col min="9" max="9" width="11" style="1" bestFit="1" customWidth="1"/>
    <col min="10" max="10" width="30" style="1" customWidth="1"/>
    <col min="11" max="11" width="1" style="1" customWidth="1"/>
    <col min="12" max="12" width="9.140625" style="1" customWidth="1"/>
    <col min="13" max="16384" width="9.140625" style="1"/>
  </cols>
  <sheetData>
    <row r="2" spans="2:11" ht="5.0999999999999996" customHeight="1" x14ac:dyDescent="0.25">
      <c r="B2" s="9" t="s">
        <v>432</v>
      </c>
      <c r="C2" s="2"/>
      <c r="D2" s="2"/>
      <c r="E2" s="2"/>
      <c r="F2" s="2"/>
      <c r="G2" s="2"/>
      <c r="H2" s="2"/>
      <c r="I2" s="2"/>
      <c r="J2" s="2"/>
      <c r="K2" s="2"/>
    </row>
    <row r="3" spans="2:11" hidden="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</row>
    <row r="4" spans="2:11" hidden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hidden="1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 hidden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81"/>
      <c r="J7" s="81"/>
      <c r="K7" s="2"/>
    </row>
    <row r="8" spans="2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x14ac:dyDescent="0.25">
      <c r="B9" s="2"/>
      <c r="C9" s="82" t="s">
        <v>433</v>
      </c>
      <c r="D9" s="82"/>
      <c r="E9" s="82"/>
      <c r="F9" s="82"/>
      <c r="G9" s="82"/>
      <c r="H9" s="82"/>
      <c r="I9" s="82"/>
      <c r="J9" s="82"/>
      <c r="K9" s="2"/>
    </row>
    <row r="10" spans="2:11" x14ac:dyDescent="0.25">
      <c r="B10" s="2"/>
      <c r="C10" s="82" t="s">
        <v>434</v>
      </c>
      <c r="D10" s="82"/>
      <c r="E10" s="82"/>
      <c r="F10" s="82"/>
      <c r="G10" s="82"/>
      <c r="H10" s="82"/>
      <c r="I10" s="82"/>
      <c r="J10" s="82"/>
      <c r="K10" s="2"/>
    </row>
    <row r="11" spans="2:11" x14ac:dyDescent="0.25">
      <c r="B11" s="2"/>
      <c r="C11" s="83" t="str">
        <f>"Per "&amp;CONCATENATE("Bulan ", 'Data Umum'!D12, " Tahun ", TEXT('Data Umum'!D11, "YYYY"))</f>
        <v>Per Bulan Desember Tahun 2014</v>
      </c>
      <c r="D11" s="83"/>
      <c r="E11" s="83"/>
      <c r="F11" s="83"/>
      <c r="G11" s="83"/>
      <c r="H11" s="83"/>
      <c r="I11" s="83"/>
      <c r="J11" s="83"/>
      <c r="K11" s="2"/>
    </row>
    <row r="12" spans="2:11" hidden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x14ac:dyDescent="0.25">
      <c r="B13" s="2"/>
      <c r="C13" s="84" t="s">
        <v>71</v>
      </c>
      <c r="D13" s="84"/>
      <c r="E13" s="84"/>
      <c r="F13" s="84"/>
      <c r="G13" s="84"/>
      <c r="H13" s="84"/>
      <c r="I13" s="84"/>
      <c r="J13" s="84"/>
      <c r="K13" s="2"/>
    </row>
    <row r="14" spans="2:11" x14ac:dyDescent="0.25">
      <c r="B14" s="2"/>
      <c r="C14" s="76" t="s">
        <v>327</v>
      </c>
      <c r="D14" s="75"/>
      <c r="E14" s="79" t="str">
        <f>"Nama Surat Berharga"</f>
        <v>Nama Surat Berharga</v>
      </c>
      <c r="F14" s="79" t="str">
        <f>"Kategori Surat Berharga"</f>
        <v>Kategori Surat Berharga</v>
      </c>
      <c r="G14" s="79" t="str">
        <f>"Saldo SAK"</f>
        <v>Saldo SAK</v>
      </c>
      <c r="H14" s="79" t="str">
        <f>"Selisih Penilaian SAK dan SAP"</f>
        <v>Selisih Penilaian SAK dan SAP</v>
      </c>
      <c r="I14" s="79" t="str">
        <f>"AYD"</f>
        <v>AYD</v>
      </c>
      <c r="J14" s="79" t="str">
        <f>"Saldo SAK Lancar (Kurang dari satu tahun)"</f>
        <v>Saldo SAK Lancar (Kurang dari satu tahun)</v>
      </c>
      <c r="K14" s="2"/>
    </row>
    <row r="15" spans="2:11" x14ac:dyDescent="0.25">
      <c r="B15" s="2"/>
      <c r="C15" s="77"/>
      <c r="D15" s="78"/>
      <c r="E15" s="80"/>
      <c r="F15" s="80"/>
      <c r="G15" s="80"/>
      <c r="H15" s="80"/>
      <c r="I15" s="80"/>
      <c r="J15" s="80"/>
      <c r="K15" s="2"/>
    </row>
    <row r="16" spans="2:11" x14ac:dyDescent="0.25">
      <c r="B16" s="2"/>
      <c r="C16" s="74" t="s">
        <v>6</v>
      </c>
      <c r="D16" s="75"/>
      <c r="E16" s="13"/>
      <c r="F16" s="13"/>
      <c r="G16" s="17"/>
      <c r="H16" s="17"/>
      <c r="I16" s="17"/>
      <c r="J16" s="87"/>
      <c r="K16" s="2"/>
    </row>
    <row r="17" spans="2:11" x14ac:dyDescent="0.25">
      <c r="B17" s="2"/>
      <c r="C17" s="74" t="s">
        <v>328</v>
      </c>
      <c r="D17" s="75"/>
      <c r="E17" s="13"/>
      <c r="F17" s="13"/>
      <c r="G17" s="17"/>
      <c r="H17" s="17"/>
      <c r="I17" s="53"/>
      <c r="J17" s="87"/>
      <c r="K17" s="2"/>
    </row>
    <row r="18" spans="2:11" x14ac:dyDescent="0.25">
      <c r="B18" s="2"/>
      <c r="C18" s="74" t="s">
        <v>329</v>
      </c>
      <c r="D18" s="75"/>
      <c r="E18" s="13"/>
      <c r="F18" s="13"/>
      <c r="G18" s="17"/>
      <c r="H18" s="17"/>
      <c r="I18" s="53"/>
      <c r="J18" s="87"/>
      <c r="K18" s="2"/>
    </row>
    <row r="19" spans="2:11" x14ac:dyDescent="0.25">
      <c r="B19" s="2"/>
      <c r="C19" s="74" t="s">
        <v>330</v>
      </c>
      <c r="D19" s="75"/>
      <c r="E19" s="13"/>
      <c r="F19" s="13"/>
      <c r="G19" s="17"/>
      <c r="H19" s="17"/>
      <c r="I19" s="53"/>
      <c r="J19" s="87"/>
      <c r="K19" s="2"/>
    </row>
    <row r="20" spans="2:11" x14ac:dyDescent="0.25">
      <c r="B20" s="2"/>
      <c r="C20" s="74" t="s">
        <v>331</v>
      </c>
      <c r="D20" s="75"/>
      <c r="E20" s="13"/>
      <c r="F20" s="13"/>
      <c r="G20" s="17"/>
      <c r="H20" s="17"/>
      <c r="I20" s="53"/>
      <c r="J20" s="87"/>
      <c r="K20" s="2"/>
    </row>
    <row r="21" spans="2:11" x14ac:dyDescent="0.25">
      <c r="B21" s="2"/>
      <c r="C21" s="74" t="s">
        <v>332</v>
      </c>
      <c r="D21" s="75"/>
      <c r="E21" s="13"/>
      <c r="F21" s="13"/>
      <c r="G21" s="17"/>
      <c r="H21" s="17"/>
      <c r="I21" s="53"/>
      <c r="J21" s="87"/>
      <c r="K21" s="2"/>
    </row>
    <row r="22" spans="2:11" x14ac:dyDescent="0.25">
      <c r="B22" s="2"/>
      <c r="C22" s="74" t="s">
        <v>333</v>
      </c>
      <c r="D22" s="75"/>
      <c r="E22" s="13"/>
      <c r="F22" s="13"/>
      <c r="G22" s="17"/>
      <c r="H22" s="17"/>
      <c r="I22" s="53"/>
      <c r="J22" s="87"/>
      <c r="K22" s="2"/>
    </row>
    <row r="23" spans="2:11" x14ac:dyDescent="0.25">
      <c r="B23" s="2"/>
      <c r="C23" s="74" t="s">
        <v>334</v>
      </c>
      <c r="D23" s="75"/>
      <c r="E23" s="13"/>
      <c r="F23" s="13"/>
      <c r="G23" s="17"/>
      <c r="H23" s="17"/>
      <c r="I23" s="53"/>
      <c r="J23" s="87"/>
      <c r="K23" s="2"/>
    </row>
    <row r="24" spans="2:11" x14ac:dyDescent="0.25">
      <c r="B24" s="2"/>
      <c r="C24" s="74" t="s">
        <v>335</v>
      </c>
      <c r="D24" s="75"/>
      <c r="E24" s="73"/>
      <c r="F24" s="73"/>
      <c r="G24" s="87"/>
      <c r="H24" s="87"/>
      <c r="I24" s="87"/>
      <c r="J24" s="87"/>
      <c r="K24" s="2"/>
    </row>
    <row r="25" spans="2:11" x14ac:dyDescent="0.25">
      <c r="B25" s="2"/>
      <c r="C25" s="74" t="s">
        <v>336</v>
      </c>
      <c r="D25" s="75"/>
      <c r="E25" s="73"/>
      <c r="F25" s="73"/>
      <c r="G25" s="87"/>
      <c r="H25" s="87"/>
      <c r="I25" s="87"/>
      <c r="J25" s="87"/>
      <c r="K25" s="2"/>
    </row>
    <row r="26" spans="2:11" x14ac:dyDescent="0.25">
      <c r="B26" s="2"/>
      <c r="C26" s="74" t="s">
        <v>337</v>
      </c>
      <c r="D26" s="75"/>
      <c r="E26" s="73"/>
      <c r="F26" s="73"/>
      <c r="G26" s="87"/>
      <c r="H26" s="87"/>
      <c r="I26" s="87"/>
      <c r="J26" s="87"/>
      <c r="K26" s="2"/>
    </row>
    <row r="27" spans="2:11" x14ac:dyDescent="0.25">
      <c r="B27" s="2"/>
      <c r="C27" s="74" t="s">
        <v>338</v>
      </c>
      <c r="D27" s="75"/>
      <c r="E27" s="73"/>
      <c r="F27" s="73"/>
      <c r="G27" s="87"/>
      <c r="H27" s="87"/>
      <c r="I27" s="87"/>
      <c r="J27" s="87"/>
      <c r="K27" s="2"/>
    </row>
    <row r="28" spans="2:11" x14ac:dyDescent="0.25">
      <c r="B28" s="2"/>
      <c r="C28" s="74" t="s">
        <v>339</v>
      </c>
      <c r="D28" s="75"/>
      <c r="E28" s="73"/>
      <c r="F28" s="73"/>
      <c r="G28" s="87"/>
      <c r="H28" s="87"/>
      <c r="I28" s="87"/>
      <c r="J28" s="87"/>
      <c r="K28" s="2"/>
    </row>
    <row r="29" spans="2:11" x14ac:dyDescent="0.25">
      <c r="B29" s="2"/>
      <c r="C29" s="74" t="s">
        <v>340</v>
      </c>
      <c r="D29" s="75"/>
      <c r="E29" s="73"/>
      <c r="F29" s="73"/>
      <c r="G29" s="87"/>
      <c r="H29" s="87"/>
      <c r="I29" s="87"/>
      <c r="J29" s="87"/>
      <c r="K29" s="2"/>
    </row>
    <row r="30" spans="2:11" x14ac:dyDescent="0.25">
      <c r="B30" s="2"/>
      <c r="C30" s="74" t="s">
        <v>341</v>
      </c>
      <c r="D30" s="75"/>
      <c r="E30" s="73"/>
      <c r="F30" s="73"/>
      <c r="G30" s="87"/>
      <c r="H30" s="87"/>
      <c r="I30" s="87"/>
      <c r="J30" s="87"/>
      <c r="K30" s="2"/>
    </row>
    <row r="31" spans="2:11" x14ac:dyDescent="0.25">
      <c r="B31" s="2"/>
      <c r="C31" s="74" t="s">
        <v>342</v>
      </c>
      <c r="D31" s="75"/>
      <c r="E31" s="73"/>
      <c r="F31" s="73"/>
      <c r="G31" s="87"/>
      <c r="H31" s="87"/>
      <c r="I31" s="87"/>
      <c r="J31" s="87"/>
      <c r="K31" s="2"/>
    </row>
    <row r="32" spans="2:11" x14ac:dyDescent="0.25">
      <c r="B32" s="2"/>
      <c r="C32" s="74" t="s">
        <v>343</v>
      </c>
      <c r="D32" s="75"/>
      <c r="E32" s="73"/>
      <c r="F32" s="73"/>
      <c r="G32" s="87"/>
      <c r="H32" s="87"/>
      <c r="I32" s="87"/>
      <c r="J32" s="87"/>
      <c r="K32" s="2"/>
    </row>
    <row r="33" spans="2:11" x14ac:dyDescent="0.25">
      <c r="B33" s="2"/>
      <c r="C33" s="74" t="s">
        <v>344</v>
      </c>
      <c r="D33" s="75"/>
      <c r="E33" s="73"/>
      <c r="F33" s="73"/>
      <c r="G33" s="87"/>
      <c r="H33" s="87"/>
      <c r="I33" s="87"/>
      <c r="J33" s="87"/>
      <c r="K33" s="2"/>
    </row>
    <row r="34" spans="2:11" x14ac:dyDescent="0.25">
      <c r="B34" s="2"/>
      <c r="C34" s="74" t="s">
        <v>345</v>
      </c>
      <c r="D34" s="75"/>
      <c r="E34" s="73"/>
      <c r="F34" s="73"/>
      <c r="G34" s="87"/>
      <c r="H34" s="87"/>
      <c r="I34" s="87"/>
      <c r="J34" s="87"/>
      <c r="K34" s="2"/>
    </row>
    <row r="35" spans="2:11" x14ac:dyDescent="0.25">
      <c r="B35" s="2"/>
      <c r="C35" s="74" t="s">
        <v>346</v>
      </c>
      <c r="D35" s="75"/>
      <c r="E35" s="73"/>
      <c r="F35" s="73"/>
      <c r="G35" s="87"/>
      <c r="H35" s="87"/>
      <c r="I35" s="87"/>
      <c r="J35" s="87"/>
      <c r="K35" s="2"/>
    </row>
    <row r="36" spans="2:11" x14ac:dyDescent="0.25">
      <c r="B36" s="2"/>
      <c r="C36" s="74" t="s">
        <v>347</v>
      </c>
      <c r="D36" s="75"/>
      <c r="E36" s="73"/>
      <c r="F36" s="73"/>
      <c r="G36" s="87"/>
      <c r="H36" s="87"/>
      <c r="I36" s="87"/>
      <c r="J36" s="87"/>
      <c r="K36" s="2"/>
    </row>
    <row r="37" spans="2:11" x14ac:dyDescent="0.25">
      <c r="B37" s="2"/>
      <c r="C37" s="74" t="s">
        <v>348</v>
      </c>
      <c r="D37" s="75"/>
      <c r="E37" s="73"/>
      <c r="F37" s="73"/>
      <c r="G37" s="87"/>
      <c r="H37" s="87"/>
      <c r="I37" s="87"/>
      <c r="J37" s="87"/>
      <c r="K37" s="2"/>
    </row>
    <row r="38" spans="2:11" x14ac:dyDescent="0.25">
      <c r="B38" s="2"/>
      <c r="C38" s="74" t="s">
        <v>349</v>
      </c>
      <c r="D38" s="75"/>
      <c r="E38" s="73"/>
      <c r="F38" s="73"/>
      <c r="G38" s="87"/>
      <c r="H38" s="87"/>
      <c r="I38" s="87"/>
      <c r="J38" s="87"/>
      <c r="K38" s="2"/>
    </row>
    <row r="39" spans="2:11" x14ac:dyDescent="0.25">
      <c r="B39" s="2"/>
      <c r="C39" s="74" t="s">
        <v>350</v>
      </c>
      <c r="D39" s="75"/>
      <c r="E39" s="73"/>
      <c r="F39" s="73"/>
      <c r="G39" s="87"/>
      <c r="H39" s="87"/>
      <c r="I39" s="87"/>
      <c r="J39" s="87"/>
      <c r="K39" s="2"/>
    </row>
    <row r="40" spans="2:11" x14ac:dyDescent="0.25">
      <c r="B40" s="2"/>
      <c r="C40" s="74" t="s">
        <v>351</v>
      </c>
      <c r="D40" s="75"/>
      <c r="E40" s="73"/>
      <c r="F40" s="73"/>
      <c r="G40" s="87"/>
      <c r="H40" s="87"/>
      <c r="I40" s="87"/>
      <c r="J40" s="87"/>
      <c r="K40" s="2"/>
    </row>
    <row r="41" spans="2:11" x14ac:dyDescent="0.25">
      <c r="B41" s="2"/>
      <c r="C41" s="74" t="s">
        <v>352</v>
      </c>
      <c r="D41" s="75"/>
      <c r="E41" s="73"/>
      <c r="F41" s="73"/>
      <c r="G41" s="87"/>
      <c r="H41" s="87"/>
      <c r="I41" s="87"/>
      <c r="J41" s="87"/>
      <c r="K41" s="2"/>
    </row>
    <row r="42" spans="2:11" x14ac:dyDescent="0.25">
      <c r="B42" s="2"/>
      <c r="C42" s="74" t="s">
        <v>353</v>
      </c>
      <c r="D42" s="75"/>
      <c r="E42" s="73"/>
      <c r="F42" s="73"/>
      <c r="G42" s="87"/>
      <c r="H42" s="87"/>
      <c r="I42" s="87"/>
      <c r="J42" s="87"/>
      <c r="K42" s="2"/>
    </row>
    <row r="43" spans="2:11" x14ac:dyDescent="0.25">
      <c r="B43" s="2"/>
      <c r="C43" s="74" t="s">
        <v>354</v>
      </c>
      <c r="D43" s="75"/>
      <c r="E43" s="73"/>
      <c r="F43" s="73"/>
      <c r="G43" s="87"/>
      <c r="H43" s="87"/>
      <c r="I43" s="87"/>
      <c r="J43" s="87"/>
      <c r="K43" s="2"/>
    </row>
    <row r="44" spans="2:11" x14ac:dyDescent="0.25">
      <c r="B44" s="2"/>
      <c r="C44" s="74" t="s">
        <v>355</v>
      </c>
      <c r="D44" s="75"/>
      <c r="E44" s="73"/>
      <c r="F44" s="73"/>
      <c r="G44" s="87"/>
      <c r="H44" s="87"/>
      <c r="I44" s="87"/>
      <c r="J44" s="87"/>
      <c r="K44" s="2"/>
    </row>
    <row r="45" spans="2:11" x14ac:dyDescent="0.25">
      <c r="B45" s="2"/>
      <c r="C45" s="74" t="s">
        <v>356</v>
      </c>
      <c r="D45" s="75"/>
      <c r="E45" s="73"/>
      <c r="F45" s="73"/>
      <c r="G45" s="87"/>
      <c r="H45" s="87"/>
      <c r="I45" s="87"/>
      <c r="J45" s="87"/>
      <c r="K45" s="2"/>
    </row>
    <row r="46" spans="2:11" x14ac:dyDescent="0.25">
      <c r="B46" s="2"/>
      <c r="C46" s="74" t="s">
        <v>357</v>
      </c>
      <c r="D46" s="75"/>
      <c r="E46" s="73"/>
      <c r="F46" s="73"/>
      <c r="G46" s="87"/>
      <c r="H46" s="87"/>
      <c r="I46" s="87"/>
      <c r="J46" s="87"/>
      <c r="K46" s="2"/>
    </row>
    <row r="47" spans="2:11" x14ac:dyDescent="0.25">
      <c r="B47" s="2"/>
      <c r="C47" s="74" t="s">
        <v>358</v>
      </c>
      <c r="D47" s="75"/>
      <c r="E47" s="73"/>
      <c r="F47" s="73"/>
      <c r="G47" s="87"/>
      <c r="H47" s="87"/>
      <c r="I47" s="87"/>
      <c r="J47" s="87"/>
      <c r="K47" s="2"/>
    </row>
    <row r="48" spans="2:11" x14ac:dyDescent="0.25">
      <c r="B48" s="2"/>
      <c r="C48" s="74" t="s">
        <v>359</v>
      </c>
      <c r="D48" s="75"/>
      <c r="E48" s="73"/>
      <c r="F48" s="73"/>
      <c r="G48" s="87"/>
      <c r="H48" s="87"/>
      <c r="I48" s="87"/>
      <c r="J48" s="87"/>
      <c r="K48" s="2"/>
    </row>
    <row r="49" spans="2:11" x14ac:dyDescent="0.25">
      <c r="B49" s="2"/>
      <c r="C49" s="74" t="s">
        <v>360</v>
      </c>
      <c r="D49" s="75"/>
      <c r="E49" s="73"/>
      <c r="F49" s="73"/>
      <c r="G49" s="87"/>
      <c r="H49" s="87"/>
      <c r="I49" s="87"/>
      <c r="J49" s="87"/>
      <c r="K49" s="2"/>
    </row>
    <row r="50" spans="2:11" x14ac:dyDescent="0.25">
      <c r="B50" s="2"/>
      <c r="C50" s="74" t="s">
        <v>361</v>
      </c>
      <c r="D50" s="75"/>
      <c r="E50" s="73"/>
      <c r="F50" s="73"/>
      <c r="G50" s="87"/>
      <c r="H50" s="87"/>
      <c r="I50" s="87"/>
      <c r="J50" s="87"/>
      <c r="K50" s="2"/>
    </row>
    <row r="51" spans="2:11" x14ac:dyDescent="0.25">
      <c r="B51" s="2"/>
      <c r="C51" s="74" t="s">
        <v>362</v>
      </c>
      <c r="D51" s="75"/>
      <c r="E51" s="73"/>
      <c r="F51" s="73"/>
      <c r="G51" s="87"/>
      <c r="H51" s="87"/>
      <c r="I51" s="87"/>
      <c r="J51" s="87"/>
      <c r="K51" s="2"/>
    </row>
    <row r="52" spans="2:11" x14ac:dyDescent="0.25">
      <c r="B52" s="2"/>
      <c r="C52" s="74" t="s">
        <v>363</v>
      </c>
      <c r="D52" s="75"/>
      <c r="E52" s="73"/>
      <c r="F52" s="73"/>
      <c r="G52" s="87"/>
      <c r="H52" s="87"/>
      <c r="I52" s="87"/>
      <c r="J52" s="87"/>
      <c r="K52" s="2"/>
    </row>
    <row r="53" spans="2:11" x14ac:dyDescent="0.25">
      <c r="B53" s="2"/>
      <c r="C53" s="74" t="s">
        <v>364</v>
      </c>
      <c r="D53" s="75"/>
      <c r="E53" s="73"/>
      <c r="F53" s="73"/>
      <c r="G53" s="87"/>
      <c r="H53" s="87"/>
      <c r="I53" s="87"/>
      <c r="J53" s="87"/>
      <c r="K53" s="2"/>
    </row>
    <row r="54" spans="2:11" x14ac:dyDescent="0.25">
      <c r="B54" s="2"/>
      <c r="C54" s="74" t="s">
        <v>365</v>
      </c>
      <c r="D54" s="75"/>
      <c r="E54" s="73"/>
      <c r="F54" s="73"/>
      <c r="G54" s="87"/>
      <c r="H54" s="87"/>
      <c r="I54" s="87"/>
      <c r="J54" s="87"/>
      <c r="K54" s="2"/>
    </row>
    <row r="55" spans="2:11" x14ac:dyDescent="0.25">
      <c r="B55" s="2"/>
      <c r="C55" s="74" t="s">
        <v>366</v>
      </c>
      <c r="D55" s="75"/>
      <c r="E55" s="73"/>
      <c r="F55" s="73"/>
      <c r="G55" s="87"/>
      <c r="H55" s="87"/>
      <c r="I55" s="87"/>
      <c r="J55" s="87"/>
      <c r="K55" s="2"/>
    </row>
    <row r="56" spans="2:11" x14ac:dyDescent="0.25">
      <c r="B56" s="2"/>
      <c r="C56" s="74" t="s">
        <v>367</v>
      </c>
      <c r="D56" s="75"/>
      <c r="E56" s="73"/>
      <c r="F56" s="73"/>
      <c r="G56" s="87"/>
      <c r="H56" s="87"/>
      <c r="I56" s="87"/>
      <c r="J56" s="87"/>
      <c r="K56" s="2"/>
    </row>
    <row r="57" spans="2:11" x14ac:dyDescent="0.25">
      <c r="B57" s="2"/>
      <c r="C57" s="74" t="s">
        <v>368</v>
      </c>
      <c r="D57" s="75"/>
      <c r="E57" s="73"/>
      <c r="F57" s="73"/>
      <c r="G57" s="87"/>
      <c r="H57" s="87"/>
      <c r="I57" s="87"/>
      <c r="J57" s="87"/>
      <c r="K57" s="2"/>
    </row>
    <row r="58" spans="2:11" x14ac:dyDescent="0.25">
      <c r="B58" s="2"/>
      <c r="C58" s="74" t="s">
        <v>369</v>
      </c>
      <c r="D58" s="75"/>
      <c r="E58" s="73"/>
      <c r="F58" s="73"/>
      <c r="G58" s="87"/>
      <c r="H58" s="87"/>
      <c r="I58" s="87"/>
      <c r="J58" s="87"/>
      <c r="K58" s="2"/>
    </row>
    <row r="59" spans="2:11" x14ac:dyDescent="0.25">
      <c r="B59" s="2"/>
      <c r="C59" s="74" t="s">
        <v>370</v>
      </c>
      <c r="D59" s="75"/>
      <c r="E59" s="73"/>
      <c r="F59" s="73"/>
      <c r="G59" s="87"/>
      <c r="H59" s="87"/>
      <c r="I59" s="87"/>
      <c r="J59" s="87"/>
      <c r="K59" s="2"/>
    </row>
    <row r="60" spans="2:11" x14ac:dyDescent="0.25">
      <c r="B60" s="2"/>
      <c r="C60" s="74" t="s">
        <v>371</v>
      </c>
      <c r="D60" s="75"/>
      <c r="E60" s="73"/>
      <c r="F60" s="73"/>
      <c r="G60" s="87"/>
      <c r="H60" s="87"/>
      <c r="I60" s="87"/>
      <c r="J60" s="87"/>
      <c r="K60" s="2"/>
    </row>
    <row r="61" spans="2:11" x14ac:dyDescent="0.25">
      <c r="B61" s="2"/>
      <c r="C61" s="74" t="s">
        <v>372</v>
      </c>
      <c r="D61" s="75"/>
      <c r="E61" s="73"/>
      <c r="F61" s="73"/>
      <c r="G61" s="87"/>
      <c r="H61" s="87"/>
      <c r="I61" s="87"/>
      <c r="J61" s="87"/>
      <c r="K61" s="2"/>
    </row>
    <row r="62" spans="2:11" x14ac:dyDescent="0.25">
      <c r="B62" s="2"/>
      <c r="C62" s="74" t="s">
        <v>373</v>
      </c>
      <c r="D62" s="75"/>
      <c r="E62" s="73"/>
      <c r="F62" s="73"/>
      <c r="G62" s="87"/>
      <c r="H62" s="87"/>
      <c r="I62" s="87"/>
      <c r="J62" s="87"/>
      <c r="K62" s="2"/>
    </row>
    <row r="63" spans="2:11" x14ac:dyDescent="0.25">
      <c r="B63" s="2"/>
      <c r="C63" s="74" t="s">
        <v>374</v>
      </c>
      <c r="D63" s="75"/>
      <c r="E63" s="73"/>
      <c r="F63" s="73"/>
      <c r="G63" s="87"/>
      <c r="H63" s="87"/>
      <c r="I63" s="87"/>
      <c r="J63" s="87"/>
      <c r="K63" s="2"/>
    </row>
    <row r="64" spans="2:11" x14ac:dyDescent="0.25">
      <c r="B64" s="2"/>
      <c r="C64" s="74" t="s">
        <v>375</v>
      </c>
      <c r="D64" s="75"/>
      <c r="E64" s="73"/>
      <c r="F64" s="73"/>
      <c r="G64" s="87"/>
      <c r="H64" s="87"/>
      <c r="I64" s="87"/>
      <c r="J64" s="87"/>
      <c r="K64" s="2"/>
    </row>
    <row r="65" spans="2:11" x14ac:dyDescent="0.25">
      <c r="B65" s="2"/>
      <c r="C65" s="74" t="s">
        <v>376</v>
      </c>
      <c r="D65" s="75"/>
      <c r="E65" s="73"/>
      <c r="F65" s="73"/>
      <c r="G65" s="87"/>
      <c r="H65" s="87"/>
      <c r="I65" s="87"/>
      <c r="J65" s="87"/>
      <c r="K65" s="2"/>
    </row>
    <row r="66" spans="2:11" x14ac:dyDescent="0.25">
      <c r="B66" s="2"/>
      <c r="C66" s="74" t="s">
        <v>377</v>
      </c>
      <c r="D66" s="75"/>
      <c r="E66" s="73"/>
      <c r="F66" s="73"/>
      <c r="G66" s="87"/>
      <c r="H66" s="87"/>
      <c r="I66" s="87"/>
      <c r="J66" s="87"/>
      <c r="K66" s="2"/>
    </row>
    <row r="67" spans="2:11" x14ac:dyDescent="0.25">
      <c r="B67" s="2"/>
      <c r="C67" s="74" t="s">
        <v>378</v>
      </c>
      <c r="D67" s="75"/>
      <c r="E67" s="73"/>
      <c r="F67" s="73"/>
      <c r="G67" s="87"/>
      <c r="H67" s="87"/>
      <c r="I67" s="87"/>
      <c r="J67" s="87"/>
      <c r="K67" s="2"/>
    </row>
    <row r="68" spans="2:11" x14ac:dyDescent="0.25">
      <c r="B68" s="2"/>
      <c r="C68" s="74" t="s">
        <v>379</v>
      </c>
      <c r="D68" s="75"/>
      <c r="E68" s="73"/>
      <c r="F68" s="73"/>
      <c r="G68" s="87"/>
      <c r="H68" s="87"/>
      <c r="I68" s="87"/>
      <c r="J68" s="87"/>
      <c r="K68" s="2"/>
    </row>
    <row r="69" spans="2:11" x14ac:dyDescent="0.25">
      <c r="B69" s="2"/>
      <c r="C69" s="74" t="s">
        <v>380</v>
      </c>
      <c r="D69" s="75"/>
      <c r="E69" s="73"/>
      <c r="F69" s="73"/>
      <c r="G69" s="87"/>
      <c r="H69" s="87"/>
      <c r="I69" s="87"/>
      <c r="J69" s="87"/>
      <c r="K69" s="2"/>
    </row>
    <row r="70" spans="2:11" x14ac:dyDescent="0.25">
      <c r="B70" s="2"/>
      <c r="C70" s="74" t="s">
        <v>381</v>
      </c>
      <c r="D70" s="75"/>
      <c r="E70" s="73"/>
      <c r="F70" s="73"/>
      <c r="G70" s="87"/>
      <c r="H70" s="87"/>
      <c r="I70" s="87"/>
      <c r="J70" s="87"/>
      <c r="K70" s="2"/>
    </row>
    <row r="71" spans="2:11" x14ac:dyDescent="0.25">
      <c r="B71" s="2"/>
      <c r="C71" s="74" t="s">
        <v>382</v>
      </c>
      <c r="D71" s="75"/>
      <c r="E71" s="73"/>
      <c r="F71" s="73"/>
      <c r="G71" s="87"/>
      <c r="H71" s="87"/>
      <c r="I71" s="87"/>
      <c r="J71" s="87"/>
      <c r="K71" s="2"/>
    </row>
    <row r="72" spans="2:11" x14ac:dyDescent="0.25">
      <c r="B72" s="2"/>
      <c r="C72" s="74" t="s">
        <v>383</v>
      </c>
      <c r="D72" s="75"/>
      <c r="E72" s="73"/>
      <c r="F72" s="73"/>
      <c r="G72" s="87"/>
      <c r="H72" s="87"/>
      <c r="I72" s="87"/>
      <c r="J72" s="87"/>
      <c r="K72" s="2"/>
    </row>
    <row r="73" spans="2:11" x14ac:dyDescent="0.25">
      <c r="B73" s="2"/>
      <c r="C73" s="74" t="s">
        <v>384</v>
      </c>
      <c r="D73" s="75"/>
      <c r="E73" s="73"/>
      <c r="F73" s="73"/>
      <c r="G73" s="87"/>
      <c r="H73" s="87"/>
      <c r="I73" s="87"/>
      <c r="J73" s="87"/>
      <c r="K73" s="2"/>
    </row>
    <row r="74" spans="2:11" x14ac:dyDescent="0.25">
      <c r="B74" s="2"/>
      <c r="C74" s="74" t="s">
        <v>385</v>
      </c>
      <c r="D74" s="75"/>
      <c r="E74" s="73"/>
      <c r="F74" s="73"/>
      <c r="G74" s="87"/>
      <c r="H74" s="87"/>
      <c r="I74" s="87"/>
      <c r="J74" s="87"/>
      <c r="K74" s="2"/>
    </row>
    <row r="75" spans="2:11" x14ac:dyDescent="0.25">
      <c r="B75" s="2"/>
      <c r="C75" s="74" t="s">
        <v>386</v>
      </c>
      <c r="D75" s="75"/>
      <c r="E75" s="73"/>
      <c r="F75" s="73"/>
      <c r="G75" s="87"/>
      <c r="H75" s="87"/>
      <c r="I75" s="87"/>
      <c r="J75" s="87"/>
      <c r="K75" s="2"/>
    </row>
    <row r="76" spans="2:11" x14ac:dyDescent="0.25">
      <c r="B76" s="2"/>
      <c r="C76" s="74" t="s">
        <v>387</v>
      </c>
      <c r="D76" s="75"/>
      <c r="E76" s="73"/>
      <c r="F76" s="73"/>
      <c r="G76" s="87"/>
      <c r="H76" s="87"/>
      <c r="I76" s="87"/>
      <c r="J76" s="87"/>
      <c r="K76" s="2"/>
    </row>
    <row r="77" spans="2:11" x14ac:dyDescent="0.25">
      <c r="B77" s="2"/>
      <c r="C77" s="74" t="s">
        <v>388</v>
      </c>
      <c r="D77" s="75"/>
      <c r="E77" s="73"/>
      <c r="F77" s="73"/>
      <c r="G77" s="87"/>
      <c r="H77" s="87"/>
      <c r="I77" s="87"/>
      <c r="J77" s="87"/>
      <c r="K77" s="2"/>
    </row>
    <row r="78" spans="2:11" x14ac:dyDescent="0.25">
      <c r="B78" s="2"/>
      <c r="C78" s="74" t="s">
        <v>389</v>
      </c>
      <c r="D78" s="75"/>
      <c r="E78" s="73"/>
      <c r="F78" s="73"/>
      <c r="G78" s="87"/>
      <c r="H78" s="87"/>
      <c r="I78" s="87"/>
      <c r="J78" s="87"/>
      <c r="K78" s="2"/>
    </row>
    <row r="79" spans="2:11" x14ac:dyDescent="0.25">
      <c r="B79" s="2"/>
      <c r="C79" s="74" t="s">
        <v>390</v>
      </c>
      <c r="D79" s="75"/>
      <c r="E79" s="73"/>
      <c r="F79" s="73"/>
      <c r="G79" s="87"/>
      <c r="H79" s="87"/>
      <c r="I79" s="87"/>
      <c r="J79" s="87"/>
      <c r="K79" s="2"/>
    </row>
    <row r="80" spans="2:11" x14ac:dyDescent="0.25">
      <c r="B80" s="2"/>
      <c r="C80" s="74" t="s">
        <v>391</v>
      </c>
      <c r="D80" s="75"/>
      <c r="E80" s="73"/>
      <c r="F80" s="73"/>
      <c r="G80" s="87"/>
      <c r="H80" s="87"/>
      <c r="I80" s="87"/>
      <c r="J80" s="87"/>
      <c r="K80" s="2"/>
    </row>
    <row r="81" spans="2:11" x14ac:dyDescent="0.25">
      <c r="B81" s="2"/>
      <c r="C81" s="74" t="s">
        <v>392</v>
      </c>
      <c r="D81" s="75"/>
      <c r="E81" s="73"/>
      <c r="F81" s="73"/>
      <c r="G81" s="87"/>
      <c r="H81" s="87"/>
      <c r="I81" s="87"/>
      <c r="J81" s="87"/>
      <c r="K81" s="2"/>
    </row>
    <row r="82" spans="2:11" x14ac:dyDescent="0.25">
      <c r="B82" s="2"/>
      <c r="C82" s="74" t="s">
        <v>393</v>
      </c>
      <c r="D82" s="75"/>
      <c r="E82" s="73"/>
      <c r="F82" s="73"/>
      <c r="G82" s="87"/>
      <c r="H82" s="87"/>
      <c r="I82" s="87"/>
      <c r="J82" s="87"/>
      <c r="K82" s="2"/>
    </row>
    <row r="83" spans="2:11" x14ac:dyDescent="0.25">
      <c r="B83" s="2"/>
      <c r="C83" s="74" t="s">
        <v>394</v>
      </c>
      <c r="D83" s="75"/>
      <c r="E83" s="73"/>
      <c r="F83" s="73"/>
      <c r="G83" s="87"/>
      <c r="H83" s="87"/>
      <c r="I83" s="87"/>
      <c r="J83" s="87"/>
      <c r="K83" s="2"/>
    </row>
    <row r="84" spans="2:11" x14ac:dyDescent="0.25">
      <c r="B84" s="2"/>
      <c r="C84" s="74" t="s">
        <v>395</v>
      </c>
      <c r="D84" s="75"/>
      <c r="E84" s="73"/>
      <c r="F84" s="73"/>
      <c r="G84" s="87"/>
      <c r="H84" s="87"/>
      <c r="I84" s="87"/>
      <c r="J84" s="87"/>
      <c r="K84" s="2"/>
    </row>
    <row r="85" spans="2:11" x14ac:dyDescent="0.25">
      <c r="B85" s="2"/>
      <c r="C85" s="74" t="s">
        <v>396</v>
      </c>
      <c r="D85" s="75"/>
      <c r="E85" s="73"/>
      <c r="F85" s="73"/>
      <c r="G85" s="87"/>
      <c r="H85" s="87"/>
      <c r="I85" s="87"/>
      <c r="J85" s="87"/>
      <c r="K85" s="2"/>
    </row>
    <row r="86" spans="2:11" x14ac:dyDescent="0.25">
      <c r="B86" s="2"/>
      <c r="C86" s="74" t="s">
        <v>397</v>
      </c>
      <c r="D86" s="75"/>
      <c r="E86" s="73"/>
      <c r="F86" s="73"/>
      <c r="G86" s="87"/>
      <c r="H86" s="87"/>
      <c r="I86" s="87"/>
      <c r="J86" s="87"/>
      <c r="K86" s="2"/>
    </row>
    <row r="87" spans="2:11" x14ac:dyDescent="0.25">
      <c r="B87" s="2"/>
      <c r="C87" s="74" t="s">
        <v>398</v>
      </c>
      <c r="D87" s="75"/>
      <c r="E87" s="73"/>
      <c r="F87" s="73"/>
      <c r="G87" s="87"/>
      <c r="H87" s="87"/>
      <c r="I87" s="87"/>
      <c r="J87" s="87"/>
      <c r="K87" s="2"/>
    </row>
    <row r="88" spans="2:11" x14ac:dyDescent="0.25">
      <c r="B88" s="2"/>
      <c r="C88" s="74" t="s">
        <v>399</v>
      </c>
      <c r="D88" s="75"/>
      <c r="E88" s="73"/>
      <c r="F88" s="73"/>
      <c r="G88" s="87"/>
      <c r="H88" s="87"/>
      <c r="I88" s="87"/>
      <c r="J88" s="87"/>
      <c r="K88" s="2"/>
    </row>
    <row r="89" spans="2:11" x14ac:dyDescent="0.25">
      <c r="B89" s="2"/>
      <c r="C89" s="74" t="s">
        <v>400</v>
      </c>
      <c r="D89" s="75"/>
      <c r="E89" s="73"/>
      <c r="F89" s="73"/>
      <c r="G89" s="87"/>
      <c r="H89" s="87"/>
      <c r="I89" s="87"/>
      <c r="J89" s="87"/>
      <c r="K89" s="2"/>
    </row>
    <row r="90" spans="2:11" x14ac:dyDescent="0.25">
      <c r="B90" s="2"/>
      <c r="C90" s="74" t="s">
        <v>401</v>
      </c>
      <c r="D90" s="75"/>
      <c r="E90" s="73"/>
      <c r="F90" s="73"/>
      <c r="G90" s="87"/>
      <c r="H90" s="87"/>
      <c r="I90" s="87"/>
      <c r="J90" s="87"/>
      <c r="K90" s="2"/>
    </row>
    <row r="91" spans="2:11" x14ac:dyDescent="0.25">
      <c r="B91" s="2"/>
      <c r="C91" s="74" t="s">
        <v>402</v>
      </c>
      <c r="D91" s="75"/>
      <c r="E91" s="73"/>
      <c r="F91" s="73"/>
      <c r="G91" s="87"/>
      <c r="H91" s="87"/>
      <c r="I91" s="87"/>
      <c r="J91" s="87"/>
      <c r="K91" s="2"/>
    </row>
    <row r="92" spans="2:11" x14ac:dyDescent="0.25">
      <c r="B92" s="2"/>
      <c r="C92" s="74" t="s">
        <v>403</v>
      </c>
      <c r="D92" s="75"/>
      <c r="E92" s="73"/>
      <c r="F92" s="73"/>
      <c r="G92" s="87"/>
      <c r="H92" s="87"/>
      <c r="I92" s="87"/>
      <c r="J92" s="87"/>
      <c r="K92" s="2"/>
    </row>
    <row r="93" spans="2:11" x14ac:dyDescent="0.25">
      <c r="B93" s="2"/>
      <c r="C93" s="74" t="s">
        <v>404</v>
      </c>
      <c r="D93" s="75"/>
      <c r="E93" s="73"/>
      <c r="F93" s="73"/>
      <c r="G93" s="87"/>
      <c r="H93" s="87"/>
      <c r="I93" s="87"/>
      <c r="J93" s="87"/>
      <c r="K93" s="2"/>
    </row>
    <row r="94" spans="2:11" x14ac:dyDescent="0.25">
      <c r="B94" s="2"/>
      <c r="C94" s="74" t="s">
        <v>405</v>
      </c>
      <c r="D94" s="75"/>
      <c r="E94" s="73"/>
      <c r="F94" s="73"/>
      <c r="G94" s="87"/>
      <c r="H94" s="87"/>
      <c r="I94" s="87"/>
      <c r="J94" s="87"/>
      <c r="K94" s="2"/>
    </row>
    <row r="95" spans="2:11" x14ac:dyDescent="0.25">
      <c r="B95" s="2"/>
      <c r="C95" s="74" t="s">
        <v>406</v>
      </c>
      <c r="D95" s="75"/>
      <c r="E95" s="73"/>
      <c r="F95" s="73"/>
      <c r="G95" s="87"/>
      <c r="H95" s="87"/>
      <c r="I95" s="87"/>
      <c r="J95" s="87"/>
      <c r="K95" s="2"/>
    </row>
    <row r="96" spans="2:11" x14ac:dyDescent="0.25">
      <c r="B96" s="2"/>
      <c r="C96" s="74" t="s">
        <v>407</v>
      </c>
      <c r="D96" s="75"/>
      <c r="E96" s="73"/>
      <c r="F96" s="73"/>
      <c r="G96" s="87"/>
      <c r="H96" s="87"/>
      <c r="I96" s="87"/>
      <c r="J96" s="87"/>
      <c r="K96" s="2"/>
    </row>
    <row r="97" spans="2:11" x14ac:dyDescent="0.25">
      <c r="B97" s="2"/>
      <c r="C97" s="74" t="s">
        <v>408</v>
      </c>
      <c r="D97" s="75"/>
      <c r="E97" s="73"/>
      <c r="F97" s="73"/>
      <c r="G97" s="87"/>
      <c r="H97" s="87"/>
      <c r="I97" s="87"/>
      <c r="J97" s="87"/>
      <c r="K97" s="2"/>
    </row>
    <row r="98" spans="2:11" x14ac:dyDescent="0.25">
      <c r="B98" s="2"/>
      <c r="C98" s="74" t="s">
        <v>409</v>
      </c>
      <c r="D98" s="75"/>
      <c r="E98" s="73"/>
      <c r="F98" s="73"/>
      <c r="G98" s="87"/>
      <c r="H98" s="87"/>
      <c r="I98" s="87"/>
      <c r="J98" s="87"/>
      <c r="K98" s="2"/>
    </row>
    <row r="99" spans="2:11" x14ac:dyDescent="0.25">
      <c r="B99" s="2"/>
      <c r="C99" s="74" t="s">
        <v>410</v>
      </c>
      <c r="D99" s="75"/>
      <c r="E99" s="73"/>
      <c r="F99" s="73"/>
      <c r="G99" s="87"/>
      <c r="H99" s="87"/>
      <c r="I99" s="87"/>
      <c r="J99" s="87"/>
      <c r="K99" s="2"/>
    </row>
    <row r="100" spans="2:11" x14ac:dyDescent="0.25">
      <c r="B100" s="2"/>
      <c r="C100" s="74" t="s">
        <v>411</v>
      </c>
      <c r="D100" s="75"/>
      <c r="E100" s="73"/>
      <c r="F100" s="73"/>
      <c r="G100" s="87"/>
      <c r="H100" s="87"/>
      <c r="I100" s="87"/>
      <c r="J100" s="87"/>
      <c r="K100" s="2"/>
    </row>
    <row r="101" spans="2:11" x14ac:dyDescent="0.25">
      <c r="B101" s="2"/>
      <c r="C101" s="74" t="s">
        <v>412</v>
      </c>
      <c r="D101" s="75"/>
      <c r="E101" s="73"/>
      <c r="F101" s="73"/>
      <c r="G101" s="87"/>
      <c r="H101" s="87"/>
      <c r="I101" s="87"/>
      <c r="J101" s="87"/>
      <c r="K101" s="2"/>
    </row>
    <row r="102" spans="2:11" x14ac:dyDescent="0.25">
      <c r="B102" s="2"/>
      <c r="C102" s="74" t="s">
        <v>413</v>
      </c>
      <c r="D102" s="75"/>
      <c r="E102" s="73"/>
      <c r="F102" s="73"/>
      <c r="G102" s="87"/>
      <c r="H102" s="87"/>
      <c r="I102" s="87"/>
      <c r="J102" s="87"/>
      <c r="K102" s="2"/>
    </row>
    <row r="103" spans="2:11" x14ac:dyDescent="0.25">
      <c r="B103" s="2"/>
      <c r="C103" s="74" t="s">
        <v>414</v>
      </c>
      <c r="D103" s="75"/>
      <c r="E103" s="73"/>
      <c r="F103" s="73"/>
      <c r="G103" s="87"/>
      <c r="H103" s="87"/>
      <c r="I103" s="87"/>
      <c r="J103" s="87"/>
      <c r="K103" s="2"/>
    </row>
    <row r="104" spans="2:11" x14ac:dyDescent="0.25">
      <c r="B104" s="2"/>
      <c r="C104" s="74" t="s">
        <v>415</v>
      </c>
      <c r="D104" s="75"/>
      <c r="E104" s="73"/>
      <c r="F104" s="73"/>
      <c r="G104" s="87"/>
      <c r="H104" s="87"/>
      <c r="I104" s="87"/>
      <c r="J104" s="87"/>
      <c r="K104" s="2"/>
    </row>
    <row r="105" spans="2:11" x14ac:dyDescent="0.25">
      <c r="B105" s="2"/>
      <c r="C105" s="74" t="s">
        <v>416</v>
      </c>
      <c r="D105" s="75"/>
      <c r="E105" s="73"/>
      <c r="F105" s="73"/>
      <c r="G105" s="87"/>
      <c r="H105" s="87"/>
      <c r="I105" s="87"/>
      <c r="J105" s="87"/>
      <c r="K105" s="2"/>
    </row>
    <row r="106" spans="2:11" x14ac:dyDescent="0.25">
      <c r="B106" s="2"/>
      <c r="C106" s="74" t="s">
        <v>417</v>
      </c>
      <c r="D106" s="75"/>
      <c r="E106" s="73"/>
      <c r="F106" s="73"/>
      <c r="G106" s="87"/>
      <c r="H106" s="87"/>
      <c r="I106" s="87"/>
      <c r="J106" s="87"/>
      <c r="K106" s="2"/>
    </row>
    <row r="107" spans="2:11" x14ac:dyDescent="0.25">
      <c r="B107" s="2"/>
      <c r="C107" s="74" t="s">
        <v>418</v>
      </c>
      <c r="D107" s="75"/>
      <c r="E107" s="73"/>
      <c r="F107" s="73"/>
      <c r="G107" s="87"/>
      <c r="H107" s="87"/>
      <c r="I107" s="87"/>
      <c r="J107" s="87"/>
      <c r="K107" s="2"/>
    </row>
    <row r="108" spans="2:11" x14ac:dyDescent="0.25">
      <c r="B108" s="2"/>
      <c r="C108" s="74" t="s">
        <v>419</v>
      </c>
      <c r="D108" s="75"/>
      <c r="E108" s="73"/>
      <c r="F108" s="73"/>
      <c r="G108" s="87"/>
      <c r="H108" s="87"/>
      <c r="I108" s="87"/>
      <c r="J108" s="87"/>
      <c r="K108" s="2"/>
    </row>
    <row r="109" spans="2:11" x14ac:dyDescent="0.25">
      <c r="B109" s="2"/>
      <c r="C109" s="74" t="s">
        <v>420</v>
      </c>
      <c r="D109" s="75"/>
      <c r="E109" s="73"/>
      <c r="F109" s="73"/>
      <c r="G109" s="87"/>
      <c r="H109" s="87"/>
      <c r="I109" s="87"/>
      <c r="J109" s="87"/>
      <c r="K109" s="2"/>
    </row>
    <row r="110" spans="2:11" x14ac:dyDescent="0.25">
      <c r="B110" s="2"/>
      <c r="C110" s="74" t="s">
        <v>421</v>
      </c>
      <c r="D110" s="75"/>
      <c r="E110" s="73"/>
      <c r="F110" s="73"/>
      <c r="G110" s="87"/>
      <c r="H110" s="87"/>
      <c r="I110" s="87"/>
      <c r="J110" s="87"/>
      <c r="K110" s="2"/>
    </row>
    <row r="111" spans="2:11" x14ac:dyDescent="0.25">
      <c r="B111" s="2"/>
      <c r="C111" s="74" t="s">
        <v>422</v>
      </c>
      <c r="D111" s="75"/>
      <c r="E111" s="73"/>
      <c r="F111" s="73"/>
      <c r="G111" s="87"/>
      <c r="H111" s="87"/>
      <c r="I111" s="87"/>
      <c r="J111" s="87"/>
      <c r="K111" s="2"/>
    </row>
    <row r="112" spans="2:11" x14ac:dyDescent="0.25">
      <c r="B112" s="2"/>
      <c r="C112" s="74" t="s">
        <v>423</v>
      </c>
      <c r="D112" s="75"/>
      <c r="E112" s="73"/>
      <c r="F112" s="73"/>
      <c r="G112" s="87"/>
      <c r="H112" s="87"/>
      <c r="I112" s="87"/>
      <c r="J112" s="87"/>
      <c r="K112" s="2"/>
    </row>
    <row r="113" spans="1:11" x14ac:dyDescent="0.25">
      <c r="B113" s="2"/>
      <c r="C113" s="74" t="s">
        <v>424</v>
      </c>
      <c r="D113" s="75"/>
      <c r="E113" s="73"/>
      <c r="F113" s="73"/>
      <c r="G113" s="87"/>
      <c r="H113" s="87"/>
      <c r="I113" s="87"/>
      <c r="J113" s="87"/>
      <c r="K113" s="2"/>
    </row>
    <row r="114" spans="1:11" s="24" customFormat="1" x14ac:dyDescent="0.25">
      <c r="B114" s="5"/>
      <c r="C114" s="94" t="s">
        <v>425</v>
      </c>
      <c r="D114" s="95"/>
      <c r="E114" s="73"/>
      <c r="F114" s="73"/>
      <c r="G114" s="87"/>
      <c r="H114" s="87"/>
      <c r="I114" s="87"/>
      <c r="J114" s="87"/>
      <c r="K114" s="5"/>
    </row>
    <row r="115" spans="1:11" s="24" customFormat="1" x14ac:dyDescent="0.25">
      <c r="A115" s="25" t="s">
        <v>426</v>
      </c>
      <c r="B115" s="5"/>
      <c r="C115" s="94" t="s">
        <v>427</v>
      </c>
      <c r="D115" s="95"/>
      <c r="E115" s="73"/>
      <c r="F115" s="73"/>
      <c r="G115" s="87"/>
      <c r="H115" s="87"/>
      <c r="I115" s="87"/>
      <c r="J115" s="87"/>
      <c r="K115" s="5"/>
    </row>
    <row r="116" spans="1:11" x14ac:dyDescent="0.25">
      <c r="A116" s="26" t="s">
        <v>428</v>
      </c>
      <c r="B116" s="2"/>
      <c r="C116" s="74" t="s">
        <v>318</v>
      </c>
      <c r="D116" s="75"/>
      <c r="E116" s="21" t="str">
        <f>""</f>
        <v/>
      </c>
      <c r="F116" s="21" t="str">
        <f>""</f>
        <v/>
      </c>
      <c r="G116" s="20">
        <f>SUM(G16:G115)</f>
        <v>0</v>
      </c>
      <c r="H116" s="20">
        <f>SUM(H16:H115)</f>
        <v>0</v>
      </c>
      <c r="I116" s="20">
        <f>SUM(I16:I115)</f>
        <v>0</v>
      </c>
      <c r="J116" s="20">
        <f>SUM(J16:J115)</f>
        <v>0</v>
      </c>
      <c r="K116" s="2"/>
    </row>
    <row r="117" spans="1:11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5.0999999999999996" customHeight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</row>
  </sheetData>
  <sheetProtection password="BBAF" sheet="1" formatColumns="0" insertRows="0" deleteRows="0" selectLockedCells="1"/>
  <mergeCells count="673">
    <mergeCell ref="C7:J7"/>
    <mergeCell ref="C9:J9"/>
    <mergeCell ref="C10:J10"/>
    <mergeCell ref="C11:J11"/>
    <mergeCell ref="C13:J13"/>
    <mergeCell ref="I14:I15"/>
    <mergeCell ref="J14:J15"/>
    <mergeCell ref="C16:D16"/>
    <mergeCell ref="J16"/>
    <mergeCell ref="C14:D15"/>
    <mergeCell ref="E14:E15"/>
    <mergeCell ref="F14:F15"/>
    <mergeCell ref="G14:G15"/>
    <mergeCell ref="H14:H15"/>
    <mergeCell ref="J21"/>
    <mergeCell ref="C22:D22"/>
    <mergeCell ref="J22"/>
    <mergeCell ref="C21:D21"/>
    <mergeCell ref="J19"/>
    <mergeCell ref="C20:D20"/>
    <mergeCell ref="J20"/>
    <mergeCell ref="C19:D19"/>
    <mergeCell ref="J17"/>
    <mergeCell ref="C18:D18"/>
    <mergeCell ref="J18"/>
    <mergeCell ref="C17:D17"/>
    <mergeCell ref="J23"/>
    <mergeCell ref="C24:D24"/>
    <mergeCell ref="E24"/>
    <mergeCell ref="F24"/>
    <mergeCell ref="G24"/>
    <mergeCell ref="H24"/>
    <mergeCell ref="I24"/>
    <mergeCell ref="J24"/>
    <mergeCell ref="C23:D23"/>
    <mergeCell ref="I25"/>
    <mergeCell ref="J25"/>
    <mergeCell ref="C26:D26"/>
    <mergeCell ref="E26"/>
    <mergeCell ref="F26"/>
    <mergeCell ref="G26"/>
    <mergeCell ref="H26"/>
    <mergeCell ref="I26"/>
    <mergeCell ref="J26"/>
    <mergeCell ref="C25:D25"/>
    <mergeCell ref="E25"/>
    <mergeCell ref="F25"/>
    <mergeCell ref="G25"/>
    <mergeCell ref="H25"/>
    <mergeCell ref="I27"/>
    <mergeCell ref="J27"/>
    <mergeCell ref="C28:D28"/>
    <mergeCell ref="E28"/>
    <mergeCell ref="F28"/>
    <mergeCell ref="G28"/>
    <mergeCell ref="H28"/>
    <mergeCell ref="I28"/>
    <mergeCell ref="J28"/>
    <mergeCell ref="C27:D27"/>
    <mergeCell ref="E27"/>
    <mergeCell ref="F27"/>
    <mergeCell ref="G27"/>
    <mergeCell ref="H27"/>
    <mergeCell ref="I29"/>
    <mergeCell ref="J29"/>
    <mergeCell ref="C30:D30"/>
    <mergeCell ref="E30"/>
    <mergeCell ref="F30"/>
    <mergeCell ref="G30"/>
    <mergeCell ref="H30"/>
    <mergeCell ref="I30"/>
    <mergeCell ref="J30"/>
    <mergeCell ref="C29:D29"/>
    <mergeCell ref="E29"/>
    <mergeCell ref="F29"/>
    <mergeCell ref="G29"/>
    <mergeCell ref="H29"/>
    <mergeCell ref="I31"/>
    <mergeCell ref="J31"/>
    <mergeCell ref="C32:D32"/>
    <mergeCell ref="E32"/>
    <mergeCell ref="F32"/>
    <mergeCell ref="G32"/>
    <mergeCell ref="H32"/>
    <mergeCell ref="I32"/>
    <mergeCell ref="J32"/>
    <mergeCell ref="C31:D31"/>
    <mergeCell ref="E31"/>
    <mergeCell ref="F31"/>
    <mergeCell ref="G31"/>
    <mergeCell ref="H31"/>
    <mergeCell ref="I33"/>
    <mergeCell ref="J33"/>
    <mergeCell ref="C34:D34"/>
    <mergeCell ref="E34"/>
    <mergeCell ref="F34"/>
    <mergeCell ref="G34"/>
    <mergeCell ref="H34"/>
    <mergeCell ref="I34"/>
    <mergeCell ref="J34"/>
    <mergeCell ref="C33:D33"/>
    <mergeCell ref="E33"/>
    <mergeCell ref="F33"/>
    <mergeCell ref="G33"/>
    <mergeCell ref="H33"/>
    <mergeCell ref="I35"/>
    <mergeCell ref="J35"/>
    <mergeCell ref="C36:D36"/>
    <mergeCell ref="E36"/>
    <mergeCell ref="F36"/>
    <mergeCell ref="G36"/>
    <mergeCell ref="H36"/>
    <mergeCell ref="I36"/>
    <mergeCell ref="J36"/>
    <mergeCell ref="C35:D35"/>
    <mergeCell ref="E35"/>
    <mergeCell ref="F35"/>
    <mergeCell ref="G35"/>
    <mergeCell ref="H35"/>
    <mergeCell ref="I37"/>
    <mergeCell ref="J37"/>
    <mergeCell ref="C38:D38"/>
    <mergeCell ref="E38"/>
    <mergeCell ref="F38"/>
    <mergeCell ref="G38"/>
    <mergeCell ref="H38"/>
    <mergeCell ref="I38"/>
    <mergeCell ref="J38"/>
    <mergeCell ref="C37:D37"/>
    <mergeCell ref="E37"/>
    <mergeCell ref="F37"/>
    <mergeCell ref="G37"/>
    <mergeCell ref="H37"/>
    <mergeCell ref="I39"/>
    <mergeCell ref="J39"/>
    <mergeCell ref="C40:D40"/>
    <mergeCell ref="E40"/>
    <mergeCell ref="F40"/>
    <mergeCell ref="G40"/>
    <mergeCell ref="H40"/>
    <mergeCell ref="I40"/>
    <mergeCell ref="J40"/>
    <mergeCell ref="C39:D39"/>
    <mergeCell ref="E39"/>
    <mergeCell ref="F39"/>
    <mergeCell ref="G39"/>
    <mergeCell ref="H39"/>
    <mergeCell ref="I41"/>
    <mergeCell ref="J41"/>
    <mergeCell ref="C42:D42"/>
    <mergeCell ref="E42"/>
    <mergeCell ref="F42"/>
    <mergeCell ref="G42"/>
    <mergeCell ref="H42"/>
    <mergeCell ref="I42"/>
    <mergeCell ref="J42"/>
    <mergeCell ref="C41:D41"/>
    <mergeCell ref="E41"/>
    <mergeCell ref="F41"/>
    <mergeCell ref="G41"/>
    <mergeCell ref="H41"/>
    <mergeCell ref="I43"/>
    <mergeCell ref="J43"/>
    <mergeCell ref="C44:D44"/>
    <mergeCell ref="E44"/>
    <mergeCell ref="F44"/>
    <mergeCell ref="G44"/>
    <mergeCell ref="H44"/>
    <mergeCell ref="I44"/>
    <mergeCell ref="J44"/>
    <mergeCell ref="C43:D43"/>
    <mergeCell ref="E43"/>
    <mergeCell ref="F43"/>
    <mergeCell ref="G43"/>
    <mergeCell ref="H43"/>
    <mergeCell ref="I45"/>
    <mergeCell ref="J45"/>
    <mergeCell ref="C46:D46"/>
    <mergeCell ref="E46"/>
    <mergeCell ref="F46"/>
    <mergeCell ref="G46"/>
    <mergeCell ref="H46"/>
    <mergeCell ref="I46"/>
    <mergeCell ref="J46"/>
    <mergeCell ref="C45:D45"/>
    <mergeCell ref="E45"/>
    <mergeCell ref="F45"/>
    <mergeCell ref="G45"/>
    <mergeCell ref="H45"/>
    <mergeCell ref="I47"/>
    <mergeCell ref="J47"/>
    <mergeCell ref="C48:D48"/>
    <mergeCell ref="E48"/>
    <mergeCell ref="F48"/>
    <mergeCell ref="G48"/>
    <mergeCell ref="H48"/>
    <mergeCell ref="I48"/>
    <mergeCell ref="J48"/>
    <mergeCell ref="C47:D47"/>
    <mergeCell ref="E47"/>
    <mergeCell ref="F47"/>
    <mergeCell ref="G47"/>
    <mergeCell ref="H47"/>
    <mergeCell ref="I49"/>
    <mergeCell ref="J49"/>
    <mergeCell ref="C50:D50"/>
    <mergeCell ref="E50"/>
    <mergeCell ref="F50"/>
    <mergeCell ref="G50"/>
    <mergeCell ref="H50"/>
    <mergeCell ref="I50"/>
    <mergeCell ref="J50"/>
    <mergeCell ref="C49:D49"/>
    <mergeCell ref="E49"/>
    <mergeCell ref="F49"/>
    <mergeCell ref="G49"/>
    <mergeCell ref="H49"/>
    <mergeCell ref="I51"/>
    <mergeCell ref="J51"/>
    <mergeCell ref="C52:D52"/>
    <mergeCell ref="E52"/>
    <mergeCell ref="F52"/>
    <mergeCell ref="G52"/>
    <mergeCell ref="H52"/>
    <mergeCell ref="I52"/>
    <mergeCell ref="J52"/>
    <mergeCell ref="C51:D51"/>
    <mergeCell ref="E51"/>
    <mergeCell ref="F51"/>
    <mergeCell ref="G51"/>
    <mergeCell ref="H51"/>
    <mergeCell ref="I53"/>
    <mergeCell ref="J53"/>
    <mergeCell ref="C54:D54"/>
    <mergeCell ref="E54"/>
    <mergeCell ref="F54"/>
    <mergeCell ref="G54"/>
    <mergeCell ref="H54"/>
    <mergeCell ref="I54"/>
    <mergeCell ref="J54"/>
    <mergeCell ref="C53:D53"/>
    <mergeCell ref="E53"/>
    <mergeCell ref="F53"/>
    <mergeCell ref="G53"/>
    <mergeCell ref="H53"/>
    <mergeCell ref="I55"/>
    <mergeCell ref="J55"/>
    <mergeCell ref="C56:D56"/>
    <mergeCell ref="E56"/>
    <mergeCell ref="F56"/>
    <mergeCell ref="G56"/>
    <mergeCell ref="H56"/>
    <mergeCell ref="I56"/>
    <mergeCell ref="J56"/>
    <mergeCell ref="C55:D55"/>
    <mergeCell ref="E55"/>
    <mergeCell ref="F55"/>
    <mergeCell ref="G55"/>
    <mergeCell ref="H55"/>
    <mergeCell ref="I57"/>
    <mergeCell ref="J57"/>
    <mergeCell ref="C58:D58"/>
    <mergeCell ref="E58"/>
    <mergeCell ref="F58"/>
    <mergeCell ref="G58"/>
    <mergeCell ref="H58"/>
    <mergeCell ref="I58"/>
    <mergeCell ref="J58"/>
    <mergeCell ref="C57:D57"/>
    <mergeCell ref="E57"/>
    <mergeCell ref="F57"/>
    <mergeCell ref="G57"/>
    <mergeCell ref="H57"/>
    <mergeCell ref="I59"/>
    <mergeCell ref="J59"/>
    <mergeCell ref="C60:D60"/>
    <mergeCell ref="E60"/>
    <mergeCell ref="F60"/>
    <mergeCell ref="G60"/>
    <mergeCell ref="H60"/>
    <mergeCell ref="I60"/>
    <mergeCell ref="J60"/>
    <mergeCell ref="C59:D59"/>
    <mergeCell ref="E59"/>
    <mergeCell ref="F59"/>
    <mergeCell ref="G59"/>
    <mergeCell ref="H59"/>
    <mergeCell ref="I61"/>
    <mergeCell ref="J61"/>
    <mergeCell ref="C62:D62"/>
    <mergeCell ref="E62"/>
    <mergeCell ref="F62"/>
    <mergeCell ref="G62"/>
    <mergeCell ref="H62"/>
    <mergeCell ref="I62"/>
    <mergeCell ref="J62"/>
    <mergeCell ref="C61:D61"/>
    <mergeCell ref="E61"/>
    <mergeCell ref="F61"/>
    <mergeCell ref="G61"/>
    <mergeCell ref="H61"/>
    <mergeCell ref="I63"/>
    <mergeCell ref="J63"/>
    <mergeCell ref="C64:D64"/>
    <mergeCell ref="E64"/>
    <mergeCell ref="F64"/>
    <mergeCell ref="G64"/>
    <mergeCell ref="H64"/>
    <mergeCell ref="I64"/>
    <mergeCell ref="J64"/>
    <mergeCell ref="C63:D63"/>
    <mergeCell ref="E63"/>
    <mergeCell ref="F63"/>
    <mergeCell ref="G63"/>
    <mergeCell ref="H63"/>
    <mergeCell ref="I65"/>
    <mergeCell ref="J65"/>
    <mergeCell ref="C66:D66"/>
    <mergeCell ref="E66"/>
    <mergeCell ref="F66"/>
    <mergeCell ref="G66"/>
    <mergeCell ref="H66"/>
    <mergeCell ref="I66"/>
    <mergeCell ref="J66"/>
    <mergeCell ref="C65:D65"/>
    <mergeCell ref="E65"/>
    <mergeCell ref="F65"/>
    <mergeCell ref="G65"/>
    <mergeCell ref="H65"/>
    <mergeCell ref="I67"/>
    <mergeCell ref="J67"/>
    <mergeCell ref="C68:D68"/>
    <mergeCell ref="E68"/>
    <mergeCell ref="F68"/>
    <mergeCell ref="G68"/>
    <mergeCell ref="H68"/>
    <mergeCell ref="I68"/>
    <mergeCell ref="J68"/>
    <mergeCell ref="C67:D67"/>
    <mergeCell ref="E67"/>
    <mergeCell ref="F67"/>
    <mergeCell ref="G67"/>
    <mergeCell ref="H67"/>
    <mergeCell ref="I69"/>
    <mergeCell ref="J69"/>
    <mergeCell ref="C70:D70"/>
    <mergeCell ref="E70"/>
    <mergeCell ref="F70"/>
    <mergeCell ref="G70"/>
    <mergeCell ref="H70"/>
    <mergeCell ref="I70"/>
    <mergeCell ref="J70"/>
    <mergeCell ref="C69:D69"/>
    <mergeCell ref="E69"/>
    <mergeCell ref="F69"/>
    <mergeCell ref="G69"/>
    <mergeCell ref="H69"/>
    <mergeCell ref="I71"/>
    <mergeCell ref="J71"/>
    <mergeCell ref="C72:D72"/>
    <mergeCell ref="E72"/>
    <mergeCell ref="F72"/>
    <mergeCell ref="G72"/>
    <mergeCell ref="H72"/>
    <mergeCell ref="I72"/>
    <mergeCell ref="J72"/>
    <mergeCell ref="C71:D71"/>
    <mergeCell ref="E71"/>
    <mergeCell ref="F71"/>
    <mergeCell ref="G71"/>
    <mergeCell ref="H71"/>
    <mergeCell ref="I73"/>
    <mergeCell ref="J73"/>
    <mergeCell ref="C74:D74"/>
    <mergeCell ref="E74"/>
    <mergeCell ref="F74"/>
    <mergeCell ref="G74"/>
    <mergeCell ref="H74"/>
    <mergeCell ref="I74"/>
    <mergeCell ref="J74"/>
    <mergeCell ref="C73:D73"/>
    <mergeCell ref="E73"/>
    <mergeCell ref="F73"/>
    <mergeCell ref="G73"/>
    <mergeCell ref="H73"/>
    <mergeCell ref="I75"/>
    <mergeCell ref="J75"/>
    <mergeCell ref="C76:D76"/>
    <mergeCell ref="E76"/>
    <mergeCell ref="F76"/>
    <mergeCell ref="G76"/>
    <mergeCell ref="H76"/>
    <mergeCell ref="I76"/>
    <mergeCell ref="J76"/>
    <mergeCell ref="C75:D75"/>
    <mergeCell ref="E75"/>
    <mergeCell ref="F75"/>
    <mergeCell ref="G75"/>
    <mergeCell ref="H75"/>
    <mergeCell ref="I77"/>
    <mergeCell ref="J77"/>
    <mergeCell ref="C78:D78"/>
    <mergeCell ref="E78"/>
    <mergeCell ref="F78"/>
    <mergeCell ref="G78"/>
    <mergeCell ref="H78"/>
    <mergeCell ref="I78"/>
    <mergeCell ref="J78"/>
    <mergeCell ref="C77:D77"/>
    <mergeCell ref="E77"/>
    <mergeCell ref="F77"/>
    <mergeCell ref="G77"/>
    <mergeCell ref="H77"/>
    <mergeCell ref="I79"/>
    <mergeCell ref="J79"/>
    <mergeCell ref="C80:D80"/>
    <mergeCell ref="E80"/>
    <mergeCell ref="F80"/>
    <mergeCell ref="G80"/>
    <mergeCell ref="H80"/>
    <mergeCell ref="I80"/>
    <mergeCell ref="J80"/>
    <mergeCell ref="C79:D79"/>
    <mergeCell ref="E79"/>
    <mergeCell ref="F79"/>
    <mergeCell ref="G79"/>
    <mergeCell ref="H79"/>
    <mergeCell ref="I81"/>
    <mergeCell ref="J81"/>
    <mergeCell ref="C82:D82"/>
    <mergeCell ref="E82"/>
    <mergeCell ref="F82"/>
    <mergeCell ref="G82"/>
    <mergeCell ref="H82"/>
    <mergeCell ref="I82"/>
    <mergeCell ref="J82"/>
    <mergeCell ref="C81:D81"/>
    <mergeCell ref="E81"/>
    <mergeCell ref="F81"/>
    <mergeCell ref="G81"/>
    <mergeCell ref="H81"/>
    <mergeCell ref="I83"/>
    <mergeCell ref="J83"/>
    <mergeCell ref="C84:D84"/>
    <mergeCell ref="E84"/>
    <mergeCell ref="F84"/>
    <mergeCell ref="G84"/>
    <mergeCell ref="H84"/>
    <mergeCell ref="I84"/>
    <mergeCell ref="J84"/>
    <mergeCell ref="C83:D83"/>
    <mergeCell ref="E83"/>
    <mergeCell ref="F83"/>
    <mergeCell ref="G83"/>
    <mergeCell ref="H83"/>
    <mergeCell ref="I85"/>
    <mergeCell ref="J85"/>
    <mergeCell ref="C86:D86"/>
    <mergeCell ref="E86"/>
    <mergeCell ref="F86"/>
    <mergeCell ref="G86"/>
    <mergeCell ref="H86"/>
    <mergeCell ref="I86"/>
    <mergeCell ref="J86"/>
    <mergeCell ref="C85:D85"/>
    <mergeCell ref="E85"/>
    <mergeCell ref="F85"/>
    <mergeCell ref="G85"/>
    <mergeCell ref="H85"/>
    <mergeCell ref="I87"/>
    <mergeCell ref="J87"/>
    <mergeCell ref="C88:D88"/>
    <mergeCell ref="E88"/>
    <mergeCell ref="F88"/>
    <mergeCell ref="G88"/>
    <mergeCell ref="H88"/>
    <mergeCell ref="I88"/>
    <mergeCell ref="J88"/>
    <mergeCell ref="C87:D87"/>
    <mergeCell ref="E87"/>
    <mergeCell ref="F87"/>
    <mergeCell ref="G87"/>
    <mergeCell ref="H87"/>
    <mergeCell ref="I89"/>
    <mergeCell ref="J89"/>
    <mergeCell ref="C90:D90"/>
    <mergeCell ref="E90"/>
    <mergeCell ref="F90"/>
    <mergeCell ref="G90"/>
    <mergeCell ref="H90"/>
    <mergeCell ref="I90"/>
    <mergeCell ref="J90"/>
    <mergeCell ref="C89:D89"/>
    <mergeCell ref="E89"/>
    <mergeCell ref="F89"/>
    <mergeCell ref="G89"/>
    <mergeCell ref="H89"/>
    <mergeCell ref="I91"/>
    <mergeCell ref="J91"/>
    <mergeCell ref="C92:D92"/>
    <mergeCell ref="E92"/>
    <mergeCell ref="F92"/>
    <mergeCell ref="G92"/>
    <mergeCell ref="H92"/>
    <mergeCell ref="I92"/>
    <mergeCell ref="J92"/>
    <mergeCell ref="C91:D91"/>
    <mergeCell ref="E91"/>
    <mergeCell ref="F91"/>
    <mergeCell ref="G91"/>
    <mergeCell ref="H91"/>
    <mergeCell ref="I93"/>
    <mergeCell ref="J93"/>
    <mergeCell ref="C94:D94"/>
    <mergeCell ref="E94"/>
    <mergeCell ref="F94"/>
    <mergeCell ref="G94"/>
    <mergeCell ref="H94"/>
    <mergeCell ref="I94"/>
    <mergeCell ref="J94"/>
    <mergeCell ref="C93:D93"/>
    <mergeCell ref="E93"/>
    <mergeCell ref="F93"/>
    <mergeCell ref="G93"/>
    <mergeCell ref="H93"/>
    <mergeCell ref="I95"/>
    <mergeCell ref="J95"/>
    <mergeCell ref="C96:D96"/>
    <mergeCell ref="E96"/>
    <mergeCell ref="F96"/>
    <mergeCell ref="G96"/>
    <mergeCell ref="H96"/>
    <mergeCell ref="I96"/>
    <mergeCell ref="J96"/>
    <mergeCell ref="C95:D95"/>
    <mergeCell ref="E95"/>
    <mergeCell ref="F95"/>
    <mergeCell ref="G95"/>
    <mergeCell ref="H95"/>
    <mergeCell ref="I97"/>
    <mergeCell ref="J97"/>
    <mergeCell ref="C98:D98"/>
    <mergeCell ref="E98"/>
    <mergeCell ref="F98"/>
    <mergeCell ref="G98"/>
    <mergeCell ref="H98"/>
    <mergeCell ref="I98"/>
    <mergeCell ref="J98"/>
    <mergeCell ref="C97:D97"/>
    <mergeCell ref="E97"/>
    <mergeCell ref="F97"/>
    <mergeCell ref="G97"/>
    <mergeCell ref="H97"/>
    <mergeCell ref="I99"/>
    <mergeCell ref="J99"/>
    <mergeCell ref="C100:D100"/>
    <mergeCell ref="E100"/>
    <mergeCell ref="F100"/>
    <mergeCell ref="G100"/>
    <mergeCell ref="H100"/>
    <mergeCell ref="I100"/>
    <mergeCell ref="J100"/>
    <mergeCell ref="C99:D99"/>
    <mergeCell ref="E99"/>
    <mergeCell ref="F99"/>
    <mergeCell ref="G99"/>
    <mergeCell ref="H99"/>
    <mergeCell ref="I101"/>
    <mergeCell ref="J101"/>
    <mergeCell ref="C102:D102"/>
    <mergeCell ref="E102"/>
    <mergeCell ref="F102"/>
    <mergeCell ref="G102"/>
    <mergeCell ref="H102"/>
    <mergeCell ref="I102"/>
    <mergeCell ref="J102"/>
    <mergeCell ref="C101:D101"/>
    <mergeCell ref="E101"/>
    <mergeCell ref="F101"/>
    <mergeCell ref="G101"/>
    <mergeCell ref="H101"/>
    <mergeCell ref="I103"/>
    <mergeCell ref="J103"/>
    <mergeCell ref="C104:D104"/>
    <mergeCell ref="E104"/>
    <mergeCell ref="F104"/>
    <mergeCell ref="G104"/>
    <mergeCell ref="H104"/>
    <mergeCell ref="I104"/>
    <mergeCell ref="J104"/>
    <mergeCell ref="C103:D103"/>
    <mergeCell ref="E103"/>
    <mergeCell ref="F103"/>
    <mergeCell ref="G103"/>
    <mergeCell ref="H103"/>
    <mergeCell ref="I105"/>
    <mergeCell ref="J105"/>
    <mergeCell ref="C106:D106"/>
    <mergeCell ref="E106"/>
    <mergeCell ref="F106"/>
    <mergeCell ref="G106"/>
    <mergeCell ref="H106"/>
    <mergeCell ref="I106"/>
    <mergeCell ref="J106"/>
    <mergeCell ref="C105:D105"/>
    <mergeCell ref="E105"/>
    <mergeCell ref="F105"/>
    <mergeCell ref="G105"/>
    <mergeCell ref="H105"/>
    <mergeCell ref="I107"/>
    <mergeCell ref="J107"/>
    <mergeCell ref="C108:D108"/>
    <mergeCell ref="E108"/>
    <mergeCell ref="F108"/>
    <mergeCell ref="G108"/>
    <mergeCell ref="H108"/>
    <mergeCell ref="I108"/>
    <mergeCell ref="J108"/>
    <mergeCell ref="C107:D107"/>
    <mergeCell ref="E107"/>
    <mergeCell ref="F107"/>
    <mergeCell ref="G107"/>
    <mergeCell ref="H107"/>
    <mergeCell ref="I109"/>
    <mergeCell ref="J109"/>
    <mergeCell ref="C110:D110"/>
    <mergeCell ref="E110"/>
    <mergeCell ref="F110"/>
    <mergeCell ref="G110"/>
    <mergeCell ref="H110"/>
    <mergeCell ref="I110"/>
    <mergeCell ref="J110"/>
    <mergeCell ref="C109:D109"/>
    <mergeCell ref="E109"/>
    <mergeCell ref="F109"/>
    <mergeCell ref="G109"/>
    <mergeCell ref="H109"/>
    <mergeCell ref="I111"/>
    <mergeCell ref="J111"/>
    <mergeCell ref="C112:D112"/>
    <mergeCell ref="E112"/>
    <mergeCell ref="F112"/>
    <mergeCell ref="G112"/>
    <mergeCell ref="H112"/>
    <mergeCell ref="I112"/>
    <mergeCell ref="J112"/>
    <mergeCell ref="C111:D111"/>
    <mergeCell ref="E111"/>
    <mergeCell ref="F111"/>
    <mergeCell ref="G111"/>
    <mergeCell ref="H111"/>
    <mergeCell ref="I115"/>
    <mergeCell ref="J115"/>
    <mergeCell ref="C116:D116"/>
    <mergeCell ref="C115:D115"/>
    <mergeCell ref="E115"/>
    <mergeCell ref="F115"/>
    <mergeCell ref="G115"/>
    <mergeCell ref="H115"/>
    <mergeCell ref="I113"/>
    <mergeCell ref="J113"/>
    <mergeCell ref="C114:D114"/>
    <mergeCell ref="E114"/>
    <mergeCell ref="F114"/>
    <mergeCell ref="G114"/>
    <mergeCell ref="H114"/>
    <mergeCell ref="I114"/>
    <mergeCell ref="J114"/>
    <mergeCell ref="C113:D113"/>
    <mergeCell ref="E113"/>
    <mergeCell ref="F113"/>
    <mergeCell ref="G113"/>
    <mergeCell ref="H113"/>
  </mergeCells>
  <dataValidations count="400">
    <dataValidation type="decimal" showErrorMessage="1" errorTitle="Kesalahan Jenis Data" error="Data yang dimasukkan harus berupa Angka!" sqref="G16">
      <formula1>-1000000000000000000</formula1>
      <formula2>1000000000000000000</formula2>
    </dataValidation>
    <dataValidation type="decimal" showErrorMessage="1" errorTitle="Kesalahan Jenis Data" error="Data yang dimasukkan harus berupa Angka!" sqref="H16">
      <formula1>-1000000000000000000</formula1>
      <formula2>1000000000000000000</formula2>
    </dataValidation>
    <dataValidation type="decimal" showErrorMessage="1" errorTitle="Kesalahan Jenis Data" error="Data yang dimasukkan harus berupa Angka!" sqref="I16">
      <formula1>-1000000000000000000</formula1>
      <formula2>1000000000000000000</formula2>
    </dataValidation>
    <dataValidation type="decimal" showErrorMessage="1" errorTitle="Kesalahan Jenis Data" error="Data yang dimasukkan harus berupa Angka!" sqref="J16">
      <formula1>-1000000000000000000</formula1>
      <formula2>1000000000000000000</formula2>
    </dataValidation>
    <dataValidation type="decimal" showErrorMessage="1" errorTitle="Kesalahan Jenis Data" error="Data yang dimasukkan harus berupa Angka!" sqref="G17">
      <formula1>-1000000000000000000</formula1>
      <formula2>1000000000000000000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I17">
      <formula1>-1000000000000000000</formula1>
      <formula2>1000000000000000000</formula2>
    </dataValidation>
    <dataValidation type="decimal" showErrorMessage="1" errorTitle="Kesalahan Jenis Data" error="Data yang dimasukkan harus berupa Angka!" sqref="J17">
      <formula1>-1000000000000000000</formula1>
      <formula2>1000000000000000000</formula2>
    </dataValidation>
    <dataValidation type="decimal" showErrorMessage="1" errorTitle="Kesalahan Jenis Data" error="Data yang dimasukkan harus berupa Angka!" sqref="G18">
      <formula1>-1000000000000000000</formula1>
      <formula2>1000000000000000000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ecimal" showErrorMessage="1" errorTitle="Kesalahan Jenis Data" error="Data yang dimasukkan harus berupa Angka!" sqref="J18">
      <formula1>-1000000000000000000</formula1>
      <formula2>1000000000000000000</formula2>
    </dataValidation>
    <dataValidation type="decimal" showErrorMessage="1" errorTitle="Kesalahan Jenis Data" error="Data yang dimasukkan harus berupa Angka!" sqref="G19">
      <formula1>-1000000000000000000</formula1>
      <formula2>1000000000000000000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  <dataValidation type="decimal" showErrorMessage="1" errorTitle="Kesalahan Jenis Data" error="Data yang dimasukkan harus berupa Angka!" sqref="J19">
      <formula1>-1000000000000000000</formula1>
      <formula2>1000000000000000000</formula2>
    </dataValidation>
    <dataValidation type="decimal" showErrorMessage="1" errorTitle="Kesalahan Jenis Data" error="Data yang dimasukkan harus berupa Angka!" sqref="G20">
      <formula1>-1000000000000000000</formula1>
      <formula2>1000000000000000000</formula2>
    </dataValidation>
    <dataValidation type="decimal" showErrorMessage="1" errorTitle="Kesalahan Jenis Data" error="Data yang dimasukkan harus berupa Angka!" sqref="H20">
      <formula1>-1000000000000000000</formula1>
      <formula2>1000000000000000000</formula2>
    </dataValidation>
    <dataValidation type="decimal" showErrorMessage="1" errorTitle="Kesalahan Jenis Data" error="Data yang dimasukkan harus berupa Angka!" sqref="I20">
      <formula1>-1000000000000000000</formula1>
      <formula2>1000000000000000000</formula2>
    </dataValidation>
    <dataValidation type="decimal" showErrorMessage="1" errorTitle="Kesalahan Jenis Data" error="Data yang dimasukkan harus berupa Angka!" sqref="J20">
      <formula1>-1000000000000000000</formula1>
      <formula2>1000000000000000000</formula2>
    </dataValidation>
    <dataValidation type="decimal" showErrorMessage="1" errorTitle="Kesalahan Jenis Data" error="Data yang dimasukkan harus berupa Angka!" sqref="G21">
      <formula1>-1000000000000000000</formula1>
      <formula2>1000000000000000000</formula2>
    </dataValidation>
    <dataValidation type="decimal" showErrorMessage="1" errorTitle="Kesalahan Jenis Data" error="Data yang dimasukkan harus berupa Angka!" sqref="H21">
      <formula1>-1000000000000000000</formula1>
      <formula2>1000000000000000000</formula2>
    </dataValidation>
    <dataValidation type="decimal" showErrorMessage="1" errorTitle="Kesalahan Jenis Data" error="Data yang dimasukkan harus berupa Angka!" sqref="I21">
      <formula1>-1000000000000000000</formula1>
      <formula2>1000000000000000000</formula2>
    </dataValidation>
    <dataValidation type="decimal" showErrorMessage="1" errorTitle="Kesalahan Jenis Data" error="Data yang dimasukkan harus berupa Angka!" sqref="J21">
      <formula1>-1000000000000000000</formula1>
      <formula2>1000000000000000000</formula2>
    </dataValidation>
    <dataValidation type="decimal" showErrorMessage="1" errorTitle="Kesalahan Jenis Data" error="Data yang dimasukkan harus berupa Angka!" sqref="G22">
      <formula1>-1000000000000000000</formula1>
      <formula2>1000000000000000000</formula2>
    </dataValidation>
    <dataValidation type="decimal" showErrorMessage="1" errorTitle="Kesalahan Jenis Data" error="Data yang dimasukkan harus berupa Angka!" sqref="H22">
      <formula1>-1000000000000000000</formula1>
      <formula2>1000000000000000000</formula2>
    </dataValidation>
    <dataValidation type="decimal" showErrorMessage="1" errorTitle="Kesalahan Jenis Data" error="Data yang dimasukkan harus berupa Angka!" sqref="I22">
      <formula1>-1000000000000000000</formula1>
      <formula2>1000000000000000000</formula2>
    </dataValidation>
    <dataValidation type="decimal" showErrorMessage="1" errorTitle="Kesalahan Jenis Data" error="Data yang dimasukkan harus berupa Angka!" sqref="J22">
      <formula1>-1000000000000000000</formula1>
      <formula2>1000000000000000000</formula2>
    </dataValidation>
    <dataValidation type="decimal" showErrorMessage="1" errorTitle="Kesalahan Jenis Data" error="Data yang dimasukkan harus berupa Angka!" sqref="G23">
      <formula1>-1000000000000000000</formula1>
      <formula2>1000000000000000000</formula2>
    </dataValidation>
    <dataValidation type="decimal" showErrorMessage="1" errorTitle="Kesalahan Jenis Data" error="Data yang dimasukkan harus berupa Angka!" sqref="H23">
      <formula1>-1000000000000000000</formula1>
      <formula2>1000000000000000000</formula2>
    </dataValidation>
    <dataValidation type="decimal" showErrorMessage="1" errorTitle="Kesalahan Jenis Data" error="Data yang dimasukkan harus berupa Angka!" sqref="I23">
      <formula1>-1000000000000000000</formula1>
      <formula2>1000000000000000000</formula2>
    </dataValidation>
    <dataValidation type="decimal" showErrorMessage="1" errorTitle="Kesalahan Jenis Data" error="Data yang dimasukkan harus berupa Angka!" sqref="J23">
      <formula1>-1000000000000000000</formula1>
      <formula2>1000000000000000000</formula2>
    </dataValidation>
    <dataValidation type="decimal" showErrorMessage="1" errorTitle="Kesalahan Jenis Data" error="Data yang dimasukkan harus berupa Angka!" sqref="G24">
      <formula1>-1000000000000000000</formula1>
      <formula2>1000000000000000000</formula2>
    </dataValidation>
    <dataValidation type="decimal" showErrorMessage="1" errorTitle="Kesalahan Jenis Data" error="Data yang dimasukkan harus berupa Angka!" sqref="H24">
      <formula1>-1000000000000000000</formula1>
      <formula2>1000000000000000000</formula2>
    </dataValidation>
    <dataValidation type="decimal" showErrorMessage="1" errorTitle="Kesalahan Jenis Data" error="Data yang dimasukkan harus berupa Angka!" sqref="I24">
      <formula1>-1000000000000000000</formula1>
      <formula2>1000000000000000000</formula2>
    </dataValidation>
    <dataValidation type="decimal" showErrorMessage="1" errorTitle="Kesalahan Jenis Data" error="Data yang dimasukkan harus berupa Angka!" sqref="J24">
      <formula1>-1000000000000000000</formula1>
      <formula2>1000000000000000000</formula2>
    </dataValidation>
    <dataValidation type="decimal" showErrorMessage="1" errorTitle="Kesalahan Jenis Data" error="Data yang dimasukkan harus berupa Angka!" sqref="G25">
      <formula1>-1000000000000000000</formula1>
      <formula2>1000000000000000000</formula2>
    </dataValidation>
    <dataValidation type="decimal" showErrorMessage="1" errorTitle="Kesalahan Jenis Data" error="Data yang dimasukkan harus berupa Angka!" sqref="H25">
      <formula1>-1000000000000000000</formula1>
      <formula2>1000000000000000000</formula2>
    </dataValidation>
    <dataValidation type="decimal" showErrorMessage="1" errorTitle="Kesalahan Jenis Data" error="Data yang dimasukkan harus berupa Angka!" sqref="I25">
      <formula1>-1000000000000000000</formula1>
      <formula2>1000000000000000000</formula2>
    </dataValidation>
    <dataValidation type="decimal" showErrorMessage="1" errorTitle="Kesalahan Jenis Data" error="Data yang dimasukkan harus berupa Angka!" sqref="J25">
      <formula1>-1000000000000000000</formula1>
      <formula2>1000000000000000000</formula2>
    </dataValidation>
    <dataValidation type="decimal" showErrorMessage="1" errorTitle="Kesalahan Jenis Data" error="Data yang dimasukkan harus berupa Angka!" sqref="G26">
      <formula1>-1000000000000000000</formula1>
      <formula2>1000000000000000000</formula2>
    </dataValidation>
    <dataValidation type="decimal" showErrorMessage="1" errorTitle="Kesalahan Jenis Data" error="Data yang dimasukkan harus berupa Angka!" sqref="H26">
      <formula1>-1000000000000000000</formula1>
      <formula2>1000000000000000000</formula2>
    </dataValidation>
    <dataValidation type="decimal" showErrorMessage="1" errorTitle="Kesalahan Jenis Data" error="Data yang dimasukkan harus berupa Angka!" sqref="I26">
      <formula1>-1000000000000000000</formula1>
      <formula2>1000000000000000000</formula2>
    </dataValidation>
    <dataValidation type="decimal" showErrorMessage="1" errorTitle="Kesalahan Jenis Data" error="Data yang dimasukkan harus berupa Angka!" sqref="J26">
      <formula1>-1000000000000000000</formula1>
      <formula2>1000000000000000000</formula2>
    </dataValidation>
    <dataValidation type="decimal" showErrorMessage="1" errorTitle="Kesalahan Jenis Data" error="Data yang dimasukkan harus berupa Angka!" sqref="G27">
      <formula1>-1000000000000000000</formula1>
      <formula2>1000000000000000000</formula2>
    </dataValidation>
    <dataValidation type="decimal" showErrorMessage="1" errorTitle="Kesalahan Jenis Data" error="Data yang dimasukkan harus berupa Angka!" sqref="H27">
      <formula1>-1000000000000000000</formula1>
      <formula2>1000000000000000000</formula2>
    </dataValidation>
    <dataValidation type="decimal" showErrorMessage="1" errorTitle="Kesalahan Jenis Data" error="Data yang dimasukkan harus berupa Angka!" sqref="I27">
      <formula1>-1000000000000000000</formula1>
      <formula2>1000000000000000000</formula2>
    </dataValidation>
    <dataValidation type="decimal" showErrorMessage="1" errorTitle="Kesalahan Jenis Data" error="Data yang dimasukkan harus berupa Angka!" sqref="J27">
      <formula1>-1000000000000000000</formula1>
      <formula2>1000000000000000000</formula2>
    </dataValidation>
    <dataValidation type="decimal" showErrorMessage="1" errorTitle="Kesalahan Jenis Data" error="Data yang dimasukkan harus berupa Angka!" sqref="G28">
      <formula1>-1000000000000000000</formula1>
      <formula2>1000000000000000000</formula2>
    </dataValidation>
    <dataValidation type="decimal" showErrorMessage="1" errorTitle="Kesalahan Jenis Data" error="Data yang dimasukkan harus berupa Angka!" sqref="H28">
      <formula1>-1000000000000000000</formula1>
      <formula2>1000000000000000000</formula2>
    </dataValidation>
    <dataValidation type="decimal" showErrorMessage="1" errorTitle="Kesalahan Jenis Data" error="Data yang dimasukkan harus berupa Angka!" sqref="I28">
      <formula1>-1000000000000000000</formula1>
      <formula2>1000000000000000000</formula2>
    </dataValidation>
    <dataValidation type="decimal" showErrorMessage="1" errorTitle="Kesalahan Jenis Data" error="Data yang dimasukkan harus berupa Angka!" sqref="J28">
      <formula1>-1000000000000000000</formula1>
      <formula2>1000000000000000000</formula2>
    </dataValidation>
    <dataValidation type="decimal" showErrorMessage="1" errorTitle="Kesalahan Jenis Data" error="Data yang dimasukkan harus berupa Angka!" sqref="G29">
      <formula1>-1000000000000000000</formula1>
      <formula2>1000000000000000000</formula2>
    </dataValidation>
    <dataValidation type="decimal" showErrorMessage="1" errorTitle="Kesalahan Jenis Data" error="Data yang dimasukkan harus berupa Angka!" sqref="H29">
      <formula1>-1000000000000000000</formula1>
      <formula2>1000000000000000000</formula2>
    </dataValidation>
    <dataValidation type="decimal" showErrorMessage="1" errorTitle="Kesalahan Jenis Data" error="Data yang dimasukkan harus berupa Angka!" sqref="I29">
      <formula1>-1000000000000000000</formula1>
      <formula2>1000000000000000000</formula2>
    </dataValidation>
    <dataValidation type="decimal" showErrorMessage="1" errorTitle="Kesalahan Jenis Data" error="Data yang dimasukkan harus berupa Angka!" sqref="J29">
      <formula1>-1000000000000000000</formula1>
      <formula2>1000000000000000000</formula2>
    </dataValidation>
    <dataValidation type="decimal" showErrorMessage="1" errorTitle="Kesalahan Jenis Data" error="Data yang dimasukkan harus berupa Angka!" sqref="G30">
      <formula1>-1000000000000000000</formula1>
      <formula2>1000000000000000000</formula2>
    </dataValidation>
    <dataValidation type="decimal" showErrorMessage="1" errorTitle="Kesalahan Jenis Data" error="Data yang dimasukkan harus berupa Angka!" sqref="H30">
      <formula1>-1000000000000000000</formula1>
      <formula2>1000000000000000000</formula2>
    </dataValidation>
    <dataValidation type="decimal" showErrorMessage="1" errorTitle="Kesalahan Jenis Data" error="Data yang dimasukkan harus berupa Angka!" sqref="I30">
      <formula1>-1000000000000000000</formula1>
      <formula2>1000000000000000000</formula2>
    </dataValidation>
    <dataValidation type="decimal" showErrorMessage="1" errorTitle="Kesalahan Jenis Data" error="Data yang dimasukkan harus berupa Angka!" sqref="J30">
      <formula1>-1000000000000000000</formula1>
      <formula2>1000000000000000000</formula2>
    </dataValidation>
    <dataValidation type="decimal" showErrorMessage="1" errorTitle="Kesalahan Jenis Data" error="Data yang dimasukkan harus berupa Angka!" sqref="G31">
      <formula1>-1000000000000000000</formula1>
      <formula2>1000000000000000000</formula2>
    </dataValidation>
    <dataValidation type="decimal" showErrorMessage="1" errorTitle="Kesalahan Jenis Data" error="Data yang dimasukkan harus berupa Angka!" sqref="H31">
      <formula1>-1000000000000000000</formula1>
      <formula2>1000000000000000000</formula2>
    </dataValidation>
    <dataValidation type="decimal" showErrorMessage="1" errorTitle="Kesalahan Jenis Data" error="Data yang dimasukkan harus berupa Angka!" sqref="I31">
      <formula1>-1000000000000000000</formula1>
      <formula2>1000000000000000000</formula2>
    </dataValidation>
    <dataValidation type="decimal" showErrorMessage="1" errorTitle="Kesalahan Jenis Data" error="Data yang dimasukkan harus berupa Angka!" sqref="J31">
      <formula1>-1000000000000000000</formula1>
      <formula2>1000000000000000000</formula2>
    </dataValidation>
    <dataValidation type="decimal" showErrorMessage="1" errorTitle="Kesalahan Jenis Data" error="Data yang dimasukkan harus berupa Angka!" sqref="G32">
      <formula1>-1000000000000000000</formula1>
      <formula2>1000000000000000000</formula2>
    </dataValidation>
    <dataValidation type="decimal" showErrorMessage="1" errorTitle="Kesalahan Jenis Data" error="Data yang dimasukkan harus berupa Angka!" sqref="H32">
      <formula1>-1000000000000000000</formula1>
      <formula2>1000000000000000000</formula2>
    </dataValidation>
    <dataValidation type="decimal" showErrorMessage="1" errorTitle="Kesalahan Jenis Data" error="Data yang dimasukkan harus berupa Angka!" sqref="I32">
      <formula1>-1000000000000000000</formula1>
      <formula2>1000000000000000000</formula2>
    </dataValidation>
    <dataValidation type="decimal" showErrorMessage="1" errorTitle="Kesalahan Jenis Data" error="Data yang dimasukkan harus berupa Angka!" sqref="J32">
      <formula1>-1000000000000000000</formula1>
      <formula2>1000000000000000000</formula2>
    </dataValidation>
    <dataValidation type="decimal" showErrorMessage="1" errorTitle="Kesalahan Jenis Data" error="Data yang dimasukkan harus berupa Angka!" sqref="G33">
      <formula1>-1000000000000000000</formula1>
      <formula2>1000000000000000000</formula2>
    </dataValidation>
    <dataValidation type="decimal" showErrorMessage="1" errorTitle="Kesalahan Jenis Data" error="Data yang dimasukkan harus berupa Angka!" sqref="H33">
      <formula1>-1000000000000000000</formula1>
      <formula2>1000000000000000000</formula2>
    </dataValidation>
    <dataValidation type="decimal" showErrorMessage="1" errorTitle="Kesalahan Jenis Data" error="Data yang dimasukkan harus berupa Angka!" sqref="I33">
      <formula1>-1000000000000000000</formula1>
      <formula2>1000000000000000000</formula2>
    </dataValidation>
    <dataValidation type="decimal" showErrorMessage="1" errorTitle="Kesalahan Jenis Data" error="Data yang dimasukkan harus berupa Angka!" sqref="J33">
      <formula1>-1000000000000000000</formula1>
      <formula2>1000000000000000000</formula2>
    </dataValidation>
    <dataValidation type="decimal" showErrorMessage="1" errorTitle="Kesalahan Jenis Data" error="Data yang dimasukkan harus berupa Angka!" sqref="G34">
      <formula1>-1000000000000000000</formula1>
      <formula2>1000000000000000000</formula2>
    </dataValidation>
    <dataValidation type="decimal" showErrorMessage="1" errorTitle="Kesalahan Jenis Data" error="Data yang dimasukkan harus berupa Angka!" sqref="H34">
      <formula1>-1000000000000000000</formula1>
      <formula2>1000000000000000000</formula2>
    </dataValidation>
    <dataValidation type="decimal" showErrorMessage="1" errorTitle="Kesalahan Jenis Data" error="Data yang dimasukkan harus berupa Angka!" sqref="I34">
      <formula1>-1000000000000000000</formula1>
      <formula2>1000000000000000000</formula2>
    </dataValidation>
    <dataValidation type="decimal" showErrorMessage="1" errorTitle="Kesalahan Jenis Data" error="Data yang dimasukkan harus berupa Angka!" sqref="J34">
      <formula1>-1000000000000000000</formula1>
      <formula2>1000000000000000000</formula2>
    </dataValidation>
    <dataValidation type="decimal" showErrorMessage="1" errorTitle="Kesalahan Jenis Data" error="Data yang dimasukkan harus berupa Angka!" sqref="G35">
      <formula1>-1000000000000000000</formula1>
      <formula2>1000000000000000000</formula2>
    </dataValidation>
    <dataValidation type="decimal" showErrorMessage="1" errorTitle="Kesalahan Jenis Data" error="Data yang dimasukkan harus berupa Angka!" sqref="H35">
      <formula1>-1000000000000000000</formula1>
      <formula2>1000000000000000000</formula2>
    </dataValidation>
    <dataValidation type="decimal" showErrorMessage="1" errorTitle="Kesalahan Jenis Data" error="Data yang dimasukkan harus berupa Angka!" sqref="I35">
      <formula1>-1000000000000000000</formula1>
      <formula2>1000000000000000000</formula2>
    </dataValidation>
    <dataValidation type="decimal" showErrorMessage="1" errorTitle="Kesalahan Jenis Data" error="Data yang dimasukkan harus berupa Angka!" sqref="J35">
      <formula1>-1000000000000000000</formula1>
      <formula2>1000000000000000000</formula2>
    </dataValidation>
    <dataValidation type="decimal" showErrorMessage="1" errorTitle="Kesalahan Jenis Data" error="Data yang dimasukkan harus berupa Angka!" sqref="G36">
      <formula1>-1000000000000000000</formula1>
      <formula2>1000000000000000000</formula2>
    </dataValidation>
    <dataValidation type="decimal" showErrorMessage="1" errorTitle="Kesalahan Jenis Data" error="Data yang dimasukkan harus berupa Angka!" sqref="H36">
      <formula1>-1000000000000000000</formula1>
      <formula2>1000000000000000000</formula2>
    </dataValidation>
    <dataValidation type="decimal" showErrorMessage="1" errorTitle="Kesalahan Jenis Data" error="Data yang dimasukkan harus berupa Angka!" sqref="I36">
      <formula1>-1000000000000000000</formula1>
      <formula2>1000000000000000000</formula2>
    </dataValidation>
    <dataValidation type="decimal" showErrorMessage="1" errorTitle="Kesalahan Jenis Data" error="Data yang dimasukkan harus berupa Angka!" sqref="J36">
      <formula1>-1000000000000000000</formula1>
      <formula2>1000000000000000000</formula2>
    </dataValidation>
    <dataValidation type="decimal" showErrorMessage="1" errorTitle="Kesalahan Jenis Data" error="Data yang dimasukkan harus berupa Angka!" sqref="G37">
      <formula1>-1000000000000000000</formula1>
      <formula2>1000000000000000000</formula2>
    </dataValidation>
    <dataValidation type="decimal" showErrorMessage="1" errorTitle="Kesalahan Jenis Data" error="Data yang dimasukkan harus berupa Angka!" sqref="H37">
      <formula1>-1000000000000000000</formula1>
      <formula2>1000000000000000000</formula2>
    </dataValidation>
    <dataValidation type="decimal" showErrorMessage="1" errorTitle="Kesalahan Jenis Data" error="Data yang dimasukkan harus berupa Angka!" sqref="I37">
      <formula1>-1000000000000000000</formula1>
      <formula2>1000000000000000000</formula2>
    </dataValidation>
    <dataValidation type="decimal" showErrorMessage="1" errorTitle="Kesalahan Jenis Data" error="Data yang dimasukkan harus berupa Angka!" sqref="J37">
      <formula1>-1000000000000000000</formula1>
      <formula2>1000000000000000000</formula2>
    </dataValidation>
    <dataValidation type="decimal" showErrorMessage="1" errorTitle="Kesalahan Jenis Data" error="Data yang dimasukkan harus berupa Angka!" sqref="G38">
      <formula1>-1000000000000000000</formula1>
      <formula2>1000000000000000000</formula2>
    </dataValidation>
    <dataValidation type="decimal" showErrorMessage="1" errorTitle="Kesalahan Jenis Data" error="Data yang dimasukkan harus berupa Angka!" sqref="H38">
      <formula1>-1000000000000000000</formula1>
      <formula2>1000000000000000000</formula2>
    </dataValidation>
    <dataValidation type="decimal" showErrorMessage="1" errorTitle="Kesalahan Jenis Data" error="Data yang dimasukkan harus berupa Angka!" sqref="I38">
      <formula1>-1000000000000000000</formula1>
      <formula2>1000000000000000000</formula2>
    </dataValidation>
    <dataValidation type="decimal" showErrorMessage="1" errorTitle="Kesalahan Jenis Data" error="Data yang dimasukkan harus berupa Angka!" sqref="J38">
      <formula1>-1000000000000000000</formula1>
      <formula2>1000000000000000000</formula2>
    </dataValidation>
    <dataValidation type="decimal" showErrorMessage="1" errorTitle="Kesalahan Jenis Data" error="Data yang dimasukkan harus berupa Angka!" sqref="G39">
      <formula1>-1000000000000000000</formula1>
      <formula2>1000000000000000000</formula2>
    </dataValidation>
    <dataValidation type="decimal" showErrorMessage="1" errorTitle="Kesalahan Jenis Data" error="Data yang dimasukkan harus berupa Angka!" sqref="H39">
      <formula1>-1000000000000000000</formula1>
      <formula2>1000000000000000000</formula2>
    </dataValidation>
    <dataValidation type="decimal" showErrorMessage="1" errorTitle="Kesalahan Jenis Data" error="Data yang dimasukkan harus berupa Angka!" sqref="I39">
      <formula1>-1000000000000000000</formula1>
      <formula2>1000000000000000000</formula2>
    </dataValidation>
    <dataValidation type="decimal" showErrorMessage="1" errorTitle="Kesalahan Jenis Data" error="Data yang dimasukkan harus berupa Angka!" sqref="J39">
      <formula1>-1000000000000000000</formula1>
      <formula2>1000000000000000000</formula2>
    </dataValidation>
    <dataValidation type="decimal" showErrorMessage="1" errorTitle="Kesalahan Jenis Data" error="Data yang dimasukkan harus berupa Angka!" sqref="G40">
      <formula1>-1000000000000000000</formula1>
      <formula2>1000000000000000000</formula2>
    </dataValidation>
    <dataValidation type="decimal" showErrorMessage="1" errorTitle="Kesalahan Jenis Data" error="Data yang dimasukkan harus berupa Angka!" sqref="H40">
      <formula1>-1000000000000000000</formula1>
      <formula2>1000000000000000000</formula2>
    </dataValidation>
    <dataValidation type="decimal" showErrorMessage="1" errorTitle="Kesalahan Jenis Data" error="Data yang dimasukkan harus berupa Angka!" sqref="I40">
      <formula1>-1000000000000000000</formula1>
      <formula2>1000000000000000000</formula2>
    </dataValidation>
    <dataValidation type="decimal" showErrorMessage="1" errorTitle="Kesalahan Jenis Data" error="Data yang dimasukkan harus berupa Angka!" sqref="J40">
      <formula1>-1000000000000000000</formula1>
      <formula2>1000000000000000000</formula2>
    </dataValidation>
    <dataValidation type="decimal" showErrorMessage="1" errorTitle="Kesalahan Jenis Data" error="Data yang dimasukkan harus berupa Angka!" sqref="G41">
      <formula1>-1000000000000000000</formula1>
      <formula2>1000000000000000000</formula2>
    </dataValidation>
    <dataValidation type="decimal" showErrorMessage="1" errorTitle="Kesalahan Jenis Data" error="Data yang dimasukkan harus berupa Angka!" sqref="H41">
      <formula1>-1000000000000000000</formula1>
      <formula2>1000000000000000000</formula2>
    </dataValidation>
    <dataValidation type="decimal" showErrorMessage="1" errorTitle="Kesalahan Jenis Data" error="Data yang dimasukkan harus berupa Angka!" sqref="I41">
      <formula1>-1000000000000000000</formula1>
      <formula2>1000000000000000000</formula2>
    </dataValidation>
    <dataValidation type="decimal" showErrorMessage="1" errorTitle="Kesalahan Jenis Data" error="Data yang dimasukkan harus berupa Angka!" sqref="J41">
      <formula1>-1000000000000000000</formula1>
      <formula2>1000000000000000000</formula2>
    </dataValidation>
    <dataValidation type="decimal" showErrorMessage="1" errorTitle="Kesalahan Jenis Data" error="Data yang dimasukkan harus berupa Angka!" sqref="G42">
      <formula1>-1000000000000000000</formula1>
      <formula2>1000000000000000000</formula2>
    </dataValidation>
    <dataValidation type="decimal" showErrorMessage="1" errorTitle="Kesalahan Jenis Data" error="Data yang dimasukkan harus berupa Angka!" sqref="H42">
      <formula1>-1000000000000000000</formula1>
      <formula2>1000000000000000000</formula2>
    </dataValidation>
    <dataValidation type="decimal" showErrorMessage="1" errorTitle="Kesalahan Jenis Data" error="Data yang dimasukkan harus berupa Angka!" sqref="I42">
      <formula1>-1000000000000000000</formula1>
      <formula2>1000000000000000000</formula2>
    </dataValidation>
    <dataValidation type="decimal" showErrorMessage="1" errorTitle="Kesalahan Jenis Data" error="Data yang dimasukkan harus berupa Angka!" sqref="J42">
      <formula1>-1000000000000000000</formula1>
      <formula2>1000000000000000000</formula2>
    </dataValidation>
    <dataValidation type="decimal" showErrorMessage="1" errorTitle="Kesalahan Jenis Data" error="Data yang dimasukkan harus berupa Angka!" sqref="G43">
      <formula1>-1000000000000000000</formula1>
      <formula2>1000000000000000000</formula2>
    </dataValidation>
    <dataValidation type="decimal" showErrorMessage="1" errorTitle="Kesalahan Jenis Data" error="Data yang dimasukkan harus berupa Angka!" sqref="H43">
      <formula1>-1000000000000000000</formula1>
      <formula2>1000000000000000000</formula2>
    </dataValidation>
    <dataValidation type="decimal" showErrorMessage="1" errorTitle="Kesalahan Jenis Data" error="Data yang dimasukkan harus berupa Angka!" sqref="I43">
      <formula1>-1000000000000000000</formula1>
      <formula2>1000000000000000000</formula2>
    </dataValidation>
    <dataValidation type="decimal" showErrorMessage="1" errorTitle="Kesalahan Jenis Data" error="Data yang dimasukkan harus berupa Angka!" sqref="J43">
      <formula1>-1000000000000000000</formula1>
      <formula2>1000000000000000000</formula2>
    </dataValidation>
    <dataValidation type="decimal" showErrorMessage="1" errorTitle="Kesalahan Jenis Data" error="Data yang dimasukkan harus berupa Angka!" sqref="G44">
      <formula1>-1000000000000000000</formula1>
      <formula2>1000000000000000000</formula2>
    </dataValidation>
    <dataValidation type="decimal" showErrorMessage="1" errorTitle="Kesalahan Jenis Data" error="Data yang dimasukkan harus berupa Angka!" sqref="H44">
      <formula1>-1000000000000000000</formula1>
      <formula2>1000000000000000000</formula2>
    </dataValidation>
    <dataValidation type="decimal" showErrorMessage="1" errorTitle="Kesalahan Jenis Data" error="Data yang dimasukkan harus berupa Angka!" sqref="I44">
      <formula1>-1000000000000000000</formula1>
      <formula2>1000000000000000000</formula2>
    </dataValidation>
    <dataValidation type="decimal" showErrorMessage="1" errorTitle="Kesalahan Jenis Data" error="Data yang dimasukkan harus berupa Angka!" sqref="J44">
      <formula1>-1000000000000000000</formula1>
      <formula2>1000000000000000000</formula2>
    </dataValidation>
    <dataValidation type="decimal" showErrorMessage="1" errorTitle="Kesalahan Jenis Data" error="Data yang dimasukkan harus berupa Angka!" sqref="G45">
      <formula1>-1000000000000000000</formula1>
      <formula2>1000000000000000000</formula2>
    </dataValidation>
    <dataValidation type="decimal" showErrorMessage="1" errorTitle="Kesalahan Jenis Data" error="Data yang dimasukkan harus berupa Angka!" sqref="H45">
      <formula1>-1000000000000000000</formula1>
      <formula2>1000000000000000000</formula2>
    </dataValidation>
    <dataValidation type="decimal" showErrorMessage="1" errorTitle="Kesalahan Jenis Data" error="Data yang dimasukkan harus berupa Angka!" sqref="I45">
      <formula1>-1000000000000000000</formula1>
      <formula2>1000000000000000000</formula2>
    </dataValidation>
    <dataValidation type="decimal" showErrorMessage="1" errorTitle="Kesalahan Jenis Data" error="Data yang dimasukkan harus berupa Angka!" sqref="J45">
      <formula1>-1000000000000000000</formula1>
      <formula2>1000000000000000000</formula2>
    </dataValidation>
    <dataValidation type="decimal" showErrorMessage="1" errorTitle="Kesalahan Jenis Data" error="Data yang dimasukkan harus berupa Angka!" sqref="G46">
      <formula1>-1000000000000000000</formula1>
      <formula2>1000000000000000000</formula2>
    </dataValidation>
    <dataValidation type="decimal" showErrorMessage="1" errorTitle="Kesalahan Jenis Data" error="Data yang dimasukkan harus berupa Angka!" sqref="H46">
      <formula1>-1000000000000000000</formula1>
      <formula2>1000000000000000000</formula2>
    </dataValidation>
    <dataValidation type="decimal" showErrorMessage="1" errorTitle="Kesalahan Jenis Data" error="Data yang dimasukkan harus berupa Angka!" sqref="I46">
      <formula1>-1000000000000000000</formula1>
      <formula2>1000000000000000000</formula2>
    </dataValidation>
    <dataValidation type="decimal" showErrorMessage="1" errorTitle="Kesalahan Jenis Data" error="Data yang dimasukkan harus berupa Angka!" sqref="J46">
      <formula1>-1000000000000000000</formula1>
      <formula2>1000000000000000000</formula2>
    </dataValidation>
    <dataValidation type="decimal" showErrorMessage="1" errorTitle="Kesalahan Jenis Data" error="Data yang dimasukkan harus berupa Angka!" sqref="G47">
      <formula1>-1000000000000000000</formula1>
      <formula2>1000000000000000000</formula2>
    </dataValidation>
    <dataValidation type="decimal" showErrorMessage="1" errorTitle="Kesalahan Jenis Data" error="Data yang dimasukkan harus berupa Angka!" sqref="H47">
      <formula1>-1000000000000000000</formula1>
      <formula2>1000000000000000000</formula2>
    </dataValidation>
    <dataValidation type="decimal" showErrorMessage="1" errorTitle="Kesalahan Jenis Data" error="Data yang dimasukkan harus berupa Angka!" sqref="I47">
      <formula1>-1000000000000000000</formula1>
      <formula2>1000000000000000000</formula2>
    </dataValidation>
    <dataValidation type="decimal" showErrorMessage="1" errorTitle="Kesalahan Jenis Data" error="Data yang dimasukkan harus berupa Angka!" sqref="J47">
      <formula1>-1000000000000000000</formula1>
      <formula2>1000000000000000000</formula2>
    </dataValidation>
    <dataValidation type="decimal" showErrorMessage="1" errorTitle="Kesalahan Jenis Data" error="Data yang dimasukkan harus berupa Angka!" sqref="G48">
      <formula1>-1000000000000000000</formula1>
      <formula2>1000000000000000000</formula2>
    </dataValidation>
    <dataValidation type="decimal" showErrorMessage="1" errorTitle="Kesalahan Jenis Data" error="Data yang dimasukkan harus berupa Angka!" sqref="H48">
      <formula1>-1000000000000000000</formula1>
      <formula2>1000000000000000000</formula2>
    </dataValidation>
    <dataValidation type="decimal" showErrorMessage="1" errorTitle="Kesalahan Jenis Data" error="Data yang dimasukkan harus berupa Angka!" sqref="I48">
      <formula1>-1000000000000000000</formula1>
      <formula2>1000000000000000000</formula2>
    </dataValidation>
    <dataValidation type="decimal" showErrorMessage="1" errorTitle="Kesalahan Jenis Data" error="Data yang dimasukkan harus berupa Angka!" sqref="J48">
      <formula1>-1000000000000000000</formula1>
      <formula2>1000000000000000000</formula2>
    </dataValidation>
    <dataValidation type="decimal" showErrorMessage="1" errorTitle="Kesalahan Jenis Data" error="Data yang dimasukkan harus berupa Angka!" sqref="G49">
      <formula1>-1000000000000000000</formula1>
      <formula2>1000000000000000000</formula2>
    </dataValidation>
    <dataValidation type="decimal" showErrorMessage="1" errorTitle="Kesalahan Jenis Data" error="Data yang dimasukkan harus berupa Angka!" sqref="H49">
      <formula1>-1000000000000000000</formula1>
      <formula2>1000000000000000000</formula2>
    </dataValidation>
    <dataValidation type="decimal" showErrorMessage="1" errorTitle="Kesalahan Jenis Data" error="Data yang dimasukkan harus berupa Angka!" sqref="I49">
      <formula1>-1000000000000000000</formula1>
      <formula2>1000000000000000000</formula2>
    </dataValidation>
    <dataValidation type="decimal" showErrorMessage="1" errorTitle="Kesalahan Jenis Data" error="Data yang dimasukkan harus berupa Angka!" sqref="J49">
      <formula1>-1000000000000000000</formula1>
      <formula2>1000000000000000000</formula2>
    </dataValidation>
    <dataValidation type="decimal" showErrorMessage="1" errorTitle="Kesalahan Jenis Data" error="Data yang dimasukkan harus berupa Angka!" sqref="G50">
      <formula1>-1000000000000000000</formula1>
      <formula2>1000000000000000000</formula2>
    </dataValidation>
    <dataValidation type="decimal" showErrorMessage="1" errorTitle="Kesalahan Jenis Data" error="Data yang dimasukkan harus berupa Angka!" sqref="H50">
      <formula1>-1000000000000000000</formula1>
      <formula2>1000000000000000000</formula2>
    </dataValidation>
    <dataValidation type="decimal" showErrorMessage="1" errorTitle="Kesalahan Jenis Data" error="Data yang dimasukkan harus berupa Angka!" sqref="I50">
      <formula1>-1000000000000000000</formula1>
      <formula2>1000000000000000000</formula2>
    </dataValidation>
    <dataValidation type="decimal" showErrorMessage="1" errorTitle="Kesalahan Jenis Data" error="Data yang dimasukkan harus berupa Angka!" sqref="J50">
      <formula1>-1000000000000000000</formula1>
      <formula2>1000000000000000000</formula2>
    </dataValidation>
    <dataValidation type="decimal" showErrorMessage="1" errorTitle="Kesalahan Jenis Data" error="Data yang dimasukkan harus berupa Angka!" sqref="G51">
      <formula1>-1000000000000000000</formula1>
      <formula2>1000000000000000000</formula2>
    </dataValidation>
    <dataValidation type="decimal" showErrorMessage="1" errorTitle="Kesalahan Jenis Data" error="Data yang dimasukkan harus berupa Angka!" sqref="H51">
      <formula1>-1000000000000000000</formula1>
      <formula2>1000000000000000000</formula2>
    </dataValidation>
    <dataValidation type="decimal" showErrorMessage="1" errorTitle="Kesalahan Jenis Data" error="Data yang dimasukkan harus berupa Angka!" sqref="I51">
      <formula1>-1000000000000000000</formula1>
      <formula2>1000000000000000000</formula2>
    </dataValidation>
    <dataValidation type="decimal" showErrorMessage="1" errorTitle="Kesalahan Jenis Data" error="Data yang dimasukkan harus berupa Angka!" sqref="J51">
      <formula1>-1000000000000000000</formula1>
      <formula2>1000000000000000000</formula2>
    </dataValidation>
    <dataValidation type="decimal" showErrorMessage="1" errorTitle="Kesalahan Jenis Data" error="Data yang dimasukkan harus berupa Angka!" sqref="G52">
      <formula1>-1000000000000000000</formula1>
      <formula2>1000000000000000000</formula2>
    </dataValidation>
    <dataValidation type="decimal" showErrorMessage="1" errorTitle="Kesalahan Jenis Data" error="Data yang dimasukkan harus berupa Angka!" sqref="H52">
      <formula1>-1000000000000000000</formula1>
      <formula2>1000000000000000000</formula2>
    </dataValidation>
    <dataValidation type="decimal" showErrorMessage="1" errorTitle="Kesalahan Jenis Data" error="Data yang dimasukkan harus berupa Angka!" sqref="I52">
      <formula1>-1000000000000000000</formula1>
      <formula2>1000000000000000000</formula2>
    </dataValidation>
    <dataValidation type="decimal" showErrorMessage="1" errorTitle="Kesalahan Jenis Data" error="Data yang dimasukkan harus berupa Angka!" sqref="J52">
      <formula1>-1000000000000000000</formula1>
      <formula2>1000000000000000000</formula2>
    </dataValidation>
    <dataValidation type="decimal" showErrorMessage="1" errorTitle="Kesalahan Jenis Data" error="Data yang dimasukkan harus berupa Angka!" sqref="G53">
      <formula1>-1000000000000000000</formula1>
      <formula2>1000000000000000000</formula2>
    </dataValidation>
    <dataValidation type="decimal" showErrorMessage="1" errorTitle="Kesalahan Jenis Data" error="Data yang dimasukkan harus berupa Angka!" sqref="H53">
      <formula1>-1000000000000000000</formula1>
      <formula2>1000000000000000000</formula2>
    </dataValidation>
    <dataValidation type="decimal" showErrorMessage="1" errorTitle="Kesalahan Jenis Data" error="Data yang dimasukkan harus berupa Angka!" sqref="I53">
      <formula1>-1000000000000000000</formula1>
      <formula2>1000000000000000000</formula2>
    </dataValidation>
    <dataValidation type="decimal" showErrorMessage="1" errorTitle="Kesalahan Jenis Data" error="Data yang dimasukkan harus berupa Angka!" sqref="J53">
      <formula1>-1000000000000000000</formula1>
      <formula2>1000000000000000000</formula2>
    </dataValidation>
    <dataValidation type="decimal" showErrorMessage="1" errorTitle="Kesalahan Jenis Data" error="Data yang dimasukkan harus berupa Angka!" sqref="G54">
      <formula1>-1000000000000000000</formula1>
      <formula2>1000000000000000000</formula2>
    </dataValidation>
    <dataValidation type="decimal" showErrorMessage="1" errorTitle="Kesalahan Jenis Data" error="Data yang dimasukkan harus berupa Angka!" sqref="H54">
      <formula1>-1000000000000000000</formula1>
      <formula2>1000000000000000000</formula2>
    </dataValidation>
    <dataValidation type="decimal" showErrorMessage="1" errorTitle="Kesalahan Jenis Data" error="Data yang dimasukkan harus berupa Angka!" sqref="I54">
      <formula1>-1000000000000000000</formula1>
      <formula2>1000000000000000000</formula2>
    </dataValidation>
    <dataValidation type="decimal" showErrorMessage="1" errorTitle="Kesalahan Jenis Data" error="Data yang dimasukkan harus berupa Angka!" sqref="J54">
      <formula1>-1000000000000000000</formula1>
      <formula2>1000000000000000000</formula2>
    </dataValidation>
    <dataValidation type="decimal" showErrorMessage="1" errorTitle="Kesalahan Jenis Data" error="Data yang dimasukkan harus berupa Angka!" sqref="G55">
      <formula1>-1000000000000000000</formula1>
      <formula2>1000000000000000000</formula2>
    </dataValidation>
    <dataValidation type="decimal" showErrorMessage="1" errorTitle="Kesalahan Jenis Data" error="Data yang dimasukkan harus berupa Angka!" sqref="H55">
      <formula1>-1000000000000000000</formula1>
      <formula2>1000000000000000000</formula2>
    </dataValidation>
    <dataValidation type="decimal" showErrorMessage="1" errorTitle="Kesalahan Jenis Data" error="Data yang dimasukkan harus berupa Angka!" sqref="I55">
      <formula1>-1000000000000000000</formula1>
      <formula2>1000000000000000000</formula2>
    </dataValidation>
    <dataValidation type="decimal" showErrorMessage="1" errorTitle="Kesalahan Jenis Data" error="Data yang dimasukkan harus berupa Angka!" sqref="J55">
      <formula1>-1000000000000000000</formula1>
      <formula2>1000000000000000000</formula2>
    </dataValidation>
    <dataValidation type="decimal" showErrorMessage="1" errorTitle="Kesalahan Jenis Data" error="Data yang dimasukkan harus berupa Angka!" sqref="G56">
      <formula1>-1000000000000000000</formula1>
      <formula2>1000000000000000000</formula2>
    </dataValidation>
    <dataValidation type="decimal" showErrorMessage="1" errorTitle="Kesalahan Jenis Data" error="Data yang dimasukkan harus berupa Angka!" sqref="H56">
      <formula1>-1000000000000000000</formula1>
      <formula2>1000000000000000000</formula2>
    </dataValidation>
    <dataValidation type="decimal" showErrorMessage="1" errorTitle="Kesalahan Jenis Data" error="Data yang dimasukkan harus berupa Angka!" sqref="I56">
      <formula1>-1000000000000000000</formula1>
      <formula2>1000000000000000000</formula2>
    </dataValidation>
    <dataValidation type="decimal" showErrorMessage="1" errorTitle="Kesalahan Jenis Data" error="Data yang dimasukkan harus berupa Angka!" sqref="J56">
      <formula1>-1000000000000000000</formula1>
      <formula2>1000000000000000000</formula2>
    </dataValidation>
    <dataValidation type="decimal" showErrorMessage="1" errorTitle="Kesalahan Jenis Data" error="Data yang dimasukkan harus berupa Angka!" sqref="G57">
      <formula1>-1000000000000000000</formula1>
      <formula2>1000000000000000000</formula2>
    </dataValidation>
    <dataValidation type="decimal" showErrorMessage="1" errorTitle="Kesalahan Jenis Data" error="Data yang dimasukkan harus berupa Angka!" sqref="H57">
      <formula1>-1000000000000000000</formula1>
      <formula2>1000000000000000000</formula2>
    </dataValidation>
    <dataValidation type="decimal" showErrorMessage="1" errorTitle="Kesalahan Jenis Data" error="Data yang dimasukkan harus berupa Angka!" sqref="I57">
      <formula1>-1000000000000000000</formula1>
      <formula2>1000000000000000000</formula2>
    </dataValidation>
    <dataValidation type="decimal" showErrorMessage="1" errorTitle="Kesalahan Jenis Data" error="Data yang dimasukkan harus berupa Angka!" sqref="J57">
      <formula1>-1000000000000000000</formula1>
      <formula2>1000000000000000000</formula2>
    </dataValidation>
    <dataValidation type="decimal" showErrorMessage="1" errorTitle="Kesalahan Jenis Data" error="Data yang dimasukkan harus berupa Angka!" sqref="G58">
      <formula1>-1000000000000000000</formula1>
      <formula2>1000000000000000000</formula2>
    </dataValidation>
    <dataValidation type="decimal" showErrorMessage="1" errorTitle="Kesalahan Jenis Data" error="Data yang dimasukkan harus berupa Angka!" sqref="H58">
      <formula1>-1000000000000000000</formula1>
      <formula2>1000000000000000000</formula2>
    </dataValidation>
    <dataValidation type="decimal" showErrorMessage="1" errorTitle="Kesalahan Jenis Data" error="Data yang dimasukkan harus berupa Angka!" sqref="I58">
      <formula1>-1000000000000000000</formula1>
      <formula2>1000000000000000000</formula2>
    </dataValidation>
    <dataValidation type="decimal" showErrorMessage="1" errorTitle="Kesalahan Jenis Data" error="Data yang dimasukkan harus berupa Angka!" sqref="J58">
      <formula1>-1000000000000000000</formula1>
      <formula2>1000000000000000000</formula2>
    </dataValidation>
    <dataValidation type="decimal" showErrorMessage="1" errorTitle="Kesalahan Jenis Data" error="Data yang dimasukkan harus berupa Angka!" sqref="G59">
      <formula1>-1000000000000000000</formula1>
      <formula2>1000000000000000000</formula2>
    </dataValidation>
    <dataValidation type="decimal" showErrorMessage="1" errorTitle="Kesalahan Jenis Data" error="Data yang dimasukkan harus berupa Angka!" sqref="H59">
      <formula1>-1000000000000000000</formula1>
      <formula2>1000000000000000000</formula2>
    </dataValidation>
    <dataValidation type="decimal" showErrorMessage="1" errorTitle="Kesalahan Jenis Data" error="Data yang dimasukkan harus berupa Angka!" sqref="I59">
      <formula1>-1000000000000000000</formula1>
      <formula2>1000000000000000000</formula2>
    </dataValidation>
    <dataValidation type="decimal" showErrorMessage="1" errorTitle="Kesalahan Jenis Data" error="Data yang dimasukkan harus berupa Angka!" sqref="J59">
      <formula1>-1000000000000000000</formula1>
      <formula2>1000000000000000000</formula2>
    </dataValidation>
    <dataValidation type="decimal" showErrorMessage="1" errorTitle="Kesalahan Jenis Data" error="Data yang dimasukkan harus berupa Angka!" sqref="G60">
      <formula1>-1000000000000000000</formula1>
      <formula2>1000000000000000000</formula2>
    </dataValidation>
    <dataValidation type="decimal" showErrorMessage="1" errorTitle="Kesalahan Jenis Data" error="Data yang dimasukkan harus berupa Angka!" sqref="H60">
      <formula1>-1000000000000000000</formula1>
      <formula2>1000000000000000000</formula2>
    </dataValidation>
    <dataValidation type="decimal" showErrorMessage="1" errorTitle="Kesalahan Jenis Data" error="Data yang dimasukkan harus berupa Angka!" sqref="I60">
      <formula1>-1000000000000000000</formula1>
      <formula2>1000000000000000000</formula2>
    </dataValidation>
    <dataValidation type="decimal" showErrorMessage="1" errorTitle="Kesalahan Jenis Data" error="Data yang dimasukkan harus berupa Angka!" sqref="J60">
      <formula1>-1000000000000000000</formula1>
      <formula2>1000000000000000000</formula2>
    </dataValidation>
    <dataValidation type="decimal" showErrorMessage="1" errorTitle="Kesalahan Jenis Data" error="Data yang dimasukkan harus berupa Angka!" sqref="G61">
      <formula1>-1000000000000000000</formula1>
      <formula2>1000000000000000000</formula2>
    </dataValidation>
    <dataValidation type="decimal" showErrorMessage="1" errorTitle="Kesalahan Jenis Data" error="Data yang dimasukkan harus berupa Angka!" sqref="H61">
      <formula1>-1000000000000000000</formula1>
      <formula2>1000000000000000000</formula2>
    </dataValidation>
    <dataValidation type="decimal" showErrorMessage="1" errorTitle="Kesalahan Jenis Data" error="Data yang dimasukkan harus berupa Angka!" sqref="I61">
      <formula1>-1000000000000000000</formula1>
      <formula2>1000000000000000000</formula2>
    </dataValidation>
    <dataValidation type="decimal" showErrorMessage="1" errorTitle="Kesalahan Jenis Data" error="Data yang dimasukkan harus berupa Angka!" sqref="J61">
      <formula1>-1000000000000000000</formula1>
      <formula2>1000000000000000000</formula2>
    </dataValidation>
    <dataValidation type="decimal" showErrorMessage="1" errorTitle="Kesalahan Jenis Data" error="Data yang dimasukkan harus berupa Angka!" sqref="G62">
      <formula1>-1000000000000000000</formula1>
      <formula2>1000000000000000000</formula2>
    </dataValidation>
    <dataValidation type="decimal" showErrorMessage="1" errorTitle="Kesalahan Jenis Data" error="Data yang dimasukkan harus berupa Angka!" sqref="H62">
      <formula1>-1000000000000000000</formula1>
      <formula2>1000000000000000000</formula2>
    </dataValidation>
    <dataValidation type="decimal" showErrorMessage="1" errorTitle="Kesalahan Jenis Data" error="Data yang dimasukkan harus berupa Angka!" sqref="I62">
      <formula1>-1000000000000000000</formula1>
      <formula2>1000000000000000000</formula2>
    </dataValidation>
    <dataValidation type="decimal" showErrorMessage="1" errorTitle="Kesalahan Jenis Data" error="Data yang dimasukkan harus berupa Angka!" sqref="J62">
      <formula1>-1000000000000000000</formula1>
      <formula2>1000000000000000000</formula2>
    </dataValidation>
    <dataValidation type="decimal" showErrorMessage="1" errorTitle="Kesalahan Jenis Data" error="Data yang dimasukkan harus berupa Angka!" sqref="G63">
      <formula1>-1000000000000000000</formula1>
      <formula2>1000000000000000000</formula2>
    </dataValidation>
    <dataValidation type="decimal" showErrorMessage="1" errorTitle="Kesalahan Jenis Data" error="Data yang dimasukkan harus berupa Angka!" sqref="H63">
      <formula1>-1000000000000000000</formula1>
      <formula2>1000000000000000000</formula2>
    </dataValidation>
    <dataValidation type="decimal" showErrorMessage="1" errorTitle="Kesalahan Jenis Data" error="Data yang dimasukkan harus berupa Angka!" sqref="I63">
      <formula1>-1000000000000000000</formula1>
      <formula2>1000000000000000000</formula2>
    </dataValidation>
    <dataValidation type="decimal" showErrorMessage="1" errorTitle="Kesalahan Jenis Data" error="Data yang dimasukkan harus berupa Angka!" sqref="J63">
      <formula1>-1000000000000000000</formula1>
      <formula2>1000000000000000000</formula2>
    </dataValidation>
    <dataValidation type="decimal" showErrorMessage="1" errorTitle="Kesalahan Jenis Data" error="Data yang dimasukkan harus berupa Angka!" sqref="G64">
      <formula1>-1000000000000000000</formula1>
      <formula2>1000000000000000000</formula2>
    </dataValidation>
    <dataValidation type="decimal" showErrorMessage="1" errorTitle="Kesalahan Jenis Data" error="Data yang dimasukkan harus berupa Angka!" sqref="H64">
      <formula1>-1000000000000000000</formula1>
      <formula2>1000000000000000000</formula2>
    </dataValidation>
    <dataValidation type="decimal" showErrorMessage="1" errorTitle="Kesalahan Jenis Data" error="Data yang dimasukkan harus berupa Angka!" sqref="I64">
      <formula1>-1000000000000000000</formula1>
      <formula2>1000000000000000000</formula2>
    </dataValidation>
    <dataValidation type="decimal" showErrorMessage="1" errorTitle="Kesalahan Jenis Data" error="Data yang dimasukkan harus berupa Angka!" sqref="J64">
      <formula1>-1000000000000000000</formula1>
      <formula2>1000000000000000000</formula2>
    </dataValidation>
    <dataValidation type="decimal" showErrorMessage="1" errorTitle="Kesalahan Jenis Data" error="Data yang dimasukkan harus berupa Angka!" sqref="G65">
      <formula1>-1000000000000000000</formula1>
      <formula2>1000000000000000000</formula2>
    </dataValidation>
    <dataValidation type="decimal" showErrorMessage="1" errorTitle="Kesalahan Jenis Data" error="Data yang dimasukkan harus berupa Angka!" sqref="H65">
      <formula1>-1000000000000000000</formula1>
      <formula2>1000000000000000000</formula2>
    </dataValidation>
    <dataValidation type="decimal" showErrorMessage="1" errorTitle="Kesalahan Jenis Data" error="Data yang dimasukkan harus berupa Angka!" sqref="I65">
      <formula1>-1000000000000000000</formula1>
      <formula2>1000000000000000000</formula2>
    </dataValidation>
    <dataValidation type="decimal" showErrorMessage="1" errorTitle="Kesalahan Jenis Data" error="Data yang dimasukkan harus berupa Angka!" sqref="J65">
      <formula1>-1000000000000000000</formula1>
      <formula2>1000000000000000000</formula2>
    </dataValidation>
    <dataValidation type="decimal" showErrorMessage="1" errorTitle="Kesalahan Jenis Data" error="Data yang dimasukkan harus berupa Angka!" sqref="G66">
      <formula1>-1000000000000000000</formula1>
      <formula2>1000000000000000000</formula2>
    </dataValidation>
    <dataValidation type="decimal" showErrorMessage="1" errorTitle="Kesalahan Jenis Data" error="Data yang dimasukkan harus berupa Angka!" sqref="H66">
      <formula1>-1000000000000000000</formula1>
      <formula2>1000000000000000000</formula2>
    </dataValidation>
    <dataValidation type="decimal" showErrorMessage="1" errorTitle="Kesalahan Jenis Data" error="Data yang dimasukkan harus berupa Angka!" sqref="I66">
      <formula1>-1000000000000000000</formula1>
      <formula2>1000000000000000000</formula2>
    </dataValidation>
    <dataValidation type="decimal" showErrorMessage="1" errorTitle="Kesalahan Jenis Data" error="Data yang dimasukkan harus berupa Angka!" sqref="J66">
      <formula1>-1000000000000000000</formula1>
      <formula2>1000000000000000000</formula2>
    </dataValidation>
    <dataValidation type="decimal" showErrorMessage="1" errorTitle="Kesalahan Jenis Data" error="Data yang dimasukkan harus berupa Angka!" sqref="G67">
      <formula1>-1000000000000000000</formula1>
      <formula2>1000000000000000000</formula2>
    </dataValidation>
    <dataValidation type="decimal" showErrorMessage="1" errorTitle="Kesalahan Jenis Data" error="Data yang dimasukkan harus berupa Angka!" sqref="H67">
      <formula1>-1000000000000000000</formula1>
      <formula2>1000000000000000000</formula2>
    </dataValidation>
    <dataValidation type="decimal" showErrorMessage="1" errorTitle="Kesalahan Jenis Data" error="Data yang dimasukkan harus berupa Angka!" sqref="I67">
      <formula1>-1000000000000000000</formula1>
      <formula2>1000000000000000000</formula2>
    </dataValidation>
    <dataValidation type="decimal" showErrorMessage="1" errorTitle="Kesalahan Jenis Data" error="Data yang dimasukkan harus berupa Angka!" sqref="J67">
      <formula1>-1000000000000000000</formula1>
      <formula2>1000000000000000000</formula2>
    </dataValidation>
    <dataValidation type="decimal" showErrorMessage="1" errorTitle="Kesalahan Jenis Data" error="Data yang dimasukkan harus berupa Angka!" sqref="G68">
      <formula1>-1000000000000000000</formula1>
      <formula2>1000000000000000000</formula2>
    </dataValidation>
    <dataValidation type="decimal" showErrorMessage="1" errorTitle="Kesalahan Jenis Data" error="Data yang dimasukkan harus berupa Angka!" sqref="H68">
      <formula1>-1000000000000000000</formula1>
      <formula2>1000000000000000000</formula2>
    </dataValidation>
    <dataValidation type="decimal" showErrorMessage="1" errorTitle="Kesalahan Jenis Data" error="Data yang dimasukkan harus berupa Angka!" sqref="I68">
      <formula1>-1000000000000000000</formula1>
      <formula2>1000000000000000000</formula2>
    </dataValidation>
    <dataValidation type="decimal" showErrorMessage="1" errorTitle="Kesalahan Jenis Data" error="Data yang dimasukkan harus berupa Angka!" sqref="J68">
      <formula1>-1000000000000000000</formula1>
      <formula2>1000000000000000000</formula2>
    </dataValidation>
    <dataValidation type="decimal" showErrorMessage="1" errorTitle="Kesalahan Jenis Data" error="Data yang dimasukkan harus berupa Angka!" sqref="G69">
      <formula1>-1000000000000000000</formula1>
      <formula2>1000000000000000000</formula2>
    </dataValidation>
    <dataValidation type="decimal" showErrorMessage="1" errorTitle="Kesalahan Jenis Data" error="Data yang dimasukkan harus berupa Angka!" sqref="H69">
      <formula1>-1000000000000000000</formula1>
      <formula2>1000000000000000000</formula2>
    </dataValidation>
    <dataValidation type="decimal" showErrorMessage="1" errorTitle="Kesalahan Jenis Data" error="Data yang dimasukkan harus berupa Angka!" sqref="I69">
      <formula1>-1000000000000000000</formula1>
      <formula2>1000000000000000000</formula2>
    </dataValidation>
    <dataValidation type="decimal" showErrorMessage="1" errorTitle="Kesalahan Jenis Data" error="Data yang dimasukkan harus berupa Angka!" sqref="J69">
      <formula1>-1000000000000000000</formula1>
      <formula2>1000000000000000000</formula2>
    </dataValidation>
    <dataValidation type="decimal" showErrorMessage="1" errorTitle="Kesalahan Jenis Data" error="Data yang dimasukkan harus berupa Angka!" sqref="G70">
      <formula1>-1000000000000000000</formula1>
      <formula2>1000000000000000000</formula2>
    </dataValidation>
    <dataValidation type="decimal" showErrorMessage="1" errorTitle="Kesalahan Jenis Data" error="Data yang dimasukkan harus berupa Angka!" sqref="H70">
      <formula1>-1000000000000000000</formula1>
      <formula2>1000000000000000000</formula2>
    </dataValidation>
    <dataValidation type="decimal" showErrorMessage="1" errorTitle="Kesalahan Jenis Data" error="Data yang dimasukkan harus berupa Angka!" sqref="I70">
      <formula1>-1000000000000000000</formula1>
      <formula2>1000000000000000000</formula2>
    </dataValidation>
    <dataValidation type="decimal" showErrorMessage="1" errorTitle="Kesalahan Jenis Data" error="Data yang dimasukkan harus berupa Angka!" sqref="J70">
      <formula1>-1000000000000000000</formula1>
      <formula2>1000000000000000000</formula2>
    </dataValidation>
    <dataValidation type="decimal" showErrorMessage="1" errorTitle="Kesalahan Jenis Data" error="Data yang dimasukkan harus berupa Angka!" sqref="G71">
      <formula1>-1000000000000000000</formula1>
      <formula2>1000000000000000000</formula2>
    </dataValidation>
    <dataValidation type="decimal" showErrorMessage="1" errorTitle="Kesalahan Jenis Data" error="Data yang dimasukkan harus berupa Angka!" sqref="H71">
      <formula1>-1000000000000000000</formula1>
      <formula2>1000000000000000000</formula2>
    </dataValidation>
    <dataValidation type="decimal" showErrorMessage="1" errorTitle="Kesalahan Jenis Data" error="Data yang dimasukkan harus berupa Angka!" sqref="I71">
      <formula1>-1000000000000000000</formula1>
      <formula2>1000000000000000000</formula2>
    </dataValidation>
    <dataValidation type="decimal" showErrorMessage="1" errorTitle="Kesalahan Jenis Data" error="Data yang dimasukkan harus berupa Angka!" sqref="J71">
      <formula1>-1000000000000000000</formula1>
      <formula2>1000000000000000000</formula2>
    </dataValidation>
    <dataValidation type="decimal" showErrorMessage="1" errorTitle="Kesalahan Jenis Data" error="Data yang dimasukkan harus berupa Angka!" sqref="G72">
      <formula1>-1000000000000000000</formula1>
      <formula2>1000000000000000000</formula2>
    </dataValidation>
    <dataValidation type="decimal" showErrorMessage="1" errorTitle="Kesalahan Jenis Data" error="Data yang dimasukkan harus berupa Angka!" sqref="H72">
      <formula1>-1000000000000000000</formula1>
      <formula2>1000000000000000000</formula2>
    </dataValidation>
    <dataValidation type="decimal" showErrorMessage="1" errorTitle="Kesalahan Jenis Data" error="Data yang dimasukkan harus berupa Angka!" sqref="I72">
      <formula1>-1000000000000000000</formula1>
      <formula2>1000000000000000000</formula2>
    </dataValidation>
    <dataValidation type="decimal" showErrorMessage="1" errorTitle="Kesalahan Jenis Data" error="Data yang dimasukkan harus berupa Angka!" sqref="J72">
      <formula1>-1000000000000000000</formula1>
      <formula2>1000000000000000000</formula2>
    </dataValidation>
    <dataValidation type="decimal" showErrorMessage="1" errorTitle="Kesalahan Jenis Data" error="Data yang dimasukkan harus berupa Angka!" sqref="G73">
      <formula1>-1000000000000000000</formula1>
      <formula2>1000000000000000000</formula2>
    </dataValidation>
    <dataValidation type="decimal" showErrorMessage="1" errorTitle="Kesalahan Jenis Data" error="Data yang dimasukkan harus berupa Angka!" sqref="H73">
      <formula1>-1000000000000000000</formula1>
      <formula2>1000000000000000000</formula2>
    </dataValidation>
    <dataValidation type="decimal" showErrorMessage="1" errorTitle="Kesalahan Jenis Data" error="Data yang dimasukkan harus berupa Angka!" sqref="I73">
      <formula1>-1000000000000000000</formula1>
      <formula2>1000000000000000000</formula2>
    </dataValidation>
    <dataValidation type="decimal" showErrorMessage="1" errorTitle="Kesalahan Jenis Data" error="Data yang dimasukkan harus berupa Angka!" sqref="J73">
      <formula1>-1000000000000000000</formula1>
      <formula2>1000000000000000000</formula2>
    </dataValidation>
    <dataValidation type="decimal" showErrorMessage="1" errorTitle="Kesalahan Jenis Data" error="Data yang dimasukkan harus berupa Angka!" sqref="G74">
      <formula1>-1000000000000000000</formula1>
      <formula2>1000000000000000000</formula2>
    </dataValidation>
    <dataValidation type="decimal" showErrorMessage="1" errorTitle="Kesalahan Jenis Data" error="Data yang dimasukkan harus berupa Angka!" sqref="H74">
      <formula1>-1000000000000000000</formula1>
      <formula2>1000000000000000000</formula2>
    </dataValidation>
    <dataValidation type="decimal" showErrorMessage="1" errorTitle="Kesalahan Jenis Data" error="Data yang dimasukkan harus berupa Angka!" sqref="I74">
      <formula1>-1000000000000000000</formula1>
      <formula2>1000000000000000000</formula2>
    </dataValidation>
    <dataValidation type="decimal" showErrorMessage="1" errorTitle="Kesalahan Jenis Data" error="Data yang dimasukkan harus berupa Angka!" sqref="J74">
      <formula1>-1000000000000000000</formula1>
      <formula2>1000000000000000000</formula2>
    </dataValidation>
    <dataValidation type="decimal" showErrorMessage="1" errorTitle="Kesalahan Jenis Data" error="Data yang dimasukkan harus berupa Angka!" sqref="G75">
      <formula1>-1000000000000000000</formula1>
      <formula2>1000000000000000000</formula2>
    </dataValidation>
    <dataValidation type="decimal" showErrorMessage="1" errorTitle="Kesalahan Jenis Data" error="Data yang dimasukkan harus berupa Angka!" sqref="H75">
      <formula1>-1000000000000000000</formula1>
      <formula2>1000000000000000000</formula2>
    </dataValidation>
    <dataValidation type="decimal" showErrorMessage="1" errorTitle="Kesalahan Jenis Data" error="Data yang dimasukkan harus berupa Angka!" sqref="I75">
      <formula1>-1000000000000000000</formula1>
      <formula2>1000000000000000000</formula2>
    </dataValidation>
    <dataValidation type="decimal" showErrorMessage="1" errorTitle="Kesalahan Jenis Data" error="Data yang dimasukkan harus berupa Angka!" sqref="J75">
      <formula1>-1000000000000000000</formula1>
      <formula2>1000000000000000000</formula2>
    </dataValidation>
    <dataValidation type="decimal" showErrorMessage="1" errorTitle="Kesalahan Jenis Data" error="Data yang dimasukkan harus berupa Angka!" sqref="G76">
      <formula1>-1000000000000000000</formula1>
      <formula2>1000000000000000000</formula2>
    </dataValidation>
    <dataValidation type="decimal" showErrorMessage="1" errorTitle="Kesalahan Jenis Data" error="Data yang dimasukkan harus berupa Angka!" sqref="H76">
      <formula1>-1000000000000000000</formula1>
      <formula2>1000000000000000000</formula2>
    </dataValidation>
    <dataValidation type="decimal" showErrorMessage="1" errorTitle="Kesalahan Jenis Data" error="Data yang dimasukkan harus berupa Angka!" sqref="I76">
      <formula1>-1000000000000000000</formula1>
      <formula2>1000000000000000000</formula2>
    </dataValidation>
    <dataValidation type="decimal" showErrorMessage="1" errorTitle="Kesalahan Jenis Data" error="Data yang dimasukkan harus berupa Angka!" sqref="J76">
      <formula1>-1000000000000000000</formula1>
      <formula2>1000000000000000000</formula2>
    </dataValidation>
    <dataValidation type="decimal" showErrorMessage="1" errorTitle="Kesalahan Jenis Data" error="Data yang dimasukkan harus berupa Angka!" sqref="G77">
      <formula1>-1000000000000000000</formula1>
      <formula2>1000000000000000000</formula2>
    </dataValidation>
    <dataValidation type="decimal" showErrorMessage="1" errorTitle="Kesalahan Jenis Data" error="Data yang dimasukkan harus berupa Angka!" sqref="H77">
      <formula1>-1000000000000000000</formula1>
      <formula2>1000000000000000000</formula2>
    </dataValidation>
    <dataValidation type="decimal" showErrorMessage="1" errorTitle="Kesalahan Jenis Data" error="Data yang dimasukkan harus berupa Angka!" sqref="I77">
      <formula1>-1000000000000000000</formula1>
      <formula2>1000000000000000000</formula2>
    </dataValidation>
    <dataValidation type="decimal" showErrorMessage="1" errorTitle="Kesalahan Jenis Data" error="Data yang dimasukkan harus berupa Angka!" sqref="J77">
      <formula1>-1000000000000000000</formula1>
      <formula2>1000000000000000000</formula2>
    </dataValidation>
    <dataValidation type="decimal" showErrorMessage="1" errorTitle="Kesalahan Jenis Data" error="Data yang dimasukkan harus berupa Angka!" sqref="G78">
      <formula1>-1000000000000000000</formula1>
      <formula2>1000000000000000000</formula2>
    </dataValidation>
    <dataValidation type="decimal" showErrorMessage="1" errorTitle="Kesalahan Jenis Data" error="Data yang dimasukkan harus berupa Angka!" sqref="H78">
      <formula1>-1000000000000000000</formula1>
      <formula2>1000000000000000000</formula2>
    </dataValidation>
    <dataValidation type="decimal" showErrorMessage="1" errorTitle="Kesalahan Jenis Data" error="Data yang dimasukkan harus berupa Angka!" sqref="I78">
      <formula1>-1000000000000000000</formula1>
      <formula2>1000000000000000000</formula2>
    </dataValidation>
    <dataValidation type="decimal" showErrorMessage="1" errorTitle="Kesalahan Jenis Data" error="Data yang dimasukkan harus berupa Angka!" sqref="J78">
      <formula1>-1000000000000000000</formula1>
      <formula2>1000000000000000000</formula2>
    </dataValidation>
    <dataValidation type="decimal" showErrorMessage="1" errorTitle="Kesalahan Jenis Data" error="Data yang dimasukkan harus berupa Angka!" sqref="G79">
      <formula1>-1000000000000000000</formula1>
      <formula2>1000000000000000000</formula2>
    </dataValidation>
    <dataValidation type="decimal" showErrorMessage="1" errorTitle="Kesalahan Jenis Data" error="Data yang dimasukkan harus berupa Angka!" sqref="H79">
      <formula1>-1000000000000000000</formula1>
      <formula2>1000000000000000000</formula2>
    </dataValidation>
    <dataValidation type="decimal" showErrorMessage="1" errorTitle="Kesalahan Jenis Data" error="Data yang dimasukkan harus berupa Angka!" sqref="I79">
      <formula1>-1000000000000000000</formula1>
      <formula2>1000000000000000000</formula2>
    </dataValidation>
    <dataValidation type="decimal" showErrorMessage="1" errorTitle="Kesalahan Jenis Data" error="Data yang dimasukkan harus berupa Angka!" sqref="J79">
      <formula1>-1000000000000000000</formula1>
      <formula2>1000000000000000000</formula2>
    </dataValidation>
    <dataValidation type="decimal" showErrorMessage="1" errorTitle="Kesalahan Jenis Data" error="Data yang dimasukkan harus berupa Angka!" sqref="G80">
      <formula1>-1000000000000000000</formula1>
      <formula2>1000000000000000000</formula2>
    </dataValidation>
    <dataValidation type="decimal" showErrorMessage="1" errorTitle="Kesalahan Jenis Data" error="Data yang dimasukkan harus berupa Angka!" sqref="H80">
      <formula1>-1000000000000000000</formula1>
      <formula2>1000000000000000000</formula2>
    </dataValidation>
    <dataValidation type="decimal" showErrorMessage="1" errorTitle="Kesalahan Jenis Data" error="Data yang dimasukkan harus berupa Angka!" sqref="I80">
      <formula1>-1000000000000000000</formula1>
      <formula2>1000000000000000000</formula2>
    </dataValidation>
    <dataValidation type="decimal" showErrorMessage="1" errorTitle="Kesalahan Jenis Data" error="Data yang dimasukkan harus berupa Angka!" sqref="J80">
      <formula1>-1000000000000000000</formula1>
      <formula2>1000000000000000000</formula2>
    </dataValidation>
    <dataValidation type="decimal" showErrorMessage="1" errorTitle="Kesalahan Jenis Data" error="Data yang dimasukkan harus berupa Angka!" sqref="G81">
      <formula1>-1000000000000000000</formula1>
      <formula2>1000000000000000000</formula2>
    </dataValidation>
    <dataValidation type="decimal" showErrorMessage="1" errorTitle="Kesalahan Jenis Data" error="Data yang dimasukkan harus berupa Angka!" sqref="H81">
      <formula1>-1000000000000000000</formula1>
      <formula2>1000000000000000000</formula2>
    </dataValidation>
    <dataValidation type="decimal" showErrorMessage="1" errorTitle="Kesalahan Jenis Data" error="Data yang dimasukkan harus berupa Angka!" sqref="I81">
      <formula1>-1000000000000000000</formula1>
      <formula2>1000000000000000000</formula2>
    </dataValidation>
    <dataValidation type="decimal" showErrorMessage="1" errorTitle="Kesalahan Jenis Data" error="Data yang dimasukkan harus berupa Angka!" sqref="J81">
      <formula1>-1000000000000000000</formula1>
      <formula2>1000000000000000000</formula2>
    </dataValidation>
    <dataValidation type="decimal" showErrorMessage="1" errorTitle="Kesalahan Jenis Data" error="Data yang dimasukkan harus berupa Angka!" sqref="G82">
      <formula1>-1000000000000000000</formula1>
      <formula2>1000000000000000000</formula2>
    </dataValidation>
    <dataValidation type="decimal" showErrorMessage="1" errorTitle="Kesalahan Jenis Data" error="Data yang dimasukkan harus berupa Angka!" sqref="H82">
      <formula1>-1000000000000000000</formula1>
      <formula2>1000000000000000000</formula2>
    </dataValidation>
    <dataValidation type="decimal" showErrorMessage="1" errorTitle="Kesalahan Jenis Data" error="Data yang dimasukkan harus berupa Angka!" sqref="I82">
      <formula1>-1000000000000000000</formula1>
      <formula2>1000000000000000000</formula2>
    </dataValidation>
    <dataValidation type="decimal" showErrorMessage="1" errorTitle="Kesalahan Jenis Data" error="Data yang dimasukkan harus berupa Angka!" sqref="J82">
      <formula1>-1000000000000000000</formula1>
      <formula2>1000000000000000000</formula2>
    </dataValidation>
    <dataValidation type="decimal" showErrorMessage="1" errorTitle="Kesalahan Jenis Data" error="Data yang dimasukkan harus berupa Angka!" sqref="G83">
      <formula1>-1000000000000000000</formula1>
      <formula2>1000000000000000000</formula2>
    </dataValidation>
    <dataValidation type="decimal" showErrorMessage="1" errorTitle="Kesalahan Jenis Data" error="Data yang dimasukkan harus berupa Angka!" sqref="H83">
      <formula1>-1000000000000000000</formula1>
      <formula2>1000000000000000000</formula2>
    </dataValidation>
    <dataValidation type="decimal" showErrorMessage="1" errorTitle="Kesalahan Jenis Data" error="Data yang dimasukkan harus berupa Angka!" sqref="I83">
      <formula1>-1000000000000000000</formula1>
      <formula2>1000000000000000000</formula2>
    </dataValidation>
    <dataValidation type="decimal" showErrorMessage="1" errorTitle="Kesalahan Jenis Data" error="Data yang dimasukkan harus berupa Angka!" sqref="J83">
      <formula1>-1000000000000000000</formula1>
      <formula2>1000000000000000000</formula2>
    </dataValidation>
    <dataValidation type="decimal" showErrorMessage="1" errorTitle="Kesalahan Jenis Data" error="Data yang dimasukkan harus berupa Angka!" sqref="G84">
      <formula1>-1000000000000000000</formula1>
      <formula2>1000000000000000000</formula2>
    </dataValidation>
    <dataValidation type="decimal" showErrorMessage="1" errorTitle="Kesalahan Jenis Data" error="Data yang dimasukkan harus berupa Angka!" sqref="H84">
      <formula1>-1000000000000000000</formula1>
      <formula2>1000000000000000000</formula2>
    </dataValidation>
    <dataValidation type="decimal" showErrorMessage="1" errorTitle="Kesalahan Jenis Data" error="Data yang dimasukkan harus berupa Angka!" sqref="I84">
      <formula1>-1000000000000000000</formula1>
      <formula2>1000000000000000000</formula2>
    </dataValidation>
    <dataValidation type="decimal" showErrorMessage="1" errorTitle="Kesalahan Jenis Data" error="Data yang dimasukkan harus berupa Angka!" sqref="J84">
      <formula1>-1000000000000000000</formula1>
      <formula2>1000000000000000000</formula2>
    </dataValidation>
    <dataValidation type="decimal" showErrorMessage="1" errorTitle="Kesalahan Jenis Data" error="Data yang dimasukkan harus berupa Angka!" sqref="G85">
      <formula1>-1000000000000000000</formula1>
      <formula2>1000000000000000000</formula2>
    </dataValidation>
    <dataValidation type="decimal" showErrorMessage="1" errorTitle="Kesalahan Jenis Data" error="Data yang dimasukkan harus berupa Angka!" sqref="H85">
      <formula1>-1000000000000000000</formula1>
      <formula2>1000000000000000000</formula2>
    </dataValidation>
    <dataValidation type="decimal" showErrorMessage="1" errorTitle="Kesalahan Jenis Data" error="Data yang dimasukkan harus berupa Angka!" sqref="I85">
      <formula1>-1000000000000000000</formula1>
      <formula2>1000000000000000000</formula2>
    </dataValidation>
    <dataValidation type="decimal" showErrorMessage="1" errorTitle="Kesalahan Jenis Data" error="Data yang dimasukkan harus berupa Angka!" sqref="J85">
      <formula1>-1000000000000000000</formula1>
      <formula2>1000000000000000000</formula2>
    </dataValidation>
    <dataValidation type="decimal" showErrorMessage="1" errorTitle="Kesalahan Jenis Data" error="Data yang dimasukkan harus berupa Angka!" sqref="G86">
      <formula1>-1000000000000000000</formula1>
      <formula2>1000000000000000000</formula2>
    </dataValidation>
    <dataValidation type="decimal" showErrorMessage="1" errorTitle="Kesalahan Jenis Data" error="Data yang dimasukkan harus berupa Angka!" sqref="H86">
      <formula1>-1000000000000000000</formula1>
      <formula2>1000000000000000000</formula2>
    </dataValidation>
    <dataValidation type="decimal" showErrorMessage="1" errorTitle="Kesalahan Jenis Data" error="Data yang dimasukkan harus berupa Angka!" sqref="I86">
      <formula1>-1000000000000000000</formula1>
      <formula2>1000000000000000000</formula2>
    </dataValidation>
    <dataValidation type="decimal" showErrorMessage="1" errorTitle="Kesalahan Jenis Data" error="Data yang dimasukkan harus berupa Angka!" sqref="J86">
      <formula1>-1000000000000000000</formula1>
      <formula2>1000000000000000000</formula2>
    </dataValidation>
    <dataValidation type="decimal" showErrorMessage="1" errorTitle="Kesalahan Jenis Data" error="Data yang dimasukkan harus berupa Angka!" sqref="G87">
      <formula1>-1000000000000000000</formula1>
      <formula2>1000000000000000000</formula2>
    </dataValidation>
    <dataValidation type="decimal" showErrorMessage="1" errorTitle="Kesalahan Jenis Data" error="Data yang dimasukkan harus berupa Angka!" sqref="H87">
      <formula1>-1000000000000000000</formula1>
      <formula2>1000000000000000000</formula2>
    </dataValidation>
    <dataValidation type="decimal" showErrorMessage="1" errorTitle="Kesalahan Jenis Data" error="Data yang dimasukkan harus berupa Angka!" sqref="I87">
      <formula1>-1000000000000000000</formula1>
      <formula2>1000000000000000000</formula2>
    </dataValidation>
    <dataValidation type="decimal" showErrorMessage="1" errorTitle="Kesalahan Jenis Data" error="Data yang dimasukkan harus berupa Angka!" sqref="J87">
      <formula1>-1000000000000000000</formula1>
      <formula2>1000000000000000000</formula2>
    </dataValidation>
    <dataValidation type="decimal" showErrorMessage="1" errorTitle="Kesalahan Jenis Data" error="Data yang dimasukkan harus berupa Angka!" sqref="G88">
      <formula1>-1000000000000000000</formula1>
      <formula2>1000000000000000000</formula2>
    </dataValidation>
    <dataValidation type="decimal" showErrorMessage="1" errorTitle="Kesalahan Jenis Data" error="Data yang dimasukkan harus berupa Angka!" sqref="H88">
      <formula1>-1000000000000000000</formula1>
      <formula2>1000000000000000000</formula2>
    </dataValidation>
    <dataValidation type="decimal" showErrorMessage="1" errorTitle="Kesalahan Jenis Data" error="Data yang dimasukkan harus berupa Angka!" sqref="I88">
      <formula1>-1000000000000000000</formula1>
      <formula2>1000000000000000000</formula2>
    </dataValidation>
    <dataValidation type="decimal" showErrorMessage="1" errorTitle="Kesalahan Jenis Data" error="Data yang dimasukkan harus berupa Angka!" sqref="J88">
      <formula1>-1000000000000000000</formula1>
      <formula2>1000000000000000000</formula2>
    </dataValidation>
    <dataValidation type="decimal" showErrorMessage="1" errorTitle="Kesalahan Jenis Data" error="Data yang dimasukkan harus berupa Angka!" sqref="G89">
      <formula1>-1000000000000000000</formula1>
      <formula2>1000000000000000000</formula2>
    </dataValidation>
    <dataValidation type="decimal" showErrorMessage="1" errorTitle="Kesalahan Jenis Data" error="Data yang dimasukkan harus berupa Angka!" sqref="H89">
      <formula1>-1000000000000000000</formula1>
      <formula2>1000000000000000000</formula2>
    </dataValidation>
    <dataValidation type="decimal" showErrorMessage="1" errorTitle="Kesalahan Jenis Data" error="Data yang dimasukkan harus berupa Angka!" sqref="I89">
      <formula1>-1000000000000000000</formula1>
      <formula2>1000000000000000000</formula2>
    </dataValidation>
    <dataValidation type="decimal" showErrorMessage="1" errorTitle="Kesalahan Jenis Data" error="Data yang dimasukkan harus berupa Angka!" sqref="J89">
      <formula1>-1000000000000000000</formula1>
      <formula2>1000000000000000000</formula2>
    </dataValidation>
    <dataValidation type="decimal" showErrorMessage="1" errorTitle="Kesalahan Jenis Data" error="Data yang dimasukkan harus berupa Angka!" sqref="G90">
      <formula1>-1000000000000000000</formula1>
      <formula2>1000000000000000000</formula2>
    </dataValidation>
    <dataValidation type="decimal" showErrorMessage="1" errorTitle="Kesalahan Jenis Data" error="Data yang dimasukkan harus berupa Angka!" sqref="H90">
      <formula1>-1000000000000000000</formula1>
      <formula2>1000000000000000000</formula2>
    </dataValidation>
    <dataValidation type="decimal" showErrorMessage="1" errorTitle="Kesalahan Jenis Data" error="Data yang dimasukkan harus berupa Angka!" sqref="I90">
      <formula1>-1000000000000000000</formula1>
      <formula2>1000000000000000000</formula2>
    </dataValidation>
    <dataValidation type="decimal" showErrorMessage="1" errorTitle="Kesalahan Jenis Data" error="Data yang dimasukkan harus berupa Angka!" sqref="J90">
      <formula1>-1000000000000000000</formula1>
      <formula2>1000000000000000000</formula2>
    </dataValidation>
    <dataValidation type="decimal" showErrorMessage="1" errorTitle="Kesalahan Jenis Data" error="Data yang dimasukkan harus berupa Angka!" sqref="G91">
      <formula1>-1000000000000000000</formula1>
      <formula2>1000000000000000000</formula2>
    </dataValidation>
    <dataValidation type="decimal" showErrorMessage="1" errorTitle="Kesalahan Jenis Data" error="Data yang dimasukkan harus berupa Angka!" sqref="H91">
      <formula1>-1000000000000000000</formula1>
      <formula2>1000000000000000000</formula2>
    </dataValidation>
    <dataValidation type="decimal" showErrorMessage="1" errorTitle="Kesalahan Jenis Data" error="Data yang dimasukkan harus berupa Angka!" sqref="I91">
      <formula1>-1000000000000000000</formula1>
      <formula2>1000000000000000000</formula2>
    </dataValidation>
    <dataValidation type="decimal" showErrorMessage="1" errorTitle="Kesalahan Jenis Data" error="Data yang dimasukkan harus berupa Angka!" sqref="J91">
      <formula1>-1000000000000000000</formula1>
      <formula2>1000000000000000000</formula2>
    </dataValidation>
    <dataValidation type="decimal" showErrorMessage="1" errorTitle="Kesalahan Jenis Data" error="Data yang dimasukkan harus berupa Angka!" sqref="G92">
      <formula1>-1000000000000000000</formula1>
      <formula2>1000000000000000000</formula2>
    </dataValidation>
    <dataValidation type="decimal" showErrorMessage="1" errorTitle="Kesalahan Jenis Data" error="Data yang dimasukkan harus berupa Angka!" sqref="H92">
      <formula1>-1000000000000000000</formula1>
      <formula2>1000000000000000000</formula2>
    </dataValidation>
    <dataValidation type="decimal" showErrorMessage="1" errorTitle="Kesalahan Jenis Data" error="Data yang dimasukkan harus berupa Angka!" sqref="I92">
      <formula1>-1000000000000000000</formula1>
      <formula2>1000000000000000000</formula2>
    </dataValidation>
    <dataValidation type="decimal" showErrorMessage="1" errorTitle="Kesalahan Jenis Data" error="Data yang dimasukkan harus berupa Angka!" sqref="J92">
      <formula1>-1000000000000000000</formula1>
      <formula2>1000000000000000000</formula2>
    </dataValidation>
    <dataValidation type="decimal" showErrorMessage="1" errorTitle="Kesalahan Jenis Data" error="Data yang dimasukkan harus berupa Angka!" sqref="G93">
      <formula1>-1000000000000000000</formula1>
      <formula2>1000000000000000000</formula2>
    </dataValidation>
    <dataValidation type="decimal" showErrorMessage="1" errorTitle="Kesalahan Jenis Data" error="Data yang dimasukkan harus berupa Angka!" sqref="H93">
      <formula1>-1000000000000000000</formula1>
      <formula2>1000000000000000000</formula2>
    </dataValidation>
    <dataValidation type="decimal" showErrorMessage="1" errorTitle="Kesalahan Jenis Data" error="Data yang dimasukkan harus berupa Angka!" sqref="I93">
      <formula1>-1000000000000000000</formula1>
      <formula2>1000000000000000000</formula2>
    </dataValidation>
    <dataValidation type="decimal" showErrorMessage="1" errorTitle="Kesalahan Jenis Data" error="Data yang dimasukkan harus berupa Angka!" sqref="J93">
      <formula1>-1000000000000000000</formula1>
      <formula2>1000000000000000000</formula2>
    </dataValidation>
    <dataValidation type="decimal" showErrorMessage="1" errorTitle="Kesalahan Jenis Data" error="Data yang dimasukkan harus berupa Angka!" sqref="G94">
      <formula1>-1000000000000000000</formula1>
      <formula2>1000000000000000000</formula2>
    </dataValidation>
    <dataValidation type="decimal" showErrorMessage="1" errorTitle="Kesalahan Jenis Data" error="Data yang dimasukkan harus berupa Angka!" sqref="H94">
      <formula1>-1000000000000000000</formula1>
      <formula2>1000000000000000000</formula2>
    </dataValidation>
    <dataValidation type="decimal" showErrorMessage="1" errorTitle="Kesalahan Jenis Data" error="Data yang dimasukkan harus berupa Angka!" sqref="I94">
      <formula1>-1000000000000000000</formula1>
      <formula2>1000000000000000000</formula2>
    </dataValidation>
    <dataValidation type="decimal" showErrorMessage="1" errorTitle="Kesalahan Jenis Data" error="Data yang dimasukkan harus berupa Angka!" sqref="J94">
      <formula1>-1000000000000000000</formula1>
      <formula2>1000000000000000000</formula2>
    </dataValidation>
    <dataValidation type="decimal" showErrorMessage="1" errorTitle="Kesalahan Jenis Data" error="Data yang dimasukkan harus berupa Angka!" sqref="G95">
      <formula1>-1000000000000000000</formula1>
      <formula2>1000000000000000000</formula2>
    </dataValidation>
    <dataValidation type="decimal" showErrorMessage="1" errorTitle="Kesalahan Jenis Data" error="Data yang dimasukkan harus berupa Angka!" sqref="H95">
      <formula1>-1000000000000000000</formula1>
      <formula2>1000000000000000000</formula2>
    </dataValidation>
    <dataValidation type="decimal" showErrorMessage="1" errorTitle="Kesalahan Jenis Data" error="Data yang dimasukkan harus berupa Angka!" sqref="I95">
      <formula1>-1000000000000000000</formula1>
      <formula2>1000000000000000000</formula2>
    </dataValidation>
    <dataValidation type="decimal" showErrorMessage="1" errorTitle="Kesalahan Jenis Data" error="Data yang dimasukkan harus berupa Angka!" sqref="J95">
      <formula1>-1000000000000000000</formula1>
      <formula2>1000000000000000000</formula2>
    </dataValidation>
    <dataValidation type="decimal" showErrorMessage="1" errorTitle="Kesalahan Jenis Data" error="Data yang dimasukkan harus berupa Angka!" sqref="G96">
      <formula1>-1000000000000000000</formula1>
      <formula2>1000000000000000000</formula2>
    </dataValidation>
    <dataValidation type="decimal" showErrorMessage="1" errorTitle="Kesalahan Jenis Data" error="Data yang dimasukkan harus berupa Angka!" sqref="H96">
      <formula1>-1000000000000000000</formula1>
      <formula2>1000000000000000000</formula2>
    </dataValidation>
    <dataValidation type="decimal" showErrorMessage="1" errorTitle="Kesalahan Jenis Data" error="Data yang dimasukkan harus berupa Angka!" sqref="I96">
      <formula1>-1000000000000000000</formula1>
      <formula2>1000000000000000000</formula2>
    </dataValidation>
    <dataValidation type="decimal" showErrorMessage="1" errorTitle="Kesalahan Jenis Data" error="Data yang dimasukkan harus berupa Angka!" sqref="J96">
      <formula1>-1000000000000000000</formula1>
      <formula2>1000000000000000000</formula2>
    </dataValidation>
    <dataValidation type="decimal" showErrorMessage="1" errorTitle="Kesalahan Jenis Data" error="Data yang dimasukkan harus berupa Angka!" sqref="G97">
      <formula1>-1000000000000000000</formula1>
      <formula2>1000000000000000000</formula2>
    </dataValidation>
    <dataValidation type="decimal" showErrorMessage="1" errorTitle="Kesalahan Jenis Data" error="Data yang dimasukkan harus berupa Angka!" sqref="H97">
      <formula1>-1000000000000000000</formula1>
      <formula2>1000000000000000000</formula2>
    </dataValidation>
    <dataValidation type="decimal" showErrorMessage="1" errorTitle="Kesalahan Jenis Data" error="Data yang dimasukkan harus berupa Angka!" sqref="I97">
      <formula1>-1000000000000000000</formula1>
      <formula2>1000000000000000000</formula2>
    </dataValidation>
    <dataValidation type="decimal" showErrorMessage="1" errorTitle="Kesalahan Jenis Data" error="Data yang dimasukkan harus berupa Angka!" sqref="J97">
      <formula1>-1000000000000000000</formula1>
      <formula2>1000000000000000000</formula2>
    </dataValidation>
    <dataValidation type="decimal" showErrorMessage="1" errorTitle="Kesalahan Jenis Data" error="Data yang dimasukkan harus berupa Angka!" sqref="G98">
      <formula1>-1000000000000000000</formula1>
      <formula2>1000000000000000000</formula2>
    </dataValidation>
    <dataValidation type="decimal" showErrorMessage="1" errorTitle="Kesalahan Jenis Data" error="Data yang dimasukkan harus berupa Angka!" sqref="H98">
      <formula1>-1000000000000000000</formula1>
      <formula2>1000000000000000000</formula2>
    </dataValidation>
    <dataValidation type="decimal" showErrorMessage="1" errorTitle="Kesalahan Jenis Data" error="Data yang dimasukkan harus berupa Angka!" sqref="I98">
      <formula1>-1000000000000000000</formula1>
      <formula2>1000000000000000000</formula2>
    </dataValidation>
    <dataValidation type="decimal" showErrorMessage="1" errorTitle="Kesalahan Jenis Data" error="Data yang dimasukkan harus berupa Angka!" sqref="J98">
      <formula1>-1000000000000000000</formula1>
      <formula2>1000000000000000000</formula2>
    </dataValidation>
    <dataValidation type="decimal" showErrorMessage="1" errorTitle="Kesalahan Jenis Data" error="Data yang dimasukkan harus berupa Angka!" sqref="G99">
      <formula1>-1000000000000000000</formula1>
      <formula2>1000000000000000000</formula2>
    </dataValidation>
    <dataValidation type="decimal" showErrorMessage="1" errorTitle="Kesalahan Jenis Data" error="Data yang dimasukkan harus berupa Angka!" sqref="H99">
      <formula1>-1000000000000000000</formula1>
      <formula2>1000000000000000000</formula2>
    </dataValidation>
    <dataValidation type="decimal" showErrorMessage="1" errorTitle="Kesalahan Jenis Data" error="Data yang dimasukkan harus berupa Angka!" sqref="I99">
      <formula1>-1000000000000000000</formula1>
      <formula2>1000000000000000000</formula2>
    </dataValidation>
    <dataValidation type="decimal" showErrorMessage="1" errorTitle="Kesalahan Jenis Data" error="Data yang dimasukkan harus berupa Angka!" sqref="J99">
      <formula1>-1000000000000000000</formula1>
      <formula2>1000000000000000000</formula2>
    </dataValidation>
    <dataValidation type="decimal" showErrorMessage="1" errorTitle="Kesalahan Jenis Data" error="Data yang dimasukkan harus berupa Angka!" sqref="G100">
      <formula1>-1000000000000000000</formula1>
      <formula2>1000000000000000000</formula2>
    </dataValidation>
    <dataValidation type="decimal" showErrorMessage="1" errorTitle="Kesalahan Jenis Data" error="Data yang dimasukkan harus berupa Angka!" sqref="H100">
      <formula1>-1000000000000000000</formula1>
      <formula2>1000000000000000000</formula2>
    </dataValidation>
    <dataValidation type="decimal" showErrorMessage="1" errorTitle="Kesalahan Jenis Data" error="Data yang dimasukkan harus berupa Angka!" sqref="I100">
      <formula1>-1000000000000000000</formula1>
      <formula2>1000000000000000000</formula2>
    </dataValidation>
    <dataValidation type="decimal" showErrorMessage="1" errorTitle="Kesalahan Jenis Data" error="Data yang dimasukkan harus berupa Angka!" sqref="J100">
      <formula1>-1000000000000000000</formula1>
      <formula2>1000000000000000000</formula2>
    </dataValidation>
    <dataValidation type="decimal" showErrorMessage="1" errorTitle="Kesalahan Jenis Data" error="Data yang dimasukkan harus berupa Angka!" sqref="G101">
      <formula1>-1000000000000000000</formula1>
      <formula2>1000000000000000000</formula2>
    </dataValidation>
    <dataValidation type="decimal" showErrorMessage="1" errorTitle="Kesalahan Jenis Data" error="Data yang dimasukkan harus berupa Angka!" sqref="H101">
      <formula1>-1000000000000000000</formula1>
      <formula2>1000000000000000000</formula2>
    </dataValidation>
    <dataValidation type="decimal" showErrorMessage="1" errorTitle="Kesalahan Jenis Data" error="Data yang dimasukkan harus berupa Angka!" sqref="I101">
      <formula1>-1000000000000000000</formula1>
      <formula2>1000000000000000000</formula2>
    </dataValidation>
    <dataValidation type="decimal" showErrorMessage="1" errorTitle="Kesalahan Jenis Data" error="Data yang dimasukkan harus berupa Angka!" sqref="J101">
      <formula1>-1000000000000000000</formula1>
      <formula2>1000000000000000000</formula2>
    </dataValidation>
    <dataValidation type="decimal" showErrorMessage="1" errorTitle="Kesalahan Jenis Data" error="Data yang dimasukkan harus berupa Angka!" sqref="G102">
      <formula1>-1000000000000000000</formula1>
      <formula2>1000000000000000000</formula2>
    </dataValidation>
    <dataValidation type="decimal" showErrorMessage="1" errorTitle="Kesalahan Jenis Data" error="Data yang dimasukkan harus berupa Angka!" sqref="H102">
      <formula1>-1000000000000000000</formula1>
      <formula2>1000000000000000000</formula2>
    </dataValidation>
    <dataValidation type="decimal" showErrorMessage="1" errorTitle="Kesalahan Jenis Data" error="Data yang dimasukkan harus berupa Angka!" sqref="I102">
      <formula1>-1000000000000000000</formula1>
      <formula2>1000000000000000000</formula2>
    </dataValidation>
    <dataValidation type="decimal" showErrorMessage="1" errorTitle="Kesalahan Jenis Data" error="Data yang dimasukkan harus berupa Angka!" sqref="J102">
      <formula1>-1000000000000000000</formula1>
      <formula2>1000000000000000000</formula2>
    </dataValidation>
    <dataValidation type="decimal" showErrorMessage="1" errorTitle="Kesalahan Jenis Data" error="Data yang dimasukkan harus berupa Angka!" sqref="G103">
      <formula1>-1000000000000000000</formula1>
      <formula2>1000000000000000000</formula2>
    </dataValidation>
    <dataValidation type="decimal" showErrorMessage="1" errorTitle="Kesalahan Jenis Data" error="Data yang dimasukkan harus berupa Angka!" sqref="H103">
      <formula1>-1000000000000000000</formula1>
      <formula2>1000000000000000000</formula2>
    </dataValidation>
    <dataValidation type="decimal" showErrorMessage="1" errorTitle="Kesalahan Jenis Data" error="Data yang dimasukkan harus berupa Angka!" sqref="I103">
      <formula1>-1000000000000000000</formula1>
      <formula2>1000000000000000000</formula2>
    </dataValidation>
    <dataValidation type="decimal" showErrorMessage="1" errorTitle="Kesalahan Jenis Data" error="Data yang dimasukkan harus berupa Angka!" sqref="J103">
      <formula1>-1000000000000000000</formula1>
      <formula2>1000000000000000000</formula2>
    </dataValidation>
    <dataValidation type="decimal" showErrorMessage="1" errorTitle="Kesalahan Jenis Data" error="Data yang dimasukkan harus berupa Angka!" sqref="G104">
      <formula1>-1000000000000000000</formula1>
      <formula2>1000000000000000000</formula2>
    </dataValidation>
    <dataValidation type="decimal" showErrorMessage="1" errorTitle="Kesalahan Jenis Data" error="Data yang dimasukkan harus berupa Angka!" sqref="H104">
      <formula1>-1000000000000000000</formula1>
      <formula2>1000000000000000000</formula2>
    </dataValidation>
    <dataValidation type="decimal" showErrorMessage="1" errorTitle="Kesalahan Jenis Data" error="Data yang dimasukkan harus berupa Angka!" sqref="I104">
      <formula1>-1000000000000000000</formula1>
      <formula2>1000000000000000000</formula2>
    </dataValidation>
    <dataValidation type="decimal" showErrorMessage="1" errorTitle="Kesalahan Jenis Data" error="Data yang dimasukkan harus berupa Angka!" sqref="J104">
      <formula1>-1000000000000000000</formula1>
      <formula2>1000000000000000000</formula2>
    </dataValidation>
    <dataValidation type="decimal" showErrorMessage="1" errorTitle="Kesalahan Jenis Data" error="Data yang dimasukkan harus berupa Angka!" sqref="G105">
      <formula1>-1000000000000000000</formula1>
      <formula2>1000000000000000000</formula2>
    </dataValidation>
    <dataValidation type="decimal" showErrorMessage="1" errorTitle="Kesalahan Jenis Data" error="Data yang dimasukkan harus berupa Angka!" sqref="H105">
      <formula1>-1000000000000000000</formula1>
      <formula2>1000000000000000000</formula2>
    </dataValidation>
    <dataValidation type="decimal" showErrorMessage="1" errorTitle="Kesalahan Jenis Data" error="Data yang dimasukkan harus berupa Angka!" sqref="I105">
      <formula1>-1000000000000000000</formula1>
      <formula2>1000000000000000000</formula2>
    </dataValidation>
    <dataValidation type="decimal" showErrorMessage="1" errorTitle="Kesalahan Jenis Data" error="Data yang dimasukkan harus berupa Angka!" sqref="J105">
      <formula1>-1000000000000000000</formula1>
      <formula2>1000000000000000000</formula2>
    </dataValidation>
    <dataValidation type="decimal" showErrorMessage="1" errorTitle="Kesalahan Jenis Data" error="Data yang dimasukkan harus berupa Angka!" sqref="G106">
      <formula1>-1000000000000000000</formula1>
      <formula2>1000000000000000000</formula2>
    </dataValidation>
    <dataValidation type="decimal" showErrorMessage="1" errorTitle="Kesalahan Jenis Data" error="Data yang dimasukkan harus berupa Angka!" sqref="H106">
      <formula1>-1000000000000000000</formula1>
      <formula2>1000000000000000000</formula2>
    </dataValidation>
    <dataValidation type="decimal" showErrorMessage="1" errorTitle="Kesalahan Jenis Data" error="Data yang dimasukkan harus berupa Angka!" sqref="I106">
      <formula1>-1000000000000000000</formula1>
      <formula2>1000000000000000000</formula2>
    </dataValidation>
    <dataValidation type="decimal" showErrorMessage="1" errorTitle="Kesalahan Jenis Data" error="Data yang dimasukkan harus berupa Angka!" sqref="J106">
      <formula1>-1000000000000000000</formula1>
      <formula2>1000000000000000000</formula2>
    </dataValidation>
    <dataValidation type="decimal" showErrorMessage="1" errorTitle="Kesalahan Jenis Data" error="Data yang dimasukkan harus berupa Angka!" sqref="G107">
      <formula1>-1000000000000000000</formula1>
      <formula2>1000000000000000000</formula2>
    </dataValidation>
    <dataValidation type="decimal" showErrorMessage="1" errorTitle="Kesalahan Jenis Data" error="Data yang dimasukkan harus berupa Angka!" sqref="H107">
      <formula1>-1000000000000000000</formula1>
      <formula2>1000000000000000000</formula2>
    </dataValidation>
    <dataValidation type="decimal" showErrorMessage="1" errorTitle="Kesalahan Jenis Data" error="Data yang dimasukkan harus berupa Angka!" sqref="I107">
      <formula1>-1000000000000000000</formula1>
      <formula2>1000000000000000000</formula2>
    </dataValidation>
    <dataValidation type="decimal" showErrorMessage="1" errorTitle="Kesalahan Jenis Data" error="Data yang dimasukkan harus berupa Angka!" sqref="J107">
      <formula1>-1000000000000000000</formula1>
      <formula2>1000000000000000000</formula2>
    </dataValidation>
    <dataValidation type="decimal" showErrorMessage="1" errorTitle="Kesalahan Jenis Data" error="Data yang dimasukkan harus berupa Angka!" sqref="G108">
      <formula1>-1000000000000000000</formula1>
      <formula2>1000000000000000000</formula2>
    </dataValidation>
    <dataValidation type="decimal" showErrorMessage="1" errorTitle="Kesalahan Jenis Data" error="Data yang dimasukkan harus berupa Angka!" sqref="H108">
      <formula1>-1000000000000000000</formula1>
      <formula2>1000000000000000000</formula2>
    </dataValidation>
    <dataValidation type="decimal" showErrorMessage="1" errorTitle="Kesalahan Jenis Data" error="Data yang dimasukkan harus berupa Angka!" sqref="I108">
      <formula1>-1000000000000000000</formula1>
      <formula2>1000000000000000000</formula2>
    </dataValidation>
    <dataValidation type="decimal" showErrorMessage="1" errorTitle="Kesalahan Jenis Data" error="Data yang dimasukkan harus berupa Angka!" sqref="J108">
      <formula1>-1000000000000000000</formula1>
      <formula2>1000000000000000000</formula2>
    </dataValidation>
    <dataValidation type="decimal" showErrorMessage="1" errorTitle="Kesalahan Jenis Data" error="Data yang dimasukkan harus berupa Angka!" sqref="G109">
      <formula1>-1000000000000000000</formula1>
      <formula2>1000000000000000000</formula2>
    </dataValidation>
    <dataValidation type="decimal" showErrorMessage="1" errorTitle="Kesalahan Jenis Data" error="Data yang dimasukkan harus berupa Angka!" sqref="H109">
      <formula1>-1000000000000000000</formula1>
      <formula2>1000000000000000000</formula2>
    </dataValidation>
    <dataValidation type="decimal" showErrorMessage="1" errorTitle="Kesalahan Jenis Data" error="Data yang dimasukkan harus berupa Angka!" sqref="I109">
      <formula1>-1000000000000000000</formula1>
      <formula2>1000000000000000000</formula2>
    </dataValidation>
    <dataValidation type="decimal" showErrorMessage="1" errorTitle="Kesalahan Jenis Data" error="Data yang dimasukkan harus berupa Angka!" sqref="J109">
      <formula1>-1000000000000000000</formula1>
      <formula2>1000000000000000000</formula2>
    </dataValidation>
    <dataValidation type="decimal" showErrorMessage="1" errorTitle="Kesalahan Jenis Data" error="Data yang dimasukkan harus berupa Angka!" sqref="G110">
      <formula1>-1000000000000000000</formula1>
      <formula2>1000000000000000000</formula2>
    </dataValidation>
    <dataValidation type="decimal" showErrorMessage="1" errorTitle="Kesalahan Jenis Data" error="Data yang dimasukkan harus berupa Angka!" sqref="H110">
      <formula1>-1000000000000000000</formula1>
      <formula2>1000000000000000000</formula2>
    </dataValidation>
    <dataValidation type="decimal" showErrorMessage="1" errorTitle="Kesalahan Jenis Data" error="Data yang dimasukkan harus berupa Angka!" sqref="I110">
      <formula1>-1000000000000000000</formula1>
      <formula2>1000000000000000000</formula2>
    </dataValidation>
    <dataValidation type="decimal" showErrorMessage="1" errorTitle="Kesalahan Jenis Data" error="Data yang dimasukkan harus berupa Angka!" sqref="J110">
      <formula1>-1000000000000000000</formula1>
      <formula2>1000000000000000000</formula2>
    </dataValidation>
    <dataValidation type="decimal" showErrorMessage="1" errorTitle="Kesalahan Jenis Data" error="Data yang dimasukkan harus berupa Angka!" sqref="G111">
      <formula1>-1000000000000000000</formula1>
      <formula2>1000000000000000000</formula2>
    </dataValidation>
    <dataValidation type="decimal" showErrorMessage="1" errorTitle="Kesalahan Jenis Data" error="Data yang dimasukkan harus berupa Angka!" sqref="H111">
      <formula1>-1000000000000000000</formula1>
      <formula2>1000000000000000000</formula2>
    </dataValidation>
    <dataValidation type="decimal" showErrorMessage="1" errorTitle="Kesalahan Jenis Data" error="Data yang dimasukkan harus berupa Angka!" sqref="I111">
      <formula1>-1000000000000000000</formula1>
      <formula2>1000000000000000000</formula2>
    </dataValidation>
    <dataValidation type="decimal" showErrorMessage="1" errorTitle="Kesalahan Jenis Data" error="Data yang dimasukkan harus berupa Angka!" sqref="J111">
      <formula1>-1000000000000000000</formula1>
      <formula2>1000000000000000000</formula2>
    </dataValidation>
    <dataValidation type="decimal" showErrorMessage="1" errorTitle="Kesalahan Jenis Data" error="Data yang dimasukkan harus berupa Angka!" sqref="G112">
      <formula1>-1000000000000000000</formula1>
      <formula2>1000000000000000000</formula2>
    </dataValidation>
    <dataValidation type="decimal" showErrorMessage="1" errorTitle="Kesalahan Jenis Data" error="Data yang dimasukkan harus berupa Angka!" sqref="H112">
      <formula1>-1000000000000000000</formula1>
      <formula2>1000000000000000000</formula2>
    </dataValidation>
    <dataValidation type="decimal" showErrorMessage="1" errorTitle="Kesalahan Jenis Data" error="Data yang dimasukkan harus berupa Angka!" sqref="I112">
      <formula1>-1000000000000000000</formula1>
      <formula2>1000000000000000000</formula2>
    </dataValidation>
    <dataValidation type="decimal" showErrorMessage="1" errorTitle="Kesalahan Jenis Data" error="Data yang dimasukkan harus berupa Angka!" sqref="J112">
      <formula1>-1000000000000000000</formula1>
      <formula2>1000000000000000000</formula2>
    </dataValidation>
    <dataValidation type="decimal" showErrorMessage="1" errorTitle="Kesalahan Jenis Data" error="Data yang dimasukkan harus berupa Angka!" sqref="G113">
      <formula1>-1000000000000000000</formula1>
      <formula2>1000000000000000000</formula2>
    </dataValidation>
    <dataValidation type="decimal" showErrorMessage="1" errorTitle="Kesalahan Jenis Data" error="Data yang dimasukkan harus berupa Angka!" sqref="H113">
      <formula1>-1000000000000000000</formula1>
      <formula2>1000000000000000000</formula2>
    </dataValidation>
    <dataValidation type="decimal" showErrorMessage="1" errorTitle="Kesalahan Jenis Data" error="Data yang dimasukkan harus berupa Angka!" sqref="I113">
      <formula1>-1000000000000000000</formula1>
      <formula2>1000000000000000000</formula2>
    </dataValidation>
    <dataValidation type="decimal" showErrorMessage="1" errorTitle="Kesalahan Jenis Data" error="Data yang dimasukkan harus berupa Angka!" sqref="J113">
      <formula1>-1000000000000000000</formula1>
      <formula2>1000000000000000000</formula2>
    </dataValidation>
    <dataValidation type="decimal" showErrorMessage="1" errorTitle="Kesalahan Jenis Data" error="Data yang dimasukkan harus berupa Angka!" sqref="G114">
      <formula1>-1000000000000000000</formula1>
      <formula2>1000000000000000000</formula2>
    </dataValidation>
    <dataValidation type="decimal" showErrorMessage="1" errorTitle="Kesalahan Jenis Data" error="Data yang dimasukkan harus berupa Angka!" sqref="H114">
      <formula1>-1000000000000000000</formula1>
      <formula2>1000000000000000000</formula2>
    </dataValidation>
    <dataValidation type="decimal" showErrorMessage="1" errorTitle="Kesalahan Jenis Data" error="Data yang dimasukkan harus berupa Angka!" sqref="I114">
      <formula1>-1000000000000000000</formula1>
      <formula2>1000000000000000000</formula2>
    </dataValidation>
    <dataValidation type="decimal" showErrorMessage="1" errorTitle="Kesalahan Jenis Data" error="Data yang dimasukkan harus berupa Angka!" sqref="J114">
      <formula1>-1000000000000000000</formula1>
      <formula2>1000000000000000000</formula2>
    </dataValidation>
    <dataValidation type="decimal" showErrorMessage="1" errorTitle="Kesalahan Jenis Data" error="Data yang dimasukkan harus berupa Angka!" sqref="G115">
      <formula1>-1000000000000000000</formula1>
      <formula2>1000000000000000000</formula2>
    </dataValidation>
    <dataValidation type="decimal" showErrorMessage="1" errorTitle="Kesalahan Jenis Data" error="Data yang dimasukkan harus berupa Angka!" sqref="H115">
      <formula1>-1000000000000000000</formula1>
      <formula2>1000000000000000000</formula2>
    </dataValidation>
    <dataValidation type="decimal" showErrorMessage="1" errorTitle="Kesalahan Jenis Data" error="Data yang dimasukkan harus berupa Angka!" sqref="I115">
      <formula1>-1000000000000000000</formula1>
      <formula2>1000000000000000000</formula2>
    </dataValidation>
    <dataValidation type="decimal" showErrorMessage="1" errorTitle="Kesalahan Jenis Data" error="Data yang dimasukkan harus berupa Angka!" sqref="J115">
      <formula1>-1000000000000000000</formula1>
      <formula2>1000000000000000000</formula2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2:L118"/>
  <sheetViews>
    <sheetView showGridLines="0" workbookViewId="0">
      <pane xSplit="4" ySplit="15" topLeftCell="G115" activePane="bottomRight" state="frozen"/>
      <selection pane="topRight" activeCell="E1" sqref="E1"/>
      <selection pane="bottomLeft" activeCell="A16" sqref="A16"/>
      <selection pane="bottomRight" activeCell="E16" sqref="E16:K115"/>
    </sheetView>
  </sheetViews>
  <sheetFormatPr defaultRowHeight="15" x14ac:dyDescent="0.25"/>
  <cols>
    <col min="1" max="1" width="9.140625" style="1" customWidth="1"/>
    <col min="2" max="3" width="1" style="1" customWidth="1"/>
    <col min="4" max="4" width="20" style="1" customWidth="1"/>
    <col min="5" max="5" width="34.140625" style="1" customWidth="1"/>
    <col min="6" max="6" width="62.28515625" style="1" customWidth="1"/>
    <col min="7" max="7" width="38.28515625" style="1" bestFit="1" customWidth="1"/>
    <col min="8" max="9" width="11" style="1" bestFit="1" customWidth="1"/>
    <col min="10" max="10" width="22.5703125" style="1" customWidth="1"/>
    <col min="11" max="11" width="30" style="1" customWidth="1"/>
    <col min="12" max="12" width="1" style="1" customWidth="1"/>
    <col min="13" max="13" width="9.140625" style="1" customWidth="1"/>
    <col min="14" max="16384" width="9.140625" style="1"/>
  </cols>
  <sheetData>
    <row r="2" spans="2:12" ht="5.0999999999999996" customHeight="1" x14ac:dyDescent="0.25">
      <c r="B2" s="9" t="s">
        <v>435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idden="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idden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hidden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hidden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81"/>
      <c r="J7" s="81"/>
      <c r="K7" s="81"/>
      <c r="L7" s="2"/>
    </row>
    <row r="8" spans="2:12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 x14ac:dyDescent="0.25">
      <c r="B9" s="2"/>
      <c r="C9" s="82" t="s">
        <v>436</v>
      </c>
      <c r="D9" s="82"/>
      <c r="E9" s="82"/>
      <c r="F9" s="82"/>
      <c r="G9" s="82"/>
      <c r="H9" s="82"/>
      <c r="I9" s="82"/>
      <c r="J9" s="82"/>
      <c r="K9" s="82"/>
      <c r="L9" s="2"/>
    </row>
    <row r="10" spans="2:12" x14ac:dyDescent="0.25">
      <c r="B10" s="2"/>
      <c r="C10" s="82" t="s">
        <v>437</v>
      </c>
      <c r="D10" s="82"/>
      <c r="E10" s="82"/>
      <c r="F10" s="82"/>
      <c r="G10" s="82"/>
      <c r="H10" s="82"/>
      <c r="I10" s="82"/>
      <c r="J10" s="82"/>
      <c r="K10" s="82"/>
      <c r="L10" s="2"/>
    </row>
    <row r="11" spans="2:12" x14ac:dyDescent="0.25">
      <c r="B11" s="2"/>
      <c r="C11" s="83" t="str">
        <f>"Per "&amp;CONCATENATE("Bulan ", 'Data Umum'!D12, " Tahun ", TEXT('Data Umum'!D11, "YYYY"))</f>
        <v>Per Bulan Desember Tahun 2014</v>
      </c>
      <c r="D11" s="83"/>
      <c r="E11" s="83"/>
      <c r="F11" s="83"/>
      <c r="G11" s="83"/>
      <c r="H11" s="83"/>
      <c r="I11" s="83"/>
      <c r="J11" s="83"/>
      <c r="K11" s="83"/>
      <c r="L11" s="2"/>
    </row>
    <row r="12" spans="2:12" hidden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2:12" x14ac:dyDescent="0.25">
      <c r="B13" s="2"/>
      <c r="C13" s="84" t="s">
        <v>71</v>
      </c>
      <c r="D13" s="84"/>
      <c r="E13" s="84"/>
      <c r="F13" s="84"/>
      <c r="G13" s="84"/>
      <c r="H13" s="84"/>
      <c r="I13" s="84"/>
      <c r="J13" s="84"/>
      <c r="K13" s="84"/>
      <c r="L13" s="2"/>
    </row>
    <row r="14" spans="2:12" x14ac:dyDescent="0.25">
      <c r="B14" s="2"/>
      <c r="C14" s="76" t="s">
        <v>327</v>
      </c>
      <c r="D14" s="75"/>
      <c r="E14" s="79" t="str">
        <f>"Nama Reksa Dana"</f>
        <v>Nama Reksa Dana</v>
      </c>
      <c r="F14" s="79" t="str">
        <f>"Jenis Reksa Dana"</f>
        <v>Jenis Reksa Dana</v>
      </c>
      <c r="G14" s="79" t="str">
        <f>"Manager Investasi"</f>
        <v>Manager Investasi</v>
      </c>
      <c r="H14" s="79" t="str">
        <f>"Saldo SAK"</f>
        <v>Saldo SAK</v>
      </c>
      <c r="I14" s="79" t="str">
        <f>"AYD"</f>
        <v>AYD</v>
      </c>
      <c r="J14" s="79" t="str">
        <f>"Saldo SAK Lancar (Kurang dari Satu Tahun)"</f>
        <v>Saldo SAK Lancar (Kurang dari Satu Tahun)</v>
      </c>
      <c r="K14" s="79" t="str">
        <f>"Keterangan"</f>
        <v>Keterangan</v>
      </c>
      <c r="L14" s="2"/>
    </row>
    <row r="15" spans="2:12" x14ac:dyDescent="0.25">
      <c r="B15" s="2"/>
      <c r="C15" s="77"/>
      <c r="D15" s="78"/>
      <c r="E15" s="80"/>
      <c r="F15" s="80"/>
      <c r="G15" s="80"/>
      <c r="H15" s="80"/>
      <c r="I15" s="80"/>
      <c r="J15" s="80"/>
      <c r="K15" s="80"/>
      <c r="L15" s="2"/>
    </row>
    <row r="16" spans="2:12" x14ac:dyDescent="0.25">
      <c r="B16" s="2"/>
      <c r="C16" s="74" t="s">
        <v>6</v>
      </c>
      <c r="D16" s="75"/>
      <c r="E16" s="30"/>
      <c r="F16" s="30"/>
      <c r="G16" s="30"/>
      <c r="H16" s="31"/>
      <c r="I16" s="31"/>
      <c r="J16" s="31"/>
      <c r="K16" s="73"/>
      <c r="L16" s="2"/>
    </row>
    <row r="17" spans="2:12" ht="15" customHeight="1" x14ac:dyDescent="0.25">
      <c r="B17" s="2"/>
      <c r="C17" s="74" t="s">
        <v>328</v>
      </c>
      <c r="D17" s="75"/>
      <c r="E17" s="30"/>
      <c r="F17" s="30"/>
      <c r="G17" s="30"/>
      <c r="H17" s="31"/>
      <c r="I17" s="31"/>
      <c r="J17" s="31"/>
      <c r="K17" s="73"/>
      <c r="L17" s="2"/>
    </row>
    <row r="18" spans="2:12" ht="15" customHeight="1" x14ac:dyDescent="0.25">
      <c r="B18" s="2"/>
      <c r="C18" s="74" t="s">
        <v>329</v>
      </c>
      <c r="D18" s="75"/>
      <c r="E18" s="30"/>
      <c r="F18" s="30"/>
      <c r="G18" s="30"/>
      <c r="H18" s="31"/>
      <c r="I18" s="31"/>
      <c r="J18" s="31"/>
      <c r="K18" s="73"/>
      <c r="L18" s="2"/>
    </row>
    <row r="19" spans="2:12" ht="15" customHeight="1" x14ac:dyDescent="0.25">
      <c r="B19" s="2"/>
      <c r="C19" s="74" t="s">
        <v>330</v>
      </c>
      <c r="D19" s="75"/>
      <c r="E19" s="34"/>
      <c r="F19" s="34"/>
      <c r="G19" s="34"/>
      <c r="H19" s="35"/>
      <c r="I19" s="35"/>
      <c r="J19" s="31"/>
      <c r="K19" s="73"/>
      <c r="L19" s="2"/>
    </row>
    <row r="20" spans="2:12" ht="15" customHeight="1" x14ac:dyDescent="0.25">
      <c r="B20" s="2"/>
      <c r="C20" s="74" t="s">
        <v>331</v>
      </c>
      <c r="D20" s="75"/>
      <c r="E20" s="34"/>
      <c r="F20" s="34"/>
      <c r="G20" s="34"/>
      <c r="H20" s="35"/>
      <c r="I20" s="35"/>
      <c r="J20" s="31"/>
      <c r="K20" s="73"/>
      <c r="L20" s="2"/>
    </row>
    <row r="21" spans="2:12" ht="15" customHeight="1" x14ac:dyDescent="0.25">
      <c r="B21" s="2"/>
      <c r="C21" s="74" t="s">
        <v>332</v>
      </c>
      <c r="D21" s="75"/>
      <c r="E21" s="34"/>
      <c r="F21" s="34"/>
      <c r="G21" s="33"/>
      <c r="H21" s="35"/>
      <c r="I21" s="35"/>
      <c r="J21" s="31"/>
      <c r="K21" s="73"/>
      <c r="L21" s="2"/>
    </row>
    <row r="22" spans="2:12" x14ac:dyDescent="0.25">
      <c r="B22" s="2"/>
      <c r="C22" s="74" t="s">
        <v>333</v>
      </c>
      <c r="D22" s="75"/>
      <c r="E22" s="34"/>
      <c r="F22" s="34"/>
      <c r="G22" s="34"/>
      <c r="H22" s="35"/>
      <c r="I22" s="35"/>
      <c r="J22" s="31"/>
      <c r="K22" s="73"/>
      <c r="L22" s="2"/>
    </row>
    <row r="23" spans="2:12" x14ac:dyDescent="0.25">
      <c r="B23" s="2"/>
      <c r="C23" s="74" t="s">
        <v>334</v>
      </c>
      <c r="D23" s="75"/>
      <c r="E23" s="34"/>
      <c r="F23" s="34"/>
      <c r="G23" s="34"/>
      <c r="H23" s="35"/>
      <c r="I23" s="35"/>
      <c r="J23" s="31"/>
      <c r="K23" s="73"/>
      <c r="L23" s="2"/>
    </row>
    <row r="24" spans="2:12" x14ac:dyDescent="0.25">
      <c r="B24" s="2"/>
      <c r="C24" s="74" t="s">
        <v>335</v>
      </c>
      <c r="D24" s="75"/>
      <c r="E24" s="34"/>
      <c r="F24" s="34"/>
      <c r="G24" s="34"/>
      <c r="H24" s="35"/>
      <c r="I24" s="35"/>
      <c r="J24" s="31"/>
      <c r="K24" s="73"/>
      <c r="L24" s="2"/>
    </row>
    <row r="25" spans="2:12" ht="15" customHeight="1" x14ac:dyDescent="0.25">
      <c r="B25" s="2"/>
      <c r="C25" s="74" t="s">
        <v>336</v>
      </c>
      <c r="D25" s="75"/>
      <c r="E25" s="34"/>
      <c r="F25" s="34"/>
      <c r="G25" s="34"/>
      <c r="H25" s="35"/>
      <c r="I25" s="35"/>
      <c r="J25" s="31"/>
      <c r="K25" s="73"/>
      <c r="L25" s="2"/>
    </row>
    <row r="26" spans="2:12" x14ac:dyDescent="0.25">
      <c r="B26" s="2"/>
      <c r="C26" s="74" t="s">
        <v>337</v>
      </c>
      <c r="D26" s="75"/>
      <c r="E26" s="34"/>
      <c r="F26" s="34"/>
      <c r="G26" s="34"/>
      <c r="H26" s="35"/>
      <c r="I26" s="35"/>
      <c r="J26" s="31"/>
      <c r="K26" s="73"/>
      <c r="L26" s="2"/>
    </row>
    <row r="27" spans="2:12" x14ac:dyDescent="0.25">
      <c r="B27" s="2"/>
      <c r="C27" s="74" t="s">
        <v>338</v>
      </c>
      <c r="D27" s="75"/>
      <c r="E27" s="34"/>
      <c r="F27" s="34"/>
      <c r="G27" s="34"/>
      <c r="H27" s="35"/>
      <c r="I27" s="35"/>
      <c r="J27" s="31"/>
      <c r="K27" s="73"/>
      <c r="L27" s="2"/>
    </row>
    <row r="28" spans="2:12" x14ac:dyDescent="0.25">
      <c r="B28" s="2"/>
      <c r="C28" s="74" t="s">
        <v>339</v>
      </c>
      <c r="D28" s="75"/>
      <c r="E28" s="34"/>
      <c r="F28" s="34"/>
      <c r="G28" s="34"/>
      <c r="H28" s="35"/>
      <c r="I28" s="35"/>
      <c r="J28" s="31"/>
      <c r="K28" s="73"/>
      <c r="L28" s="2"/>
    </row>
    <row r="29" spans="2:12" x14ac:dyDescent="0.25">
      <c r="B29" s="2"/>
      <c r="C29" s="74" t="s">
        <v>340</v>
      </c>
      <c r="D29" s="75"/>
      <c r="E29" s="33"/>
      <c r="F29" s="45"/>
      <c r="G29" s="34"/>
      <c r="H29" s="35"/>
      <c r="I29" s="35"/>
      <c r="J29" s="31"/>
      <c r="K29" s="73"/>
      <c r="L29" s="2"/>
    </row>
    <row r="30" spans="2:12" x14ac:dyDescent="0.25">
      <c r="B30" s="2"/>
      <c r="C30" s="74" t="s">
        <v>341</v>
      </c>
      <c r="D30" s="75"/>
      <c r="E30" s="47"/>
      <c r="F30" s="38"/>
      <c r="G30" s="47"/>
      <c r="H30" s="35"/>
      <c r="I30" s="35"/>
      <c r="J30" s="31"/>
      <c r="K30" s="73"/>
      <c r="L30" s="2"/>
    </row>
    <row r="31" spans="2:12" x14ac:dyDescent="0.25">
      <c r="B31" s="2"/>
      <c r="C31" s="74" t="s">
        <v>342</v>
      </c>
      <c r="D31" s="75"/>
      <c r="E31" s="33"/>
      <c r="F31" s="54"/>
      <c r="G31" s="33"/>
      <c r="H31" s="31"/>
      <c r="I31" s="31"/>
      <c r="J31" s="31"/>
      <c r="K31" s="73"/>
      <c r="L31" s="2"/>
    </row>
    <row r="32" spans="2:12" x14ac:dyDescent="0.25">
      <c r="B32" s="2"/>
      <c r="C32" s="74" t="s">
        <v>343</v>
      </c>
      <c r="D32" s="75"/>
      <c r="E32" s="96"/>
      <c r="F32" s="37"/>
      <c r="G32" s="96"/>
      <c r="H32" s="87"/>
      <c r="I32" s="87"/>
      <c r="J32" s="87"/>
      <c r="K32" s="73"/>
      <c r="L32" s="2"/>
    </row>
    <row r="33" spans="2:12" x14ac:dyDescent="0.25">
      <c r="B33" s="2"/>
      <c r="C33" s="74" t="s">
        <v>344</v>
      </c>
      <c r="D33" s="75"/>
      <c r="E33" s="73"/>
      <c r="F33" s="52"/>
      <c r="G33" s="73"/>
      <c r="H33" s="87"/>
      <c r="I33" s="46"/>
      <c r="J33" s="87"/>
      <c r="K33" s="73"/>
      <c r="L33" s="2"/>
    </row>
    <row r="34" spans="2:12" x14ac:dyDescent="0.25">
      <c r="B34" s="2"/>
      <c r="C34" s="74" t="s">
        <v>345</v>
      </c>
      <c r="D34" s="75"/>
      <c r="E34" s="73"/>
      <c r="F34" s="45"/>
      <c r="G34" s="73"/>
      <c r="H34" s="87"/>
      <c r="I34" s="46"/>
      <c r="J34" s="87"/>
      <c r="K34" s="73"/>
      <c r="L34" s="2"/>
    </row>
    <row r="35" spans="2:12" x14ac:dyDescent="0.25">
      <c r="B35" s="2"/>
      <c r="C35" s="74" t="s">
        <v>346</v>
      </c>
      <c r="D35" s="75"/>
      <c r="E35" s="59"/>
      <c r="F35" s="59"/>
      <c r="G35" s="59"/>
      <c r="H35" s="60"/>
      <c r="I35" s="60"/>
      <c r="J35" s="87"/>
      <c r="K35" s="73"/>
      <c r="L35" s="2"/>
    </row>
    <row r="36" spans="2:12" x14ac:dyDescent="0.25">
      <c r="B36" s="2"/>
      <c r="C36" s="74" t="s">
        <v>347</v>
      </c>
      <c r="D36" s="75"/>
      <c r="E36" s="59"/>
      <c r="F36" s="59"/>
      <c r="G36" s="61"/>
      <c r="H36" s="60"/>
      <c r="I36" s="60"/>
      <c r="J36" s="87"/>
      <c r="K36" s="73"/>
      <c r="L36" s="2"/>
    </row>
    <row r="37" spans="2:12" x14ac:dyDescent="0.25">
      <c r="B37" s="2"/>
      <c r="C37" s="74" t="s">
        <v>348</v>
      </c>
      <c r="D37" s="75"/>
      <c r="E37" s="73"/>
      <c r="F37" s="52"/>
      <c r="G37" s="96"/>
      <c r="H37" s="87"/>
      <c r="I37" s="53"/>
      <c r="J37" s="87"/>
      <c r="K37" s="73"/>
      <c r="L37" s="2"/>
    </row>
    <row r="38" spans="2:12" x14ac:dyDescent="0.25">
      <c r="B38" s="2"/>
      <c r="C38" s="74" t="s">
        <v>349</v>
      </c>
      <c r="D38" s="75"/>
      <c r="E38" s="73"/>
      <c r="F38" s="52"/>
      <c r="G38" s="52"/>
      <c r="H38" s="87"/>
      <c r="I38" s="53"/>
      <c r="J38" s="87"/>
      <c r="K38" s="73"/>
      <c r="L38" s="2"/>
    </row>
    <row r="39" spans="2:12" x14ac:dyDescent="0.25">
      <c r="B39" s="2"/>
      <c r="C39" s="74" t="s">
        <v>350</v>
      </c>
      <c r="D39" s="75"/>
      <c r="E39" s="73"/>
      <c r="F39" s="73"/>
      <c r="G39" s="73"/>
      <c r="H39" s="87"/>
      <c r="I39" s="87"/>
      <c r="J39" s="87"/>
      <c r="K39" s="73"/>
      <c r="L39" s="2"/>
    </row>
    <row r="40" spans="2:12" x14ac:dyDescent="0.25">
      <c r="B40" s="2"/>
      <c r="C40" s="74" t="s">
        <v>351</v>
      </c>
      <c r="D40" s="75"/>
      <c r="E40" s="73"/>
      <c r="F40" s="73"/>
      <c r="G40" s="73"/>
      <c r="H40" s="87"/>
      <c r="I40" s="87"/>
      <c r="J40" s="87"/>
      <c r="K40" s="73"/>
      <c r="L40" s="2"/>
    </row>
    <row r="41" spans="2:12" x14ac:dyDescent="0.25">
      <c r="B41" s="2"/>
      <c r="C41" s="74" t="s">
        <v>352</v>
      </c>
      <c r="D41" s="75"/>
      <c r="E41" s="73"/>
      <c r="F41" s="73"/>
      <c r="G41" s="73"/>
      <c r="H41" s="87"/>
      <c r="I41" s="87"/>
      <c r="J41" s="87"/>
      <c r="K41" s="73"/>
      <c r="L41" s="2"/>
    </row>
    <row r="42" spans="2:12" x14ac:dyDescent="0.25">
      <c r="B42" s="2"/>
      <c r="C42" s="74" t="s">
        <v>353</v>
      </c>
      <c r="D42" s="75"/>
      <c r="E42" s="73"/>
      <c r="F42" s="73"/>
      <c r="G42" s="73"/>
      <c r="H42" s="87"/>
      <c r="I42" s="87"/>
      <c r="J42" s="87"/>
      <c r="K42" s="73"/>
      <c r="L42" s="2"/>
    </row>
    <row r="43" spans="2:12" x14ac:dyDescent="0.25">
      <c r="B43" s="2"/>
      <c r="C43" s="74" t="s">
        <v>354</v>
      </c>
      <c r="D43" s="75"/>
      <c r="E43" s="73"/>
      <c r="F43" s="73"/>
      <c r="G43" s="73"/>
      <c r="H43" s="87"/>
      <c r="I43" s="87"/>
      <c r="J43" s="87"/>
      <c r="K43" s="73"/>
      <c r="L43" s="2"/>
    </row>
    <row r="44" spans="2:12" x14ac:dyDescent="0.25">
      <c r="B44" s="2"/>
      <c r="C44" s="74" t="s">
        <v>355</v>
      </c>
      <c r="D44" s="75"/>
      <c r="E44" s="73"/>
      <c r="F44" s="73"/>
      <c r="G44" s="73"/>
      <c r="H44" s="87"/>
      <c r="I44" s="87"/>
      <c r="J44" s="87"/>
      <c r="K44" s="73"/>
      <c r="L44" s="2"/>
    </row>
    <row r="45" spans="2:12" x14ac:dyDescent="0.25">
      <c r="B45" s="2"/>
      <c r="C45" s="74" t="s">
        <v>356</v>
      </c>
      <c r="D45" s="75"/>
      <c r="E45" s="73"/>
      <c r="F45" s="73"/>
      <c r="G45" s="73"/>
      <c r="H45" s="87"/>
      <c r="I45" s="87"/>
      <c r="J45" s="87"/>
      <c r="K45" s="73"/>
      <c r="L45" s="2"/>
    </row>
    <row r="46" spans="2:12" x14ac:dyDescent="0.25">
      <c r="B46" s="2"/>
      <c r="C46" s="74" t="s">
        <v>357</v>
      </c>
      <c r="D46" s="75"/>
      <c r="E46" s="73"/>
      <c r="F46" s="73"/>
      <c r="G46" s="73"/>
      <c r="H46" s="87"/>
      <c r="I46" s="87"/>
      <c r="J46" s="87"/>
      <c r="K46" s="73"/>
      <c r="L46" s="2"/>
    </row>
    <row r="47" spans="2:12" x14ac:dyDescent="0.25">
      <c r="B47" s="2"/>
      <c r="C47" s="74" t="s">
        <v>358</v>
      </c>
      <c r="D47" s="75"/>
      <c r="E47" s="73"/>
      <c r="F47" s="73"/>
      <c r="G47" s="73"/>
      <c r="H47" s="87"/>
      <c r="I47" s="87"/>
      <c r="J47" s="87"/>
      <c r="K47" s="73"/>
      <c r="L47" s="2"/>
    </row>
    <row r="48" spans="2:12" x14ac:dyDescent="0.25">
      <c r="B48" s="2"/>
      <c r="C48" s="74" t="s">
        <v>359</v>
      </c>
      <c r="D48" s="75"/>
      <c r="E48" s="73"/>
      <c r="F48" s="73"/>
      <c r="G48" s="73"/>
      <c r="H48" s="87"/>
      <c r="I48" s="87"/>
      <c r="J48" s="87"/>
      <c r="K48" s="73"/>
      <c r="L48" s="2"/>
    </row>
    <row r="49" spans="2:12" x14ac:dyDescent="0.25">
      <c r="B49" s="2"/>
      <c r="C49" s="74" t="s">
        <v>360</v>
      </c>
      <c r="D49" s="75"/>
      <c r="E49" s="73"/>
      <c r="F49" s="73"/>
      <c r="G49" s="73"/>
      <c r="H49" s="87"/>
      <c r="I49" s="87"/>
      <c r="J49" s="87"/>
      <c r="K49" s="73"/>
      <c r="L49" s="2"/>
    </row>
    <row r="50" spans="2:12" x14ac:dyDescent="0.25">
      <c r="B50" s="2"/>
      <c r="C50" s="74" t="s">
        <v>361</v>
      </c>
      <c r="D50" s="75"/>
      <c r="E50" s="73"/>
      <c r="F50" s="73"/>
      <c r="G50" s="73"/>
      <c r="H50" s="87"/>
      <c r="I50" s="87"/>
      <c r="J50" s="87"/>
      <c r="K50" s="73"/>
      <c r="L50" s="2"/>
    </row>
    <row r="51" spans="2:12" x14ac:dyDescent="0.25">
      <c r="B51" s="2"/>
      <c r="C51" s="74" t="s">
        <v>362</v>
      </c>
      <c r="D51" s="75"/>
      <c r="E51" s="73"/>
      <c r="F51" s="73"/>
      <c r="G51" s="73"/>
      <c r="H51" s="87"/>
      <c r="I51" s="87"/>
      <c r="J51" s="87"/>
      <c r="K51" s="73"/>
      <c r="L51" s="2"/>
    </row>
    <row r="52" spans="2:12" x14ac:dyDescent="0.25">
      <c r="B52" s="2"/>
      <c r="C52" s="74" t="s">
        <v>363</v>
      </c>
      <c r="D52" s="75"/>
      <c r="E52" s="73"/>
      <c r="F52" s="73"/>
      <c r="G52" s="73"/>
      <c r="H52" s="87"/>
      <c r="I52" s="87"/>
      <c r="J52" s="87"/>
      <c r="K52" s="73"/>
      <c r="L52" s="2"/>
    </row>
    <row r="53" spans="2:12" x14ac:dyDescent="0.25">
      <c r="B53" s="2"/>
      <c r="C53" s="74" t="s">
        <v>364</v>
      </c>
      <c r="D53" s="75"/>
      <c r="E53" s="73"/>
      <c r="F53" s="73"/>
      <c r="G53" s="73"/>
      <c r="H53" s="87"/>
      <c r="I53" s="87"/>
      <c r="J53" s="87"/>
      <c r="K53" s="73"/>
      <c r="L53" s="2"/>
    </row>
    <row r="54" spans="2:12" x14ac:dyDescent="0.25">
      <c r="B54" s="2"/>
      <c r="C54" s="74" t="s">
        <v>365</v>
      </c>
      <c r="D54" s="75"/>
      <c r="E54" s="73"/>
      <c r="F54" s="73"/>
      <c r="G54" s="73"/>
      <c r="H54" s="87"/>
      <c r="I54" s="87"/>
      <c r="J54" s="87"/>
      <c r="K54" s="73"/>
      <c r="L54" s="2"/>
    </row>
    <row r="55" spans="2:12" x14ac:dyDescent="0.25">
      <c r="B55" s="2"/>
      <c r="C55" s="74" t="s">
        <v>366</v>
      </c>
      <c r="D55" s="75"/>
      <c r="E55" s="73"/>
      <c r="F55" s="73"/>
      <c r="G55" s="73"/>
      <c r="H55" s="87"/>
      <c r="I55" s="87"/>
      <c r="J55" s="87"/>
      <c r="K55" s="73"/>
      <c r="L55" s="2"/>
    </row>
    <row r="56" spans="2:12" x14ac:dyDescent="0.25">
      <c r="B56" s="2"/>
      <c r="C56" s="74" t="s">
        <v>367</v>
      </c>
      <c r="D56" s="75"/>
      <c r="E56" s="73"/>
      <c r="F56" s="73"/>
      <c r="G56" s="73"/>
      <c r="H56" s="87"/>
      <c r="I56" s="87"/>
      <c r="J56" s="87"/>
      <c r="K56" s="73"/>
      <c r="L56" s="2"/>
    </row>
    <row r="57" spans="2:12" x14ac:dyDescent="0.25">
      <c r="B57" s="2"/>
      <c r="C57" s="74" t="s">
        <v>368</v>
      </c>
      <c r="D57" s="75"/>
      <c r="E57" s="73"/>
      <c r="F57" s="73"/>
      <c r="G57" s="73"/>
      <c r="H57" s="87"/>
      <c r="I57" s="87"/>
      <c r="J57" s="87"/>
      <c r="K57" s="73"/>
      <c r="L57" s="2"/>
    </row>
    <row r="58" spans="2:12" x14ac:dyDescent="0.25">
      <c r="B58" s="2"/>
      <c r="C58" s="74" t="s">
        <v>369</v>
      </c>
      <c r="D58" s="75"/>
      <c r="E58" s="73"/>
      <c r="F58" s="73"/>
      <c r="G58" s="73"/>
      <c r="H58" s="87"/>
      <c r="I58" s="87"/>
      <c r="J58" s="87"/>
      <c r="K58" s="73"/>
      <c r="L58" s="2"/>
    </row>
    <row r="59" spans="2:12" x14ac:dyDescent="0.25">
      <c r="B59" s="2"/>
      <c r="C59" s="74" t="s">
        <v>370</v>
      </c>
      <c r="D59" s="75"/>
      <c r="E59" s="73"/>
      <c r="F59" s="73"/>
      <c r="G59" s="73"/>
      <c r="H59" s="87"/>
      <c r="I59" s="87"/>
      <c r="J59" s="87"/>
      <c r="K59" s="73"/>
      <c r="L59" s="2"/>
    </row>
    <row r="60" spans="2:12" x14ac:dyDescent="0.25">
      <c r="B60" s="2"/>
      <c r="C60" s="74" t="s">
        <v>371</v>
      </c>
      <c r="D60" s="75"/>
      <c r="E60" s="73"/>
      <c r="F60" s="73"/>
      <c r="G60" s="73"/>
      <c r="H60" s="87"/>
      <c r="I60" s="87"/>
      <c r="J60" s="87"/>
      <c r="K60" s="73"/>
      <c r="L60" s="2"/>
    </row>
    <row r="61" spans="2:12" x14ac:dyDescent="0.25">
      <c r="B61" s="2"/>
      <c r="C61" s="74" t="s">
        <v>372</v>
      </c>
      <c r="D61" s="75"/>
      <c r="E61" s="73"/>
      <c r="F61" s="73"/>
      <c r="G61" s="73"/>
      <c r="H61" s="87"/>
      <c r="I61" s="87"/>
      <c r="J61" s="87"/>
      <c r="K61" s="73"/>
      <c r="L61" s="2"/>
    </row>
    <row r="62" spans="2:12" x14ac:dyDescent="0.25">
      <c r="B62" s="2"/>
      <c r="C62" s="74" t="s">
        <v>373</v>
      </c>
      <c r="D62" s="75"/>
      <c r="E62" s="73"/>
      <c r="F62" s="73"/>
      <c r="G62" s="73"/>
      <c r="H62" s="87"/>
      <c r="I62" s="87"/>
      <c r="J62" s="87"/>
      <c r="K62" s="73"/>
      <c r="L62" s="2"/>
    </row>
    <row r="63" spans="2:12" x14ac:dyDescent="0.25">
      <c r="B63" s="2"/>
      <c r="C63" s="74" t="s">
        <v>374</v>
      </c>
      <c r="D63" s="75"/>
      <c r="E63" s="73"/>
      <c r="F63" s="73"/>
      <c r="G63" s="73"/>
      <c r="H63" s="87"/>
      <c r="I63" s="87"/>
      <c r="J63" s="87"/>
      <c r="K63" s="73"/>
      <c r="L63" s="2"/>
    </row>
    <row r="64" spans="2:12" x14ac:dyDescent="0.25">
      <c r="B64" s="2"/>
      <c r="C64" s="74" t="s">
        <v>375</v>
      </c>
      <c r="D64" s="75"/>
      <c r="E64" s="73"/>
      <c r="F64" s="73"/>
      <c r="G64" s="73"/>
      <c r="H64" s="87"/>
      <c r="I64" s="87"/>
      <c r="J64" s="87"/>
      <c r="K64" s="73"/>
      <c r="L64" s="2"/>
    </row>
    <row r="65" spans="2:12" x14ac:dyDescent="0.25">
      <c r="B65" s="2"/>
      <c r="C65" s="74" t="s">
        <v>376</v>
      </c>
      <c r="D65" s="75"/>
      <c r="E65" s="73"/>
      <c r="F65" s="73"/>
      <c r="G65" s="73"/>
      <c r="H65" s="87"/>
      <c r="I65" s="87"/>
      <c r="J65" s="87"/>
      <c r="K65" s="73"/>
      <c r="L65" s="2"/>
    </row>
    <row r="66" spans="2:12" x14ac:dyDescent="0.25">
      <c r="B66" s="2"/>
      <c r="C66" s="74" t="s">
        <v>377</v>
      </c>
      <c r="D66" s="75"/>
      <c r="E66" s="73"/>
      <c r="F66" s="73"/>
      <c r="G66" s="73"/>
      <c r="H66" s="87"/>
      <c r="I66" s="87"/>
      <c r="J66" s="87"/>
      <c r="K66" s="73"/>
      <c r="L66" s="2"/>
    </row>
    <row r="67" spans="2:12" x14ac:dyDescent="0.25">
      <c r="B67" s="2"/>
      <c r="C67" s="74" t="s">
        <v>378</v>
      </c>
      <c r="D67" s="75"/>
      <c r="E67" s="73"/>
      <c r="F67" s="73"/>
      <c r="G67" s="73"/>
      <c r="H67" s="87"/>
      <c r="I67" s="87"/>
      <c r="J67" s="87"/>
      <c r="K67" s="73"/>
      <c r="L67" s="2"/>
    </row>
    <row r="68" spans="2:12" x14ac:dyDescent="0.25">
      <c r="B68" s="2"/>
      <c r="C68" s="74" t="s">
        <v>379</v>
      </c>
      <c r="D68" s="75"/>
      <c r="E68" s="73"/>
      <c r="F68" s="73"/>
      <c r="G68" s="73"/>
      <c r="H68" s="87"/>
      <c r="I68" s="87"/>
      <c r="J68" s="87"/>
      <c r="K68" s="73"/>
      <c r="L68" s="2"/>
    </row>
    <row r="69" spans="2:12" x14ac:dyDescent="0.25">
      <c r="B69" s="2"/>
      <c r="C69" s="74" t="s">
        <v>380</v>
      </c>
      <c r="D69" s="75"/>
      <c r="E69" s="73"/>
      <c r="F69" s="73"/>
      <c r="G69" s="73"/>
      <c r="H69" s="87"/>
      <c r="I69" s="87"/>
      <c r="J69" s="87"/>
      <c r="K69" s="73"/>
      <c r="L69" s="2"/>
    </row>
    <row r="70" spans="2:12" x14ac:dyDescent="0.25">
      <c r="B70" s="2"/>
      <c r="C70" s="74" t="s">
        <v>381</v>
      </c>
      <c r="D70" s="75"/>
      <c r="E70" s="73"/>
      <c r="F70" s="73"/>
      <c r="G70" s="73"/>
      <c r="H70" s="87"/>
      <c r="I70" s="87"/>
      <c r="J70" s="87"/>
      <c r="K70" s="73"/>
      <c r="L70" s="2"/>
    </row>
    <row r="71" spans="2:12" x14ac:dyDescent="0.25">
      <c r="B71" s="2"/>
      <c r="C71" s="74" t="s">
        <v>382</v>
      </c>
      <c r="D71" s="75"/>
      <c r="E71" s="73"/>
      <c r="F71" s="73"/>
      <c r="G71" s="73"/>
      <c r="H71" s="87"/>
      <c r="I71" s="87"/>
      <c r="J71" s="87"/>
      <c r="K71" s="73"/>
      <c r="L71" s="2"/>
    </row>
    <row r="72" spans="2:12" x14ac:dyDescent="0.25">
      <c r="B72" s="2"/>
      <c r="C72" s="74" t="s">
        <v>383</v>
      </c>
      <c r="D72" s="75"/>
      <c r="E72" s="73"/>
      <c r="F72" s="73"/>
      <c r="G72" s="73"/>
      <c r="H72" s="87"/>
      <c r="I72" s="87"/>
      <c r="J72" s="87"/>
      <c r="K72" s="73"/>
      <c r="L72" s="2"/>
    </row>
    <row r="73" spans="2:12" x14ac:dyDescent="0.25">
      <c r="B73" s="2"/>
      <c r="C73" s="74" t="s">
        <v>384</v>
      </c>
      <c r="D73" s="75"/>
      <c r="E73" s="73"/>
      <c r="F73" s="73"/>
      <c r="G73" s="73"/>
      <c r="H73" s="87"/>
      <c r="I73" s="87"/>
      <c r="J73" s="87"/>
      <c r="K73" s="73"/>
      <c r="L73" s="2"/>
    </row>
    <row r="74" spans="2:12" x14ac:dyDescent="0.25">
      <c r="B74" s="2"/>
      <c r="C74" s="74" t="s">
        <v>385</v>
      </c>
      <c r="D74" s="75"/>
      <c r="E74" s="73"/>
      <c r="F74" s="73"/>
      <c r="G74" s="73"/>
      <c r="H74" s="87"/>
      <c r="I74" s="87"/>
      <c r="J74" s="87"/>
      <c r="K74" s="73"/>
      <c r="L74" s="2"/>
    </row>
    <row r="75" spans="2:12" x14ac:dyDescent="0.25">
      <c r="B75" s="2"/>
      <c r="C75" s="74" t="s">
        <v>386</v>
      </c>
      <c r="D75" s="75"/>
      <c r="E75" s="73"/>
      <c r="F75" s="73"/>
      <c r="G75" s="73"/>
      <c r="H75" s="87"/>
      <c r="I75" s="87"/>
      <c r="J75" s="87"/>
      <c r="K75" s="73"/>
      <c r="L75" s="2"/>
    </row>
    <row r="76" spans="2:12" x14ac:dyDescent="0.25">
      <c r="B76" s="2"/>
      <c r="C76" s="74" t="s">
        <v>387</v>
      </c>
      <c r="D76" s="75"/>
      <c r="E76" s="73"/>
      <c r="F76" s="73"/>
      <c r="G76" s="73"/>
      <c r="H76" s="87"/>
      <c r="I76" s="87"/>
      <c r="J76" s="87"/>
      <c r="K76" s="73"/>
      <c r="L76" s="2"/>
    </row>
    <row r="77" spans="2:12" x14ac:dyDescent="0.25">
      <c r="B77" s="2"/>
      <c r="C77" s="74" t="s">
        <v>388</v>
      </c>
      <c r="D77" s="75"/>
      <c r="E77" s="73"/>
      <c r="F77" s="73"/>
      <c r="G77" s="73"/>
      <c r="H77" s="87"/>
      <c r="I77" s="87"/>
      <c r="J77" s="87"/>
      <c r="K77" s="73"/>
      <c r="L77" s="2"/>
    </row>
    <row r="78" spans="2:12" x14ac:dyDescent="0.25">
      <c r="B78" s="2"/>
      <c r="C78" s="74" t="s">
        <v>389</v>
      </c>
      <c r="D78" s="75"/>
      <c r="E78" s="73"/>
      <c r="F78" s="73"/>
      <c r="G78" s="73"/>
      <c r="H78" s="87"/>
      <c r="I78" s="87"/>
      <c r="J78" s="87"/>
      <c r="K78" s="73"/>
      <c r="L78" s="2"/>
    </row>
    <row r="79" spans="2:12" x14ac:dyDescent="0.25">
      <c r="B79" s="2"/>
      <c r="C79" s="74" t="s">
        <v>390</v>
      </c>
      <c r="D79" s="75"/>
      <c r="E79" s="73"/>
      <c r="F79" s="73"/>
      <c r="G79" s="73"/>
      <c r="H79" s="87"/>
      <c r="I79" s="87"/>
      <c r="J79" s="87"/>
      <c r="K79" s="73"/>
      <c r="L79" s="2"/>
    </row>
    <row r="80" spans="2:12" x14ac:dyDescent="0.25">
      <c r="B80" s="2"/>
      <c r="C80" s="74" t="s">
        <v>391</v>
      </c>
      <c r="D80" s="75"/>
      <c r="E80" s="73"/>
      <c r="F80" s="73"/>
      <c r="G80" s="73"/>
      <c r="H80" s="87"/>
      <c r="I80" s="87"/>
      <c r="J80" s="87"/>
      <c r="K80" s="73"/>
      <c r="L80" s="2"/>
    </row>
    <row r="81" spans="2:12" x14ac:dyDescent="0.25">
      <c r="B81" s="2"/>
      <c r="C81" s="74" t="s">
        <v>392</v>
      </c>
      <c r="D81" s="75"/>
      <c r="E81" s="73"/>
      <c r="F81" s="73"/>
      <c r="G81" s="73"/>
      <c r="H81" s="87"/>
      <c r="I81" s="87"/>
      <c r="J81" s="87"/>
      <c r="K81" s="73"/>
      <c r="L81" s="2"/>
    </row>
    <row r="82" spans="2:12" x14ac:dyDescent="0.25">
      <c r="B82" s="2"/>
      <c r="C82" s="74" t="s">
        <v>393</v>
      </c>
      <c r="D82" s="75"/>
      <c r="E82" s="73"/>
      <c r="F82" s="73"/>
      <c r="G82" s="73"/>
      <c r="H82" s="87"/>
      <c r="I82" s="87"/>
      <c r="J82" s="87"/>
      <c r="K82" s="73"/>
      <c r="L82" s="2"/>
    </row>
    <row r="83" spans="2:12" x14ac:dyDescent="0.25">
      <c r="B83" s="2"/>
      <c r="C83" s="74" t="s">
        <v>394</v>
      </c>
      <c r="D83" s="75"/>
      <c r="E83" s="73"/>
      <c r="F83" s="73"/>
      <c r="G83" s="73"/>
      <c r="H83" s="87"/>
      <c r="I83" s="87"/>
      <c r="J83" s="87"/>
      <c r="K83" s="73"/>
      <c r="L83" s="2"/>
    </row>
    <row r="84" spans="2:12" x14ac:dyDescent="0.25">
      <c r="B84" s="2"/>
      <c r="C84" s="74" t="s">
        <v>395</v>
      </c>
      <c r="D84" s="75"/>
      <c r="E84" s="73"/>
      <c r="F84" s="73"/>
      <c r="G84" s="73"/>
      <c r="H84" s="87"/>
      <c r="I84" s="87"/>
      <c r="J84" s="87"/>
      <c r="K84" s="73"/>
      <c r="L84" s="2"/>
    </row>
    <row r="85" spans="2:12" x14ac:dyDescent="0.25">
      <c r="B85" s="2"/>
      <c r="C85" s="74" t="s">
        <v>396</v>
      </c>
      <c r="D85" s="75"/>
      <c r="E85" s="73"/>
      <c r="F85" s="73"/>
      <c r="G85" s="73"/>
      <c r="H85" s="87"/>
      <c r="I85" s="87"/>
      <c r="J85" s="87"/>
      <c r="K85" s="73"/>
      <c r="L85" s="2"/>
    </row>
    <row r="86" spans="2:12" x14ac:dyDescent="0.25">
      <c r="B86" s="2"/>
      <c r="C86" s="74" t="s">
        <v>397</v>
      </c>
      <c r="D86" s="75"/>
      <c r="E86" s="73"/>
      <c r="F86" s="73"/>
      <c r="G86" s="73"/>
      <c r="H86" s="87"/>
      <c r="I86" s="87"/>
      <c r="J86" s="87"/>
      <c r="K86" s="73"/>
      <c r="L86" s="2"/>
    </row>
    <row r="87" spans="2:12" x14ac:dyDescent="0.25">
      <c r="B87" s="2"/>
      <c r="C87" s="74" t="s">
        <v>398</v>
      </c>
      <c r="D87" s="75"/>
      <c r="E87" s="73"/>
      <c r="F87" s="73"/>
      <c r="G87" s="73"/>
      <c r="H87" s="87"/>
      <c r="I87" s="87"/>
      <c r="J87" s="87"/>
      <c r="K87" s="73"/>
      <c r="L87" s="2"/>
    </row>
    <row r="88" spans="2:12" x14ac:dyDescent="0.25">
      <c r="B88" s="2"/>
      <c r="C88" s="74" t="s">
        <v>399</v>
      </c>
      <c r="D88" s="75"/>
      <c r="E88" s="73"/>
      <c r="F88" s="73"/>
      <c r="G88" s="73"/>
      <c r="H88" s="87"/>
      <c r="I88" s="87"/>
      <c r="J88" s="87"/>
      <c r="K88" s="73"/>
      <c r="L88" s="2"/>
    </row>
    <row r="89" spans="2:12" x14ac:dyDescent="0.25">
      <c r="B89" s="2"/>
      <c r="C89" s="74" t="s">
        <v>400</v>
      </c>
      <c r="D89" s="75"/>
      <c r="E89" s="73"/>
      <c r="F89" s="73"/>
      <c r="G89" s="73"/>
      <c r="H89" s="87"/>
      <c r="I89" s="87"/>
      <c r="J89" s="87"/>
      <c r="K89" s="73"/>
      <c r="L89" s="2"/>
    </row>
    <row r="90" spans="2:12" x14ac:dyDescent="0.25">
      <c r="B90" s="2"/>
      <c r="C90" s="74" t="s">
        <v>401</v>
      </c>
      <c r="D90" s="75"/>
      <c r="E90" s="73"/>
      <c r="F90" s="73"/>
      <c r="G90" s="73"/>
      <c r="H90" s="87"/>
      <c r="I90" s="87"/>
      <c r="J90" s="87"/>
      <c r="K90" s="73"/>
      <c r="L90" s="2"/>
    </row>
    <row r="91" spans="2:12" x14ac:dyDescent="0.25">
      <c r="B91" s="2"/>
      <c r="C91" s="74" t="s">
        <v>402</v>
      </c>
      <c r="D91" s="75"/>
      <c r="E91" s="73"/>
      <c r="F91" s="73"/>
      <c r="G91" s="73"/>
      <c r="H91" s="87"/>
      <c r="I91" s="87"/>
      <c r="J91" s="87"/>
      <c r="K91" s="73"/>
      <c r="L91" s="2"/>
    </row>
    <row r="92" spans="2:12" x14ac:dyDescent="0.25">
      <c r="B92" s="2"/>
      <c r="C92" s="74" t="s">
        <v>403</v>
      </c>
      <c r="D92" s="75"/>
      <c r="E92" s="73"/>
      <c r="F92" s="73"/>
      <c r="G92" s="73"/>
      <c r="H92" s="87"/>
      <c r="I92" s="87"/>
      <c r="J92" s="87"/>
      <c r="K92" s="73"/>
      <c r="L92" s="2"/>
    </row>
    <row r="93" spans="2:12" x14ac:dyDescent="0.25">
      <c r="B93" s="2"/>
      <c r="C93" s="74" t="s">
        <v>404</v>
      </c>
      <c r="D93" s="75"/>
      <c r="E93" s="73"/>
      <c r="F93" s="73"/>
      <c r="G93" s="73"/>
      <c r="H93" s="87"/>
      <c r="I93" s="87"/>
      <c r="J93" s="87"/>
      <c r="K93" s="73"/>
      <c r="L93" s="2"/>
    </row>
    <row r="94" spans="2:12" x14ac:dyDescent="0.25">
      <c r="B94" s="2"/>
      <c r="C94" s="74" t="s">
        <v>405</v>
      </c>
      <c r="D94" s="75"/>
      <c r="E94" s="73"/>
      <c r="F94" s="73"/>
      <c r="G94" s="73"/>
      <c r="H94" s="87"/>
      <c r="I94" s="87"/>
      <c r="J94" s="87"/>
      <c r="K94" s="73"/>
      <c r="L94" s="2"/>
    </row>
    <row r="95" spans="2:12" x14ac:dyDescent="0.25">
      <c r="B95" s="2"/>
      <c r="C95" s="74" t="s">
        <v>406</v>
      </c>
      <c r="D95" s="75"/>
      <c r="E95" s="73"/>
      <c r="F95" s="73"/>
      <c r="G95" s="73"/>
      <c r="H95" s="87"/>
      <c r="I95" s="87"/>
      <c r="J95" s="87"/>
      <c r="K95" s="73"/>
      <c r="L95" s="2"/>
    </row>
    <row r="96" spans="2:12" x14ac:dyDescent="0.25">
      <c r="B96" s="2"/>
      <c r="C96" s="74" t="s">
        <v>407</v>
      </c>
      <c r="D96" s="75"/>
      <c r="E96" s="73"/>
      <c r="F96" s="73"/>
      <c r="G96" s="73"/>
      <c r="H96" s="87"/>
      <c r="I96" s="87"/>
      <c r="J96" s="87"/>
      <c r="K96" s="73"/>
      <c r="L96" s="2"/>
    </row>
    <row r="97" spans="2:12" x14ac:dyDescent="0.25">
      <c r="B97" s="2"/>
      <c r="C97" s="74" t="s">
        <v>408</v>
      </c>
      <c r="D97" s="75"/>
      <c r="E97" s="73"/>
      <c r="F97" s="73"/>
      <c r="G97" s="73"/>
      <c r="H97" s="87"/>
      <c r="I97" s="87"/>
      <c r="J97" s="87"/>
      <c r="K97" s="73"/>
      <c r="L97" s="2"/>
    </row>
    <row r="98" spans="2:12" x14ac:dyDescent="0.25">
      <c r="B98" s="2"/>
      <c r="C98" s="74" t="s">
        <v>409</v>
      </c>
      <c r="D98" s="75"/>
      <c r="E98" s="73"/>
      <c r="F98" s="73"/>
      <c r="G98" s="73"/>
      <c r="H98" s="87"/>
      <c r="I98" s="87"/>
      <c r="J98" s="87"/>
      <c r="K98" s="73"/>
      <c r="L98" s="2"/>
    </row>
    <row r="99" spans="2:12" x14ac:dyDescent="0.25">
      <c r="B99" s="2"/>
      <c r="C99" s="74" t="s">
        <v>410</v>
      </c>
      <c r="D99" s="75"/>
      <c r="E99" s="73"/>
      <c r="F99" s="73"/>
      <c r="G99" s="73"/>
      <c r="H99" s="87"/>
      <c r="I99" s="87"/>
      <c r="J99" s="87"/>
      <c r="K99" s="73"/>
      <c r="L99" s="2"/>
    </row>
    <row r="100" spans="2:12" x14ac:dyDescent="0.25">
      <c r="B100" s="2"/>
      <c r="C100" s="74" t="s">
        <v>411</v>
      </c>
      <c r="D100" s="75"/>
      <c r="E100" s="73"/>
      <c r="F100" s="73"/>
      <c r="G100" s="73"/>
      <c r="H100" s="87"/>
      <c r="I100" s="87"/>
      <c r="J100" s="87"/>
      <c r="K100" s="73"/>
      <c r="L100" s="2"/>
    </row>
    <row r="101" spans="2:12" x14ac:dyDescent="0.25">
      <c r="B101" s="2"/>
      <c r="C101" s="74" t="s">
        <v>412</v>
      </c>
      <c r="D101" s="75"/>
      <c r="E101" s="73"/>
      <c r="F101" s="73"/>
      <c r="G101" s="73"/>
      <c r="H101" s="87"/>
      <c r="I101" s="87"/>
      <c r="J101" s="87"/>
      <c r="K101" s="73"/>
      <c r="L101" s="2"/>
    </row>
    <row r="102" spans="2:12" x14ac:dyDescent="0.25">
      <c r="B102" s="2"/>
      <c r="C102" s="74" t="s">
        <v>413</v>
      </c>
      <c r="D102" s="75"/>
      <c r="E102" s="73"/>
      <c r="F102" s="73"/>
      <c r="G102" s="73"/>
      <c r="H102" s="87"/>
      <c r="I102" s="87"/>
      <c r="J102" s="87"/>
      <c r="K102" s="73"/>
      <c r="L102" s="2"/>
    </row>
    <row r="103" spans="2:12" x14ac:dyDescent="0.25">
      <c r="B103" s="2"/>
      <c r="C103" s="74" t="s">
        <v>414</v>
      </c>
      <c r="D103" s="75"/>
      <c r="E103" s="73"/>
      <c r="F103" s="73"/>
      <c r="G103" s="73"/>
      <c r="H103" s="87"/>
      <c r="I103" s="87"/>
      <c r="J103" s="87"/>
      <c r="K103" s="73"/>
      <c r="L103" s="2"/>
    </row>
    <row r="104" spans="2:12" x14ac:dyDescent="0.25">
      <c r="B104" s="2"/>
      <c r="C104" s="74" t="s">
        <v>415</v>
      </c>
      <c r="D104" s="75"/>
      <c r="E104" s="73"/>
      <c r="F104" s="73"/>
      <c r="G104" s="73"/>
      <c r="H104" s="87"/>
      <c r="I104" s="87"/>
      <c r="J104" s="87"/>
      <c r="K104" s="73"/>
      <c r="L104" s="2"/>
    </row>
    <row r="105" spans="2:12" x14ac:dyDescent="0.25">
      <c r="B105" s="2"/>
      <c r="C105" s="74" t="s">
        <v>416</v>
      </c>
      <c r="D105" s="75"/>
      <c r="E105" s="73"/>
      <c r="F105" s="73"/>
      <c r="G105" s="73"/>
      <c r="H105" s="87"/>
      <c r="I105" s="87"/>
      <c r="J105" s="87"/>
      <c r="K105" s="73"/>
      <c r="L105" s="2"/>
    </row>
    <row r="106" spans="2:12" x14ac:dyDescent="0.25">
      <c r="B106" s="2"/>
      <c r="C106" s="74" t="s">
        <v>417</v>
      </c>
      <c r="D106" s="75"/>
      <c r="E106" s="73"/>
      <c r="F106" s="73"/>
      <c r="G106" s="73"/>
      <c r="H106" s="87"/>
      <c r="I106" s="87"/>
      <c r="J106" s="87"/>
      <c r="K106" s="73"/>
      <c r="L106" s="2"/>
    </row>
    <row r="107" spans="2:12" x14ac:dyDescent="0.25">
      <c r="B107" s="2"/>
      <c r="C107" s="74" t="s">
        <v>418</v>
      </c>
      <c r="D107" s="75"/>
      <c r="E107" s="73"/>
      <c r="F107" s="73"/>
      <c r="G107" s="73"/>
      <c r="H107" s="87"/>
      <c r="I107" s="87"/>
      <c r="J107" s="87"/>
      <c r="K107" s="73"/>
      <c r="L107" s="2"/>
    </row>
    <row r="108" spans="2:12" x14ac:dyDescent="0.25">
      <c r="B108" s="2"/>
      <c r="C108" s="74" t="s">
        <v>419</v>
      </c>
      <c r="D108" s="75"/>
      <c r="E108" s="73"/>
      <c r="F108" s="73"/>
      <c r="G108" s="73"/>
      <c r="H108" s="87"/>
      <c r="I108" s="87"/>
      <c r="J108" s="87"/>
      <c r="K108" s="73"/>
      <c r="L108" s="2"/>
    </row>
    <row r="109" spans="2:12" x14ac:dyDescent="0.25">
      <c r="B109" s="2"/>
      <c r="C109" s="74" t="s">
        <v>420</v>
      </c>
      <c r="D109" s="75"/>
      <c r="E109" s="73"/>
      <c r="F109" s="73"/>
      <c r="G109" s="73"/>
      <c r="H109" s="87"/>
      <c r="I109" s="87"/>
      <c r="J109" s="87"/>
      <c r="K109" s="73"/>
      <c r="L109" s="2"/>
    </row>
    <row r="110" spans="2:12" x14ac:dyDescent="0.25">
      <c r="B110" s="2"/>
      <c r="C110" s="74" t="s">
        <v>421</v>
      </c>
      <c r="D110" s="75"/>
      <c r="E110" s="73"/>
      <c r="F110" s="73"/>
      <c r="G110" s="73"/>
      <c r="H110" s="87"/>
      <c r="I110" s="87"/>
      <c r="J110" s="87"/>
      <c r="K110" s="73"/>
      <c r="L110" s="2"/>
    </row>
    <row r="111" spans="2:12" x14ac:dyDescent="0.25">
      <c r="B111" s="2"/>
      <c r="C111" s="74" t="s">
        <v>422</v>
      </c>
      <c r="D111" s="75"/>
      <c r="E111" s="73"/>
      <c r="F111" s="73"/>
      <c r="G111" s="73"/>
      <c r="H111" s="87"/>
      <c r="I111" s="87"/>
      <c r="J111" s="87"/>
      <c r="K111" s="73"/>
      <c r="L111" s="2"/>
    </row>
    <row r="112" spans="2:12" x14ac:dyDescent="0.25">
      <c r="B112" s="2"/>
      <c r="C112" s="74" t="s">
        <v>423</v>
      </c>
      <c r="D112" s="75"/>
      <c r="E112" s="73"/>
      <c r="F112" s="73"/>
      <c r="G112" s="73"/>
      <c r="H112" s="87"/>
      <c r="I112" s="87"/>
      <c r="J112" s="87"/>
      <c r="K112" s="73"/>
      <c r="L112" s="2"/>
    </row>
    <row r="113" spans="1:12" x14ac:dyDescent="0.25">
      <c r="B113" s="2"/>
      <c r="C113" s="74" t="s">
        <v>424</v>
      </c>
      <c r="D113" s="75"/>
      <c r="E113" s="73"/>
      <c r="F113" s="73"/>
      <c r="G113" s="73"/>
      <c r="H113" s="87"/>
      <c r="I113" s="87"/>
      <c r="J113" s="87"/>
      <c r="K113" s="73"/>
      <c r="L113" s="2"/>
    </row>
    <row r="114" spans="1:12" s="24" customFormat="1" x14ac:dyDescent="0.25">
      <c r="B114" s="5"/>
      <c r="C114" s="94" t="s">
        <v>425</v>
      </c>
      <c r="D114" s="95"/>
      <c r="E114" s="73"/>
      <c r="F114" s="73"/>
      <c r="G114" s="73"/>
      <c r="H114" s="87"/>
      <c r="I114" s="87"/>
      <c r="J114" s="87"/>
      <c r="K114" s="73"/>
      <c r="L114" s="5"/>
    </row>
    <row r="115" spans="1:12" s="24" customFormat="1" x14ac:dyDescent="0.25">
      <c r="A115" s="25" t="s">
        <v>426</v>
      </c>
      <c r="B115" s="5"/>
      <c r="C115" s="94" t="s">
        <v>427</v>
      </c>
      <c r="D115" s="95"/>
      <c r="E115" s="73"/>
      <c r="F115" s="73"/>
      <c r="G115" s="73"/>
      <c r="H115" s="87"/>
      <c r="I115" s="87"/>
      <c r="J115" s="87"/>
      <c r="K115" s="73"/>
      <c r="L115" s="5"/>
    </row>
    <row r="116" spans="1:12" x14ac:dyDescent="0.25">
      <c r="A116" s="26" t="s">
        <v>428</v>
      </c>
      <c r="B116" s="2"/>
      <c r="C116" s="74" t="s">
        <v>318</v>
      </c>
      <c r="D116" s="75"/>
      <c r="E116" s="21" t="str">
        <f>""</f>
        <v/>
      </c>
      <c r="F116" s="21" t="str">
        <f>""</f>
        <v/>
      </c>
      <c r="G116" s="21" t="str">
        <f>""</f>
        <v/>
      </c>
      <c r="H116" s="20">
        <f>SUM(H16:H115)</f>
        <v>0</v>
      </c>
      <c r="I116" s="20">
        <f>SUM(I16:I115)</f>
        <v>0</v>
      </c>
      <c r="J116" s="20">
        <f>SUM(J16:J115)</f>
        <v>0</v>
      </c>
      <c r="K116" s="21" t="str">
        <f>""</f>
        <v/>
      </c>
      <c r="L116" s="2"/>
    </row>
    <row r="117" spans="1:12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5.0999999999999996" customHeight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</sheetData>
  <sheetProtection password="BBAF" sheet="1" formatColumns="0" insertRows="0" deleteRows="0" selectLockedCells="1"/>
  <mergeCells count="698">
    <mergeCell ref="C7:K7"/>
    <mergeCell ref="C9:K9"/>
    <mergeCell ref="C10:K10"/>
    <mergeCell ref="C11:K11"/>
    <mergeCell ref="C13:K13"/>
    <mergeCell ref="K17"/>
    <mergeCell ref="C18:D18"/>
    <mergeCell ref="K18"/>
    <mergeCell ref="C17:D17"/>
    <mergeCell ref="I14:I15"/>
    <mergeCell ref="J14:J15"/>
    <mergeCell ref="K14:K15"/>
    <mergeCell ref="C16:D16"/>
    <mergeCell ref="K16"/>
    <mergeCell ref="C14:D15"/>
    <mergeCell ref="E14:E15"/>
    <mergeCell ref="F14:F15"/>
    <mergeCell ref="G14:G15"/>
    <mergeCell ref="H14:H15"/>
    <mergeCell ref="K21"/>
    <mergeCell ref="C22:D22"/>
    <mergeCell ref="K22"/>
    <mergeCell ref="C21:D21"/>
    <mergeCell ref="K19"/>
    <mergeCell ref="C20:D20"/>
    <mergeCell ref="K20"/>
    <mergeCell ref="C19:D19"/>
    <mergeCell ref="K25"/>
    <mergeCell ref="C26:D26"/>
    <mergeCell ref="K26"/>
    <mergeCell ref="C25:D25"/>
    <mergeCell ref="K23"/>
    <mergeCell ref="C24:D24"/>
    <mergeCell ref="K24"/>
    <mergeCell ref="C23:D23"/>
    <mergeCell ref="K27"/>
    <mergeCell ref="C28:D28"/>
    <mergeCell ref="K28"/>
    <mergeCell ref="C27:D27"/>
    <mergeCell ref="K29"/>
    <mergeCell ref="C30:D30"/>
    <mergeCell ref="K30"/>
    <mergeCell ref="C29:D29"/>
    <mergeCell ref="K31"/>
    <mergeCell ref="C32:D32"/>
    <mergeCell ref="E32"/>
    <mergeCell ref="G32"/>
    <mergeCell ref="H32"/>
    <mergeCell ref="I32"/>
    <mergeCell ref="J32"/>
    <mergeCell ref="K32"/>
    <mergeCell ref="C31:D31"/>
    <mergeCell ref="J35"/>
    <mergeCell ref="K35"/>
    <mergeCell ref="C36:D36"/>
    <mergeCell ref="J36"/>
    <mergeCell ref="K36"/>
    <mergeCell ref="C35:D35"/>
    <mergeCell ref="J33"/>
    <mergeCell ref="K33"/>
    <mergeCell ref="C34:D34"/>
    <mergeCell ref="E34"/>
    <mergeCell ref="G34"/>
    <mergeCell ref="H34"/>
    <mergeCell ref="J34"/>
    <mergeCell ref="K34"/>
    <mergeCell ref="C33:D33"/>
    <mergeCell ref="E33"/>
    <mergeCell ref="G33"/>
    <mergeCell ref="H33"/>
    <mergeCell ref="J37"/>
    <mergeCell ref="K37"/>
    <mergeCell ref="C38:D38"/>
    <mergeCell ref="E38"/>
    <mergeCell ref="H38"/>
    <mergeCell ref="J38"/>
    <mergeCell ref="K38"/>
    <mergeCell ref="C37:D37"/>
    <mergeCell ref="E37"/>
    <mergeCell ref="G37"/>
    <mergeCell ref="H37"/>
    <mergeCell ref="I39"/>
    <mergeCell ref="J39"/>
    <mergeCell ref="K39"/>
    <mergeCell ref="C40:D40"/>
    <mergeCell ref="E40"/>
    <mergeCell ref="F40"/>
    <mergeCell ref="G40"/>
    <mergeCell ref="H40"/>
    <mergeCell ref="I40"/>
    <mergeCell ref="J40"/>
    <mergeCell ref="K40"/>
    <mergeCell ref="C39:D39"/>
    <mergeCell ref="E39"/>
    <mergeCell ref="F39"/>
    <mergeCell ref="G39"/>
    <mergeCell ref="H39"/>
    <mergeCell ref="I41"/>
    <mergeCell ref="J41"/>
    <mergeCell ref="K41"/>
    <mergeCell ref="C42:D42"/>
    <mergeCell ref="E42"/>
    <mergeCell ref="F42"/>
    <mergeCell ref="G42"/>
    <mergeCell ref="H42"/>
    <mergeCell ref="I42"/>
    <mergeCell ref="J42"/>
    <mergeCell ref="K42"/>
    <mergeCell ref="C41:D41"/>
    <mergeCell ref="E41"/>
    <mergeCell ref="F41"/>
    <mergeCell ref="G41"/>
    <mergeCell ref="H41"/>
    <mergeCell ref="I43"/>
    <mergeCell ref="J43"/>
    <mergeCell ref="K43"/>
    <mergeCell ref="C44:D44"/>
    <mergeCell ref="E44"/>
    <mergeCell ref="F44"/>
    <mergeCell ref="G44"/>
    <mergeCell ref="H44"/>
    <mergeCell ref="I44"/>
    <mergeCell ref="J44"/>
    <mergeCell ref="K44"/>
    <mergeCell ref="C43:D43"/>
    <mergeCell ref="E43"/>
    <mergeCell ref="F43"/>
    <mergeCell ref="G43"/>
    <mergeCell ref="H43"/>
    <mergeCell ref="I45"/>
    <mergeCell ref="J45"/>
    <mergeCell ref="K45"/>
    <mergeCell ref="C46:D46"/>
    <mergeCell ref="E46"/>
    <mergeCell ref="F46"/>
    <mergeCell ref="G46"/>
    <mergeCell ref="H46"/>
    <mergeCell ref="I46"/>
    <mergeCell ref="J46"/>
    <mergeCell ref="K46"/>
    <mergeCell ref="C45:D45"/>
    <mergeCell ref="E45"/>
    <mergeCell ref="F45"/>
    <mergeCell ref="G45"/>
    <mergeCell ref="H45"/>
    <mergeCell ref="I47"/>
    <mergeCell ref="J47"/>
    <mergeCell ref="K47"/>
    <mergeCell ref="C48:D48"/>
    <mergeCell ref="E48"/>
    <mergeCell ref="F48"/>
    <mergeCell ref="G48"/>
    <mergeCell ref="H48"/>
    <mergeCell ref="I48"/>
    <mergeCell ref="J48"/>
    <mergeCell ref="K48"/>
    <mergeCell ref="C47:D47"/>
    <mergeCell ref="E47"/>
    <mergeCell ref="F47"/>
    <mergeCell ref="G47"/>
    <mergeCell ref="H47"/>
    <mergeCell ref="I49"/>
    <mergeCell ref="J49"/>
    <mergeCell ref="K49"/>
    <mergeCell ref="C50:D50"/>
    <mergeCell ref="E50"/>
    <mergeCell ref="F50"/>
    <mergeCell ref="G50"/>
    <mergeCell ref="H50"/>
    <mergeCell ref="I50"/>
    <mergeCell ref="J50"/>
    <mergeCell ref="K50"/>
    <mergeCell ref="C49:D49"/>
    <mergeCell ref="E49"/>
    <mergeCell ref="F49"/>
    <mergeCell ref="G49"/>
    <mergeCell ref="H49"/>
    <mergeCell ref="I51"/>
    <mergeCell ref="J51"/>
    <mergeCell ref="K51"/>
    <mergeCell ref="C52:D52"/>
    <mergeCell ref="E52"/>
    <mergeCell ref="F52"/>
    <mergeCell ref="G52"/>
    <mergeCell ref="H52"/>
    <mergeCell ref="I52"/>
    <mergeCell ref="J52"/>
    <mergeCell ref="K52"/>
    <mergeCell ref="C51:D51"/>
    <mergeCell ref="E51"/>
    <mergeCell ref="F51"/>
    <mergeCell ref="G51"/>
    <mergeCell ref="H51"/>
    <mergeCell ref="I53"/>
    <mergeCell ref="J53"/>
    <mergeCell ref="K53"/>
    <mergeCell ref="C54:D54"/>
    <mergeCell ref="E54"/>
    <mergeCell ref="F54"/>
    <mergeCell ref="G54"/>
    <mergeCell ref="H54"/>
    <mergeCell ref="I54"/>
    <mergeCell ref="J54"/>
    <mergeCell ref="K54"/>
    <mergeCell ref="C53:D53"/>
    <mergeCell ref="E53"/>
    <mergeCell ref="F53"/>
    <mergeCell ref="G53"/>
    <mergeCell ref="H53"/>
    <mergeCell ref="I55"/>
    <mergeCell ref="J55"/>
    <mergeCell ref="K55"/>
    <mergeCell ref="C56:D56"/>
    <mergeCell ref="E56"/>
    <mergeCell ref="F56"/>
    <mergeCell ref="G56"/>
    <mergeCell ref="H56"/>
    <mergeCell ref="I56"/>
    <mergeCell ref="J56"/>
    <mergeCell ref="K56"/>
    <mergeCell ref="C55:D55"/>
    <mergeCell ref="E55"/>
    <mergeCell ref="F55"/>
    <mergeCell ref="G55"/>
    <mergeCell ref="H55"/>
    <mergeCell ref="I57"/>
    <mergeCell ref="J57"/>
    <mergeCell ref="K57"/>
    <mergeCell ref="C58:D58"/>
    <mergeCell ref="E58"/>
    <mergeCell ref="F58"/>
    <mergeCell ref="G58"/>
    <mergeCell ref="H58"/>
    <mergeCell ref="I58"/>
    <mergeCell ref="J58"/>
    <mergeCell ref="K58"/>
    <mergeCell ref="C57:D57"/>
    <mergeCell ref="E57"/>
    <mergeCell ref="F57"/>
    <mergeCell ref="G57"/>
    <mergeCell ref="H57"/>
    <mergeCell ref="I59"/>
    <mergeCell ref="J59"/>
    <mergeCell ref="K59"/>
    <mergeCell ref="C60:D60"/>
    <mergeCell ref="E60"/>
    <mergeCell ref="F60"/>
    <mergeCell ref="G60"/>
    <mergeCell ref="H60"/>
    <mergeCell ref="I60"/>
    <mergeCell ref="J60"/>
    <mergeCell ref="K60"/>
    <mergeCell ref="C59:D59"/>
    <mergeCell ref="E59"/>
    <mergeCell ref="F59"/>
    <mergeCell ref="G59"/>
    <mergeCell ref="H59"/>
    <mergeCell ref="I61"/>
    <mergeCell ref="J61"/>
    <mergeCell ref="K61"/>
    <mergeCell ref="C62:D62"/>
    <mergeCell ref="E62"/>
    <mergeCell ref="F62"/>
    <mergeCell ref="G62"/>
    <mergeCell ref="H62"/>
    <mergeCell ref="I62"/>
    <mergeCell ref="J62"/>
    <mergeCell ref="K62"/>
    <mergeCell ref="C61:D61"/>
    <mergeCell ref="E61"/>
    <mergeCell ref="F61"/>
    <mergeCell ref="G61"/>
    <mergeCell ref="H61"/>
    <mergeCell ref="I63"/>
    <mergeCell ref="J63"/>
    <mergeCell ref="K63"/>
    <mergeCell ref="C64:D64"/>
    <mergeCell ref="E64"/>
    <mergeCell ref="F64"/>
    <mergeCell ref="G64"/>
    <mergeCell ref="H64"/>
    <mergeCell ref="I64"/>
    <mergeCell ref="J64"/>
    <mergeCell ref="K64"/>
    <mergeCell ref="C63:D63"/>
    <mergeCell ref="E63"/>
    <mergeCell ref="F63"/>
    <mergeCell ref="G63"/>
    <mergeCell ref="H63"/>
    <mergeCell ref="I65"/>
    <mergeCell ref="J65"/>
    <mergeCell ref="K65"/>
    <mergeCell ref="C66:D66"/>
    <mergeCell ref="E66"/>
    <mergeCell ref="F66"/>
    <mergeCell ref="G66"/>
    <mergeCell ref="H66"/>
    <mergeCell ref="I66"/>
    <mergeCell ref="J66"/>
    <mergeCell ref="K66"/>
    <mergeCell ref="C65:D65"/>
    <mergeCell ref="E65"/>
    <mergeCell ref="F65"/>
    <mergeCell ref="G65"/>
    <mergeCell ref="H65"/>
    <mergeCell ref="I67"/>
    <mergeCell ref="J67"/>
    <mergeCell ref="K67"/>
    <mergeCell ref="C68:D68"/>
    <mergeCell ref="E68"/>
    <mergeCell ref="F68"/>
    <mergeCell ref="G68"/>
    <mergeCell ref="H68"/>
    <mergeCell ref="I68"/>
    <mergeCell ref="J68"/>
    <mergeCell ref="K68"/>
    <mergeCell ref="C67:D67"/>
    <mergeCell ref="E67"/>
    <mergeCell ref="F67"/>
    <mergeCell ref="G67"/>
    <mergeCell ref="H67"/>
    <mergeCell ref="I69"/>
    <mergeCell ref="J69"/>
    <mergeCell ref="K69"/>
    <mergeCell ref="C70:D70"/>
    <mergeCell ref="E70"/>
    <mergeCell ref="F70"/>
    <mergeCell ref="G70"/>
    <mergeCell ref="H70"/>
    <mergeCell ref="I70"/>
    <mergeCell ref="J70"/>
    <mergeCell ref="K70"/>
    <mergeCell ref="C69:D69"/>
    <mergeCell ref="E69"/>
    <mergeCell ref="F69"/>
    <mergeCell ref="G69"/>
    <mergeCell ref="H69"/>
    <mergeCell ref="I71"/>
    <mergeCell ref="J71"/>
    <mergeCell ref="K71"/>
    <mergeCell ref="C72:D72"/>
    <mergeCell ref="E72"/>
    <mergeCell ref="F72"/>
    <mergeCell ref="G72"/>
    <mergeCell ref="H72"/>
    <mergeCell ref="I72"/>
    <mergeCell ref="J72"/>
    <mergeCell ref="K72"/>
    <mergeCell ref="C71:D71"/>
    <mergeCell ref="E71"/>
    <mergeCell ref="F71"/>
    <mergeCell ref="G71"/>
    <mergeCell ref="H71"/>
    <mergeCell ref="I73"/>
    <mergeCell ref="J73"/>
    <mergeCell ref="K73"/>
    <mergeCell ref="C74:D74"/>
    <mergeCell ref="E74"/>
    <mergeCell ref="F74"/>
    <mergeCell ref="G74"/>
    <mergeCell ref="H74"/>
    <mergeCell ref="I74"/>
    <mergeCell ref="J74"/>
    <mergeCell ref="K74"/>
    <mergeCell ref="C73:D73"/>
    <mergeCell ref="E73"/>
    <mergeCell ref="F73"/>
    <mergeCell ref="G73"/>
    <mergeCell ref="H73"/>
    <mergeCell ref="I75"/>
    <mergeCell ref="J75"/>
    <mergeCell ref="K75"/>
    <mergeCell ref="C76:D76"/>
    <mergeCell ref="E76"/>
    <mergeCell ref="F76"/>
    <mergeCell ref="G76"/>
    <mergeCell ref="H76"/>
    <mergeCell ref="I76"/>
    <mergeCell ref="J76"/>
    <mergeCell ref="K76"/>
    <mergeCell ref="C75:D75"/>
    <mergeCell ref="E75"/>
    <mergeCell ref="F75"/>
    <mergeCell ref="G75"/>
    <mergeCell ref="H75"/>
    <mergeCell ref="I77"/>
    <mergeCell ref="J77"/>
    <mergeCell ref="K77"/>
    <mergeCell ref="C78:D78"/>
    <mergeCell ref="E78"/>
    <mergeCell ref="F78"/>
    <mergeCell ref="G78"/>
    <mergeCell ref="H78"/>
    <mergeCell ref="I78"/>
    <mergeCell ref="J78"/>
    <mergeCell ref="K78"/>
    <mergeCell ref="C77:D77"/>
    <mergeCell ref="E77"/>
    <mergeCell ref="F77"/>
    <mergeCell ref="G77"/>
    <mergeCell ref="H77"/>
    <mergeCell ref="I79"/>
    <mergeCell ref="J79"/>
    <mergeCell ref="K79"/>
    <mergeCell ref="C80:D80"/>
    <mergeCell ref="E80"/>
    <mergeCell ref="F80"/>
    <mergeCell ref="G80"/>
    <mergeCell ref="H80"/>
    <mergeCell ref="I80"/>
    <mergeCell ref="J80"/>
    <mergeCell ref="K80"/>
    <mergeCell ref="C79:D79"/>
    <mergeCell ref="E79"/>
    <mergeCell ref="F79"/>
    <mergeCell ref="G79"/>
    <mergeCell ref="H79"/>
    <mergeCell ref="I81"/>
    <mergeCell ref="J81"/>
    <mergeCell ref="K81"/>
    <mergeCell ref="C82:D82"/>
    <mergeCell ref="E82"/>
    <mergeCell ref="F82"/>
    <mergeCell ref="G82"/>
    <mergeCell ref="H82"/>
    <mergeCell ref="I82"/>
    <mergeCell ref="J82"/>
    <mergeCell ref="K82"/>
    <mergeCell ref="C81:D81"/>
    <mergeCell ref="E81"/>
    <mergeCell ref="F81"/>
    <mergeCell ref="G81"/>
    <mergeCell ref="H81"/>
    <mergeCell ref="I83"/>
    <mergeCell ref="J83"/>
    <mergeCell ref="K83"/>
    <mergeCell ref="C84:D84"/>
    <mergeCell ref="E84"/>
    <mergeCell ref="F84"/>
    <mergeCell ref="G84"/>
    <mergeCell ref="H84"/>
    <mergeCell ref="I84"/>
    <mergeCell ref="J84"/>
    <mergeCell ref="K84"/>
    <mergeCell ref="C83:D83"/>
    <mergeCell ref="E83"/>
    <mergeCell ref="F83"/>
    <mergeCell ref="G83"/>
    <mergeCell ref="H83"/>
    <mergeCell ref="I85"/>
    <mergeCell ref="J85"/>
    <mergeCell ref="K85"/>
    <mergeCell ref="C86:D86"/>
    <mergeCell ref="E86"/>
    <mergeCell ref="F86"/>
    <mergeCell ref="G86"/>
    <mergeCell ref="H86"/>
    <mergeCell ref="I86"/>
    <mergeCell ref="J86"/>
    <mergeCell ref="K86"/>
    <mergeCell ref="C85:D85"/>
    <mergeCell ref="E85"/>
    <mergeCell ref="F85"/>
    <mergeCell ref="G85"/>
    <mergeCell ref="H85"/>
    <mergeCell ref="I87"/>
    <mergeCell ref="J87"/>
    <mergeCell ref="K87"/>
    <mergeCell ref="C88:D88"/>
    <mergeCell ref="E88"/>
    <mergeCell ref="F88"/>
    <mergeCell ref="G88"/>
    <mergeCell ref="H88"/>
    <mergeCell ref="I88"/>
    <mergeCell ref="J88"/>
    <mergeCell ref="K88"/>
    <mergeCell ref="C87:D87"/>
    <mergeCell ref="E87"/>
    <mergeCell ref="F87"/>
    <mergeCell ref="G87"/>
    <mergeCell ref="H87"/>
    <mergeCell ref="I89"/>
    <mergeCell ref="J89"/>
    <mergeCell ref="K89"/>
    <mergeCell ref="C90:D90"/>
    <mergeCell ref="E90"/>
    <mergeCell ref="F90"/>
    <mergeCell ref="G90"/>
    <mergeCell ref="H90"/>
    <mergeCell ref="I90"/>
    <mergeCell ref="J90"/>
    <mergeCell ref="K90"/>
    <mergeCell ref="C89:D89"/>
    <mergeCell ref="E89"/>
    <mergeCell ref="F89"/>
    <mergeCell ref="G89"/>
    <mergeCell ref="H89"/>
    <mergeCell ref="I91"/>
    <mergeCell ref="J91"/>
    <mergeCell ref="K91"/>
    <mergeCell ref="C92:D92"/>
    <mergeCell ref="E92"/>
    <mergeCell ref="F92"/>
    <mergeCell ref="G92"/>
    <mergeCell ref="H92"/>
    <mergeCell ref="I92"/>
    <mergeCell ref="J92"/>
    <mergeCell ref="K92"/>
    <mergeCell ref="C91:D91"/>
    <mergeCell ref="E91"/>
    <mergeCell ref="F91"/>
    <mergeCell ref="G91"/>
    <mergeCell ref="H91"/>
    <mergeCell ref="I93"/>
    <mergeCell ref="J93"/>
    <mergeCell ref="K93"/>
    <mergeCell ref="C94:D94"/>
    <mergeCell ref="E94"/>
    <mergeCell ref="F94"/>
    <mergeCell ref="G94"/>
    <mergeCell ref="H94"/>
    <mergeCell ref="I94"/>
    <mergeCell ref="J94"/>
    <mergeCell ref="K94"/>
    <mergeCell ref="C93:D93"/>
    <mergeCell ref="E93"/>
    <mergeCell ref="F93"/>
    <mergeCell ref="G93"/>
    <mergeCell ref="H93"/>
    <mergeCell ref="I95"/>
    <mergeCell ref="J95"/>
    <mergeCell ref="K95"/>
    <mergeCell ref="C96:D96"/>
    <mergeCell ref="E96"/>
    <mergeCell ref="F96"/>
    <mergeCell ref="G96"/>
    <mergeCell ref="H96"/>
    <mergeCell ref="I96"/>
    <mergeCell ref="J96"/>
    <mergeCell ref="K96"/>
    <mergeCell ref="C95:D95"/>
    <mergeCell ref="E95"/>
    <mergeCell ref="F95"/>
    <mergeCell ref="G95"/>
    <mergeCell ref="H95"/>
    <mergeCell ref="I97"/>
    <mergeCell ref="J97"/>
    <mergeCell ref="K97"/>
    <mergeCell ref="C98:D98"/>
    <mergeCell ref="E98"/>
    <mergeCell ref="F98"/>
    <mergeCell ref="G98"/>
    <mergeCell ref="H98"/>
    <mergeCell ref="I98"/>
    <mergeCell ref="J98"/>
    <mergeCell ref="K98"/>
    <mergeCell ref="C97:D97"/>
    <mergeCell ref="E97"/>
    <mergeCell ref="F97"/>
    <mergeCell ref="G97"/>
    <mergeCell ref="H97"/>
    <mergeCell ref="I99"/>
    <mergeCell ref="J99"/>
    <mergeCell ref="K99"/>
    <mergeCell ref="C100:D100"/>
    <mergeCell ref="E100"/>
    <mergeCell ref="F100"/>
    <mergeCell ref="G100"/>
    <mergeCell ref="H100"/>
    <mergeCell ref="I100"/>
    <mergeCell ref="J100"/>
    <mergeCell ref="K100"/>
    <mergeCell ref="C99:D99"/>
    <mergeCell ref="E99"/>
    <mergeCell ref="F99"/>
    <mergeCell ref="G99"/>
    <mergeCell ref="H99"/>
    <mergeCell ref="I101"/>
    <mergeCell ref="J101"/>
    <mergeCell ref="K101"/>
    <mergeCell ref="C102:D102"/>
    <mergeCell ref="E102"/>
    <mergeCell ref="F102"/>
    <mergeCell ref="G102"/>
    <mergeCell ref="H102"/>
    <mergeCell ref="I102"/>
    <mergeCell ref="J102"/>
    <mergeCell ref="K102"/>
    <mergeCell ref="C101:D101"/>
    <mergeCell ref="E101"/>
    <mergeCell ref="F101"/>
    <mergeCell ref="G101"/>
    <mergeCell ref="H101"/>
    <mergeCell ref="I103"/>
    <mergeCell ref="J103"/>
    <mergeCell ref="K103"/>
    <mergeCell ref="C104:D104"/>
    <mergeCell ref="E104"/>
    <mergeCell ref="F104"/>
    <mergeCell ref="G104"/>
    <mergeCell ref="H104"/>
    <mergeCell ref="I104"/>
    <mergeCell ref="J104"/>
    <mergeCell ref="K104"/>
    <mergeCell ref="C103:D103"/>
    <mergeCell ref="E103"/>
    <mergeCell ref="F103"/>
    <mergeCell ref="G103"/>
    <mergeCell ref="H103"/>
    <mergeCell ref="I105"/>
    <mergeCell ref="J105"/>
    <mergeCell ref="K105"/>
    <mergeCell ref="C106:D106"/>
    <mergeCell ref="E106"/>
    <mergeCell ref="F106"/>
    <mergeCell ref="G106"/>
    <mergeCell ref="H106"/>
    <mergeCell ref="I106"/>
    <mergeCell ref="J106"/>
    <mergeCell ref="K106"/>
    <mergeCell ref="C105:D105"/>
    <mergeCell ref="E105"/>
    <mergeCell ref="F105"/>
    <mergeCell ref="G105"/>
    <mergeCell ref="H105"/>
    <mergeCell ref="I107"/>
    <mergeCell ref="J107"/>
    <mergeCell ref="K107"/>
    <mergeCell ref="C108:D108"/>
    <mergeCell ref="E108"/>
    <mergeCell ref="F108"/>
    <mergeCell ref="G108"/>
    <mergeCell ref="H108"/>
    <mergeCell ref="I108"/>
    <mergeCell ref="J108"/>
    <mergeCell ref="K108"/>
    <mergeCell ref="C107:D107"/>
    <mergeCell ref="E107"/>
    <mergeCell ref="F107"/>
    <mergeCell ref="G107"/>
    <mergeCell ref="H107"/>
    <mergeCell ref="I109"/>
    <mergeCell ref="J109"/>
    <mergeCell ref="K109"/>
    <mergeCell ref="C110:D110"/>
    <mergeCell ref="E110"/>
    <mergeCell ref="F110"/>
    <mergeCell ref="G110"/>
    <mergeCell ref="H110"/>
    <mergeCell ref="I110"/>
    <mergeCell ref="J110"/>
    <mergeCell ref="K110"/>
    <mergeCell ref="C109:D109"/>
    <mergeCell ref="E109"/>
    <mergeCell ref="F109"/>
    <mergeCell ref="G109"/>
    <mergeCell ref="H109"/>
    <mergeCell ref="I111"/>
    <mergeCell ref="J111"/>
    <mergeCell ref="K111"/>
    <mergeCell ref="C112:D112"/>
    <mergeCell ref="E112"/>
    <mergeCell ref="F112"/>
    <mergeCell ref="G112"/>
    <mergeCell ref="H112"/>
    <mergeCell ref="I112"/>
    <mergeCell ref="J112"/>
    <mergeCell ref="K112"/>
    <mergeCell ref="C111:D111"/>
    <mergeCell ref="E111"/>
    <mergeCell ref="F111"/>
    <mergeCell ref="G111"/>
    <mergeCell ref="H111"/>
    <mergeCell ref="I113"/>
    <mergeCell ref="J113"/>
    <mergeCell ref="K113"/>
    <mergeCell ref="C114:D114"/>
    <mergeCell ref="E114"/>
    <mergeCell ref="F114"/>
    <mergeCell ref="G114"/>
    <mergeCell ref="H114"/>
    <mergeCell ref="I114"/>
    <mergeCell ref="J114"/>
    <mergeCell ref="K114"/>
    <mergeCell ref="C113:D113"/>
    <mergeCell ref="E113"/>
    <mergeCell ref="F113"/>
    <mergeCell ref="G113"/>
    <mergeCell ref="H113"/>
    <mergeCell ref="I115"/>
    <mergeCell ref="J115"/>
    <mergeCell ref="K115"/>
    <mergeCell ref="C116:D116"/>
    <mergeCell ref="C115:D115"/>
    <mergeCell ref="E115"/>
    <mergeCell ref="F115"/>
    <mergeCell ref="G115"/>
    <mergeCell ref="H115"/>
  </mergeCells>
  <dataValidations count="300">
    <dataValidation type="decimal" showErrorMessage="1" errorTitle="Kesalahan Jenis Data" error="Data yang dimasukkan harus berupa Angka!" sqref="H16">
      <formula1>-1000000000000000000</formula1>
      <formula2>1000000000000000000</formula2>
    </dataValidation>
    <dataValidation type="decimal" showErrorMessage="1" errorTitle="Kesalahan Jenis Data" error="Data yang dimasukkan harus berupa Angka!" sqref="I16">
      <formula1>-1000000000000000000</formula1>
      <formula2>1000000000000000000</formula2>
    </dataValidation>
    <dataValidation type="decimal" showErrorMessage="1" errorTitle="Kesalahan Jenis Data" error="Data yang dimasukkan harus berupa Angka!" sqref="J16">
      <formula1>-1000000000000000000</formula1>
      <formula2>1000000000000000000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I17">
      <formula1>-1000000000000000000</formula1>
      <formula2>1000000000000000000</formula2>
    </dataValidation>
    <dataValidation type="decimal" showErrorMessage="1" errorTitle="Kesalahan Jenis Data" error="Data yang dimasukkan harus berupa Angka!" sqref="J17">
      <formula1>-1000000000000000000</formula1>
      <formula2>1000000000000000000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ecimal" showErrorMessage="1" errorTitle="Kesalahan Jenis Data" error="Data yang dimasukkan harus berupa Angka!" sqref="J18">
      <formula1>-1000000000000000000</formula1>
      <formula2>1000000000000000000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  <dataValidation type="decimal" showErrorMessage="1" errorTitle="Kesalahan Jenis Data" error="Data yang dimasukkan harus berupa Angka!" sqref="J19">
      <formula1>-1000000000000000000</formula1>
      <formula2>1000000000000000000</formula2>
    </dataValidation>
    <dataValidation type="decimal" showErrorMessage="1" errorTitle="Kesalahan Jenis Data" error="Data yang dimasukkan harus berupa Angka!" sqref="H20">
      <formula1>-1000000000000000000</formula1>
      <formula2>1000000000000000000</formula2>
    </dataValidation>
    <dataValidation type="decimal" showErrorMessage="1" errorTitle="Kesalahan Jenis Data" error="Data yang dimasukkan harus berupa Angka!" sqref="I20">
      <formula1>-1000000000000000000</formula1>
      <formula2>1000000000000000000</formula2>
    </dataValidation>
    <dataValidation type="decimal" showErrorMessage="1" errorTitle="Kesalahan Jenis Data" error="Data yang dimasukkan harus berupa Angka!" sqref="J20">
      <formula1>-1000000000000000000</formula1>
      <formula2>1000000000000000000</formula2>
    </dataValidation>
    <dataValidation type="decimal" showErrorMessage="1" errorTitle="Kesalahan Jenis Data" error="Data yang dimasukkan harus berupa Angka!" sqref="H21">
      <formula1>-1000000000000000000</formula1>
      <formula2>1000000000000000000</formula2>
    </dataValidation>
    <dataValidation type="decimal" showErrorMessage="1" errorTitle="Kesalahan Jenis Data" error="Data yang dimasukkan harus berupa Angka!" sqref="I21">
      <formula1>-1000000000000000000</formula1>
      <formula2>1000000000000000000</formula2>
    </dataValidation>
    <dataValidation type="decimal" showErrorMessage="1" errorTitle="Kesalahan Jenis Data" error="Data yang dimasukkan harus berupa Angka!" sqref="J21">
      <formula1>-1000000000000000000</formula1>
      <formula2>1000000000000000000</formula2>
    </dataValidation>
    <dataValidation type="decimal" showErrorMessage="1" errorTitle="Kesalahan Jenis Data" error="Data yang dimasukkan harus berupa Angka!" sqref="H22">
      <formula1>-1000000000000000000</formula1>
      <formula2>1000000000000000000</formula2>
    </dataValidation>
    <dataValidation type="decimal" showErrorMessage="1" errorTitle="Kesalahan Jenis Data" error="Data yang dimasukkan harus berupa Angka!" sqref="I22">
      <formula1>-1000000000000000000</formula1>
      <formula2>1000000000000000000</formula2>
    </dataValidation>
    <dataValidation type="decimal" showErrorMessage="1" errorTitle="Kesalahan Jenis Data" error="Data yang dimasukkan harus berupa Angka!" sqref="J22">
      <formula1>-1000000000000000000</formula1>
      <formula2>1000000000000000000</formula2>
    </dataValidation>
    <dataValidation type="decimal" showErrorMessage="1" errorTitle="Kesalahan Jenis Data" error="Data yang dimasukkan harus berupa Angka!" sqref="H23">
      <formula1>-1000000000000000000</formula1>
      <formula2>1000000000000000000</formula2>
    </dataValidation>
    <dataValidation type="decimal" showErrorMessage="1" errorTitle="Kesalahan Jenis Data" error="Data yang dimasukkan harus berupa Angka!" sqref="I23">
      <formula1>-1000000000000000000</formula1>
      <formula2>1000000000000000000</formula2>
    </dataValidation>
    <dataValidation type="decimal" showErrorMessage="1" errorTitle="Kesalahan Jenis Data" error="Data yang dimasukkan harus berupa Angka!" sqref="J23">
      <formula1>-1000000000000000000</formula1>
      <formula2>1000000000000000000</formula2>
    </dataValidation>
    <dataValidation type="decimal" showErrorMessage="1" errorTitle="Kesalahan Jenis Data" error="Data yang dimasukkan harus berupa Angka!" sqref="H24">
      <formula1>-1000000000000000000</formula1>
      <formula2>1000000000000000000</formula2>
    </dataValidation>
    <dataValidation type="decimal" showErrorMessage="1" errorTitle="Kesalahan Jenis Data" error="Data yang dimasukkan harus berupa Angka!" sqref="I24">
      <formula1>-1000000000000000000</formula1>
      <formula2>1000000000000000000</formula2>
    </dataValidation>
    <dataValidation type="decimal" showErrorMessage="1" errorTitle="Kesalahan Jenis Data" error="Data yang dimasukkan harus berupa Angka!" sqref="J24">
      <formula1>-1000000000000000000</formula1>
      <formula2>1000000000000000000</formula2>
    </dataValidation>
    <dataValidation type="decimal" showErrorMessage="1" errorTitle="Kesalahan Jenis Data" error="Data yang dimasukkan harus berupa Angka!" sqref="H25">
      <formula1>-1000000000000000000</formula1>
      <formula2>1000000000000000000</formula2>
    </dataValidation>
    <dataValidation type="decimal" showErrorMessage="1" errorTitle="Kesalahan Jenis Data" error="Data yang dimasukkan harus berupa Angka!" sqref="I25">
      <formula1>-1000000000000000000</formula1>
      <formula2>1000000000000000000</formula2>
    </dataValidation>
    <dataValidation type="decimal" showErrorMessage="1" errorTitle="Kesalahan Jenis Data" error="Data yang dimasukkan harus berupa Angka!" sqref="J25">
      <formula1>-1000000000000000000</formula1>
      <formula2>1000000000000000000</formula2>
    </dataValidation>
    <dataValidation type="decimal" showErrorMessage="1" errorTitle="Kesalahan Jenis Data" error="Data yang dimasukkan harus berupa Angka!" sqref="H26">
      <formula1>-1000000000000000000</formula1>
      <formula2>1000000000000000000</formula2>
    </dataValidation>
    <dataValidation type="decimal" showErrorMessage="1" errorTitle="Kesalahan Jenis Data" error="Data yang dimasukkan harus berupa Angka!" sqref="I26">
      <formula1>-1000000000000000000</formula1>
      <formula2>1000000000000000000</formula2>
    </dataValidation>
    <dataValidation type="decimal" showErrorMessage="1" errorTitle="Kesalahan Jenis Data" error="Data yang dimasukkan harus berupa Angka!" sqref="J26">
      <formula1>-1000000000000000000</formula1>
      <formula2>1000000000000000000</formula2>
    </dataValidation>
    <dataValidation type="decimal" showErrorMessage="1" errorTitle="Kesalahan Jenis Data" error="Data yang dimasukkan harus berupa Angka!" sqref="H27">
      <formula1>-1000000000000000000</formula1>
      <formula2>1000000000000000000</formula2>
    </dataValidation>
    <dataValidation type="decimal" showErrorMessage="1" errorTitle="Kesalahan Jenis Data" error="Data yang dimasukkan harus berupa Angka!" sqref="I27">
      <formula1>-1000000000000000000</formula1>
      <formula2>1000000000000000000</formula2>
    </dataValidation>
    <dataValidation type="decimal" showErrorMessage="1" errorTitle="Kesalahan Jenis Data" error="Data yang dimasukkan harus berupa Angka!" sqref="J27">
      <formula1>-1000000000000000000</formula1>
      <formula2>1000000000000000000</formula2>
    </dataValidation>
    <dataValidation type="decimal" showErrorMessage="1" errorTitle="Kesalahan Jenis Data" error="Data yang dimasukkan harus berupa Angka!" sqref="H28">
      <formula1>-1000000000000000000</formula1>
      <formula2>1000000000000000000</formula2>
    </dataValidation>
    <dataValidation type="decimal" showErrorMessage="1" errorTitle="Kesalahan Jenis Data" error="Data yang dimasukkan harus berupa Angka!" sqref="I28">
      <formula1>-1000000000000000000</formula1>
      <formula2>1000000000000000000</formula2>
    </dataValidation>
    <dataValidation type="decimal" showErrorMessage="1" errorTitle="Kesalahan Jenis Data" error="Data yang dimasukkan harus berupa Angka!" sqref="J28">
      <formula1>-1000000000000000000</formula1>
      <formula2>1000000000000000000</formula2>
    </dataValidation>
    <dataValidation type="decimal" showErrorMessage="1" errorTitle="Kesalahan Jenis Data" error="Data yang dimasukkan harus berupa Angka!" sqref="H29">
      <formula1>-1000000000000000000</formula1>
      <formula2>1000000000000000000</formula2>
    </dataValidation>
    <dataValidation type="decimal" showErrorMessage="1" errorTitle="Kesalahan Jenis Data" error="Data yang dimasukkan harus berupa Angka!" sqref="I29">
      <formula1>-1000000000000000000</formula1>
      <formula2>1000000000000000000</formula2>
    </dataValidation>
    <dataValidation type="decimal" showErrorMessage="1" errorTitle="Kesalahan Jenis Data" error="Data yang dimasukkan harus berupa Angka!" sqref="J29">
      <formula1>-1000000000000000000</formula1>
      <formula2>1000000000000000000</formula2>
    </dataValidation>
    <dataValidation type="decimal" showErrorMessage="1" errorTitle="Kesalahan Jenis Data" error="Data yang dimasukkan harus berupa Angka!" sqref="H30">
      <formula1>-1000000000000000000</formula1>
      <formula2>1000000000000000000</formula2>
    </dataValidation>
    <dataValidation type="decimal" showErrorMessage="1" errorTitle="Kesalahan Jenis Data" error="Data yang dimasukkan harus berupa Angka!" sqref="I30">
      <formula1>-1000000000000000000</formula1>
      <formula2>1000000000000000000</formula2>
    </dataValidation>
    <dataValidation type="decimal" showErrorMessage="1" errorTitle="Kesalahan Jenis Data" error="Data yang dimasukkan harus berupa Angka!" sqref="J30">
      <formula1>-1000000000000000000</formula1>
      <formula2>1000000000000000000</formula2>
    </dataValidation>
    <dataValidation type="decimal" showErrorMessage="1" errorTitle="Kesalahan Jenis Data" error="Data yang dimasukkan harus berupa Angka!" sqref="H31">
      <formula1>-1000000000000000000</formula1>
      <formula2>1000000000000000000</formula2>
    </dataValidation>
    <dataValidation type="decimal" showErrorMessage="1" errorTitle="Kesalahan Jenis Data" error="Data yang dimasukkan harus berupa Angka!" sqref="I31">
      <formula1>-1000000000000000000</formula1>
      <formula2>1000000000000000000</formula2>
    </dataValidation>
    <dataValidation type="decimal" showErrorMessage="1" errorTitle="Kesalahan Jenis Data" error="Data yang dimasukkan harus berupa Angka!" sqref="J31">
      <formula1>-1000000000000000000</formula1>
      <formula2>1000000000000000000</formula2>
    </dataValidation>
    <dataValidation type="decimal" showErrorMessage="1" errorTitle="Kesalahan Jenis Data" error="Data yang dimasukkan harus berupa Angka!" sqref="H32">
      <formula1>-1000000000000000000</formula1>
      <formula2>1000000000000000000</formula2>
    </dataValidation>
    <dataValidation type="decimal" showErrorMessage="1" errorTitle="Kesalahan Jenis Data" error="Data yang dimasukkan harus berupa Angka!" sqref="I32">
      <formula1>-1000000000000000000</formula1>
      <formula2>1000000000000000000</formula2>
    </dataValidation>
    <dataValidation type="decimal" showErrorMessage="1" errorTitle="Kesalahan Jenis Data" error="Data yang dimasukkan harus berupa Angka!" sqref="J32">
      <formula1>-1000000000000000000</formula1>
      <formula2>1000000000000000000</formula2>
    </dataValidation>
    <dataValidation type="decimal" showErrorMessage="1" errorTitle="Kesalahan Jenis Data" error="Data yang dimasukkan harus berupa Angka!" sqref="H33">
      <formula1>-1000000000000000000</formula1>
      <formula2>1000000000000000000</formula2>
    </dataValidation>
    <dataValidation type="decimal" showErrorMessage="1" errorTitle="Kesalahan Jenis Data" error="Data yang dimasukkan harus berupa Angka!" sqref="I33">
      <formula1>-1000000000000000000</formula1>
      <formula2>1000000000000000000</formula2>
    </dataValidation>
    <dataValidation type="decimal" showErrorMessage="1" errorTitle="Kesalahan Jenis Data" error="Data yang dimasukkan harus berupa Angka!" sqref="J33">
      <formula1>-1000000000000000000</formula1>
      <formula2>1000000000000000000</formula2>
    </dataValidation>
    <dataValidation type="decimal" showErrorMessage="1" errorTitle="Kesalahan Jenis Data" error="Data yang dimasukkan harus berupa Angka!" sqref="H34">
      <formula1>-1000000000000000000</formula1>
      <formula2>1000000000000000000</formula2>
    </dataValidation>
    <dataValidation type="decimal" showErrorMessage="1" errorTitle="Kesalahan Jenis Data" error="Data yang dimasukkan harus berupa Angka!" sqref="I34">
      <formula1>-1000000000000000000</formula1>
      <formula2>1000000000000000000</formula2>
    </dataValidation>
    <dataValidation type="decimal" showErrorMessage="1" errorTitle="Kesalahan Jenis Data" error="Data yang dimasukkan harus berupa Angka!" sqref="J34">
      <formula1>-1000000000000000000</formula1>
      <formula2>1000000000000000000</formula2>
    </dataValidation>
    <dataValidation type="decimal" showErrorMessage="1" errorTitle="Kesalahan Jenis Data" error="Data yang dimasukkan harus berupa Angka!" sqref="H35">
      <formula1>-1000000000000000000</formula1>
      <formula2>1000000000000000000</formula2>
    </dataValidation>
    <dataValidation type="decimal" showErrorMessage="1" errorTitle="Kesalahan Jenis Data" error="Data yang dimasukkan harus berupa Angka!" sqref="I35">
      <formula1>-1000000000000000000</formula1>
      <formula2>1000000000000000000</formula2>
    </dataValidation>
    <dataValidation type="decimal" showErrorMessage="1" errorTitle="Kesalahan Jenis Data" error="Data yang dimasukkan harus berupa Angka!" sqref="J35">
      <formula1>-1000000000000000000</formula1>
      <formula2>1000000000000000000</formula2>
    </dataValidation>
    <dataValidation type="decimal" showErrorMessage="1" errorTitle="Kesalahan Jenis Data" error="Data yang dimasukkan harus berupa Angka!" sqref="H36">
      <formula1>-1000000000000000000</formula1>
      <formula2>1000000000000000000</formula2>
    </dataValidation>
    <dataValidation type="decimal" showErrorMessage="1" errorTitle="Kesalahan Jenis Data" error="Data yang dimasukkan harus berupa Angka!" sqref="I36">
      <formula1>-1000000000000000000</formula1>
      <formula2>1000000000000000000</formula2>
    </dataValidation>
    <dataValidation type="decimal" showErrorMessage="1" errorTitle="Kesalahan Jenis Data" error="Data yang dimasukkan harus berupa Angka!" sqref="J36">
      <formula1>-1000000000000000000</formula1>
      <formula2>1000000000000000000</formula2>
    </dataValidation>
    <dataValidation type="decimal" showErrorMessage="1" errorTitle="Kesalahan Jenis Data" error="Data yang dimasukkan harus berupa Angka!" sqref="H37">
      <formula1>-1000000000000000000</formula1>
      <formula2>1000000000000000000</formula2>
    </dataValidation>
    <dataValidation type="decimal" showErrorMessage="1" errorTitle="Kesalahan Jenis Data" error="Data yang dimasukkan harus berupa Angka!" sqref="I37">
      <formula1>-1000000000000000000</formula1>
      <formula2>1000000000000000000</formula2>
    </dataValidation>
    <dataValidation type="decimal" showErrorMessage="1" errorTitle="Kesalahan Jenis Data" error="Data yang dimasukkan harus berupa Angka!" sqref="J37">
      <formula1>-1000000000000000000</formula1>
      <formula2>1000000000000000000</formula2>
    </dataValidation>
    <dataValidation type="decimal" showErrorMessage="1" errorTitle="Kesalahan Jenis Data" error="Data yang dimasukkan harus berupa Angka!" sqref="H38">
      <formula1>-1000000000000000000</formula1>
      <formula2>1000000000000000000</formula2>
    </dataValidation>
    <dataValidation type="decimal" showErrorMessage="1" errorTitle="Kesalahan Jenis Data" error="Data yang dimasukkan harus berupa Angka!" sqref="I38">
      <formula1>-1000000000000000000</formula1>
      <formula2>1000000000000000000</formula2>
    </dataValidation>
    <dataValidation type="decimal" showErrorMessage="1" errorTitle="Kesalahan Jenis Data" error="Data yang dimasukkan harus berupa Angka!" sqref="J38">
      <formula1>-1000000000000000000</formula1>
      <formula2>1000000000000000000</formula2>
    </dataValidation>
    <dataValidation type="decimal" showErrorMessage="1" errorTitle="Kesalahan Jenis Data" error="Data yang dimasukkan harus berupa Angka!" sqref="H39">
      <formula1>-1000000000000000000</formula1>
      <formula2>1000000000000000000</formula2>
    </dataValidation>
    <dataValidation type="decimal" showErrorMessage="1" errorTitle="Kesalahan Jenis Data" error="Data yang dimasukkan harus berupa Angka!" sqref="I39">
      <formula1>-1000000000000000000</formula1>
      <formula2>1000000000000000000</formula2>
    </dataValidation>
    <dataValidation type="decimal" showErrorMessage="1" errorTitle="Kesalahan Jenis Data" error="Data yang dimasukkan harus berupa Angka!" sqref="J39">
      <formula1>-1000000000000000000</formula1>
      <formula2>1000000000000000000</formula2>
    </dataValidation>
    <dataValidation type="decimal" showErrorMessage="1" errorTitle="Kesalahan Jenis Data" error="Data yang dimasukkan harus berupa Angka!" sqref="H40">
      <formula1>-1000000000000000000</formula1>
      <formula2>1000000000000000000</formula2>
    </dataValidation>
    <dataValidation type="decimal" showErrorMessage="1" errorTitle="Kesalahan Jenis Data" error="Data yang dimasukkan harus berupa Angka!" sqref="I40">
      <formula1>-1000000000000000000</formula1>
      <formula2>1000000000000000000</formula2>
    </dataValidation>
    <dataValidation type="decimal" showErrorMessage="1" errorTitle="Kesalahan Jenis Data" error="Data yang dimasukkan harus berupa Angka!" sqref="J40">
      <formula1>-1000000000000000000</formula1>
      <formula2>1000000000000000000</formula2>
    </dataValidation>
    <dataValidation type="decimal" showErrorMessage="1" errorTitle="Kesalahan Jenis Data" error="Data yang dimasukkan harus berupa Angka!" sqref="H41">
      <formula1>-1000000000000000000</formula1>
      <formula2>1000000000000000000</formula2>
    </dataValidation>
    <dataValidation type="decimal" showErrorMessage="1" errorTitle="Kesalahan Jenis Data" error="Data yang dimasukkan harus berupa Angka!" sqref="I41">
      <formula1>-1000000000000000000</formula1>
      <formula2>1000000000000000000</formula2>
    </dataValidation>
    <dataValidation type="decimal" showErrorMessage="1" errorTitle="Kesalahan Jenis Data" error="Data yang dimasukkan harus berupa Angka!" sqref="J41">
      <formula1>-1000000000000000000</formula1>
      <formula2>1000000000000000000</formula2>
    </dataValidation>
    <dataValidation type="decimal" showErrorMessage="1" errorTitle="Kesalahan Jenis Data" error="Data yang dimasukkan harus berupa Angka!" sqref="H42">
      <formula1>-1000000000000000000</formula1>
      <formula2>1000000000000000000</formula2>
    </dataValidation>
    <dataValidation type="decimal" showErrorMessage="1" errorTitle="Kesalahan Jenis Data" error="Data yang dimasukkan harus berupa Angka!" sqref="I42">
      <formula1>-1000000000000000000</formula1>
      <formula2>1000000000000000000</formula2>
    </dataValidation>
    <dataValidation type="decimal" showErrorMessage="1" errorTitle="Kesalahan Jenis Data" error="Data yang dimasukkan harus berupa Angka!" sqref="J42">
      <formula1>-1000000000000000000</formula1>
      <formula2>1000000000000000000</formula2>
    </dataValidation>
    <dataValidation type="decimal" showErrorMessage="1" errorTitle="Kesalahan Jenis Data" error="Data yang dimasukkan harus berupa Angka!" sqref="H43">
      <formula1>-1000000000000000000</formula1>
      <formula2>1000000000000000000</formula2>
    </dataValidation>
    <dataValidation type="decimal" showErrorMessage="1" errorTitle="Kesalahan Jenis Data" error="Data yang dimasukkan harus berupa Angka!" sqref="I43">
      <formula1>-1000000000000000000</formula1>
      <formula2>1000000000000000000</formula2>
    </dataValidation>
    <dataValidation type="decimal" showErrorMessage="1" errorTitle="Kesalahan Jenis Data" error="Data yang dimasukkan harus berupa Angka!" sqref="J43">
      <formula1>-1000000000000000000</formula1>
      <formula2>1000000000000000000</formula2>
    </dataValidation>
    <dataValidation type="decimal" showErrorMessage="1" errorTitle="Kesalahan Jenis Data" error="Data yang dimasukkan harus berupa Angka!" sqref="H44">
      <formula1>-1000000000000000000</formula1>
      <formula2>1000000000000000000</formula2>
    </dataValidation>
    <dataValidation type="decimal" showErrorMessage="1" errorTitle="Kesalahan Jenis Data" error="Data yang dimasukkan harus berupa Angka!" sqref="I44">
      <formula1>-1000000000000000000</formula1>
      <formula2>1000000000000000000</formula2>
    </dataValidation>
    <dataValidation type="decimal" showErrorMessage="1" errorTitle="Kesalahan Jenis Data" error="Data yang dimasukkan harus berupa Angka!" sqref="J44">
      <formula1>-1000000000000000000</formula1>
      <formula2>1000000000000000000</formula2>
    </dataValidation>
    <dataValidation type="decimal" showErrorMessage="1" errorTitle="Kesalahan Jenis Data" error="Data yang dimasukkan harus berupa Angka!" sqref="H45">
      <formula1>-1000000000000000000</formula1>
      <formula2>1000000000000000000</formula2>
    </dataValidation>
    <dataValidation type="decimal" showErrorMessage="1" errorTitle="Kesalahan Jenis Data" error="Data yang dimasukkan harus berupa Angka!" sqref="I45">
      <formula1>-1000000000000000000</formula1>
      <formula2>1000000000000000000</formula2>
    </dataValidation>
    <dataValidation type="decimal" showErrorMessage="1" errorTitle="Kesalahan Jenis Data" error="Data yang dimasukkan harus berupa Angka!" sqref="J45">
      <formula1>-1000000000000000000</formula1>
      <formula2>1000000000000000000</formula2>
    </dataValidation>
    <dataValidation type="decimal" showErrorMessage="1" errorTitle="Kesalahan Jenis Data" error="Data yang dimasukkan harus berupa Angka!" sqref="H46">
      <formula1>-1000000000000000000</formula1>
      <formula2>1000000000000000000</formula2>
    </dataValidation>
    <dataValidation type="decimal" showErrorMessage="1" errorTitle="Kesalahan Jenis Data" error="Data yang dimasukkan harus berupa Angka!" sqref="I46">
      <formula1>-1000000000000000000</formula1>
      <formula2>1000000000000000000</formula2>
    </dataValidation>
    <dataValidation type="decimal" showErrorMessage="1" errorTitle="Kesalahan Jenis Data" error="Data yang dimasukkan harus berupa Angka!" sqref="J46">
      <formula1>-1000000000000000000</formula1>
      <formula2>1000000000000000000</formula2>
    </dataValidation>
    <dataValidation type="decimal" showErrorMessage="1" errorTitle="Kesalahan Jenis Data" error="Data yang dimasukkan harus berupa Angka!" sqref="H47">
      <formula1>-1000000000000000000</formula1>
      <formula2>1000000000000000000</formula2>
    </dataValidation>
    <dataValidation type="decimal" showErrorMessage="1" errorTitle="Kesalahan Jenis Data" error="Data yang dimasukkan harus berupa Angka!" sqref="I47">
      <formula1>-1000000000000000000</formula1>
      <formula2>1000000000000000000</formula2>
    </dataValidation>
    <dataValidation type="decimal" showErrorMessage="1" errorTitle="Kesalahan Jenis Data" error="Data yang dimasukkan harus berupa Angka!" sqref="J47">
      <formula1>-1000000000000000000</formula1>
      <formula2>1000000000000000000</formula2>
    </dataValidation>
    <dataValidation type="decimal" showErrorMessage="1" errorTitle="Kesalahan Jenis Data" error="Data yang dimasukkan harus berupa Angka!" sqref="H48">
      <formula1>-1000000000000000000</formula1>
      <formula2>1000000000000000000</formula2>
    </dataValidation>
    <dataValidation type="decimal" showErrorMessage="1" errorTitle="Kesalahan Jenis Data" error="Data yang dimasukkan harus berupa Angka!" sqref="I48">
      <formula1>-1000000000000000000</formula1>
      <formula2>1000000000000000000</formula2>
    </dataValidation>
    <dataValidation type="decimal" showErrorMessage="1" errorTitle="Kesalahan Jenis Data" error="Data yang dimasukkan harus berupa Angka!" sqref="J48">
      <formula1>-1000000000000000000</formula1>
      <formula2>1000000000000000000</formula2>
    </dataValidation>
    <dataValidation type="decimal" showErrorMessage="1" errorTitle="Kesalahan Jenis Data" error="Data yang dimasukkan harus berupa Angka!" sqref="H49">
      <formula1>-1000000000000000000</formula1>
      <formula2>1000000000000000000</formula2>
    </dataValidation>
    <dataValidation type="decimal" showErrorMessage="1" errorTitle="Kesalahan Jenis Data" error="Data yang dimasukkan harus berupa Angka!" sqref="I49">
      <formula1>-1000000000000000000</formula1>
      <formula2>1000000000000000000</formula2>
    </dataValidation>
    <dataValidation type="decimal" showErrorMessage="1" errorTitle="Kesalahan Jenis Data" error="Data yang dimasukkan harus berupa Angka!" sqref="J49">
      <formula1>-1000000000000000000</formula1>
      <formula2>1000000000000000000</formula2>
    </dataValidation>
    <dataValidation type="decimal" showErrorMessage="1" errorTitle="Kesalahan Jenis Data" error="Data yang dimasukkan harus berupa Angka!" sqref="H50">
      <formula1>-1000000000000000000</formula1>
      <formula2>1000000000000000000</formula2>
    </dataValidation>
    <dataValidation type="decimal" showErrorMessage="1" errorTitle="Kesalahan Jenis Data" error="Data yang dimasukkan harus berupa Angka!" sqref="I50">
      <formula1>-1000000000000000000</formula1>
      <formula2>1000000000000000000</formula2>
    </dataValidation>
    <dataValidation type="decimal" showErrorMessage="1" errorTitle="Kesalahan Jenis Data" error="Data yang dimasukkan harus berupa Angka!" sqref="J50">
      <formula1>-1000000000000000000</formula1>
      <formula2>1000000000000000000</formula2>
    </dataValidation>
    <dataValidation type="decimal" showErrorMessage="1" errorTitle="Kesalahan Jenis Data" error="Data yang dimasukkan harus berupa Angka!" sqref="H51">
      <formula1>-1000000000000000000</formula1>
      <formula2>1000000000000000000</formula2>
    </dataValidation>
    <dataValidation type="decimal" showErrorMessage="1" errorTitle="Kesalahan Jenis Data" error="Data yang dimasukkan harus berupa Angka!" sqref="I51">
      <formula1>-1000000000000000000</formula1>
      <formula2>1000000000000000000</formula2>
    </dataValidation>
    <dataValidation type="decimal" showErrorMessage="1" errorTitle="Kesalahan Jenis Data" error="Data yang dimasukkan harus berupa Angka!" sqref="J51">
      <formula1>-1000000000000000000</formula1>
      <formula2>1000000000000000000</formula2>
    </dataValidation>
    <dataValidation type="decimal" showErrorMessage="1" errorTitle="Kesalahan Jenis Data" error="Data yang dimasukkan harus berupa Angka!" sqref="H52">
      <formula1>-1000000000000000000</formula1>
      <formula2>1000000000000000000</formula2>
    </dataValidation>
    <dataValidation type="decimal" showErrorMessage="1" errorTitle="Kesalahan Jenis Data" error="Data yang dimasukkan harus berupa Angka!" sqref="I52">
      <formula1>-1000000000000000000</formula1>
      <formula2>1000000000000000000</formula2>
    </dataValidation>
    <dataValidation type="decimal" showErrorMessage="1" errorTitle="Kesalahan Jenis Data" error="Data yang dimasukkan harus berupa Angka!" sqref="J52">
      <formula1>-1000000000000000000</formula1>
      <formula2>1000000000000000000</formula2>
    </dataValidation>
    <dataValidation type="decimal" showErrorMessage="1" errorTitle="Kesalahan Jenis Data" error="Data yang dimasukkan harus berupa Angka!" sqref="H53">
      <formula1>-1000000000000000000</formula1>
      <formula2>1000000000000000000</formula2>
    </dataValidation>
    <dataValidation type="decimal" showErrorMessage="1" errorTitle="Kesalahan Jenis Data" error="Data yang dimasukkan harus berupa Angka!" sqref="I53">
      <formula1>-1000000000000000000</formula1>
      <formula2>1000000000000000000</formula2>
    </dataValidation>
    <dataValidation type="decimal" showErrorMessage="1" errorTitle="Kesalahan Jenis Data" error="Data yang dimasukkan harus berupa Angka!" sqref="J53">
      <formula1>-1000000000000000000</formula1>
      <formula2>1000000000000000000</formula2>
    </dataValidation>
    <dataValidation type="decimal" showErrorMessage="1" errorTitle="Kesalahan Jenis Data" error="Data yang dimasukkan harus berupa Angka!" sqref="H54">
      <formula1>-1000000000000000000</formula1>
      <formula2>1000000000000000000</formula2>
    </dataValidation>
    <dataValidation type="decimal" showErrorMessage="1" errorTitle="Kesalahan Jenis Data" error="Data yang dimasukkan harus berupa Angka!" sqref="I54">
      <formula1>-1000000000000000000</formula1>
      <formula2>1000000000000000000</formula2>
    </dataValidation>
    <dataValidation type="decimal" showErrorMessage="1" errorTitle="Kesalahan Jenis Data" error="Data yang dimasukkan harus berupa Angka!" sqref="J54">
      <formula1>-1000000000000000000</formula1>
      <formula2>1000000000000000000</formula2>
    </dataValidation>
    <dataValidation type="decimal" showErrorMessage="1" errorTitle="Kesalahan Jenis Data" error="Data yang dimasukkan harus berupa Angka!" sqref="H55">
      <formula1>-1000000000000000000</formula1>
      <formula2>1000000000000000000</formula2>
    </dataValidation>
    <dataValidation type="decimal" showErrorMessage="1" errorTitle="Kesalahan Jenis Data" error="Data yang dimasukkan harus berupa Angka!" sqref="I55">
      <formula1>-1000000000000000000</formula1>
      <formula2>1000000000000000000</formula2>
    </dataValidation>
    <dataValidation type="decimal" showErrorMessage="1" errorTitle="Kesalahan Jenis Data" error="Data yang dimasukkan harus berupa Angka!" sqref="J55">
      <formula1>-1000000000000000000</formula1>
      <formula2>1000000000000000000</formula2>
    </dataValidation>
    <dataValidation type="decimal" showErrorMessage="1" errorTitle="Kesalahan Jenis Data" error="Data yang dimasukkan harus berupa Angka!" sqref="H56">
      <formula1>-1000000000000000000</formula1>
      <formula2>1000000000000000000</formula2>
    </dataValidation>
    <dataValidation type="decimal" showErrorMessage="1" errorTitle="Kesalahan Jenis Data" error="Data yang dimasukkan harus berupa Angka!" sqref="I56">
      <formula1>-1000000000000000000</formula1>
      <formula2>1000000000000000000</formula2>
    </dataValidation>
    <dataValidation type="decimal" showErrorMessage="1" errorTitle="Kesalahan Jenis Data" error="Data yang dimasukkan harus berupa Angka!" sqref="J56">
      <formula1>-1000000000000000000</formula1>
      <formula2>1000000000000000000</formula2>
    </dataValidation>
    <dataValidation type="decimal" showErrorMessage="1" errorTitle="Kesalahan Jenis Data" error="Data yang dimasukkan harus berupa Angka!" sqref="H57">
      <formula1>-1000000000000000000</formula1>
      <formula2>1000000000000000000</formula2>
    </dataValidation>
    <dataValidation type="decimal" showErrorMessage="1" errorTitle="Kesalahan Jenis Data" error="Data yang dimasukkan harus berupa Angka!" sqref="I57">
      <formula1>-1000000000000000000</formula1>
      <formula2>1000000000000000000</formula2>
    </dataValidation>
    <dataValidation type="decimal" showErrorMessage="1" errorTitle="Kesalahan Jenis Data" error="Data yang dimasukkan harus berupa Angka!" sqref="J57">
      <formula1>-1000000000000000000</formula1>
      <formula2>1000000000000000000</formula2>
    </dataValidation>
    <dataValidation type="decimal" showErrorMessage="1" errorTitle="Kesalahan Jenis Data" error="Data yang dimasukkan harus berupa Angka!" sqref="H58">
      <formula1>-1000000000000000000</formula1>
      <formula2>1000000000000000000</formula2>
    </dataValidation>
    <dataValidation type="decimal" showErrorMessage="1" errorTitle="Kesalahan Jenis Data" error="Data yang dimasukkan harus berupa Angka!" sqref="I58">
      <formula1>-1000000000000000000</formula1>
      <formula2>1000000000000000000</formula2>
    </dataValidation>
    <dataValidation type="decimal" showErrorMessage="1" errorTitle="Kesalahan Jenis Data" error="Data yang dimasukkan harus berupa Angka!" sqref="J58">
      <formula1>-1000000000000000000</formula1>
      <formula2>1000000000000000000</formula2>
    </dataValidation>
    <dataValidation type="decimal" showErrorMessage="1" errorTitle="Kesalahan Jenis Data" error="Data yang dimasukkan harus berupa Angka!" sqref="H59">
      <formula1>-1000000000000000000</formula1>
      <formula2>1000000000000000000</formula2>
    </dataValidation>
    <dataValidation type="decimal" showErrorMessage="1" errorTitle="Kesalahan Jenis Data" error="Data yang dimasukkan harus berupa Angka!" sqref="I59">
      <formula1>-1000000000000000000</formula1>
      <formula2>1000000000000000000</formula2>
    </dataValidation>
    <dataValidation type="decimal" showErrorMessage="1" errorTitle="Kesalahan Jenis Data" error="Data yang dimasukkan harus berupa Angka!" sqref="J59">
      <formula1>-1000000000000000000</formula1>
      <formula2>1000000000000000000</formula2>
    </dataValidation>
    <dataValidation type="decimal" showErrorMessage="1" errorTitle="Kesalahan Jenis Data" error="Data yang dimasukkan harus berupa Angka!" sqref="H60">
      <formula1>-1000000000000000000</formula1>
      <formula2>1000000000000000000</formula2>
    </dataValidation>
    <dataValidation type="decimal" showErrorMessage="1" errorTitle="Kesalahan Jenis Data" error="Data yang dimasukkan harus berupa Angka!" sqref="I60">
      <formula1>-1000000000000000000</formula1>
      <formula2>1000000000000000000</formula2>
    </dataValidation>
    <dataValidation type="decimal" showErrorMessage="1" errorTitle="Kesalahan Jenis Data" error="Data yang dimasukkan harus berupa Angka!" sqref="J60">
      <formula1>-1000000000000000000</formula1>
      <formula2>1000000000000000000</formula2>
    </dataValidation>
    <dataValidation type="decimal" showErrorMessage="1" errorTitle="Kesalahan Jenis Data" error="Data yang dimasukkan harus berupa Angka!" sqref="H61">
      <formula1>-1000000000000000000</formula1>
      <formula2>1000000000000000000</formula2>
    </dataValidation>
    <dataValidation type="decimal" showErrorMessage="1" errorTitle="Kesalahan Jenis Data" error="Data yang dimasukkan harus berupa Angka!" sqref="I61">
      <formula1>-1000000000000000000</formula1>
      <formula2>1000000000000000000</formula2>
    </dataValidation>
    <dataValidation type="decimal" showErrorMessage="1" errorTitle="Kesalahan Jenis Data" error="Data yang dimasukkan harus berupa Angka!" sqref="J61">
      <formula1>-1000000000000000000</formula1>
      <formula2>1000000000000000000</formula2>
    </dataValidation>
    <dataValidation type="decimal" showErrorMessage="1" errorTitle="Kesalahan Jenis Data" error="Data yang dimasukkan harus berupa Angka!" sqref="H62">
      <formula1>-1000000000000000000</formula1>
      <formula2>1000000000000000000</formula2>
    </dataValidation>
    <dataValidation type="decimal" showErrorMessage="1" errorTitle="Kesalahan Jenis Data" error="Data yang dimasukkan harus berupa Angka!" sqref="I62">
      <formula1>-1000000000000000000</formula1>
      <formula2>1000000000000000000</formula2>
    </dataValidation>
    <dataValidation type="decimal" showErrorMessage="1" errorTitle="Kesalahan Jenis Data" error="Data yang dimasukkan harus berupa Angka!" sqref="J62">
      <formula1>-1000000000000000000</formula1>
      <formula2>1000000000000000000</formula2>
    </dataValidation>
    <dataValidation type="decimal" showErrorMessage="1" errorTitle="Kesalahan Jenis Data" error="Data yang dimasukkan harus berupa Angka!" sqref="H63">
      <formula1>-1000000000000000000</formula1>
      <formula2>1000000000000000000</formula2>
    </dataValidation>
    <dataValidation type="decimal" showErrorMessage="1" errorTitle="Kesalahan Jenis Data" error="Data yang dimasukkan harus berupa Angka!" sqref="I63">
      <formula1>-1000000000000000000</formula1>
      <formula2>1000000000000000000</formula2>
    </dataValidation>
    <dataValidation type="decimal" showErrorMessage="1" errorTitle="Kesalahan Jenis Data" error="Data yang dimasukkan harus berupa Angka!" sqref="J63">
      <formula1>-1000000000000000000</formula1>
      <formula2>1000000000000000000</formula2>
    </dataValidation>
    <dataValidation type="decimal" showErrorMessage="1" errorTitle="Kesalahan Jenis Data" error="Data yang dimasukkan harus berupa Angka!" sqref="H64">
      <formula1>-1000000000000000000</formula1>
      <formula2>1000000000000000000</formula2>
    </dataValidation>
    <dataValidation type="decimal" showErrorMessage="1" errorTitle="Kesalahan Jenis Data" error="Data yang dimasukkan harus berupa Angka!" sqref="I64">
      <formula1>-1000000000000000000</formula1>
      <formula2>1000000000000000000</formula2>
    </dataValidation>
    <dataValidation type="decimal" showErrorMessage="1" errorTitle="Kesalahan Jenis Data" error="Data yang dimasukkan harus berupa Angka!" sqref="J64">
      <formula1>-1000000000000000000</formula1>
      <formula2>1000000000000000000</formula2>
    </dataValidation>
    <dataValidation type="decimal" showErrorMessage="1" errorTitle="Kesalahan Jenis Data" error="Data yang dimasukkan harus berupa Angka!" sqref="H65">
      <formula1>-1000000000000000000</formula1>
      <formula2>1000000000000000000</formula2>
    </dataValidation>
    <dataValidation type="decimal" showErrorMessage="1" errorTitle="Kesalahan Jenis Data" error="Data yang dimasukkan harus berupa Angka!" sqref="I65">
      <formula1>-1000000000000000000</formula1>
      <formula2>1000000000000000000</formula2>
    </dataValidation>
    <dataValidation type="decimal" showErrorMessage="1" errorTitle="Kesalahan Jenis Data" error="Data yang dimasukkan harus berupa Angka!" sqref="J65">
      <formula1>-1000000000000000000</formula1>
      <formula2>1000000000000000000</formula2>
    </dataValidation>
    <dataValidation type="decimal" showErrorMessage="1" errorTitle="Kesalahan Jenis Data" error="Data yang dimasukkan harus berupa Angka!" sqref="H66">
      <formula1>-1000000000000000000</formula1>
      <formula2>1000000000000000000</formula2>
    </dataValidation>
    <dataValidation type="decimal" showErrorMessage="1" errorTitle="Kesalahan Jenis Data" error="Data yang dimasukkan harus berupa Angka!" sqref="I66">
      <formula1>-1000000000000000000</formula1>
      <formula2>1000000000000000000</formula2>
    </dataValidation>
    <dataValidation type="decimal" showErrorMessage="1" errorTitle="Kesalahan Jenis Data" error="Data yang dimasukkan harus berupa Angka!" sqref="J66">
      <formula1>-1000000000000000000</formula1>
      <formula2>1000000000000000000</formula2>
    </dataValidation>
    <dataValidation type="decimal" showErrorMessage="1" errorTitle="Kesalahan Jenis Data" error="Data yang dimasukkan harus berupa Angka!" sqref="H67">
      <formula1>-1000000000000000000</formula1>
      <formula2>1000000000000000000</formula2>
    </dataValidation>
    <dataValidation type="decimal" showErrorMessage="1" errorTitle="Kesalahan Jenis Data" error="Data yang dimasukkan harus berupa Angka!" sqref="I67">
      <formula1>-1000000000000000000</formula1>
      <formula2>1000000000000000000</formula2>
    </dataValidation>
    <dataValidation type="decimal" showErrorMessage="1" errorTitle="Kesalahan Jenis Data" error="Data yang dimasukkan harus berupa Angka!" sqref="J67">
      <formula1>-1000000000000000000</formula1>
      <formula2>1000000000000000000</formula2>
    </dataValidation>
    <dataValidation type="decimal" showErrorMessage="1" errorTitle="Kesalahan Jenis Data" error="Data yang dimasukkan harus berupa Angka!" sqref="H68">
      <formula1>-1000000000000000000</formula1>
      <formula2>1000000000000000000</formula2>
    </dataValidation>
    <dataValidation type="decimal" showErrorMessage="1" errorTitle="Kesalahan Jenis Data" error="Data yang dimasukkan harus berupa Angka!" sqref="I68">
      <formula1>-1000000000000000000</formula1>
      <formula2>1000000000000000000</formula2>
    </dataValidation>
    <dataValidation type="decimal" showErrorMessage="1" errorTitle="Kesalahan Jenis Data" error="Data yang dimasukkan harus berupa Angka!" sqref="J68">
      <formula1>-1000000000000000000</formula1>
      <formula2>1000000000000000000</formula2>
    </dataValidation>
    <dataValidation type="decimal" showErrorMessage="1" errorTitle="Kesalahan Jenis Data" error="Data yang dimasukkan harus berupa Angka!" sqref="H69">
      <formula1>-1000000000000000000</formula1>
      <formula2>1000000000000000000</formula2>
    </dataValidation>
    <dataValidation type="decimal" showErrorMessage="1" errorTitle="Kesalahan Jenis Data" error="Data yang dimasukkan harus berupa Angka!" sqref="I69">
      <formula1>-1000000000000000000</formula1>
      <formula2>1000000000000000000</formula2>
    </dataValidation>
    <dataValidation type="decimal" showErrorMessage="1" errorTitle="Kesalahan Jenis Data" error="Data yang dimasukkan harus berupa Angka!" sqref="J69">
      <formula1>-1000000000000000000</formula1>
      <formula2>1000000000000000000</formula2>
    </dataValidation>
    <dataValidation type="decimal" showErrorMessage="1" errorTitle="Kesalahan Jenis Data" error="Data yang dimasukkan harus berupa Angka!" sqref="H70">
      <formula1>-1000000000000000000</formula1>
      <formula2>1000000000000000000</formula2>
    </dataValidation>
    <dataValidation type="decimal" showErrorMessage="1" errorTitle="Kesalahan Jenis Data" error="Data yang dimasukkan harus berupa Angka!" sqref="I70">
      <formula1>-1000000000000000000</formula1>
      <formula2>1000000000000000000</formula2>
    </dataValidation>
    <dataValidation type="decimal" showErrorMessage="1" errorTitle="Kesalahan Jenis Data" error="Data yang dimasukkan harus berupa Angka!" sqref="J70">
      <formula1>-1000000000000000000</formula1>
      <formula2>1000000000000000000</formula2>
    </dataValidation>
    <dataValidation type="decimal" showErrorMessage="1" errorTitle="Kesalahan Jenis Data" error="Data yang dimasukkan harus berupa Angka!" sqref="H71">
      <formula1>-1000000000000000000</formula1>
      <formula2>1000000000000000000</formula2>
    </dataValidation>
    <dataValidation type="decimal" showErrorMessage="1" errorTitle="Kesalahan Jenis Data" error="Data yang dimasukkan harus berupa Angka!" sqref="I71">
      <formula1>-1000000000000000000</formula1>
      <formula2>1000000000000000000</formula2>
    </dataValidation>
    <dataValidation type="decimal" showErrorMessage="1" errorTitle="Kesalahan Jenis Data" error="Data yang dimasukkan harus berupa Angka!" sqref="J71">
      <formula1>-1000000000000000000</formula1>
      <formula2>1000000000000000000</formula2>
    </dataValidation>
    <dataValidation type="decimal" showErrorMessage="1" errorTitle="Kesalahan Jenis Data" error="Data yang dimasukkan harus berupa Angka!" sqref="H72">
      <formula1>-1000000000000000000</formula1>
      <formula2>1000000000000000000</formula2>
    </dataValidation>
    <dataValidation type="decimal" showErrorMessage="1" errorTitle="Kesalahan Jenis Data" error="Data yang dimasukkan harus berupa Angka!" sqref="I72">
      <formula1>-1000000000000000000</formula1>
      <formula2>1000000000000000000</formula2>
    </dataValidation>
    <dataValidation type="decimal" showErrorMessage="1" errorTitle="Kesalahan Jenis Data" error="Data yang dimasukkan harus berupa Angka!" sqref="J72">
      <formula1>-1000000000000000000</formula1>
      <formula2>1000000000000000000</formula2>
    </dataValidation>
    <dataValidation type="decimal" showErrorMessage="1" errorTitle="Kesalahan Jenis Data" error="Data yang dimasukkan harus berupa Angka!" sqref="H73">
      <formula1>-1000000000000000000</formula1>
      <formula2>1000000000000000000</formula2>
    </dataValidation>
    <dataValidation type="decimal" showErrorMessage="1" errorTitle="Kesalahan Jenis Data" error="Data yang dimasukkan harus berupa Angka!" sqref="I73">
      <formula1>-1000000000000000000</formula1>
      <formula2>1000000000000000000</formula2>
    </dataValidation>
    <dataValidation type="decimal" showErrorMessage="1" errorTitle="Kesalahan Jenis Data" error="Data yang dimasukkan harus berupa Angka!" sqref="J73">
      <formula1>-1000000000000000000</formula1>
      <formula2>1000000000000000000</formula2>
    </dataValidation>
    <dataValidation type="decimal" showErrorMessage="1" errorTitle="Kesalahan Jenis Data" error="Data yang dimasukkan harus berupa Angka!" sqref="H74">
      <formula1>-1000000000000000000</formula1>
      <formula2>1000000000000000000</formula2>
    </dataValidation>
    <dataValidation type="decimal" showErrorMessage="1" errorTitle="Kesalahan Jenis Data" error="Data yang dimasukkan harus berupa Angka!" sqref="I74">
      <formula1>-1000000000000000000</formula1>
      <formula2>1000000000000000000</formula2>
    </dataValidation>
    <dataValidation type="decimal" showErrorMessage="1" errorTitle="Kesalahan Jenis Data" error="Data yang dimasukkan harus berupa Angka!" sqref="J74">
      <formula1>-1000000000000000000</formula1>
      <formula2>1000000000000000000</formula2>
    </dataValidation>
    <dataValidation type="decimal" showErrorMessage="1" errorTitle="Kesalahan Jenis Data" error="Data yang dimasukkan harus berupa Angka!" sqref="H75">
      <formula1>-1000000000000000000</formula1>
      <formula2>1000000000000000000</formula2>
    </dataValidation>
    <dataValidation type="decimal" showErrorMessage="1" errorTitle="Kesalahan Jenis Data" error="Data yang dimasukkan harus berupa Angka!" sqref="I75">
      <formula1>-1000000000000000000</formula1>
      <formula2>1000000000000000000</formula2>
    </dataValidation>
    <dataValidation type="decimal" showErrorMessage="1" errorTitle="Kesalahan Jenis Data" error="Data yang dimasukkan harus berupa Angka!" sqref="J75">
      <formula1>-1000000000000000000</formula1>
      <formula2>1000000000000000000</formula2>
    </dataValidation>
    <dataValidation type="decimal" showErrorMessage="1" errorTitle="Kesalahan Jenis Data" error="Data yang dimasukkan harus berupa Angka!" sqref="H76">
      <formula1>-1000000000000000000</formula1>
      <formula2>1000000000000000000</formula2>
    </dataValidation>
    <dataValidation type="decimal" showErrorMessage="1" errorTitle="Kesalahan Jenis Data" error="Data yang dimasukkan harus berupa Angka!" sqref="I76">
      <formula1>-1000000000000000000</formula1>
      <formula2>1000000000000000000</formula2>
    </dataValidation>
    <dataValidation type="decimal" showErrorMessage="1" errorTitle="Kesalahan Jenis Data" error="Data yang dimasukkan harus berupa Angka!" sqref="J76">
      <formula1>-1000000000000000000</formula1>
      <formula2>1000000000000000000</formula2>
    </dataValidation>
    <dataValidation type="decimal" showErrorMessage="1" errorTitle="Kesalahan Jenis Data" error="Data yang dimasukkan harus berupa Angka!" sqref="H77">
      <formula1>-1000000000000000000</formula1>
      <formula2>1000000000000000000</formula2>
    </dataValidation>
    <dataValidation type="decimal" showErrorMessage="1" errorTitle="Kesalahan Jenis Data" error="Data yang dimasukkan harus berupa Angka!" sqref="I77">
      <formula1>-1000000000000000000</formula1>
      <formula2>1000000000000000000</formula2>
    </dataValidation>
    <dataValidation type="decimal" showErrorMessage="1" errorTitle="Kesalahan Jenis Data" error="Data yang dimasukkan harus berupa Angka!" sqref="J77">
      <formula1>-1000000000000000000</formula1>
      <formula2>1000000000000000000</formula2>
    </dataValidation>
    <dataValidation type="decimal" showErrorMessage="1" errorTitle="Kesalahan Jenis Data" error="Data yang dimasukkan harus berupa Angka!" sqref="H78">
      <formula1>-1000000000000000000</formula1>
      <formula2>1000000000000000000</formula2>
    </dataValidation>
    <dataValidation type="decimal" showErrorMessage="1" errorTitle="Kesalahan Jenis Data" error="Data yang dimasukkan harus berupa Angka!" sqref="I78">
      <formula1>-1000000000000000000</formula1>
      <formula2>1000000000000000000</formula2>
    </dataValidation>
    <dataValidation type="decimal" showErrorMessage="1" errorTitle="Kesalahan Jenis Data" error="Data yang dimasukkan harus berupa Angka!" sqref="J78">
      <formula1>-1000000000000000000</formula1>
      <formula2>1000000000000000000</formula2>
    </dataValidation>
    <dataValidation type="decimal" showErrorMessage="1" errorTitle="Kesalahan Jenis Data" error="Data yang dimasukkan harus berupa Angka!" sqref="H79">
      <formula1>-1000000000000000000</formula1>
      <formula2>1000000000000000000</formula2>
    </dataValidation>
    <dataValidation type="decimal" showErrorMessage="1" errorTitle="Kesalahan Jenis Data" error="Data yang dimasukkan harus berupa Angka!" sqref="I79">
      <formula1>-1000000000000000000</formula1>
      <formula2>1000000000000000000</formula2>
    </dataValidation>
    <dataValidation type="decimal" showErrorMessage="1" errorTitle="Kesalahan Jenis Data" error="Data yang dimasukkan harus berupa Angka!" sqref="J79">
      <formula1>-1000000000000000000</formula1>
      <formula2>1000000000000000000</formula2>
    </dataValidation>
    <dataValidation type="decimal" showErrorMessage="1" errorTitle="Kesalahan Jenis Data" error="Data yang dimasukkan harus berupa Angka!" sqref="H80">
      <formula1>-1000000000000000000</formula1>
      <formula2>1000000000000000000</formula2>
    </dataValidation>
    <dataValidation type="decimal" showErrorMessage="1" errorTitle="Kesalahan Jenis Data" error="Data yang dimasukkan harus berupa Angka!" sqref="I80">
      <formula1>-1000000000000000000</formula1>
      <formula2>1000000000000000000</formula2>
    </dataValidation>
    <dataValidation type="decimal" showErrorMessage="1" errorTitle="Kesalahan Jenis Data" error="Data yang dimasukkan harus berupa Angka!" sqref="J80">
      <formula1>-1000000000000000000</formula1>
      <formula2>1000000000000000000</formula2>
    </dataValidation>
    <dataValidation type="decimal" showErrorMessage="1" errorTitle="Kesalahan Jenis Data" error="Data yang dimasukkan harus berupa Angka!" sqref="H81">
      <formula1>-1000000000000000000</formula1>
      <formula2>1000000000000000000</formula2>
    </dataValidation>
    <dataValidation type="decimal" showErrorMessage="1" errorTitle="Kesalahan Jenis Data" error="Data yang dimasukkan harus berupa Angka!" sqref="I81">
      <formula1>-1000000000000000000</formula1>
      <formula2>1000000000000000000</formula2>
    </dataValidation>
    <dataValidation type="decimal" showErrorMessage="1" errorTitle="Kesalahan Jenis Data" error="Data yang dimasukkan harus berupa Angka!" sqref="J81">
      <formula1>-1000000000000000000</formula1>
      <formula2>1000000000000000000</formula2>
    </dataValidation>
    <dataValidation type="decimal" showErrorMessage="1" errorTitle="Kesalahan Jenis Data" error="Data yang dimasukkan harus berupa Angka!" sqref="H82">
      <formula1>-1000000000000000000</formula1>
      <formula2>1000000000000000000</formula2>
    </dataValidation>
    <dataValidation type="decimal" showErrorMessage="1" errorTitle="Kesalahan Jenis Data" error="Data yang dimasukkan harus berupa Angka!" sqref="I82">
      <formula1>-1000000000000000000</formula1>
      <formula2>1000000000000000000</formula2>
    </dataValidation>
    <dataValidation type="decimal" showErrorMessage="1" errorTitle="Kesalahan Jenis Data" error="Data yang dimasukkan harus berupa Angka!" sqref="J82">
      <formula1>-1000000000000000000</formula1>
      <formula2>1000000000000000000</formula2>
    </dataValidation>
    <dataValidation type="decimal" showErrorMessage="1" errorTitle="Kesalahan Jenis Data" error="Data yang dimasukkan harus berupa Angka!" sqref="H83">
      <formula1>-1000000000000000000</formula1>
      <formula2>1000000000000000000</formula2>
    </dataValidation>
    <dataValidation type="decimal" showErrorMessage="1" errorTitle="Kesalahan Jenis Data" error="Data yang dimasukkan harus berupa Angka!" sqref="I83">
      <formula1>-1000000000000000000</formula1>
      <formula2>1000000000000000000</formula2>
    </dataValidation>
    <dataValidation type="decimal" showErrorMessage="1" errorTitle="Kesalahan Jenis Data" error="Data yang dimasukkan harus berupa Angka!" sqref="J83">
      <formula1>-1000000000000000000</formula1>
      <formula2>1000000000000000000</formula2>
    </dataValidation>
    <dataValidation type="decimal" showErrorMessage="1" errorTitle="Kesalahan Jenis Data" error="Data yang dimasukkan harus berupa Angka!" sqref="H84">
      <formula1>-1000000000000000000</formula1>
      <formula2>1000000000000000000</formula2>
    </dataValidation>
    <dataValidation type="decimal" showErrorMessage="1" errorTitle="Kesalahan Jenis Data" error="Data yang dimasukkan harus berupa Angka!" sqref="I84">
      <formula1>-1000000000000000000</formula1>
      <formula2>1000000000000000000</formula2>
    </dataValidation>
    <dataValidation type="decimal" showErrorMessage="1" errorTitle="Kesalahan Jenis Data" error="Data yang dimasukkan harus berupa Angka!" sqref="J84">
      <formula1>-1000000000000000000</formula1>
      <formula2>1000000000000000000</formula2>
    </dataValidation>
    <dataValidation type="decimal" showErrorMessage="1" errorTitle="Kesalahan Jenis Data" error="Data yang dimasukkan harus berupa Angka!" sqref="H85">
      <formula1>-1000000000000000000</formula1>
      <formula2>1000000000000000000</formula2>
    </dataValidation>
    <dataValidation type="decimal" showErrorMessage="1" errorTitle="Kesalahan Jenis Data" error="Data yang dimasukkan harus berupa Angka!" sqref="I85">
      <formula1>-1000000000000000000</formula1>
      <formula2>1000000000000000000</formula2>
    </dataValidation>
    <dataValidation type="decimal" showErrorMessage="1" errorTitle="Kesalahan Jenis Data" error="Data yang dimasukkan harus berupa Angka!" sqref="J85">
      <formula1>-1000000000000000000</formula1>
      <formula2>1000000000000000000</formula2>
    </dataValidation>
    <dataValidation type="decimal" showErrorMessage="1" errorTitle="Kesalahan Jenis Data" error="Data yang dimasukkan harus berupa Angka!" sqref="H86">
      <formula1>-1000000000000000000</formula1>
      <formula2>1000000000000000000</formula2>
    </dataValidation>
    <dataValidation type="decimal" showErrorMessage="1" errorTitle="Kesalahan Jenis Data" error="Data yang dimasukkan harus berupa Angka!" sqref="I86">
      <formula1>-1000000000000000000</formula1>
      <formula2>1000000000000000000</formula2>
    </dataValidation>
    <dataValidation type="decimal" showErrorMessage="1" errorTitle="Kesalahan Jenis Data" error="Data yang dimasukkan harus berupa Angka!" sqref="J86">
      <formula1>-1000000000000000000</formula1>
      <formula2>1000000000000000000</formula2>
    </dataValidation>
    <dataValidation type="decimal" showErrorMessage="1" errorTitle="Kesalahan Jenis Data" error="Data yang dimasukkan harus berupa Angka!" sqref="H87">
      <formula1>-1000000000000000000</formula1>
      <formula2>1000000000000000000</formula2>
    </dataValidation>
    <dataValidation type="decimal" showErrorMessage="1" errorTitle="Kesalahan Jenis Data" error="Data yang dimasukkan harus berupa Angka!" sqref="I87">
      <formula1>-1000000000000000000</formula1>
      <formula2>1000000000000000000</formula2>
    </dataValidation>
    <dataValidation type="decimal" showErrorMessage="1" errorTitle="Kesalahan Jenis Data" error="Data yang dimasukkan harus berupa Angka!" sqref="J87">
      <formula1>-1000000000000000000</formula1>
      <formula2>1000000000000000000</formula2>
    </dataValidation>
    <dataValidation type="decimal" showErrorMessage="1" errorTitle="Kesalahan Jenis Data" error="Data yang dimasukkan harus berupa Angka!" sqref="H88">
      <formula1>-1000000000000000000</formula1>
      <formula2>1000000000000000000</formula2>
    </dataValidation>
    <dataValidation type="decimal" showErrorMessage="1" errorTitle="Kesalahan Jenis Data" error="Data yang dimasukkan harus berupa Angka!" sqref="I88">
      <formula1>-1000000000000000000</formula1>
      <formula2>1000000000000000000</formula2>
    </dataValidation>
    <dataValidation type="decimal" showErrorMessage="1" errorTitle="Kesalahan Jenis Data" error="Data yang dimasukkan harus berupa Angka!" sqref="J88">
      <formula1>-1000000000000000000</formula1>
      <formula2>1000000000000000000</formula2>
    </dataValidation>
    <dataValidation type="decimal" showErrorMessage="1" errorTitle="Kesalahan Jenis Data" error="Data yang dimasukkan harus berupa Angka!" sqref="H89">
      <formula1>-1000000000000000000</formula1>
      <formula2>1000000000000000000</formula2>
    </dataValidation>
    <dataValidation type="decimal" showErrorMessage="1" errorTitle="Kesalahan Jenis Data" error="Data yang dimasukkan harus berupa Angka!" sqref="I89">
      <formula1>-1000000000000000000</formula1>
      <formula2>1000000000000000000</formula2>
    </dataValidation>
    <dataValidation type="decimal" showErrorMessage="1" errorTitle="Kesalahan Jenis Data" error="Data yang dimasukkan harus berupa Angka!" sqref="J89">
      <formula1>-1000000000000000000</formula1>
      <formula2>1000000000000000000</formula2>
    </dataValidation>
    <dataValidation type="decimal" showErrorMessage="1" errorTitle="Kesalahan Jenis Data" error="Data yang dimasukkan harus berupa Angka!" sqref="H90">
      <formula1>-1000000000000000000</formula1>
      <formula2>1000000000000000000</formula2>
    </dataValidation>
    <dataValidation type="decimal" showErrorMessage="1" errorTitle="Kesalahan Jenis Data" error="Data yang dimasukkan harus berupa Angka!" sqref="I90">
      <formula1>-1000000000000000000</formula1>
      <formula2>1000000000000000000</formula2>
    </dataValidation>
    <dataValidation type="decimal" showErrorMessage="1" errorTitle="Kesalahan Jenis Data" error="Data yang dimasukkan harus berupa Angka!" sqref="J90">
      <formula1>-1000000000000000000</formula1>
      <formula2>1000000000000000000</formula2>
    </dataValidation>
    <dataValidation type="decimal" showErrorMessage="1" errorTitle="Kesalahan Jenis Data" error="Data yang dimasukkan harus berupa Angka!" sqref="H91">
      <formula1>-1000000000000000000</formula1>
      <formula2>1000000000000000000</formula2>
    </dataValidation>
    <dataValidation type="decimal" showErrorMessage="1" errorTitle="Kesalahan Jenis Data" error="Data yang dimasukkan harus berupa Angka!" sqref="I91">
      <formula1>-1000000000000000000</formula1>
      <formula2>1000000000000000000</formula2>
    </dataValidation>
    <dataValidation type="decimal" showErrorMessage="1" errorTitle="Kesalahan Jenis Data" error="Data yang dimasukkan harus berupa Angka!" sqref="J91">
      <formula1>-1000000000000000000</formula1>
      <formula2>1000000000000000000</formula2>
    </dataValidation>
    <dataValidation type="decimal" showErrorMessage="1" errorTitle="Kesalahan Jenis Data" error="Data yang dimasukkan harus berupa Angka!" sqref="H92">
      <formula1>-1000000000000000000</formula1>
      <formula2>1000000000000000000</formula2>
    </dataValidation>
    <dataValidation type="decimal" showErrorMessage="1" errorTitle="Kesalahan Jenis Data" error="Data yang dimasukkan harus berupa Angka!" sqref="I92">
      <formula1>-1000000000000000000</formula1>
      <formula2>1000000000000000000</formula2>
    </dataValidation>
    <dataValidation type="decimal" showErrorMessage="1" errorTitle="Kesalahan Jenis Data" error="Data yang dimasukkan harus berupa Angka!" sqref="J92">
      <formula1>-1000000000000000000</formula1>
      <formula2>1000000000000000000</formula2>
    </dataValidation>
    <dataValidation type="decimal" showErrorMessage="1" errorTitle="Kesalahan Jenis Data" error="Data yang dimasukkan harus berupa Angka!" sqref="H93">
      <formula1>-1000000000000000000</formula1>
      <formula2>1000000000000000000</formula2>
    </dataValidation>
    <dataValidation type="decimal" showErrorMessage="1" errorTitle="Kesalahan Jenis Data" error="Data yang dimasukkan harus berupa Angka!" sqref="I93">
      <formula1>-1000000000000000000</formula1>
      <formula2>1000000000000000000</formula2>
    </dataValidation>
    <dataValidation type="decimal" showErrorMessage="1" errorTitle="Kesalahan Jenis Data" error="Data yang dimasukkan harus berupa Angka!" sqref="J93">
      <formula1>-1000000000000000000</formula1>
      <formula2>1000000000000000000</formula2>
    </dataValidation>
    <dataValidation type="decimal" showErrorMessage="1" errorTitle="Kesalahan Jenis Data" error="Data yang dimasukkan harus berupa Angka!" sqref="H94">
      <formula1>-1000000000000000000</formula1>
      <formula2>1000000000000000000</formula2>
    </dataValidation>
    <dataValidation type="decimal" showErrorMessage="1" errorTitle="Kesalahan Jenis Data" error="Data yang dimasukkan harus berupa Angka!" sqref="I94">
      <formula1>-1000000000000000000</formula1>
      <formula2>1000000000000000000</formula2>
    </dataValidation>
    <dataValidation type="decimal" showErrorMessage="1" errorTitle="Kesalahan Jenis Data" error="Data yang dimasukkan harus berupa Angka!" sqref="J94">
      <formula1>-1000000000000000000</formula1>
      <formula2>1000000000000000000</formula2>
    </dataValidation>
    <dataValidation type="decimal" showErrorMessage="1" errorTitle="Kesalahan Jenis Data" error="Data yang dimasukkan harus berupa Angka!" sqref="H95">
      <formula1>-1000000000000000000</formula1>
      <formula2>1000000000000000000</formula2>
    </dataValidation>
    <dataValidation type="decimal" showErrorMessage="1" errorTitle="Kesalahan Jenis Data" error="Data yang dimasukkan harus berupa Angka!" sqref="I95">
      <formula1>-1000000000000000000</formula1>
      <formula2>1000000000000000000</formula2>
    </dataValidation>
    <dataValidation type="decimal" showErrorMessage="1" errorTitle="Kesalahan Jenis Data" error="Data yang dimasukkan harus berupa Angka!" sqref="J95">
      <formula1>-1000000000000000000</formula1>
      <formula2>1000000000000000000</formula2>
    </dataValidation>
    <dataValidation type="decimal" showErrorMessage="1" errorTitle="Kesalahan Jenis Data" error="Data yang dimasukkan harus berupa Angka!" sqref="H96">
      <formula1>-1000000000000000000</formula1>
      <formula2>1000000000000000000</formula2>
    </dataValidation>
    <dataValidation type="decimal" showErrorMessage="1" errorTitle="Kesalahan Jenis Data" error="Data yang dimasukkan harus berupa Angka!" sqref="I96">
      <formula1>-1000000000000000000</formula1>
      <formula2>1000000000000000000</formula2>
    </dataValidation>
    <dataValidation type="decimal" showErrorMessage="1" errorTitle="Kesalahan Jenis Data" error="Data yang dimasukkan harus berupa Angka!" sqref="J96">
      <formula1>-1000000000000000000</formula1>
      <formula2>1000000000000000000</formula2>
    </dataValidation>
    <dataValidation type="decimal" showErrorMessage="1" errorTitle="Kesalahan Jenis Data" error="Data yang dimasukkan harus berupa Angka!" sqref="H97">
      <formula1>-1000000000000000000</formula1>
      <formula2>1000000000000000000</formula2>
    </dataValidation>
    <dataValidation type="decimal" showErrorMessage="1" errorTitle="Kesalahan Jenis Data" error="Data yang dimasukkan harus berupa Angka!" sqref="I97">
      <formula1>-1000000000000000000</formula1>
      <formula2>1000000000000000000</formula2>
    </dataValidation>
    <dataValidation type="decimal" showErrorMessage="1" errorTitle="Kesalahan Jenis Data" error="Data yang dimasukkan harus berupa Angka!" sqref="J97">
      <formula1>-1000000000000000000</formula1>
      <formula2>1000000000000000000</formula2>
    </dataValidation>
    <dataValidation type="decimal" showErrorMessage="1" errorTitle="Kesalahan Jenis Data" error="Data yang dimasukkan harus berupa Angka!" sqref="H98">
      <formula1>-1000000000000000000</formula1>
      <formula2>1000000000000000000</formula2>
    </dataValidation>
    <dataValidation type="decimal" showErrorMessage="1" errorTitle="Kesalahan Jenis Data" error="Data yang dimasukkan harus berupa Angka!" sqref="I98">
      <formula1>-1000000000000000000</formula1>
      <formula2>1000000000000000000</formula2>
    </dataValidation>
    <dataValidation type="decimal" showErrorMessage="1" errorTitle="Kesalahan Jenis Data" error="Data yang dimasukkan harus berupa Angka!" sqref="J98">
      <formula1>-1000000000000000000</formula1>
      <formula2>1000000000000000000</formula2>
    </dataValidation>
    <dataValidation type="decimal" showErrorMessage="1" errorTitle="Kesalahan Jenis Data" error="Data yang dimasukkan harus berupa Angka!" sqref="H99">
      <formula1>-1000000000000000000</formula1>
      <formula2>1000000000000000000</formula2>
    </dataValidation>
    <dataValidation type="decimal" showErrorMessage="1" errorTitle="Kesalahan Jenis Data" error="Data yang dimasukkan harus berupa Angka!" sqref="I99">
      <formula1>-1000000000000000000</formula1>
      <formula2>1000000000000000000</formula2>
    </dataValidation>
    <dataValidation type="decimal" showErrorMessage="1" errorTitle="Kesalahan Jenis Data" error="Data yang dimasukkan harus berupa Angka!" sqref="J99">
      <formula1>-1000000000000000000</formula1>
      <formula2>1000000000000000000</formula2>
    </dataValidation>
    <dataValidation type="decimal" showErrorMessage="1" errorTitle="Kesalahan Jenis Data" error="Data yang dimasukkan harus berupa Angka!" sqref="H100">
      <formula1>-1000000000000000000</formula1>
      <formula2>1000000000000000000</formula2>
    </dataValidation>
    <dataValidation type="decimal" showErrorMessage="1" errorTitle="Kesalahan Jenis Data" error="Data yang dimasukkan harus berupa Angka!" sqref="I100">
      <formula1>-1000000000000000000</formula1>
      <formula2>1000000000000000000</formula2>
    </dataValidation>
    <dataValidation type="decimal" showErrorMessage="1" errorTitle="Kesalahan Jenis Data" error="Data yang dimasukkan harus berupa Angka!" sqref="J100">
      <formula1>-1000000000000000000</formula1>
      <formula2>1000000000000000000</formula2>
    </dataValidation>
    <dataValidation type="decimal" showErrorMessage="1" errorTitle="Kesalahan Jenis Data" error="Data yang dimasukkan harus berupa Angka!" sqref="H101">
      <formula1>-1000000000000000000</formula1>
      <formula2>1000000000000000000</formula2>
    </dataValidation>
    <dataValidation type="decimal" showErrorMessage="1" errorTitle="Kesalahan Jenis Data" error="Data yang dimasukkan harus berupa Angka!" sqref="I101">
      <formula1>-1000000000000000000</formula1>
      <formula2>1000000000000000000</formula2>
    </dataValidation>
    <dataValidation type="decimal" showErrorMessage="1" errorTitle="Kesalahan Jenis Data" error="Data yang dimasukkan harus berupa Angka!" sqref="J101">
      <formula1>-1000000000000000000</formula1>
      <formula2>1000000000000000000</formula2>
    </dataValidation>
    <dataValidation type="decimal" showErrorMessage="1" errorTitle="Kesalahan Jenis Data" error="Data yang dimasukkan harus berupa Angka!" sqref="H102">
      <formula1>-1000000000000000000</formula1>
      <formula2>1000000000000000000</formula2>
    </dataValidation>
    <dataValidation type="decimal" showErrorMessage="1" errorTitle="Kesalahan Jenis Data" error="Data yang dimasukkan harus berupa Angka!" sqref="I102">
      <formula1>-1000000000000000000</formula1>
      <formula2>1000000000000000000</formula2>
    </dataValidation>
    <dataValidation type="decimal" showErrorMessage="1" errorTitle="Kesalahan Jenis Data" error="Data yang dimasukkan harus berupa Angka!" sqref="J102">
      <formula1>-1000000000000000000</formula1>
      <formula2>1000000000000000000</formula2>
    </dataValidation>
    <dataValidation type="decimal" showErrorMessage="1" errorTitle="Kesalahan Jenis Data" error="Data yang dimasukkan harus berupa Angka!" sqref="H103">
      <formula1>-1000000000000000000</formula1>
      <formula2>1000000000000000000</formula2>
    </dataValidation>
    <dataValidation type="decimal" showErrorMessage="1" errorTitle="Kesalahan Jenis Data" error="Data yang dimasukkan harus berupa Angka!" sqref="I103">
      <formula1>-1000000000000000000</formula1>
      <formula2>1000000000000000000</formula2>
    </dataValidation>
    <dataValidation type="decimal" showErrorMessage="1" errorTitle="Kesalahan Jenis Data" error="Data yang dimasukkan harus berupa Angka!" sqref="J103">
      <formula1>-1000000000000000000</formula1>
      <formula2>1000000000000000000</formula2>
    </dataValidation>
    <dataValidation type="decimal" showErrorMessage="1" errorTitle="Kesalahan Jenis Data" error="Data yang dimasukkan harus berupa Angka!" sqref="H104">
      <formula1>-1000000000000000000</formula1>
      <formula2>1000000000000000000</formula2>
    </dataValidation>
    <dataValidation type="decimal" showErrorMessage="1" errorTitle="Kesalahan Jenis Data" error="Data yang dimasukkan harus berupa Angka!" sqref="I104">
      <formula1>-1000000000000000000</formula1>
      <formula2>1000000000000000000</formula2>
    </dataValidation>
    <dataValidation type="decimal" showErrorMessage="1" errorTitle="Kesalahan Jenis Data" error="Data yang dimasukkan harus berupa Angka!" sqref="J104">
      <formula1>-1000000000000000000</formula1>
      <formula2>1000000000000000000</formula2>
    </dataValidation>
    <dataValidation type="decimal" showErrorMessage="1" errorTitle="Kesalahan Jenis Data" error="Data yang dimasukkan harus berupa Angka!" sqref="H105">
      <formula1>-1000000000000000000</formula1>
      <formula2>1000000000000000000</formula2>
    </dataValidation>
    <dataValidation type="decimal" showErrorMessage="1" errorTitle="Kesalahan Jenis Data" error="Data yang dimasukkan harus berupa Angka!" sqref="I105">
      <formula1>-1000000000000000000</formula1>
      <formula2>1000000000000000000</formula2>
    </dataValidation>
    <dataValidation type="decimal" showErrorMessage="1" errorTitle="Kesalahan Jenis Data" error="Data yang dimasukkan harus berupa Angka!" sqref="J105">
      <formula1>-1000000000000000000</formula1>
      <formula2>1000000000000000000</formula2>
    </dataValidation>
    <dataValidation type="decimal" showErrorMessage="1" errorTitle="Kesalahan Jenis Data" error="Data yang dimasukkan harus berupa Angka!" sqref="H106">
      <formula1>-1000000000000000000</formula1>
      <formula2>1000000000000000000</formula2>
    </dataValidation>
    <dataValidation type="decimal" showErrorMessage="1" errorTitle="Kesalahan Jenis Data" error="Data yang dimasukkan harus berupa Angka!" sqref="I106">
      <formula1>-1000000000000000000</formula1>
      <formula2>1000000000000000000</formula2>
    </dataValidation>
    <dataValidation type="decimal" showErrorMessage="1" errorTitle="Kesalahan Jenis Data" error="Data yang dimasukkan harus berupa Angka!" sqref="J106">
      <formula1>-1000000000000000000</formula1>
      <formula2>1000000000000000000</formula2>
    </dataValidation>
    <dataValidation type="decimal" showErrorMessage="1" errorTitle="Kesalahan Jenis Data" error="Data yang dimasukkan harus berupa Angka!" sqref="H107">
      <formula1>-1000000000000000000</formula1>
      <formula2>1000000000000000000</formula2>
    </dataValidation>
    <dataValidation type="decimal" showErrorMessage="1" errorTitle="Kesalahan Jenis Data" error="Data yang dimasukkan harus berupa Angka!" sqref="I107">
      <formula1>-1000000000000000000</formula1>
      <formula2>1000000000000000000</formula2>
    </dataValidation>
    <dataValidation type="decimal" showErrorMessage="1" errorTitle="Kesalahan Jenis Data" error="Data yang dimasukkan harus berupa Angka!" sqref="J107">
      <formula1>-1000000000000000000</formula1>
      <formula2>1000000000000000000</formula2>
    </dataValidation>
    <dataValidation type="decimal" showErrorMessage="1" errorTitle="Kesalahan Jenis Data" error="Data yang dimasukkan harus berupa Angka!" sqref="H108">
      <formula1>-1000000000000000000</formula1>
      <formula2>1000000000000000000</formula2>
    </dataValidation>
    <dataValidation type="decimal" showErrorMessage="1" errorTitle="Kesalahan Jenis Data" error="Data yang dimasukkan harus berupa Angka!" sqref="I108">
      <formula1>-1000000000000000000</formula1>
      <formula2>1000000000000000000</formula2>
    </dataValidation>
    <dataValidation type="decimal" showErrorMessage="1" errorTitle="Kesalahan Jenis Data" error="Data yang dimasukkan harus berupa Angka!" sqref="J108">
      <formula1>-1000000000000000000</formula1>
      <formula2>1000000000000000000</formula2>
    </dataValidation>
    <dataValidation type="decimal" showErrorMessage="1" errorTitle="Kesalahan Jenis Data" error="Data yang dimasukkan harus berupa Angka!" sqref="H109">
      <formula1>-1000000000000000000</formula1>
      <formula2>1000000000000000000</formula2>
    </dataValidation>
    <dataValidation type="decimal" showErrorMessage="1" errorTitle="Kesalahan Jenis Data" error="Data yang dimasukkan harus berupa Angka!" sqref="I109">
      <formula1>-1000000000000000000</formula1>
      <formula2>1000000000000000000</formula2>
    </dataValidation>
    <dataValidation type="decimal" showErrorMessage="1" errorTitle="Kesalahan Jenis Data" error="Data yang dimasukkan harus berupa Angka!" sqref="J109">
      <formula1>-1000000000000000000</formula1>
      <formula2>1000000000000000000</formula2>
    </dataValidation>
    <dataValidation type="decimal" showErrorMessage="1" errorTitle="Kesalahan Jenis Data" error="Data yang dimasukkan harus berupa Angka!" sqref="H110">
      <formula1>-1000000000000000000</formula1>
      <formula2>1000000000000000000</formula2>
    </dataValidation>
    <dataValidation type="decimal" showErrorMessage="1" errorTitle="Kesalahan Jenis Data" error="Data yang dimasukkan harus berupa Angka!" sqref="I110">
      <formula1>-1000000000000000000</formula1>
      <formula2>1000000000000000000</formula2>
    </dataValidation>
    <dataValidation type="decimal" showErrorMessage="1" errorTitle="Kesalahan Jenis Data" error="Data yang dimasukkan harus berupa Angka!" sqref="J110">
      <formula1>-1000000000000000000</formula1>
      <formula2>1000000000000000000</formula2>
    </dataValidation>
    <dataValidation type="decimal" showErrorMessage="1" errorTitle="Kesalahan Jenis Data" error="Data yang dimasukkan harus berupa Angka!" sqref="H111">
      <formula1>-1000000000000000000</formula1>
      <formula2>1000000000000000000</formula2>
    </dataValidation>
    <dataValidation type="decimal" showErrorMessage="1" errorTitle="Kesalahan Jenis Data" error="Data yang dimasukkan harus berupa Angka!" sqref="I111">
      <formula1>-1000000000000000000</formula1>
      <formula2>1000000000000000000</formula2>
    </dataValidation>
    <dataValidation type="decimal" showErrorMessage="1" errorTitle="Kesalahan Jenis Data" error="Data yang dimasukkan harus berupa Angka!" sqref="J111">
      <formula1>-1000000000000000000</formula1>
      <formula2>1000000000000000000</formula2>
    </dataValidation>
    <dataValidation type="decimal" showErrorMessage="1" errorTitle="Kesalahan Jenis Data" error="Data yang dimasukkan harus berupa Angka!" sqref="H112">
      <formula1>-1000000000000000000</formula1>
      <formula2>1000000000000000000</formula2>
    </dataValidation>
    <dataValidation type="decimal" showErrorMessage="1" errorTitle="Kesalahan Jenis Data" error="Data yang dimasukkan harus berupa Angka!" sqref="I112">
      <formula1>-1000000000000000000</formula1>
      <formula2>1000000000000000000</formula2>
    </dataValidation>
    <dataValidation type="decimal" showErrorMessage="1" errorTitle="Kesalahan Jenis Data" error="Data yang dimasukkan harus berupa Angka!" sqref="J112">
      <formula1>-1000000000000000000</formula1>
      <formula2>1000000000000000000</formula2>
    </dataValidation>
    <dataValidation type="decimal" showErrorMessage="1" errorTitle="Kesalahan Jenis Data" error="Data yang dimasukkan harus berupa Angka!" sqref="H113">
      <formula1>-1000000000000000000</formula1>
      <formula2>1000000000000000000</formula2>
    </dataValidation>
    <dataValidation type="decimal" showErrorMessage="1" errorTitle="Kesalahan Jenis Data" error="Data yang dimasukkan harus berupa Angka!" sqref="I113">
      <formula1>-1000000000000000000</formula1>
      <formula2>1000000000000000000</formula2>
    </dataValidation>
    <dataValidation type="decimal" showErrorMessage="1" errorTitle="Kesalahan Jenis Data" error="Data yang dimasukkan harus berupa Angka!" sqref="J113">
      <formula1>-1000000000000000000</formula1>
      <formula2>1000000000000000000</formula2>
    </dataValidation>
    <dataValidation type="decimal" showErrorMessage="1" errorTitle="Kesalahan Jenis Data" error="Data yang dimasukkan harus berupa Angka!" sqref="H114">
      <formula1>-1000000000000000000</formula1>
      <formula2>1000000000000000000</formula2>
    </dataValidation>
    <dataValidation type="decimal" showErrorMessage="1" errorTitle="Kesalahan Jenis Data" error="Data yang dimasukkan harus berupa Angka!" sqref="I114">
      <formula1>-1000000000000000000</formula1>
      <formula2>1000000000000000000</formula2>
    </dataValidation>
    <dataValidation type="decimal" showErrorMessage="1" errorTitle="Kesalahan Jenis Data" error="Data yang dimasukkan harus berupa Angka!" sqref="J114">
      <formula1>-1000000000000000000</formula1>
      <formula2>1000000000000000000</formula2>
    </dataValidation>
    <dataValidation type="decimal" showErrorMessage="1" errorTitle="Kesalahan Jenis Data" error="Data yang dimasukkan harus berupa Angka!" sqref="H115">
      <formula1>-1000000000000000000</formula1>
      <formula2>1000000000000000000</formula2>
    </dataValidation>
    <dataValidation type="decimal" showErrorMessage="1" errorTitle="Kesalahan Jenis Data" error="Data yang dimasukkan harus berupa Angka!" sqref="I115">
      <formula1>-1000000000000000000</formula1>
      <formula2>1000000000000000000</formula2>
    </dataValidation>
    <dataValidation type="decimal" showErrorMessage="1" errorTitle="Kesalahan Jenis Data" error="Data yang dimasukkan harus berupa Angka!" sqref="J115">
      <formula1>-1000000000000000000</formula1>
      <formula2>1000000000000000000</formula2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B2:N35"/>
  <sheetViews>
    <sheetView showGridLines="0" workbookViewId="0">
      <pane xSplit="4" ySplit="15" topLeftCell="J16" activePane="bottomRight" state="frozen"/>
      <selection pane="topRight" activeCell="E1" sqref="E1"/>
      <selection pane="bottomLeft" activeCell="A16" sqref="A16"/>
      <selection pane="bottomRight" activeCell="E29" sqref="E29:L30"/>
    </sheetView>
  </sheetViews>
  <sheetFormatPr defaultRowHeight="15" x14ac:dyDescent="0.25"/>
  <cols>
    <col min="1" max="1" width="9.140625" style="1" customWidth="1"/>
    <col min="2" max="2" width="1" style="1" customWidth="1"/>
    <col min="3" max="4" width="20" style="1" customWidth="1"/>
    <col min="5" max="13" width="30" style="1" customWidth="1"/>
    <col min="14" max="14" width="1" style="1" customWidth="1"/>
    <col min="15" max="15" width="9.140625" style="1" customWidth="1"/>
    <col min="16" max="16384" width="9.140625" style="1"/>
  </cols>
  <sheetData>
    <row r="2" spans="2:14" ht="5.0999999999999996" customHeight="1" x14ac:dyDescent="0.25">
      <c r="B2" s="9" t="s">
        <v>50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</row>
    <row r="3" spans="2:14" hidden="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</row>
    <row r="4" spans="2:14" hidden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</row>
    <row r="5" spans="2:14" hidden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</row>
    <row r="6" spans="2:14" hidden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</row>
    <row r="7" spans="2:14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2"/>
    </row>
    <row r="8" spans="2:14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</row>
    <row r="9" spans="2:14" x14ac:dyDescent="0.25">
      <c r="B9" s="2"/>
      <c r="C9" s="82" t="s">
        <v>438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2"/>
    </row>
    <row r="10" spans="2:14" x14ac:dyDescent="0.25">
      <c r="B10" s="2"/>
      <c r="C10" s="82" t="s">
        <v>439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2"/>
    </row>
    <row r="11" spans="2:14" x14ac:dyDescent="0.25">
      <c r="B11" s="2"/>
      <c r="C11" s="83" t="str">
        <f>"Per "&amp;CONCATENATE("Bulan ", 'Data Umum'!D12, " Tahun ", TEXT('Data Umum'!D11, "YYYY"))</f>
        <v>Per Bulan Desember Tahun 2014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2"/>
    </row>
    <row r="12" spans="2:14" hidden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</row>
    <row r="13" spans="2:14" x14ac:dyDescent="0.25">
      <c r="B13" s="2"/>
      <c r="C13" s="84" t="s">
        <v>71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2"/>
    </row>
    <row r="14" spans="2:14" x14ac:dyDescent="0.25">
      <c r="B14" s="2"/>
      <c r="C14" s="76" t="s">
        <v>72</v>
      </c>
      <c r="D14" s="75"/>
      <c r="E14" s="79" t="str">
        <f>"Kematian Jangka Warsa"</f>
        <v>Kematian Jangka Warsa</v>
      </c>
      <c r="F14" s="79" t="str">
        <f>"Endowment dan/atau Kombinasinya"</f>
        <v>Endowment dan/atau Kombinasinya</v>
      </c>
      <c r="G14" s="79" t="str">
        <f>"Seumur Hidup"</f>
        <v>Seumur Hidup</v>
      </c>
      <c r="H14" s="79" t="str">
        <f>"Anuitas"</f>
        <v>Anuitas</v>
      </c>
      <c r="I14" s="79" t="str">
        <f>"Kematian Ekawarsa"</f>
        <v>Kematian Ekawarsa</v>
      </c>
      <c r="J14" s="79" t="str">
        <f>"Kecelakaan Diri"</f>
        <v>Kecelakaan Diri</v>
      </c>
      <c r="K14" s="79" t="str">
        <f>"Kesehatan"</f>
        <v>Kesehatan</v>
      </c>
      <c r="L14" s="79" t="str">
        <f>"Lainnya"</f>
        <v>Lainnya</v>
      </c>
      <c r="M14" s="79" t="str">
        <f>"Jumlah"</f>
        <v>Jumlah</v>
      </c>
      <c r="N14" s="2"/>
    </row>
    <row r="15" spans="2:14" x14ac:dyDescent="0.25">
      <c r="B15" s="2"/>
      <c r="C15" s="77"/>
      <c r="D15" s="78"/>
      <c r="E15" s="80"/>
      <c r="F15" s="80"/>
      <c r="G15" s="80"/>
      <c r="H15" s="80"/>
      <c r="I15" s="80"/>
      <c r="J15" s="80"/>
      <c r="K15" s="80"/>
      <c r="L15" s="80"/>
      <c r="M15" s="80"/>
      <c r="N15" s="2"/>
    </row>
    <row r="16" spans="2:14" x14ac:dyDescent="0.25">
      <c r="B16" s="2"/>
      <c r="C16" s="74" t="s">
        <v>440</v>
      </c>
      <c r="D16" s="75"/>
      <c r="E16" s="15">
        <f t="shared" ref="E16:L16" si="0">IFERROR(E17, 0)+0+IFERROR(E21, 0)</f>
        <v>61053.942492000002</v>
      </c>
      <c r="F16" s="15">
        <f t="shared" si="0"/>
        <v>14983.001539000001</v>
      </c>
      <c r="G16" s="15">
        <f t="shared" si="0"/>
        <v>0</v>
      </c>
      <c r="H16" s="15">
        <f t="shared" si="0"/>
        <v>0</v>
      </c>
      <c r="I16" s="15">
        <f t="shared" si="0"/>
        <v>1947.156232</v>
      </c>
      <c r="J16" s="15">
        <f t="shared" si="0"/>
        <v>64.924802999999997</v>
      </c>
      <c r="K16" s="15">
        <f t="shared" si="0"/>
        <v>0</v>
      </c>
      <c r="L16" s="15">
        <f t="shared" si="0"/>
        <v>2692.369091</v>
      </c>
      <c r="M16" s="20" t="str">
        <f>""</f>
        <v/>
      </c>
      <c r="N16" s="2"/>
    </row>
    <row r="17" spans="2:14" x14ac:dyDescent="0.25">
      <c r="B17" s="2"/>
      <c r="C17" s="71" t="s">
        <v>441</v>
      </c>
      <c r="D17" s="72"/>
      <c r="E17" s="15">
        <f t="shared" ref="E17:L17" si="1">IFERROR(E18, 0)+IFERROR(E19, 0)</f>
        <v>0</v>
      </c>
      <c r="F17" s="15">
        <f t="shared" si="1"/>
        <v>0</v>
      </c>
      <c r="G17" s="15">
        <f t="shared" si="1"/>
        <v>0</v>
      </c>
      <c r="H17" s="15">
        <f t="shared" si="1"/>
        <v>0</v>
      </c>
      <c r="I17" s="15">
        <f t="shared" si="1"/>
        <v>0</v>
      </c>
      <c r="J17" s="15">
        <f t="shared" si="1"/>
        <v>0</v>
      </c>
      <c r="K17" s="15">
        <f t="shared" si="1"/>
        <v>0</v>
      </c>
      <c r="L17" s="15">
        <f t="shared" si="1"/>
        <v>2692.369091</v>
      </c>
      <c r="M17" s="20" t="str">
        <f>""</f>
        <v/>
      </c>
      <c r="N17" s="2"/>
    </row>
    <row r="18" spans="2:14" x14ac:dyDescent="0.25">
      <c r="B18" s="2"/>
      <c r="C18" s="85" t="s">
        <v>442</v>
      </c>
      <c r="D18" s="86"/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87">
        <v>0</v>
      </c>
      <c r="K18" s="87">
        <v>0</v>
      </c>
      <c r="L18" s="31">
        <v>2015.9792500000001</v>
      </c>
      <c r="M18" s="16">
        <f>SUM(E18:L18)</f>
        <v>2015.9792500000001</v>
      </c>
      <c r="N18" s="2"/>
    </row>
    <row r="19" spans="2:14" x14ac:dyDescent="0.25">
      <c r="B19" s="2"/>
      <c r="C19" s="85" t="s">
        <v>443</v>
      </c>
      <c r="D19" s="86"/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87">
        <v>0</v>
      </c>
      <c r="K19" s="87">
        <v>0</v>
      </c>
      <c r="L19" s="31">
        <v>676.38984100000005</v>
      </c>
      <c r="M19" s="16">
        <f>SUM(E19:L19)</f>
        <v>676.38984100000005</v>
      </c>
      <c r="N19" s="2"/>
    </row>
    <row r="20" spans="2:14" x14ac:dyDescent="0.25">
      <c r="B20" s="2"/>
      <c r="C20" s="71" t="s">
        <v>444</v>
      </c>
      <c r="D20" s="72"/>
      <c r="E20" s="16">
        <f t="shared" ref="E20:L20" si="2">E18+E19</f>
        <v>0</v>
      </c>
      <c r="F20" s="16">
        <f t="shared" si="2"/>
        <v>0</v>
      </c>
      <c r="G20" s="16">
        <f t="shared" si="2"/>
        <v>0</v>
      </c>
      <c r="H20" s="16">
        <f t="shared" si="2"/>
        <v>0</v>
      </c>
      <c r="I20" s="16">
        <f t="shared" si="2"/>
        <v>0</v>
      </c>
      <c r="J20" s="16">
        <f t="shared" si="2"/>
        <v>0</v>
      </c>
      <c r="K20" s="16">
        <f t="shared" si="2"/>
        <v>0</v>
      </c>
      <c r="L20" s="16">
        <f t="shared" si="2"/>
        <v>2692.369091</v>
      </c>
      <c r="M20" s="16">
        <f>SUM(E20:L20)</f>
        <v>2692.369091</v>
      </c>
      <c r="N20" s="2"/>
    </row>
    <row r="21" spans="2:14" x14ac:dyDescent="0.25">
      <c r="B21" s="2"/>
      <c r="C21" s="71" t="s">
        <v>445</v>
      </c>
      <c r="D21" s="72"/>
      <c r="E21" s="87">
        <v>61053.942492000002</v>
      </c>
      <c r="F21" s="87">
        <v>14983.001539000001</v>
      </c>
      <c r="G21" s="87">
        <v>0</v>
      </c>
      <c r="H21" s="87">
        <v>0</v>
      </c>
      <c r="I21" s="87">
        <v>1947.156232</v>
      </c>
      <c r="J21" s="87">
        <v>64.924802999999997</v>
      </c>
      <c r="K21" s="87">
        <v>0</v>
      </c>
      <c r="L21" s="87">
        <v>0</v>
      </c>
      <c r="M21" s="16">
        <f>SUM(E21:L21)</f>
        <v>78049.025066000002</v>
      </c>
      <c r="N21" s="2"/>
    </row>
    <row r="22" spans="2:14" x14ac:dyDescent="0.25">
      <c r="B22" s="2"/>
      <c r="C22" s="74" t="s">
        <v>446</v>
      </c>
      <c r="D22" s="75"/>
      <c r="E22" s="16">
        <f t="shared" ref="E22:L22" si="3">E20+E21</f>
        <v>61053.942492000002</v>
      </c>
      <c r="F22" s="16">
        <f t="shared" si="3"/>
        <v>14983.001539000001</v>
      </c>
      <c r="G22" s="16">
        <f t="shared" si="3"/>
        <v>0</v>
      </c>
      <c r="H22" s="16">
        <f t="shared" si="3"/>
        <v>0</v>
      </c>
      <c r="I22" s="16">
        <f t="shared" si="3"/>
        <v>1947.156232</v>
      </c>
      <c r="J22" s="16">
        <f t="shared" si="3"/>
        <v>64.924802999999997</v>
      </c>
      <c r="K22" s="16">
        <f t="shared" si="3"/>
        <v>0</v>
      </c>
      <c r="L22" s="16">
        <f t="shared" si="3"/>
        <v>2692.369091</v>
      </c>
      <c r="M22" s="16">
        <f>SUM(E22:L22)</f>
        <v>80741.394157000002</v>
      </c>
      <c r="N22" s="2"/>
    </row>
    <row r="23" spans="2:14" x14ac:dyDescent="0.25">
      <c r="B23" s="2"/>
      <c r="C23" s="74" t="s">
        <v>447</v>
      </c>
      <c r="D23" s="75"/>
      <c r="E23" s="15">
        <f t="shared" ref="E23:L23" si="4">IFERROR(E24, 0)+IFERROR(E25, 0)</f>
        <v>29.534519</v>
      </c>
      <c r="F23" s="15">
        <f t="shared" si="4"/>
        <v>78786.982784000007</v>
      </c>
      <c r="G23" s="15">
        <f t="shared" si="4"/>
        <v>0</v>
      </c>
      <c r="H23" s="15">
        <f t="shared" si="4"/>
        <v>19538.578859000001</v>
      </c>
      <c r="I23" s="15">
        <f t="shared" si="4"/>
        <v>0</v>
      </c>
      <c r="J23" s="15">
        <f t="shared" si="4"/>
        <v>0</v>
      </c>
      <c r="K23" s="15">
        <f t="shared" si="4"/>
        <v>0</v>
      </c>
      <c r="L23" s="15">
        <f t="shared" si="4"/>
        <v>0</v>
      </c>
      <c r="M23" s="20" t="str">
        <f>""</f>
        <v/>
      </c>
      <c r="N23" s="2"/>
    </row>
    <row r="24" spans="2:14" x14ac:dyDescent="0.25">
      <c r="B24" s="2"/>
      <c r="C24" s="71" t="s">
        <v>441</v>
      </c>
      <c r="D24" s="72"/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16">
        <f>SUM(E24:L24)</f>
        <v>0</v>
      </c>
      <c r="N24" s="2"/>
    </row>
    <row r="25" spans="2:14" x14ac:dyDescent="0.25">
      <c r="B25" s="2"/>
      <c r="C25" s="71" t="s">
        <v>445</v>
      </c>
      <c r="D25" s="72"/>
      <c r="E25" s="87">
        <v>29.534519</v>
      </c>
      <c r="F25" s="87">
        <v>78786.982784000007</v>
      </c>
      <c r="G25" s="87">
        <v>0</v>
      </c>
      <c r="H25" s="87">
        <v>19538.578859000001</v>
      </c>
      <c r="I25" s="87">
        <v>0</v>
      </c>
      <c r="J25" s="87">
        <v>0</v>
      </c>
      <c r="K25" s="87">
        <v>0</v>
      </c>
      <c r="L25" s="87">
        <v>0</v>
      </c>
      <c r="M25" s="16">
        <f>SUM(E25:L25)</f>
        <v>98355.096162000002</v>
      </c>
      <c r="N25" s="2"/>
    </row>
    <row r="26" spans="2:14" x14ac:dyDescent="0.25">
      <c r="B26" s="2"/>
      <c r="C26" s="74" t="s">
        <v>448</v>
      </c>
      <c r="D26" s="75"/>
      <c r="E26" s="16">
        <f t="shared" ref="E26:L26" si="5">E24+E25</f>
        <v>29.534519</v>
      </c>
      <c r="F26" s="16">
        <f t="shared" si="5"/>
        <v>78786.982784000007</v>
      </c>
      <c r="G26" s="16">
        <f t="shared" si="5"/>
        <v>0</v>
      </c>
      <c r="H26" s="16">
        <f t="shared" si="5"/>
        <v>19538.578859000001</v>
      </c>
      <c r="I26" s="16">
        <f t="shared" si="5"/>
        <v>0</v>
      </c>
      <c r="J26" s="16">
        <f t="shared" si="5"/>
        <v>0</v>
      </c>
      <c r="K26" s="16">
        <f t="shared" si="5"/>
        <v>0</v>
      </c>
      <c r="L26" s="16">
        <f t="shared" si="5"/>
        <v>0</v>
      </c>
      <c r="M26" s="16">
        <f>SUM(E26:L26)</f>
        <v>98355.096162000002</v>
      </c>
      <c r="N26" s="2"/>
    </row>
    <row r="27" spans="2:14" x14ac:dyDescent="0.25">
      <c r="B27" s="2"/>
      <c r="C27" s="74" t="s">
        <v>449</v>
      </c>
      <c r="D27" s="75"/>
      <c r="E27" s="16">
        <f t="shared" ref="E27:L27" si="6">E22+E26</f>
        <v>61083.477011000003</v>
      </c>
      <c r="F27" s="16">
        <f t="shared" si="6"/>
        <v>93769.984323000011</v>
      </c>
      <c r="G27" s="16">
        <f t="shared" si="6"/>
        <v>0</v>
      </c>
      <c r="H27" s="16">
        <f t="shared" si="6"/>
        <v>19538.578859000001</v>
      </c>
      <c r="I27" s="16">
        <f t="shared" si="6"/>
        <v>1947.156232</v>
      </c>
      <c r="J27" s="16">
        <f t="shared" si="6"/>
        <v>64.924802999999997</v>
      </c>
      <c r="K27" s="16">
        <f t="shared" si="6"/>
        <v>0</v>
      </c>
      <c r="L27" s="16">
        <f t="shared" si="6"/>
        <v>2692.369091</v>
      </c>
      <c r="M27" s="16">
        <f>SUM(E27:L27)</f>
        <v>179096.49031900003</v>
      </c>
      <c r="N27" s="2"/>
    </row>
    <row r="28" spans="2:14" x14ac:dyDescent="0.25">
      <c r="B28" s="2"/>
      <c r="C28" s="74" t="s">
        <v>450</v>
      </c>
      <c r="D28" s="75"/>
      <c r="E28" s="15">
        <f t="shared" ref="E28:L28" si="7">IFERROR(E29, 0)+IFERROR(E30, 0)+IFERROR(E31, 0)+IFERROR(E32, 0)</f>
        <v>44881.996497</v>
      </c>
      <c r="F28" s="15">
        <f t="shared" si="7"/>
        <v>101554.81398799998</v>
      </c>
      <c r="G28" s="15">
        <f t="shared" si="7"/>
        <v>0</v>
      </c>
      <c r="H28" s="15">
        <f t="shared" si="7"/>
        <v>16300.979933000001</v>
      </c>
      <c r="I28" s="15">
        <f t="shared" si="7"/>
        <v>707</v>
      </c>
      <c r="J28" s="15">
        <f t="shared" si="7"/>
        <v>0</v>
      </c>
      <c r="K28" s="15">
        <f t="shared" si="7"/>
        <v>0</v>
      </c>
      <c r="L28" s="15">
        <f t="shared" si="7"/>
        <v>9.1807920000000003</v>
      </c>
      <c r="M28" s="20" t="str">
        <f>""</f>
        <v/>
      </c>
      <c r="N28" s="2"/>
    </row>
    <row r="29" spans="2:14" x14ac:dyDescent="0.25">
      <c r="B29" s="2"/>
      <c r="C29" s="71" t="s">
        <v>451</v>
      </c>
      <c r="D29" s="72"/>
      <c r="E29" s="87">
        <v>0</v>
      </c>
      <c r="F29" s="87">
        <v>90081.763287999987</v>
      </c>
      <c r="G29" s="87">
        <v>0</v>
      </c>
      <c r="H29" s="87">
        <v>16300.979933000001</v>
      </c>
      <c r="I29" s="87">
        <v>0</v>
      </c>
      <c r="J29" s="87">
        <v>0</v>
      </c>
      <c r="K29" s="87">
        <v>0</v>
      </c>
      <c r="L29" s="87">
        <v>0</v>
      </c>
      <c r="M29" s="16">
        <f>SUM(E29:L29)</f>
        <v>106382.74322099998</v>
      </c>
      <c r="N29" s="2"/>
    </row>
    <row r="30" spans="2:14" x14ac:dyDescent="0.25">
      <c r="B30" s="2"/>
      <c r="C30" s="71" t="s">
        <v>452</v>
      </c>
      <c r="D30" s="72"/>
      <c r="E30" s="87">
        <v>44881.996497</v>
      </c>
      <c r="F30" s="87">
        <v>11473.0507</v>
      </c>
      <c r="G30" s="87">
        <v>0</v>
      </c>
      <c r="H30" s="87">
        <v>0</v>
      </c>
      <c r="I30" s="87">
        <v>707</v>
      </c>
      <c r="J30" s="87">
        <v>0</v>
      </c>
      <c r="K30" s="87">
        <v>0</v>
      </c>
      <c r="L30" s="87">
        <v>9.1807920000000003</v>
      </c>
      <c r="M30" s="16">
        <f>SUM(E30:L30)</f>
        <v>57071.227988999999</v>
      </c>
      <c r="N30" s="2"/>
    </row>
    <row r="31" spans="2:14" x14ac:dyDescent="0.25">
      <c r="B31" s="2"/>
      <c r="C31" s="71" t="s">
        <v>453</v>
      </c>
      <c r="D31" s="72"/>
      <c r="E31" s="35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16">
        <f>SUM(E31:L31)</f>
        <v>0</v>
      </c>
      <c r="N31" s="2"/>
    </row>
    <row r="32" spans="2:14" x14ac:dyDescent="0.25">
      <c r="B32" s="2"/>
      <c r="C32" s="71" t="s">
        <v>454</v>
      </c>
      <c r="D32" s="72"/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16">
        <f>SUM(E32:L32)</f>
        <v>0</v>
      </c>
      <c r="N32" s="2"/>
    </row>
    <row r="33" spans="2:14" x14ac:dyDescent="0.25">
      <c r="B33" s="2"/>
      <c r="C33" s="74" t="s">
        <v>455</v>
      </c>
      <c r="D33" s="75"/>
      <c r="E33" s="16">
        <f t="shared" ref="E33:L33" si="8">SUM(E29:E32)</f>
        <v>44881.996497</v>
      </c>
      <c r="F33" s="16">
        <f t="shared" si="8"/>
        <v>101554.81398799998</v>
      </c>
      <c r="G33" s="16">
        <f t="shared" si="8"/>
        <v>0</v>
      </c>
      <c r="H33" s="16">
        <f t="shared" si="8"/>
        <v>16300.979933000001</v>
      </c>
      <c r="I33" s="16">
        <f t="shared" si="8"/>
        <v>707</v>
      </c>
      <c r="J33" s="16">
        <f t="shared" si="8"/>
        <v>0</v>
      </c>
      <c r="K33" s="16">
        <f t="shared" si="8"/>
        <v>0</v>
      </c>
      <c r="L33" s="16">
        <f t="shared" si="8"/>
        <v>9.1807920000000003</v>
      </c>
      <c r="M33" s="16">
        <f>SUM(E33:L33)</f>
        <v>163453.97120999996</v>
      </c>
      <c r="N33" s="2"/>
    </row>
    <row r="34" spans="2:14" x14ac:dyDescent="0.25"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</row>
    <row r="35" spans="2:14" ht="5.0999999999999996" customHeight="1" x14ac:dyDescent="0.25"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</row>
  </sheetData>
  <sheetProtection password="BBAF" sheet="1" formatColumns="0" selectLockedCells="1"/>
  <mergeCells count="102">
    <mergeCell ref="M14:M15"/>
    <mergeCell ref="C14:D15"/>
    <mergeCell ref="E14:E15"/>
    <mergeCell ref="F14:F15"/>
    <mergeCell ref="G14:G15"/>
    <mergeCell ref="H14:H15"/>
    <mergeCell ref="C7:M7"/>
    <mergeCell ref="C9:M9"/>
    <mergeCell ref="C10:M10"/>
    <mergeCell ref="C11:M11"/>
    <mergeCell ref="C13:M13"/>
    <mergeCell ref="C16:D16"/>
    <mergeCell ref="C17:D17"/>
    <mergeCell ref="C18:D18"/>
    <mergeCell ref="E18"/>
    <mergeCell ref="F18"/>
    <mergeCell ref="I14:I15"/>
    <mergeCell ref="J14:J15"/>
    <mergeCell ref="K14:K15"/>
    <mergeCell ref="L14:L15"/>
    <mergeCell ref="G18"/>
    <mergeCell ref="H18"/>
    <mergeCell ref="I18"/>
    <mergeCell ref="J18"/>
    <mergeCell ref="K18"/>
    <mergeCell ref="L21"/>
    <mergeCell ref="C20:D20"/>
    <mergeCell ref="C21:D21"/>
    <mergeCell ref="E21"/>
    <mergeCell ref="F21"/>
    <mergeCell ref="G21"/>
    <mergeCell ref="C19:D19"/>
    <mergeCell ref="E19"/>
    <mergeCell ref="F19"/>
    <mergeCell ref="G19"/>
    <mergeCell ref="H19"/>
    <mergeCell ref="I19"/>
    <mergeCell ref="J19"/>
    <mergeCell ref="K19"/>
    <mergeCell ref="C22:D22"/>
    <mergeCell ref="C23:D23"/>
    <mergeCell ref="C24:D24"/>
    <mergeCell ref="E24"/>
    <mergeCell ref="F24"/>
    <mergeCell ref="H21"/>
    <mergeCell ref="I21"/>
    <mergeCell ref="J21"/>
    <mergeCell ref="K21"/>
    <mergeCell ref="L24"/>
    <mergeCell ref="C25:D25"/>
    <mergeCell ref="E25"/>
    <mergeCell ref="F25"/>
    <mergeCell ref="G25"/>
    <mergeCell ref="H25"/>
    <mergeCell ref="I25"/>
    <mergeCell ref="J25"/>
    <mergeCell ref="K25"/>
    <mergeCell ref="L25"/>
    <mergeCell ref="G24"/>
    <mergeCell ref="H24"/>
    <mergeCell ref="I24"/>
    <mergeCell ref="J24"/>
    <mergeCell ref="K24"/>
    <mergeCell ref="G30"/>
    <mergeCell ref="H30"/>
    <mergeCell ref="I30"/>
    <mergeCell ref="J30"/>
    <mergeCell ref="K30"/>
    <mergeCell ref="L30"/>
    <mergeCell ref="C26:D26"/>
    <mergeCell ref="C27:D27"/>
    <mergeCell ref="C28:D28"/>
    <mergeCell ref="C29:D29"/>
    <mergeCell ref="E29"/>
    <mergeCell ref="K29"/>
    <mergeCell ref="L29"/>
    <mergeCell ref="F29"/>
    <mergeCell ref="G29"/>
    <mergeCell ref="H29"/>
    <mergeCell ref="I29"/>
    <mergeCell ref="J29"/>
    <mergeCell ref="C30:D30"/>
    <mergeCell ref="E30"/>
    <mergeCell ref="F30"/>
    <mergeCell ref="C33:D33"/>
    <mergeCell ref="I31"/>
    <mergeCell ref="J31"/>
    <mergeCell ref="K31"/>
    <mergeCell ref="L31"/>
    <mergeCell ref="C32:D32"/>
    <mergeCell ref="E32"/>
    <mergeCell ref="F32"/>
    <mergeCell ref="G32"/>
    <mergeCell ref="H32"/>
    <mergeCell ref="I32"/>
    <mergeCell ref="J32"/>
    <mergeCell ref="K32"/>
    <mergeCell ref="L32"/>
    <mergeCell ref="C31:D31"/>
    <mergeCell ref="F31"/>
    <mergeCell ref="G31"/>
    <mergeCell ref="H31"/>
  </mergeCells>
  <dataValidations count="72">
    <dataValidation type="decimal" showErrorMessage="1" errorTitle="Kesalahan Jenis Data" error="Data yang dimasukkan harus berupa Angka!" sqref="E18">
      <formula1>-1000000000000000000</formula1>
      <formula2>1000000000000000000</formula2>
    </dataValidation>
    <dataValidation type="decimal" showErrorMessage="1" errorTitle="Kesalahan Jenis Data" error="Data yang dimasukkan harus berupa Angka!" sqref="F18">
      <formula1>-1000000000000000000</formula1>
      <formula2>1000000000000000000</formula2>
    </dataValidation>
    <dataValidation type="decimal" showErrorMessage="1" errorTitle="Kesalahan Jenis Data" error="Data yang dimasukkan harus berupa Angka!" sqref="G18">
      <formula1>-1000000000000000000</formula1>
      <formula2>1000000000000000000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ecimal" showErrorMessage="1" errorTitle="Kesalahan Jenis Data" error="Data yang dimasukkan harus berupa Angka!" sqref="J18">
      <formula1>-1000000000000000000</formula1>
      <formula2>1000000000000000000</formula2>
    </dataValidation>
    <dataValidation type="decimal" showErrorMessage="1" errorTitle="Kesalahan Jenis Data" error="Data yang dimasukkan harus berupa Angka!" sqref="K18">
      <formula1>-1000000000000000000</formula1>
      <formula2>1000000000000000000</formula2>
    </dataValidation>
    <dataValidation type="decimal" showErrorMessage="1" errorTitle="Kesalahan Jenis Data" error="Data yang dimasukkan harus berupa Angka!" sqref="L18">
      <formula1>-1000000000000000000</formula1>
      <formula2>1000000000000000000</formula2>
    </dataValidation>
    <dataValidation type="decimal" showErrorMessage="1" errorTitle="Kesalahan Jenis Data" error="Data yang dimasukkan harus berupa Angka!" sqref="E19">
      <formula1>-1000000000000000000</formula1>
      <formula2>1000000000000000000</formula2>
    </dataValidation>
    <dataValidation type="decimal" showErrorMessage="1" errorTitle="Kesalahan Jenis Data" error="Data yang dimasukkan harus berupa Angka!" sqref="F19">
      <formula1>-1000000000000000000</formula1>
      <formula2>1000000000000000000</formula2>
    </dataValidation>
    <dataValidation type="decimal" showErrorMessage="1" errorTitle="Kesalahan Jenis Data" error="Data yang dimasukkan harus berupa Angka!" sqref="G19">
      <formula1>-1000000000000000000</formula1>
      <formula2>1000000000000000000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  <dataValidation type="decimal" showErrorMessage="1" errorTitle="Kesalahan Jenis Data" error="Data yang dimasukkan harus berupa Angka!" sqref="J19">
      <formula1>-1000000000000000000</formula1>
      <formula2>1000000000000000000</formula2>
    </dataValidation>
    <dataValidation type="decimal" showErrorMessage="1" errorTitle="Kesalahan Jenis Data" error="Data yang dimasukkan harus berupa Angka!" sqref="K19">
      <formula1>-1000000000000000000</formula1>
      <formula2>1000000000000000000</formula2>
    </dataValidation>
    <dataValidation type="decimal" showErrorMessage="1" errorTitle="Kesalahan Jenis Data" error="Data yang dimasukkan harus berupa Angka!" sqref="L19">
      <formula1>-1000000000000000000</formula1>
      <formula2>1000000000000000000</formula2>
    </dataValidation>
    <dataValidation type="decimal" showErrorMessage="1" errorTitle="Kesalahan Jenis Data" error="Data yang dimasukkan harus berupa Angka!" sqref="E21">
      <formula1>-1000000000000000000</formula1>
      <formula2>1000000000000000000</formula2>
    </dataValidation>
    <dataValidation type="decimal" showErrorMessage="1" errorTitle="Kesalahan Jenis Data" error="Data yang dimasukkan harus berupa Angka!" sqref="F21">
      <formula1>-1000000000000000000</formula1>
      <formula2>1000000000000000000</formula2>
    </dataValidation>
    <dataValidation type="decimal" showErrorMessage="1" errorTitle="Kesalahan Jenis Data" error="Data yang dimasukkan harus berupa Angka!" sqref="G21">
      <formula1>-1000000000000000000</formula1>
      <formula2>1000000000000000000</formula2>
    </dataValidation>
    <dataValidation type="decimal" showErrorMessage="1" errorTitle="Kesalahan Jenis Data" error="Data yang dimasukkan harus berupa Angka!" sqref="H21">
      <formula1>-1000000000000000000</formula1>
      <formula2>1000000000000000000</formula2>
    </dataValidation>
    <dataValidation type="decimal" showErrorMessage="1" errorTitle="Kesalahan Jenis Data" error="Data yang dimasukkan harus berupa Angka!" sqref="I21">
      <formula1>-1000000000000000000</formula1>
      <formula2>1000000000000000000</formula2>
    </dataValidation>
    <dataValidation type="decimal" showErrorMessage="1" errorTitle="Kesalahan Jenis Data" error="Data yang dimasukkan harus berupa Angka!" sqref="J21">
      <formula1>-1000000000000000000</formula1>
      <formula2>1000000000000000000</formula2>
    </dataValidation>
    <dataValidation type="decimal" showErrorMessage="1" errorTitle="Kesalahan Jenis Data" error="Data yang dimasukkan harus berupa Angka!" sqref="K21">
      <formula1>-1000000000000000000</formula1>
      <formula2>1000000000000000000</formula2>
    </dataValidation>
    <dataValidation type="decimal" showErrorMessage="1" errorTitle="Kesalahan Jenis Data" error="Data yang dimasukkan harus berupa Angka!" sqref="L21">
      <formula1>-1000000000000000000</formula1>
      <formula2>1000000000000000000</formula2>
    </dataValidation>
    <dataValidation type="decimal" showErrorMessage="1" errorTitle="Kesalahan Jenis Data" error="Data yang dimasukkan harus berupa Angka!" sqref="E24">
      <formula1>-1000000000000000000</formula1>
      <formula2>1000000000000000000</formula2>
    </dataValidation>
    <dataValidation type="decimal" showErrorMessage="1" errorTitle="Kesalahan Jenis Data" error="Data yang dimasukkan harus berupa Angka!" sqref="F24">
      <formula1>-1000000000000000000</formula1>
      <formula2>1000000000000000000</formula2>
    </dataValidation>
    <dataValidation type="decimal" showErrorMessage="1" errorTitle="Kesalahan Jenis Data" error="Data yang dimasukkan harus berupa Angka!" sqref="G24">
      <formula1>-1000000000000000000</formula1>
      <formula2>1000000000000000000</formula2>
    </dataValidation>
    <dataValidation type="decimal" showErrorMessage="1" errorTitle="Kesalahan Jenis Data" error="Data yang dimasukkan harus berupa Angka!" sqref="H24">
      <formula1>-1000000000000000000</formula1>
      <formula2>1000000000000000000</formula2>
    </dataValidation>
    <dataValidation type="decimal" showErrorMessage="1" errorTitle="Kesalahan Jenis Data" error="Data yang dimasukkan harus berupa Angka!" sqref="I24">
      <formula1>-1000000000000000000</formula1>
      <formula2>1000000000000000000</formula2>
    </dataValidation>
    <dataValidation type="decimal" showErrorMessage="1" errorTitle="Kesalahan Jenis Data" error="Data yang dimasukkan harus berupa Angka!" sqref="J24">
      <formula1>-1000000000000000000</formula1>
      <formula2>1000000000000000000</formula2>
    </dataValidation>
    <dataValidation type="decimal" showErrorMessage="1" errorTitle="Kesalahan Jenis Data" error="Data yang dimasukkan harus berupa Angka!" sqref="K24">
      <formula1>-1000000000000000000</formula1>
      <formula2>1000000000000000000</formula2>
    </dataValidation>
    <dataValidation type="decimal" showErrorMessage="1" errorTitle="Kesalahan Jenis Data" error="Data yang dimasukkan harus berupa Angka!" sqref="L24">
      <formula1>-1000000000000000000</formula1>
      <formula2>1000000000000000000</formula2>
    </dataValidation>
    <dataValidation type="decimal" showErrorMessage="1" errorTitle="Kesalahan Jenis Data" error="Data yang dimasukkan harus berupa Angka!" sqref="E25">
      <formula1>-1000000000000000000</formula1>
      <formula2>1000000000000000000</formula2>
    </dataValidation>
    <dataValidation type="decimal" showErrorMessage="1" errorTitle="Kesalahan Jenis Data" error="Data yang dimasukkan harus berupa Angka!" sqref="F25">
      <formula1>-1000000000000000000</formula1>
      <formula2>1000000000000000000</formula2>
    </dataValidation>
    <dataValidation type="decimal" showErrorMessage="1" errorTitle="Kesalahan Jenis Data" error="Data yang dimasukkan harus berupa Angka!" sqref="G25">
      <formula1>-1000000000000000000</formula1>
      <formula2>1000000000000000000</formula2>
    </dataValidation>
    <dataValidation type="decimal" showErrorMessage="1" errorTitle="Kesalahan Jenis Data" error="Data yang dimasukkan harus berupa Angka!" sqref="H25">
      <formula1>-1000000000000000000</formula1>
      <formula2>1000000000000000000</formula2>
    </dataValidation>
    <dataValidation type="decimal" showErrorMessage="1" errorTitle="Kesalahan Jenis Data" error="Data yang dimasukkan harus berupa Angka!" sqref="I25">
      <formula1>-1000000000000000000</formula1>
      <formula2>1000000000000000000</formula2>
    </dataValidation>
    <dataValidation type="decimal" showErrorMessage="1" errorTitle="Kesalahan Jenis Data" error="Data yang dimasukkan harus berupa Angka!" sqref="J25">
      <formula1>-1000000000000000000</formula1>
      <formula2>1000000000000000000</formula2>
    </dataValidation>
    <dataValidation type="decimal" showErrorMessage="1" errorTitle="Kesalahan Jenis Data" error="Data yang dimasukkan harus berupa Angka!" sqref="K25">
      <formula1>-1000000000000000000</formula1>
      <formula2>1000000000000000000</formula2>
    </dataValidation>
    <dataValidation type="decimal" showErrorMessage="1" errorTitle="Kesalahan Jenis Data" error="Data yang dimasukkan harus berupa Angka!" sqref="L25">
      <formula1>-1000000000000000000</formula1>
      <formula2>1000000000000000000</formula2>
    </dataValidation>
    <dataValidation type="decimal" showErrorMessage="1" errorTitle="Kesalahan Jenis Data" error="Data yang dimasukkan harus berupa Angka!" sqref="E29">
      <formula1>-1000000000000000000</formula1>
      <formula2>1000000000000000000</formula2>
    </dataValidation>
    <dataValidation type="decimal" showErrorMessage="1" errorTitle="Kesalahan Jenis Data" error="Data yang dimasukkan harus berupa Angka!" sqref="F29">
      <formula1>-1000000000000000000</formula1>
      <formula2>1000000000000000000</formula2>
    </dataValidation>
    <dataValidation type="decimal" showErrorMessage="1" errorTitle="Kesalahan Jenis Data" error="Data yang dimasukkan harus berupa Angka!" sqref="G29">
      <formula1>-1000000000000000000</formula1>
      <formula2>1000000000000000000</formula2>
    </dataValidation>
    <dataValidation type="decimal" showErrorMessage="1" errorTitle="Kesalahan Jenis Data" error="Data yang dimasukkan harus berupa Angka!" sqref="H29">
      <formula1>-1000000000000000000</formula1>
      <formula2>1000000000000000000</formula2>
    </dataValidation>
    <dataValidation type="decimal" showErrorMessage="1" errorTitle="Kesalahan Jenis Data" error="Data yang dimasukkan harus berupa Angka!" sqref="I29">
      <formula1>-1000000000000000000</formula1>
      <formula2>1000000000000000000</formula2>
    </dataValidation>
    <dataValidation type="decimal" showErrorMessage="1" errorTitle="Kesalahan Jenis Data" error="Data yang dimasukkan harus berupa Angka!" sqref="J29">
      <formula1>-1000000000000000000</formula1>
      <formula2>1000000000000000000</formula2>
    </dataValidation>
    <dataValidation type="decimal" showErrorMessage="1" errorTitle="Kesalahan Jenis Data" error="Data yang dimasukkan harus berupa Angka!" sqref="K29">
      <formula1>-1000000000000000000</formula1>
      <formula2>1000000000000000000</formula2>
    </dataValidation>
    <dataValidation type="decimal" showErrorMessage="1" errorTitle="Kesalahan Jenis Data" error="Data yang dimasukkan harus berupa Angka!" sqref="L29">
      <formula1>-1000000000000000000</formula1>
      <formula2>1000000000000000000</formula2>
    </dataValidation>
    <dataValidation type="decimal" showErrorMessage="1" errorTitle="Kesalahan Jenis Data" error="Data yang dimasukkan harus berupa Angka!" sqref="E30">
      <formula1>-1000000000000000000</formula1>
      <formula2>1000000000000000000</formula2>
    </dataValidation>
    <dataValidation type="decimal" showErrorMessage="1" errorTitle="Kesalahan Jenis Data" error="Data yang dimasukkan harus berupa Angka!" sqref="F30">
      <formula1>-1000000000000000000</formula1>
      <formula2>1000000000000000000</formula2>
    </dataValidation>
    <dataValidation type="decimal" showErrorMessage="1" errorTitle="Kesalahan Jenis Data" error="Data yang dimasukkan harus berupa Angka!" sqref="G30">
      <formula1>-1000000000000000000</formula1>
      <formula2>1000000000000000000</formula2>
    </dataValidation>
    <dataValidation type="decimal" showErrorMessage="1" errorTitle="Kesalahan Jenis Data" error="Data yang dimasukkan harus berupa Angka!" sqref="H30">
      <formula1>-1000000000000000000</formula1>
      <formula2>1000000000000000000</formula2>
    </dataValidation>
    <dataValidation type="decimal" showErrorMessage="1" errorTitle="Kesalahan Jenis Data" error="Data yang dimasukkan harus berupa Angka!" sqref="I30">
      <formula1>-1000000000000000000</formula1>
      <formula2>1000000000000000000</formula2>
    </dataValidation>
    <dataValidation type="decimal" showErrorMessage="1" errorTitle="Kesalahan Jenis Data" error="Data yang dimasukkan harus berupa Angka!" sqref="J30">
      <formula1>-1000000000000000000</formula1>
      <formula2>1000000000000000000</formula2>
    </dataValidation>
    <dataValidation type="decimal" showErrorMessage="1" errorTitle="Kesalahan Jenis Data" error="Data yang dimasukkan harus berupa Angka!" sqref="K30">
      <formula1>-1000000000000000000</formula1>
      <formula2>1000000000000000000</formula2>
    </dataValidation>
    <dataValidation type="decimal" showErrorMessage="1" errorTitle="Kesalahan Jenis Data" error="Data yang dimasukkan harus berupa Angka!" sqref="L30">
      <formula1>-1000000000000000000</formula1>
      <formula2>1000000000000000000</formula2>
    </dataValidation>
    <dataValidation type="decimal" showErrorMessage="1" errorTitle="Kesalahan Jenis Data" error="Data yang dimasukkan harus berupa Angka!" sqref="E31">
      <formula1>-1000000000000000000</formula1>
      <formula2>1000000000000000000</formula2>
    </dataValidation>
    <dataValidation type="decimal" showErrorMessage="1" errorTitle="Kesalahan Jenis Data" error="Data yang dimasukkan harus berupa Angka!" sqref="F31">
      <formula1>-1000000000000000000</formula1>
      <formula2>1000000000000000000</formula2>
    </dataValidation>
    <dataValidation type="decimal" showErrorMessage="1" errorTitle="Kesalahan Jenis Data" error="Data yang dimasukkan harus berupa Angka!" sqref="G31">
      <formula1>-1000000000000000000</formula1>
      <formula2>1000000000000000000</formula2>
    </dataValidation>
    <dataValidation type="decimal" showErrorMessage="1" errorTitle="Kesalahan Jenis Data" error="Data yang dimasukkan harus berupa Angka!" sqref="H31">
      <formula1>-1000000000000000000</formula1>
      <formula2>1000000000000000000</formula2>
    </dataValidation>
    <dataValidation type="decimal" showErrorMessage="1" errorTitle="Kesalahan Jenis Data" error="Data yang dimasukkan harus berupa Angka!" sqref="I31">
      <formula1>-1000000000000000000</formula1>
      <formula2>1000000000000000000</formula2>
    </dataValidation>
    <dataValidation type="decimal" showErrorMessage="1" errorTitle="Kesalahan Jenis Data" error="Data yang dimasukkan harus berupa Angka!" sqref="J31">
      <formula1>-1000000000000000000</formula1>
      <formula2>1000000000000000000</formula2>
    </dataValidation>
    <dataValidation type="decimal" showErrorMessage="1" errorTitle="Kesalahan Jenis Data" error="Data yang dimasukkan harus berupa Angka!" sqref="K31">
      <formula1>-1000000000000000000</formula1>
      <formula2>1000000000000000000</formula2>
    </dataValidation>
    <dataValidation type="decimal" showErrorMessage="1" errorTitle="Kesalahan Jenis Data" error="Data yang dimasukkan harus berupa Angka!" sqref="L31">
      <formula1>-1000000000000000000</formula1>
      <formula2>1000000000000000000</formula2>
    </dataValidation>
    <dataValidation type="decimal" showErrorMessage="1" errorTitle="Kesalahan Jenis Data" error="Data yang dimasukkan harus berupa Angka!" sqref="E32">
      <formula1>-1000000000000000000</formula1>
      <formula2>1000000000000000000</formula2>
    </dataValidation>
    <dataValidation type="decimal" showErrorMessage="1" errorTitle="Kesalahan Jenis Data" error="Data yang dimasukkan harus berupa Angka!" sqref="F32">
      <formula1>-1000000000000000000</formula1>
      <formula2>1000000000000000000</formula2>
    </dataValidation>
    <dataValidation type="decimal" showErrorMessage="1" errorTitle="Kesalahan Jenis Data" error="Data yang dimasukkan harus berupa Angka!" sqref="G32">
      <formula1>-1000000000000000000</formula1>
      <formula2>1000000000000000000</formula2>
    </dataValidation>
    <dataValidation type="decimal" showErrorMessage="1" errorTitle="Kesalahan Jenis Data" error="Data yang dimasukkan harus berupa Angka!" sqref="H32">
      <formula1>-1000000000000000000</formula1>
      <formula2>1000000000000000000</formula2>
    </dataValidation>
    <dataValidation type="decimal" showErrorMessage="1" errorTitle="Kesalahan Jenis Data" error="Data yang dimasukkan harus berupa Angka!" sqref="I32">
      <formula1>-1000000000000000000</formula1>
      <formula2>1000000000000000000</formula2>
    </dataValidation>
    <dataValidation type="decimal" showErrorMessage="1" errorTitle="Kesalahan Jenis Data" error="Data yang dimasukkan harus berupa Angka!" sqref="J32">
      <formula1>-1000000000000000000</formula1>
      <formula2>1000000000000000000</formula2>
    </dataValidation>
    <dataValidation type="decimal" showErrorMessage="1" errorTitle="Kesalahan Jenis Data" error="Data yang dimasukkan harus berupa Angka!" sqref="K32">
      <formula1>-1000000000000000000</formula1>
      <formula2>1000000000000000000</formula2>
    </dataValidation>
    <dataValidation type="decimal" showErrorMessage="1" errorTitle="Kesalahan Jenis Data" error="Data yang dimasukkan harus berupa Angka!" sqref="L32">
      <formula1>-1000000000000000000</formula1>
      <formula2>1000000000000000000</formula2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B2:J64"/>
  <sheetViews>
    <sheetView showGridLines="0" zoomScale="85" zoomScaleNormal="85" workbookViewId="0">
      <pane xSplit="4" ySplit="15" topLeftCell="E43" activePane="bottomRight" state="frozen"/>
      <selection pane="topRight" activeCell="E1" sqref="E1"/>
      <selection pane="bottomLeft" activeCell="A16" sqref="A16"/>
      <selection pane="bottomRight" activeCell="H54" sqref="H54"/>
    </sheetView>
  </sheetViews>
  <sheetFormatPr defaultRowHeight="15" x14ac:dyDescent="0.25"/>
  <cols>
    <col min="1" max="1" width="9.140625" style="1" customWidth="1"/>
    <col min="2" max="2" width="1" style="1" customWidth="1"/>
    <col min="3" max="4" width="20" style="1" customWidth="1"/>
    <col min="5" max="9" width="30" style="1" customWidth="1"/>
    <col min="10" max="10" width="1" style="1" customWidth="1"/>
    <col min="11" max="11" width="9.140625" style="1" customWidth="1"/>
    <col min="12" max="16384" width="9.140625" style="1"/>
  </cols>
  <sheetData>
    <row r="2" spans="2:10" ht="5.0999999999999996" customHeight="1" x14ac:dyDescent="0.25">
      <c r="B2" s="9" t="s">
        <v>55</v>
      </c>
      <c r="C2" s="2"/>
      <c r="D2" s="2"/>
      <c r="E2" s="2"/>
      <c r="F2" s="2"/>
      <c r="G2" s="2"/>
      <c r="H2" s="2"/>
      <c r="I2" s="2"/>
      <c r="J2" s="2"/>
    </row>
    <row r="3" spans="2:10" hidden="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</row>
    <row r="4" spans="2:10" hidden="1" x14ac:dyDescent="0.25">
      <c r="B4" s="2"/>
      <c r="C4" s="2"/>
      <c r="D4" s="2"/>
      <c r="E4" s="2"/>
      <c r="F4" s="2"/>
      <c r="G4" s="2"/>
      <c r="H4" s="2"/>
      <c r="I4" s="2"/>
      <c r="J4" s="2"/>
    </row>
    <row r="5" spans="2:10" hidden="1" x14ac:dyDescent="0.25">
      <c r="B5" s="2"/>
      <c r="C5" s="2"/>
      <c r="D5" s="2"/>
      <c r="E5" s="2"/>
      <c r="F5" s="2"/>
      <c r="G5" s="2"/>
      <c r="H5" s="2"/>
      <c r="I5" s="2"/>
      <c r="J5" s="2"/>
    </row>
    <row r="6" spans="2:10" hidden="1" x14ac:dyDescent="0.25">
      <c r="B6" s="2"/>
      <c r="C6" s="2"/>
      <c r="D6" s="2"/>
      <c r="E6" s="2"/>
      <c r="F6" s="2"/>
      <c r="G6" s="2"/>
      <c r="H6" s="2"/>
      <c r="I6" s="2"/>
      <c r="J6" s="2"/>
    </row>
    <row r="7" spans="2:10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81"/>
      <c r="J7" s="2"/>
    </row>
    <row r="8" spans="2:10" x14ac:dyDescent="0.25">
      <c r="B8" s="2"/>
      <c r="C8" s="2"/>
      <c r="D8" s="2"/>
      <c r="E8" s="2"/>
      <c r="F8" s="2"/>
      <c r="G8" s="2"/>
      <c r="H8" s="2"/>
      <c r="I8" s="2"/>
      <c r="J8" s="2"/>
    </row>
    <row r="9" spans="2:10" x14ac:dyDescent="0.25">
      <c r="B9" s="2"/>
      <c r="C9" s="82" t="s">
        <v>456</v>
      </c>
      <c r="D9" s="82"/>
      <c r="E9" s="82"/>
      <c r="F9" s="82"/>
      <c r="G9" s="82"/>
      <c r="H9" s="82"/>
      <c r="I9" s="82"/>
      <c r="J9" s="2"/>
    </row>
    <row r="10" spans="2:10" x14ac:dyDescent="0.25">
      <c r="B10" s="2"/>
      <c r="C10" s="82" t="s">
        <v>457</v>
      </c>
      <c r="D10" s="82"/>
      <c r="E10" s="82"/>
      <c r="F10" s="82"/>
      <c r="G10" s="82"/>
      <c r="H10" s="82"/>
      <c r="I10" s="82"/>
      <c r="J10" s="2"/>
    </row>
    <row r="11" spans="2:10" x14ac:dyDescent="0.25">
      <c r="B11" s="2"/>
      <c r="C11" s="83" t="str">
        <f>"Per  "&amp;CONCATENATE("Bulan ", 'Data Umum'!D12, " Tahun ", TEXT('Data Umum'!D11, "YYYY"))</f>
        <v>Per  Bulan Desember Tahun 2014</v>
      </c>
      <c r="D11" s="83"/>
      <c r="E11" s="83"/>
      <c r="F11" s="83"/>
      <c r="G11" s="83"/>
      <c r="H11" s="83"/>
      <c r="I11" s="83"/>
      <c r="J11" s="2"/>
    </row>
    <row r="12" spans="2:10" hidden="1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x14ac:dyDescent="0.25">
      <c r="B13" s="2"/>
      <c r="C13" s="84" t="s">
        <v>142</v>
      </c>
      <c r="D13" s="84"/>
      <c r="E13" s="84"/>
      <c r="F13" s="84"/>
      <c r="G13" s="84"/>
      <c r="H13" s="84"/>
      <c r="I13" s="84"/>
      <c r="J13" s="2"/>
    </row>
    <row r="14" spans="2:10" x14ac:dyDescent="0.25">
      <c r="B14" s="2"/>
      <c r="C14" s="76" t="s">
        <v>458</v>
      </c>
      <c r="D14" s="75"/>
      <c r="E14" s="76" t="str">
        <f>"Pendapatan Setelah Pajak"</f>
        <v>Pendapatan Setelah Pajak</v>
      </c>
      <c r="F14" s="75"/>
      <c r="G14" s="76" t="str">
        <f>""</f>
        <v/>
      </c>
      <c r="H14" s="91"/>
      <c r="I14" s="75"/>
      <c r="J14" s="2"/>
    </row>
    <row r="15" spans="2:10" x14ac:dyDescent="0.25">
      <c r="B15" s="2"/>
      <c r="C15" s="77"/>
      <c r="D15" s="78"/>
      <c r="E15" s="79" t="str">
        <f>"Diterima Kas"</f>
        <v>Diterima Kas</v>
      </c>
      <c r="F15" s="79" t="str">
        <f>"Piutang"</f>
        <v>Piutang</v>
      </c>
      <c r="G15" s="79" t="str">
        <f>"Unrealized Gain (Loss)"</f>
        <v>Unrealized Gain (Loss)</v>
      </c>
      <c r="H15" s="79" t="str">
        <f>"Total Hasil Investasi"</f>
        <v>Total Hasil Investasi</v>
      </c>
      <c r="I15" s="79" t="str">
        <f>"Keterangan (Jenis Hasil)"</f>
        <v>Keterangan (Jenis Hasil)</v>
      </c>
      <c r="J15" s="2"/>
    </row>
    <row r="16" spans="2:10" x14ac:dyDescent="0.25">
      <c r="B16" s="2"/>
      <c r="C16" s="74" t="s">
        <v>459</v>
      </c>
      <c r="D16" s="75"/>
      <c r="E16" s="15">
        <f>IFERROR(E17, 0)+IFERROR(E18, 0)+IFERROR(E19, 0)+IFERROR(E20, 0)+IFERROR(E21, 0)+IFERROR(E22, 0)+IFERROR(E23, 0)+IFERROR(E24, 0)+IFERROR(E25, 0)+IFERROR(E26, 0)+IFERROR(E27, 0)+IFERROR(E28, 0)+IFERROR(E29, 0)+IFERROR(E30, 0)+IFERROR(E31, 0)+IFERROR(E32, 0)+IFERROR(E33, 0)+IFERROR(E34, 0)+IFERROR(E35, 0)+IFERROR(E36, 0)+0</f>
        <v>0</v>
      </c>
      <c r="F16" s="15">
        <f>IFERROR(F17, 0)+IFERROR(F18, 0)+IFERROR(F19, 0)+IFERROR(F20, 0)+IFERROR(F21, 0)+IFERROR(F22, 0)+IFERROR(F23, 0)+IFERROR(F24, 0)+IFERROR(F25, 0)+IFERROR(F26, 0)+IFERROR(F27, 0)+IFERROR(F28, 0)+IFERROR(F29, 0)+IFERROR(F30, 0)+IFERROR(F31, 0)+IFERROR(F32, 0)+IFERROR(F33, 0)+IFERROR(F34, 0)+IFERROR(F35, 0)+IFERROR(F36, 0)+0</f>
        <v>0</v>
      </c>
      <c r="G16" s="15">
        <f>IFERROR(G17, 0)+IFERROR(G18, 0)+IFERROR(G19, 0)+IFERROR(G20, 0)+IFERROR(G21, 0)+IFERROR(G22, 0)+IFERROR(G23, 0)+IFERROR(G24, 0)+IFERROR(G25, 0)+IFERROR(G26, 0)+IFERROR(G27, 0)+IFERROR(G28, 0)+IFERROR(G29, 0)+IFERROR(G30, 0)+IFERROR(G31, 0)+IFERROR(G32, 0)+IFERROR(G33, 0)+IFERROR(G34, 0)+IFERROR(G35, 0)+IFERROR(G36, 0)+0</f>
        <v>0</v>
      </c>
      <c r="H16" s="15">
        <f>IFERROR(H17, 0)+IFERROR(H18, 0)+IFERROR(H19, 0)+IFERROR(H20, 0)+IFERROR(H21, 0)+IFERROR(H22, 0)+IFERROR(H23, 0)+IFERROR(H24, 0)+IFERROR(H25, 0)+IFERROR(H26, 0)+IFERROR(H27, 0)+IFERROR(H28, 0)+IFERROR(H29, 0)+IFERROR(H30, 0)+IFERROR(H31, 0)+IFERROR(H32, 0)+IFERROR(H33, 0)+IFERROR(H34, 0)+IFERROR(H35, 0)+IFERROR(H36, 0)+0</f>
        <v>0</v>
      </c>
      <c r="I16" s="15">
        <f>IFERROR(I17, 0)+IFERROR(I18, 0)+IFERROR(I19, 0)+IFERROR(I20, 0)+IFERROR(I21, 0)+IFERROR(I22, 0)+IFERROR(I23, 0)+IFERROR(I24, 0)+IFERROR(I25, 0)+IFERROR(I26, 0)+IFERROR(I27, 0)+IFERROR(I28, 0)+IFERROR(I29, 0)+IFERROR(I30, 0)+IFERROR(I31, 0)+IFERROR(I32, 0)+IFERROR(I33, 0)+IFERROR(I34, 0)+IFERROR(I35, 0)+IFERROR(I36, 0)+0</f>
        <v>0</v>
      </c>
      <c r="J16" s="2"/>
    </row>
    <row r="17" spans="2:10" x14ac:dyDescent="0.25">
      <c r="B17" s="2"/>
      <c r="C17" s="71" t="s">
        <v>460</v>
      </c>
      <c r="D17" s="72"/>
      <c r="E17" s="50"/>
      <c r="F17" s="50"/>
      <c r="G17" s="31"/>
      <c r="H17" s="31"/>
      <c r="I17" s="87"/>
      <c r="J17" s="2"/>
    </row>
    <row r="18" spans="2:10" x14ac:dyDescent="0.25">
      <c r="B18" s="2"/>
      <c r="C18" s="71" t="s">
        <v>76</v>
      </c>
      <c r="D18" s="72"/>
      <c r="E18" s="31"/>
      <c r="F18" s="31"/>
      <c r="G18" s="31"/>
      <c r="H18" s="31"/>
      <c r="I18" s="87"/>
      <c r="J18" s="2"/>
    </row>
    <row r="19" spans="2:10" x14ac:dyDescent="0.25">
      <c r="B19" s="2"/>
      <c r="C19" s="71" t="s">
        <v>461</v>
      </c>
      <c r="D19" s="72"/>
      <c r="E19" s="31"/>
      <c r="F19" s="31"/>
      <c r="G19" s="31"/>
      <c r="H19" s="31"/>
      <c r="I19" s="87"/>
      <c r="J19" s="2"/>
    </row>
    <row r="20" spans="2:10" x14ac:dyDescent="0.25">
      <c r="B20" s="2"/>
      <c r="C20" s="71" t="s">
        <v>78</v>
      </c>
      <c r="D20" s="72"/>
      <c r="E20" s="31"/>
      <c r="F20" s="31"/>
      <c r="G20" s="31"/>
      <c r="H20" s="31"/>
      <c r="I20" s="87"/>
      <c r="J20" s="2"/>
    </row>
    <row r="21" spans="2:10" x14ac:dyDescent="0.25">
      <c r="B21" s="2"/>
      <c r="C21" s="71" t="s">
        <v>79</v>
      </c>
      <c r="D21" s="72"/>
      <c r="E21" s="31"/>
      <c r="F21" s="31"/>
      <c r="G21" s="31"/>
      <c r="H21" s="31"/>
      <c r="I21" s="87"/>
      <c r="J21" s="2"/>
    </row>
    <row r="22" spans="2:10" x14ac:dyDescent="0.25">
      <c r="B22" s="2"/>
      <c r="C22" s="71" t="s">
        <v>462</v>
      </c>
      <c r="D22" s="72"/>
      <c r="E22" s="31"/>
      <c r="F22" s="31"/>
      <c r="G22" s="31"/>
      <c r="H22" s="31"/>
      <c r="I22" s="87"/>
      <c r="J22" s="2"/>
    </row>
    <row r="23" spans="2:10" x14ac:dyDescent="0.25">
      <c r="B23" s="2"/>
      <c r="C23" s="71" t="s">
        <v>463</v>
      </c>
      <c r="D23" s="72"/>
      <c r="E23" s="31"/>
      <c r="F23" s="31"/>
      <c r="G23" s="31"/>
      <c r="H23" s="31"/>
      <c r="I23" s="87"/>
      <c r="J23" s="2"/>
    </row>
    <row r="24" spans="2:10" x14ac:dyDescent="0.25">
      <c r="B24" s="2"/>
      <c r="C24" s="71" t="s">
        <v>82</v>
      </c>
      <c r="D24" s="72"/>
      <c r="E24" s="31"/>
      <c r="F24" s="31"/>
      <c r="G24" s="31"/>
      <c r="H24" s="31"/>
      <c r="I24" s="87"/>
      <c r="J24" s="2"/>
    </row>
    <row r="25" spans="2:10" x14ac:dyDescent="0.25">
      <c r="B25" s="2"/>
      <c r="C25" s="71" t="s">
        <v>83</v>
      </c>
      <c r="D25" s="72"/>
      <c r="E25" s="31"/>
      <c r="F25" s="31"/>
      <c r="G25" s="31"/>
      <c r="H25" s="31"/>
      <c r="I25" s="87"/>
      <c r="J25" s="2"/>
    </row>
    <row r="26" spans="2:10" x14ac:dyDescent="0.25">
      <c r="B26" s="2"/>
      <c r="C26" s="71" t="s">
        <v>84</v>
      </c>
      <c r="D26" s="72"/>
      <c r="E26" s="31"/>
      <c r="F26" s="31"/>
      <c r="G26" s="31"/>
      <c r="H26" s="31"/>
      <c r="I26" s="87"/>
      <c r="J26" s="2"/>
    </row>
    <row r="27" spans="2:10" x14ac:dyDescent="0.25">
      <c r="B27" s="2"/>
      <c r="C27" s="71" t="s">
        <v>85</v>
      </c>
      <c r="D27" s="72"/>
      <c r="E27" s="31"/>
      <c r="F27" s="31"/>
      <c r="G27" s="31"/>
      <c r="H27" s="31"/>
      <c r="I27" s="87"/>
      <c r="J27" s="2"/>
    </row>
    <row r="28" spans="2:10" x14ac:dyDescent="0.25">
      <c r="B28" s="2"/>
      <c r="C28" s="71" t="s">
        <v>86</v>
      </c>
      <c r="D28" s="72"/>
      <c r="E28" s="31"/>
      <c r="F28" s="31"/>
      <c r="G28" s="31"/>
      <c r="H28" s="31"/>
      <c r="I28" s="87"/>
      <c r="J28" s="2"/>
    </row>
    <row r="29" spans="2:10" x14ac:dyDescent="0.25">
      <c r="B29" s="2"/>
      <c r="C29" s="71" t="s">
        <v>87</v>
      </c>
      <c r="D29" s="72"/>
      <c r="E29" s="31"/>
      <c r="F29" s="31"/>
      <c r="G29" s="31"/>
      <c r="H29" s="31"/>
      <c r="I29" s="87"/>
      <c r="J29" s="2"/>
    </row>
    <row r="30" spans="2:10" x14ac:dyDescent="0.25">
      <c r="B30" s="2"/>
      <c r="C30" s="71" t="s">
        <v>88</v>
      </c>
      <c r="D30" s="72"/>
      <c r="E30" s="31"/>
      <c r="F30" s="56"/>
      <c r="G30" s="31"/>
      <c r="H30" s="31"/>
      <c r="I30" s="87"/>
      <c r="J30" s="2"/>
    </row>
    <row r="31" spans="2:10" x14ac:dyDescent="0.25">
      <c r="B31" s="2"/>
      <c r="C31" s="71" t="s">
        <v>89</v>
      </c>
      <c r="D31" s="72"/>
      <c r="E31" s="31"/>
      <c r="F31" s="31"/>
      <c r="G31" s="31"/>
      <c r="H31" s="31"/>
      <c r="I31" s="87"/>
      <c r="J31" s="2"/>
    </row>
    <row r="32" spans="2:10" x14ac:dyDescent="0.25">
      <c r="B32" s="2"/>
      <c r="C32" s="71" t="s">
        <v>464</v>
      </c>
      <c r="D32" s="72"/>
      <c r="E32" s="31"/>
      <c r="F32" s="31"/>
      <c r="G32" s="31"/>
      <c r="H32" s="31"/>
      <c r="I32" s="87"/>
      <c r="J32" s="2"/>
    </row>
    <row r="33" spans="2:10" x14ac:dyDescent="0.25">
      <c r="B33" s="2"/>
      <c r="C33" s="71" t="s">
        <v>91</v>
      </c>
      <c r="D33" s="72"/>
      <c r="E33" s="31"/>
      <c r="F33" s="31"/>
      <c r="G33" s="31"/>
      <c r="H33" s="31"/>
      <c r="I33" s="87"/>
      <c r="J33" s="2"/>
    </row>
    <row r="34" spans="2:10" x14ac:dyDescent="0.25">
      <c r="B34" s="2"/>
      <c r="C34" s="71" t="s">
        <v>92</v>
      </c>
      <c r="D34" s="72"/>
      <c r="E34" s="31"/>
      <c r="F34" s="31"/>
      <c r="G34" s="31"/>
      <c r="H34" s="31"/>
      <c r="I34" s="87"/>
      <c r="J34" s="2"/>
    </row>
    <row r="35" spans="2:10" x14ac:dyDescent="0.25">
      <c r="B35" s="2"/>
      <c r="C35" s="71" t="s">
        <v>93</v>
      </c>
      <c r="D35" s="72"/>
      <c r="E35" s="31"/>
      <c r="F35" s="31"/>
      <c r="G35" s="31"/>
      <c r="H35" s="31"/>
      <c r="I35" s="87"/>
      <c r="J35" s="2"/>
    </row>
    <row r="36" spans="2:10" x14ac:dyDescent="0.25">
      <c r="B36" s="2"/>
      <c r="C36" s="71" t="s">
        <v>94</v>
      </c>
      <c r="D36" s="72"/>
      <c r="E36" s="31"/>
      <c r="F36" s="31"/>
      <c r="G36" s="31"/>
      <c r="H36" s="31"/>
      <c r="I36" s="87"/>
      <c r="J36" s="2"/>
    </row>
    <row r="37" spans="2:10" x14ac:dyDescent="0.25">
      <c r="B37" s="2"/>
      <c r="C37" s="71" t="s">
        <v>465</v>
      </c>
      <c r="D37" s="72"/>
      <c r="E37" s="16">
        <f>SUM(E17:E36)</f>
        <v>0</v>
      </c>
      <c r="F37" s="16">
        <f>SUM(F17:F36)</f>
        <v>0</v>
      </c>
      <c r="G37" s="16">
        <f>SUM(G17:G36)</f>
        <v>0</v>
      </c>
      <c r="H37" s="16">
        <f>SUM(H17:H36)</f>
        <v>0</v>
      </c>
      <c r="I37" s="21" t="str">
        <f>""</f>
        <v/>
      </c>
      <c r="J37" s="2"/>
    </row>
    <row r="38" spans="2:10" x14ac:dyDescent="0.25">
      <c r="B38" s="2"/>
      <c r="C38" s="74" t="s">
        <v>466</v>
      </c>
      <c r="D38" s="75"/>
      <c r="E38" s="15">
        <f>IFERROR(E39, 0)+IFERROR(E40, 0)+IFERROR(E41, 0)+IFERROR(E42, 0)+IFERROR(E43, 0)+IFERROR(E44, 0)+IFERROR(E45, 0)+IFERROR(E46, 0)+IFERROR(E47, 0)+IFERROR(E48, 0)+IFERROR(E49, 0)+IFERROR(E50, 0)+IFERROR(E51, 0)+IFERROR(E52, 0)+IFERROR(E53, 0)+IFERROR(E54, 0)+IFERROR(E55, 0)+IFERROR(E56, 0)+IFERROR(E57, 0)+IFERROR(E58, 0)+0</f>
        <v>0</v>
      </c>
      <c r="F38" s="15">
        <f>IFERROR(F39, 0)+IFERROR(F40, 0)+IFERROR(F41, 0)+IFERROR(F42, 0)+IFERROR(F43, 0)+IFERROR(F44, 0)+IFERROR(F45, 0)+IFERROR(F46, 0)+IFERROR(F47, 0)+IFERROR(F48, 0)+IFERROR(F49, 0)+IFERROR(F50, 0)+IFERROR(F51, 0)+IFERROR(F52, 0)+IFERROR(F53, 0)+IFERROR(F54, 0)+IFERROR(F55, 0)+IFERROR(F56, 0)+IFERROR(F57, 0)+IFERROR(F58, 0)+0</f>
        <v>0</v>
      </c>
      <c r="G38" s="15">
        <f>IFERROR(G39, 0)+IFERROR(G40, 0)+IFERROR(G41, 0)+IFERROR(G42, 0)+IFERROR(G43, 0)+IFERROR(G44, 0)+IFERROR(G45, 0)+IFERROR(G46, 0)+IFERROR(G47, 0)+IFERROR(G48, 0)+IFERROR(G49, 0)+IFERROR(G50, 0)+IFERROR(G51, 0)+IFERROR(G52, 0)+IFERROR(G53, 0)+IFERROR(G54, 0)+IFERROR(G55, 0)+IFERROR(G56, 0)+IFERROR(G57, 0)+IFERROR(G58, 0)+0</f>
        <v>0</v>
      </c>
      <c r="H38" s="15">
        <f>IFERROR(H39, 0)+IFERROR(H40, 0)+IFERROR(H41, 0)+IFERROR(H42, 0)+IFERROR(H43, 0)+IFERROR(H44, 0)+IFERROR(H45, 0)+IFERROR(H46, 0)+IFERROR(H47, 0)+IFERROR(H48, 0)+IFERROR(H49, 0)+IFERROR(H50, 0)+IFERROR(H51, 0)+IFERROR(H52, 0)+IFERROR(H53, 0)+IFERROR(H54, 0)+IFERROR(H55, 0)+IFERROR(H56, 0)+IFERROR(H57, 0)+IFERROR(H58, 0)+0</f>
        <v>0</v>
      </c>
      <c r="I38" s="15">
        <f>IFERROR(I39, 0)+IFERROR(I40, 0)+IFERROR(I41, 0)+IFERROR(I42, 0)+IFERROR(I43, 0)+IFERROR(I44, 0)+IFERROR(I45, 0)+IFERROR(I46, 0)+IFERROR(I47, 0)+IFERROR(I48, 0)+IFERROR(I49, 0)+IFERROR(I50, 0)+IFERROR(I51, 0)+IFERROR(I52, 0)+IFERROR(I53, 0)+IFERROR(I54, 0)+IFERROR(I55, 0)+IFERROR(I56, 0)+IFERROR(I57, 0)+IFERROR(I58, 0)+0</f>
        <v>0</v>
      </c>
      <c r="J38" s="2"/>
    </row>
    <row r="39" spans="2:10" x14ac:dyDescent="0.25">
      <c r="B39" s="2"/>
      <c r="C39" s="71" t="s">
        <v>460</v>
      </c>
      <c r="D39" s="72"/>
      <c r="E39" s="87"/>
      <c r="F39" s="87"/>
      <c r="G39" s="87"/>
      <c r="H39" s="87"/>
      <c r="I39" s="87"/>
      <c r="J39" s="2"/>
    </row>
    <row r="40" spans="2:10" x14ac:dyDescent="0.25">
      <c r="B40" s="2"/>
      <c r="C40" s="71" t="s">
        <v>76</v>
      </c>
      <c r="D40" s="72"/>
      <c r="E40" s="87"/>
      <c r="F40" s="87"/>
      <c r="G40" s="87"/>
      <c r="H40" s="87"/>
      <c r="I40" s="87"/>
      <c r="J40" s="2"/>
    </row>
    <row r="41" spans="2:10" x14ac:dyDescent="0.25">
      <c r="B41" s="2"/>
      <c r="C41" s="71" t="s">
        <v>461</v>
      </c>
      <c r="D41" s="72"/>
      <c r="E41" s="87"/>
      <c r="F41" s="87"/>
      <c r="G41" s="87"/>
      <c r="H41" s="87"/>
      <c r="I41" s="87"/>
      <c r="J41" s="2"/>
    </row>
    <row r="42" spans="2:10" x14ac:dyDescent="0.25">
      <c r="B42" s="2"/>
      <c r="C42" s="71" t="s">
        <v>78</v>
      </c>
      <c r="D42" s="72"/>
      <c r="E42" s="87"/>
      <c r="F42" s="87"/>
      <c r="G42" s="87"/>
      <c r="H42" s="87"/>
      <c r="I42" s="87"/>
      <c r="J42" s="2"/>
    </row>
    <row r="43" spans="2:10" x14ac:dyDescent="0.25">
      <c r="B43" s="2"/>
      <c r="C43" s="71" t="s">
        <v>79</v>
      </c>
      <c r="D43" s="72"/>
      <c r="E43" s="87"/>
      <c r="F43" s="87"/>
      <c r="G43" s="87"/>
      <c r="H43" s="87"/>
      <c r="I43" s="87"/>
      <c r="J43" s="2"/>
    </row>
    <row r="44" spans="2:10" x14ac:dyDescent="0.25">
      <c r="B44" s="2"/>
      <c r="C44" s="71" t="s">
        <v>462</v>
      </c>
      <c r="D44" s="72"/>
      <c r="E44" s="87"/>
      <c r="F44" s="87"/>
      <c r="G44" s="87"/>
      <c r="H44" s="87"/>
      <c r="I44" s="87"/>
      <c r="J44" s="2"/>
    </row>
    <row r="45" spans="2:10" x14ac:dyDescent="0.25">
      <c r="B45" s="2"/>
      <c r="C45" s="71" t="s">
        <v>463</v>
      </c>
      <c r="D45" s="72"/>
      <c r="E45" s="87"/>
      <c r="F45" s="87"/>
      <c r="G45" s="87"/>
      <c r="H45" s="87"/>
      <c r="I45" s="87"/>
      <c r="J45" s="2"/>
    </row>
    <row r="46" spans="2:10" x14ac:dyDescent="0.25">
      <c r="B46" s="2"/>
      <c r="C46" s="71" t="s">
        <v>82</v>
      </c>
      <c r="D46" s="72"/>
      <c r="E46" s="87"/>
      <c r="F46" s="87"/>
      <c r="G46" s="87"/>
      <c r="H46" s="87"/>
      <c r="I46" s="87"/>
      <c r="J46" s="2"/>
    </row>
    <row r="47" spans="2:10" x14ac:dyDescent="0.25">
      <c r="B47" s="2"/>
      <c r="C47" s="71" t="s">
        <v>83</v>
      </c>
      <c r="D47" s="72"/>
      <c r="E47" s="87"/>
      <c r="F47" s="87"/>
      <c r="G47" s="87"/>
      <c r="H47" s="87"/>
      <c r="I47" s="87"/>
      <c r="J47" s="2"/>
    </row>
    <row r="48" spans="2:10" x14ac:dyDescent="0.25">
      <c r="B48" s="2"/>
      <c r="C48" s="71" t="s">
        <v>84</v>
      </c>
      <c r="D48" s="72"/>
      <c r="E48" s="87"/>
      <c r="F48" s="87"/>
      <c r="G48" s="87"/>
      <c r="H48" s="87"/>
      <c r="I48" s="87"/>
      <c r="J48" s="2"/>
    </row>
    <row r="49" spans="2:10" x14ac:dyDescent="0.25">
      <c r="B49" s="2"/>
      <c r="C49" s="71" t="s">
        <v>85</v>
      </c>
      <c r="D49" s="72"/>
      <c r="E49" s="87"/>
      <c r="F49" s="87"/>
      <c r="G49" s="87"/>
      <c r="H49" s="87"/>
      <c r="I49" s="87"/>
      <c r="J49" s="2"/>
    </row>
    <row r="50" spans="2:10" x14ac:dyDescent="0.25">
      <c r="B50" s="2"/>
      <c r="C50" s="71" t="s">
        <v>86</v>
      </c>
      <c r="D50" s="72"/>
      <c r="E50" s="87"/>
      <c r="F50" s="87"/>
      <c r="G50" s="87"/>
      <c r="H50" s="87"/>
      <c r="I50" s="87"/>
      <c r="J50" s="2"/>
    </row>
    <row r="51" spans="2:10" x14ac:dyDescent="0.25">
      <c r="B51" s="2"/>
      <c r="C51" s="71" t="s">
        <v>87</v>
      </c>
      <c r="D51" s="72"/>
      <c r="E51" s="87"/>
      <c r="F51" s="87"/>
      <c r="G51" s="87"/>
      <c r="H51" s="87"/>
      <c r="I51" s="87"/>
      <c r="J51" s="2"/>
    </row>
    <row r="52" spans="2:10" x14ac:dyDescent="0.25">
      <c r="B52" s="2"/>
      <c r="C52" s="71" t="s">
        <v>88</v>
      </c>
      <c r="D52" s="72"/>
      <c r="E52" s="87"/>
      <c r="F52" s="87"/>
      <c r="G52" s="87"/>
      <c r="H52" s="87"/>
      <c r="I52" s="87"/>
      <c r="J52" s="2"/>
    </row>
    <row r="53" spans="2:10" x14ac:dyDescent="0.25">
      <c r="B53" s="2"/>
      <c r="C53" s="71" t="s">
        <v>467</v>
      </c>
      <c r="D53" s="72"/>
      <c r="E53" s="87"/>
      <c r="F53" s="87"/>
      <c r="G53" s="87"/>
      <c r="H53" s="87"/>
      <c r="I53" s="87"/>
      <c r="J53" s="2"/>
    </row>
    <row r="54" spans="2:10" x14ac:dyDescent="0.25">
      <c r="B54" s="2"/>
      <c r="C54" s="71" t="s">
        <v>464</v>
      </c>
      <c r="D54" s="72"/>
      <c r="E54" s="87"/>
      <c r="F54" s="87"/>
      <c r="G54" s="87"/>
      <c r="H54" s="87"/>
      <c r="I54" s="87"/>
      <c r="J54" s="2"/>
    </row>
    <row r="55" spans="2:10" x14ac:dyDescent="0.25">
      <c r="B55" s="2"/>
      <c r="C55" s="71" t="s">
        <v>91</v>
      </c>
      <c r="D55" s="72"/>
      <c r="E55" s="87"/>
      <c r="F55" s="87"/>
      <c r="G55" s="87"/>
      <c r="H55" s="87"/>
      <c r="I55" s="87"/>
      <c r="J55" s="2"/>
    </row>
    <row r="56" spans="2:10" x14ac:dyDescent="0.25">
      <c r="B56" s="2"/>
      <c r="C56" s="71" t="s">
        <v>92</v>
      </c>
      <c r="D56" s="72"/>
      <c r="E56" s="87"/>
      <c r="F56" s="87"/>
      <c r="G56" s="87"/>
      <c r="H56" s="87"/>
      <c r="I56" s="87"/>
      <c r="J56" s="2"/>
    </row>
    <row r="57" spans="2:10" x14ac:dyDescent="0.25">
      <c r="B57" s="2"/>
      <c r="C57" s="71" t="s">
        <v>93</v>
      </c>
      <c r="D57" s="72"/>
      <c r="E57" s="87"/>
      <c r="F57" s="87"/>
      <c r="G57" s="87"/>
      <c r="H57" s="87"/>
      <c r="I57" s="87"/>
      <c r="J57" s="2"/>
    </row>
    <row r="58" spans="2:10" x14ac:dyDescent="0.25">
      <c r="B58" s="2"/>
      <c r="C58" s="71" t="s">
        <v>94</v>
      </c>
      <c r="D58" s="72"/>
      <c r="E58" s="87"/>
      <c r="F58" s="87"/>
      <c r="G58" s="87"/>
      <c r="H58" s="87"/>
      <c r="I58" s="87"/>
      <c r="J58" s="2"/>
    </row>
    <row r="59" spans="2:10" x14ac:dyDescent="0.25">
      <c r="B59" s="2"/>
      <c r="C59" s="71" t="s">
        <v>465</v>
      </c>
      <c r="D59" s="72"/>
      <c r="E59" s="16">
        <f>SUM(E39:E58)</f>
        <v>0</v>
      </c>
      <c r="F59" s="16">
        <f>SUM(F39:F58)</f>
        <v>0</v>
      </c>
      <c r="G59" s="16">
        <f>SUM(G39:G58)</f>
        <v>0</v>
      </c>
      <c r="H59" s="16">
        <f>SUM(H39:H58)</f>
        <v>0</v>
      </c>
      <c r="I59" s="21" t="str">
        <f>""</f>
        <v/>
      </c>
      <c r="J59" s="2"/>
    </row>
    <row r="60" spans="2:10" x14ac:dyDescent="0.25">
      <c r="B60" s="2"/>
      <c r="C60" s="74" t="s">
        <v>468</v>
      </c>
      <c r="D60" s="75"/>
      <c r="E60" s="16">
        <f>E37+E59</f>
        <v>0</v>
      </c>
      <c r="F60" s="16">
        <f>F37+F59</f>
        <v>0</v>
      </c>
      <c r="G60" s="16">
        <f>G37+G59</f>
        <v>0</v>
      </c>
      <c r="H60" s="16">
        <f>H37+H59</f>
        <v>0</v>
      </c>
      <c r="I60" s="21" t="str">
        <f>""</f>
        <v/>
      </c>
      <c r="J60" s="2"/>
    </row>
    <row r="61" spans="2:10" x14ac:dyDescent="0.25">
      <c r="B61" s="2"/>
      <c r="C61" s="74" t="s">
        <v>469</v>
      </c>
      <c r="D61" s="75"/>
      <c r="E61" s="87">
        <v>0</v>
      </c>
      <c r="F61" s="87">
        <v>0</v>
      </c>
      <c r="G61" s="87">
        <v>0</v>
      </c>
      <c r="H61" s="87">
        <v>0</v>
      </c>
      <c r="I61" s="21" t="str">
        <f>""</f>
        <v/>
      </c>
      <c r="J61" s="2"/>
    </row>
    <row r="62" spans="2:10" x14ac:dyDescent="0.25">
      <c r="B62" s="2"/>
      <c r="C62" s="74" t="s">
        <v>470</v>
      </c>
      <c r="D62" s="75"/>
      <c r="E62" s="16">
        <f>E60-E61</f>
        <v>0</v>
      </c>
      <c r="F62" s="16">
        <f>F60-F61</f>
        <v>0</v>
      </c>
      <c r="G62" s="16">
        <f>G60-G61</f>
        <v>0</v>
      </c>
      <c r="H62" s="16">
        <f>H60-H61</f>
        <v>0</v>
      </c>
      <c r="I62" s="21" t="str">
        <f>""</f>
        <v/>
      </c>
      <c r="J62" s="2"/>
    </row>
    <row r="63" spans="2:10" x14ac:dyDescent="0.25">
      <c r="B63" s="2"/>
      <c r="C63" s="2"/>
      <c r="D63" s="2"/>
      <c r="E63" s="2"/>
      <c r="F63" s="2"/>
      <c r="G63" s="2"/>
      <c r="H63" s="2"/>
      <c r="I63" s="2"/>
      <c r="J63" s="2"/>
    </row>
    <row r="64" spans="2:10" ht="5.0999999999999996" customHeight="1" x14ac:dyDescent="0.25">
      <c r="B64" s="2"/>
      <c r="C64" s="2"/>
      <c r="D64" s="2"/>
      <c r="E64" s="2"/>
      <c r="F64" s="2"/>
      <c r="G64" s="2"/>
      <c r="H64" s="2"/>
      <c r="I64" s="2"/>
      <c r="J64" s="2"/>
    </row>
  </sheetData>
  <sheetProtection password="BBAF" sheet="1" formatColumns="0" selectLockedCells="1"/>
  <mergeCells count="184">
    <mergeCell ref="C7:I7"/>
    <mergeCell ref="C9:I9"/>
    <mergeCell ref="C10:I10"/>
    <mergeCell ref="C11:I11"/>
    <mergeCell ref="C13:I13"/>
    <mergeCell ref="H15"/>
    <mergeCell ref="G14:I14"/>
    <mergeCell ref="I15"/>
    <mergeCell ref="C16:D16"/>
    <mergeCell ref="C17:D17"/>
    <mergeCell ref="I17"/>
    <mergeCell ref="C14:D15"/>
    <mergeCell ref="E15"/>
    <mergeCell ref="F15"/>
    <mergeCell ref="E14:F14"/>
    <mergeCell ref="G15"/>
    <mergeCell ref="I18"/>
    <mergeCell ref="C19:D19"/>
    <mergeCell ref="I19"/>
    <mergeCell ref="C18:D18"/>
    <mergeCell ref="I20"/>
    <mergeCell ref="C21:D21"/>
    <mergeCell ref="I21"/>
    <mergeCell ref="C20:D20"/>
    <mergeCell ref="I22"/>
    <mergeCell ref="C23:D23"/>
    <mergeCell ref="I23"/>
    <mergeCell ref="C22:D22"/>
    <mergeCell ref="I24"/>
    <mergeCell ref="C25:D25"/>
    <mergeCell ref="I25"/>
    <mergeCell ref="C24:D24"/>
    <mergeCell ref="I26"/>
    <mergeCell ref="C27:D27"/>
    <mergeCell ref="I27"/>
    <mergeCell ref="C26:D26"/>
    <mergeCell ref="I28"/>
    <mergeCell ref="C29:D29"/>
    <mergeCell ref="I29"/>
    <mergeCell ref="C28:D28"/>
    <mergeCell ref="I30"/>
    <mergeCell ref="C31:D31"/>
    <mergeCell ref="I31"/>
    <mergeCell ref="C30:D30"/>
    <mergeCell ref="I32"/>
    <mergeCell ref="C33:D33"/>
    <mergeCell ref="I33"/>
    <mergeCell ref="C32:D32"/>
    <mergeCell ref="I34"/>
    <mergeCell ref="C35:D35"/>
    <mergeCell ref="I35"/>
    <mergeCell ref="C34:D34"/>
    <mergeCell ref="I36"/>
    <mergeCell ref="C37:D37"/>
    <mergeCell ref="C38:D38"/>
    <mergeCell ref="C39:D39"/>
    <mergeCell ref="E39"/>
    <mergeCell ref="F39"/>
    <mergeCell ref="G39"/>
    <mergeCell ref="H39"/>
    <mergeCell ref="I39"/>
    <mergeCell ref="C36:D36"/>
    <mergeCell ref="I40"/>
    <mergeCell ref="C41:D41"/>
    <mergeCell ref="E41"/>
    <mergeCell ref="F41"/>
    <mergeCell ref="G41"/>
    <mergeCell ref="H41"/>
    <mergeCell ref="I41"/>
    <mergeCell ref="C40:D40"/>
    <mergeCell ref="E40"/>
    <mergeCell ref="F40"/>
    <mergeCell ref="G40"/>
    <mergeCell ref="H40"/>
    <mergeCell ref="I42"/>
    <mergeCell ref="C43:D43"/>
    <mergeCell ref="E43"/>
    <mergeCell ref="F43"/>
    <mergeCell ref="G43"/>
    <mergeCell ref="H43"/>
    <mergeCell ref="I43"/>
    <mergeCell ref="C42:D42"/>
    <mergeCell ref="E42"/>
    <mergeCell ref="F42"/>
    <mergeCell ref="G42"/>
    <mergeCell ref="H42"/>
    <mergeCell ref="I44"/>
    <mergeCell ref="C45:D45"/>
    <mergeCell ref="E45"/>
    <mergeCell ref="F45"/>
    <mergeCell ref="G45"/>
    <mergeCell ref="H45"/>
    <mergeCell ref="I45"/>
    <mergeCell ref="C44:D44"/>
    <mergeCell ref="E44"/>
    <mergeCell ref="F44"/>
    <mergeCell ref="G44"/>
    <mergeCell ref="H44"/>
    <mergeCell ref="I46"/>
    <mergeCell ref="C47:D47"/>
    <mergeCell ref="E47"/>
    <mergeCell ref="F47"/>
    <mergeCell ref="G47"/>
    <mergeCell ref="H47"/>
    <mergeCell ref="I47"/>
    <mergeCell ref="C46:D46"/>
    <mergeCell ref="E46"/>
    <mergeCell ref="F46"/>
    <mergeCell ref="G46"/>
    <mergeCell ref="H46"/>
    <mergeCell ref="I48"/>
    <mergeCell ref="C49:D49"/>
    <mergeCell ref="E49"/>
    <mergeCell ref="F49"/>
    <mergeCell ref="G49"/>
    <mergeCell ref="H49"/>
    <mergeCell ref="I49"/>
    <mergeCell ref="C48:D48"/>
    <mergeCell ref="E48"/>
    <mergeCell ref="F48"/>
    <mergeCell ref="G48"/>
    <mergeCell ref="H48"/>
    <mergeCell ref="I50"/>
    <mergeCell ref="C51:D51"/>
    <mergeCell ref="E51"/>
    <mergeCell ref="F51"/>
    <mergeCell ref="G51"/>
    <mergeCell ref="H51"/>
    <mergeCell ref="I51"/>
    <mergeCell ref="C50:D50"/>
    <mergeCell ref="E50"/>
    <mergeCell ref="F50"/>
    <mergeCell ref="G50"/>
    <mergeCell ref="H50"/>
    <mergeCell ref="I52"/>
    <mergeCell ref="C53:D53"/>
    <mergeCell ref="E53"/>
    <mergeCell ref="F53"/>
    <mergeCell ref="G53"/>
    <mergeCell ref="H53"/>
    <mergeCell ref="I53"/>
    <mergeCell ref="C52:D52"/>
    <mergeCell ref="E52"/>
    <mergeCell ref="F52"/>
    <mergeCell ref="G52"/>
    <mergeCell ref="H52"/>
    <mergeCell ref="I54"/>
    <mergeCell ref="C55:D55"/>
    <mergeCell ref="E55"/>
    <mergeCell ref="F55"/>
    <mergeCell ref="G55"/>
    <mergeCell ref="H55"/>
    <mergeCell ref="I55"/>
    <mergeCell ref="C54:D54"/>
    <mergeCell ref="E54"/>
    <mergeCell ref="F54"/>
    <mergeCell ref="G54"/>
    <mergeCell ref="H54"/>
    <mergeCell ref="I56"/>
    <mergeCell ref="C57:D57"/>
    <mergeCell ref="E57"/>
    <mergeCell ref="F57"/>
    <mergeCell ref="G57"/>
    <mergeCell ref="H57"/>
    <mergeCell ref="I57"/>
    <mergeCell ref="C56:D56"/>
    <mergeCell ref="E56"/>
    <mergeCell ref="F56"/>
    <mergeCell ref="G56"/>
    <mergeCell ref="H56"/>
    <mergeCell ref="C62:D62"/>
    <mergeCell ref="I58"/>
    <mergeCell ref="C59:D59"/>
    <mergeCell ref="C60:D60"/>
    <mergeCell ref="C61:D61"/>
    <mergeCell ref="E61"/>
    <mergeCell ref="F61"/>
    <mergeCell ref="G61"/>
    <mergeCell ref="H61"/>
    <mergeCell ref="C58:D58"/>
    <mergeCell ref="E58"/>
    <mergeCell ref="F58"/>
    <mergeCell ref="G58"/>
    <mergeCell ref="H58"/>
  </mergeCells>
  <dataValidations count="164">
    <dataValidation type="decimal" showErrorMessage="1" errorTitle="Kesalahan Jenis Data" error="Data yang dimasukkan harus berupa Angka!" sqref="E17">
      <formula1>-1000000000000000000</formula1>
      <formula2>1000000000000000000</formula2>
    </dataValidation>
    <dataValidation type="decimal" showErrorMessage="1" errorTitle="Kesalahan Jenis Data" error="Data yang dimasukkan harus berupa Angka!" sqref="F17">
      <formula1>-1000000000000000000</formula1>
      <formula2>1000000000000000000</formula2>
    </dataValidation>
    <dataValidation type="decimal" showErrorMessage="1" errorTitle="Kesalahan Jenis Data" error="Data yang dimasukkan harus berupa Angka!" sqref="G17">
      <formula1>-1000000000000000000</formula1>
      <formula2>1000000000000000000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E18">
      <formula1>-1000000000000000000</formula1>
      <formula2>1000000000000000000</formula2>
    </dataValidation>
    <dataValidation type="decimal" showErrorMessage="1" errorTitle="Kesalahan Jenis Data" error="Data yang dimasukkan harus berupa Angka!" sqref="F18">
      <formula1>-1000000000000000000</formula1>
      <formula2>1000000000000000000</formula2>
    </dataValidation>
    <dataValidation type="decimal" showErrorMessage="1" errorTitle="Kesalahan Jenis Data" error="Data yang dimasukkan harus berupa Angka!" sqref="G18">
      <formula1>-1000000000000000000</formula1>
      <formula2>1000000000000000000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E19">
      <formula1>-1000000000000000000</formula1>
      <formula2>1000000000000000000</formula2>
    </dataValidation>
    <dataValidation type="decimal" showErrorMessage="1" errorTitle="Kesalahan Jenis Data" error="Data yang dimasukkan harus berupa Angka!" sqref="F19">
      <formula1>-1000000000000000000</formula1>
      <formula2>1000000000000000000</formula2>
    </dataValidation>
    <dataValidation type="decimal" showErrorMessage="1" errorTitle="Kesalahan Jenis Data" error="Data yang dimasukkan harus berupa Angka!" sqref="G19">
      <formula1>-1000000000000000000</formula1>
      <formula2>1000000000000000000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E20">
      <formula1>-1000000000000000000</formula1>
      <formula2>1000000000000000000</formula2>
    </dataValidation>
    <dataValidation type="decimal" showErrorMessage="1" errorTitle="Kesalahan Jenis Data" error="Data yang dimasukkan harus berupa Angka!" sqref="F20">
      <formula1>-1000000000000000000</formula1>
      <formula2>1000000000000000000</formula2>
    </dataValidation>
    <dataValidation type="decimal" showErrorMessage="1" errorTitle="Kesalahan Jenis Data" error="Data yang dimasukkan harus berupa Angka!" sqref="G20">
      <formula1>-1000000000000000000</formula1>
      <formula2>1000000000000000000</formula2>
    </dataValidation>
    <dataValidation type="decimal" showErrorMessage="1" errorTitle="Kesalahan Jenis Data" error="Data yang dimasukkan harus berupa Angka!" sqref="H20">
      <formula1>-1000000000000000000</formula1>
      <formula2>1000000000000000000</formula2>
    </dataValidation>
    <dataValidation type="decimal" showErrorMessage="1" errorTitle="Kesalahan Jenis Data" error="Data yang dimasukkan harus berupa Angka!" sqref="E21">
      <formula1>-1000000000000000000</formula1>
      <formula2>1000000000000000000</formula2>
    </dataValidation>
    <dataValidation type="decimal" showErrorMessage="1" errorTitle="Kesalahan Jenis Data" error="Data yang dimasukkan harus berupa Angka!" sqref="F21">
      <formula1>-1000000000000000000</formula1>
      <formula2>1000000000000000000</formula2>
    </dataValidation>
    <dataValidation type="decimal" showErrorMessage="1" errorTitle="Kesalahan Jenis Data" error="Data yang dimasukkan harus berupa Angka!" sqref="G21">
      <formula1>-1000000000000000000</formula1>
      <formula2>1000000000000000000</formula2>
    </dataValidation>
    <dataValidation type="decimal" showErrorMessage="1" errorTitle="Kesalahan Jenis Data" error="Data yang dimasukkan harus berupa Angka!" sqref="H21">
      <formula1>-1000000000000000000</formula1>
      <formula2>1000000000000000000</formula2>
    </dataValidation>
    <dataValidation type="decimal" showErrorMessage="1" errorTitle="Kesalahan Jenis Data" error="Data yang dimasukkan harus berupa Angka!" sqref="E22">
      <formula1>-1000000000000000000</formula1>
      <formula2>1000000000000000000</formula2>
    </dataValidation>
    <dataValidation type="decimal" showErrorMessage="1" errorTitle="Kesalahan Jenis Data" error="Data yang dimasukkan harus berupa Angka!" sqref="F22">
      <formula1>-1000000000000000000</formula1>
      <formula2>1000000000000000000</formula2>
    </dataValidation>
    <dataValidation type="decimal" showErrorMessage="1" errorTitle="Kesalahan Jenis Data" error="Data yang dimasukkan harus berupa Angka!" sqref="G22">
      <formula1>-1000000000000000000</formula1>
      <formula2>1000000000000000000</formula2>
    </dataValidation>
    <dataValidation type="decimal" showErrorMessage="1" errorTitle="Kesalahan Jenis Data" error="Data yang dimasukkan harus berupa Angka!" sqref="H22">
      <formula1>-1000000000000000000</formula1>
      <formula2>1000000000000000000</formula2>
    </dataValidation>
    <dataValidation type="decimal" showErrorMessage="1" errorTitle="Kesalahan Jenis Data" error="Data yang dimasukkan harus berupa Angka!" sqref="E23">
      <formula1>-1000000000000000000</formula1>
      <formula2>1000000000000000000</formula2>
    </dataValidation>
    <dataValidation type="decimal" showErrorMessage="1" errorTitle="Kesalahan Jenis Data" error="Data yang dimasukkan harus berupa Angka!" sqref="F23">
      <formula1>-1000000000000000000</formula1>
      <formula2>1000000000000000000</formula2>
    </dataValidation>
    <dataValidation type="decimal" showErrorMessage="1" errorTitle="Kesalahan Jenis Data" error="Data yang dimasukkan harus berupa Angka!" sqref="G23">
      <formula1>-1000000000000000000</formula1>
      <formula2>1000000000000000000</formula2>
    </dataValidation>
    <dataValidation type="decimal" showErrorMessage="1" errorTitle="Kesalahan Jenis Data" error="Data yang dimasukkan harus berupa Angka!" sqref="H23">
      <formula1>-1000000000000000000</formula1>
      <formula2>1000000000000000000</formula2>
    </dataValidation>
    <dataValidation type="decimal" showErrorMessage="1" errorTitle="Kesalahan Jenis Data" error="Data yang dimasukkan harus berupa Angka!" sqref="E24">
      <formula1>-1000000000000000000</formula1>
      <formula2>1000000000000000000</formula2>
    </dataValidation>
    <dataValidation type="decimal" showErrorMessage="1" errorTitle="Kesalahan Jenis Data" error="Data yang dimasukkan harus berupa Angka!" sqref="F24">
      <formula1>-1000000000000000000</formula1>
      <formula2>1000000000000000000</formula2>
    </dataValidation>
    <dataValidation type="decimal" showErrorMessage="1" errorTitle="Kesalahan Jenis Data" error="Data yang dimasukkan harus berupa Angka!" sqref="G24">
      <formula1>-1000000000000000000</formula1>
      <formula2>1000000000000000000</formula2>
    </dataValidation>
    <dataValidation type="decimal" showErrorMessage="1" errorTitle="Kesalahan Jenis Data" error="Data yang dimasukkan harus berupa Angka!" sqref="H24">
      <formula1>-1000000000000000000</formula1>
      <formula2>1000000000000000000</formula2>
    </dataValidation>
    <dataValidation type="decimal" showErrorMessage="1" errorTitle="Kesalahan Jenis Data" error="Data yang dimasukkan harus berupa Angka!" sqref="E25">
      <formula1>-1000000000000000000</formula1>
      <formula2>1000000000000000000</formula2>
    </dataValidation>
    <dataValidation type="decimal" showErrorMessage="1" errorTitle="Kesalahan Jenis Data" error="Data yang dimasukkan harus berupa Angka!" sqref="F25">
      <formula1>-1000000000000000000</formula1>
      <formula2>1000000000000000000</formula2>
    </dataValidation>
    <dataValidation type="decimal" showErrorMessage="1" errorTitle="Kesalahan Jenis Data" error="Data yang dimasukkan harus berupa Angka!" sqref="G25">
      <formula1>-1000000000000000000</formula1>
      <formula2>1000000000000000000</formula2>
    </dataValidation>
    <dataValidation type="decimal" showErrorMessage="1" errorTitle="Kesalahan Jenis Data" error="Data yang dimasukkan harus berupa Angka!" sqref="H25">
      <formula1>-1000000000000000000</formula1>
      <formula2>1000000000000000000</formula2>
    </dataValidation>
    <dataValidation type="decimal" showErrorMessage="1" errorTitle="Kesalahan Jenis Data" error="Data yang dimasukkan harus berupa Angka!" sqref="E26">
      <formula1>-1000000000000000000</formula1>
      <formula2>1000000000000000000</formula2>
    </dataValidation>
    <dataValidation type="decimal" showErrorMessage="1" errorTitle="Kesalahan Jenis Data" error="Data yang dimasukkan harus berupa Angka!" sqref="F26">
      <formula1>-1000000000000000000</formula1>
      <formula2>1000000000000000000</formula2>
    </dataValidation>
    <dataValidation type="decimal" showErrorMessage="1" errorTitle="Kesalahan Jenis Data" error="Data yang dimasukkan harus berupa Angka!" sqref="G26">
      <formula1>-1000000000000000000</formula1>
      <formula2>1000000000000000000</formula2>
    </dataValidation>
    <dataValidation type="decimal" showErrorMessage="1" errorTitle="Kesalahan Jenis Data" error="Data yang dimasukkan harus berupa Angka!" sqref="H26">
      <formula1>-1000000000000000000</formula1>
      <formula2>1000000000000000000</formula2>
    </dataValidation>
    <dataValidation type="decimal" showErrorMessage="1" errorTitle="Kesalahan Jenis Data" error="Data yang dimasukkan harus berupa Angka!" sqref="E27">
      <formula1>-1000000000000000000</formula1>
      <formula2>1000000000000000000</formula2>
    </dataValidation>
    <dataValidation type="decimal" showErrorMessage="1" errorTitle="Kesalahan Jenis Data" error="Data yang dimasukkan harus berupa Angka!" sqref="F27">
      <formula1>-1000000000000000000</formula1>
      <formula2>1000000000000000000</formula2>
    </dataValidation>
    <dataValidation type="decimal" showErrorMessage="1" errorTitle="Kesalahan Jenis Data" error="Data yang dimasukkan harus berupa Angka!" sqref="G27">
      <formula1>-1000000000000000000</formula1>
      <formula2>1000000000000000000</formula2>
    </dataValidation>
    <dataValidation type="decimal" showErrorMessage="1" errorTitle="Kesalahan Jenis Data" error="Data yang dimasukkan harus berupa Angka!" sqref="H27">
      <formula1>-1000000000000000000</formula1>
      <formula2>1000000000000000000</formula2>
    </dataValidation>
    <dataValidation type="decimal" showErrorMessage="1" errorTitle="Kesalahan Jenis Data" error="Data yang dimasukkan harus berupa Angka!" sqref="E28">
      <formula1>-1000000000000000000</formula1>
      <formula2>1000000000000000000</formula2>
    </dataValidation>
    <dataValidation type="decimal" showErrorMessage="1" errorTitle="Kesalahan Jenis Data" error="Data yang dimasukkan harus berupa Angka!" sqref="F28">
      <formula1>-1000000000000000000</formula1>
      <formula2>1000000000000000000</formula2>
    </dataValidation>
    <dataValidation type="decimal" showErrorMessage="1" errorTitle="Kesalahan Jenis Data" error="Data yang dimasukkan harus berupa Angka!" sqref="G28">
      <formula1>-1000000000000000000</formula1>
      <formula2>1000000000000000000</formula2>
    </dataValidation>
    <dataValidation type="decimal" showErrorMessage="1" errorTitle="Kesalahan Jenis Data" error="Data yang dimasukkan harus berupa Angka!" sqref="H28">
      <formula1>-1000000000000000000</formula1>
      <formula2>1000000000000000000</formula2>
    </dataValidation>
    <dataValidation type="decimal" showErrorMessage="1" errorTitle="Kesalahan Jenis Data" error="Data yang dimasukkan harus berupa Angka!" sqref="E29">
      <formula1>-1000000000000000000</formula1>
      <formula2>1000000000000000000</formula2>
    </dataValidation>
    <dataValidation type="decimal" showErrorMessage="1" errorTitle="Kesalahan Jenis Data" error="Data yang dimasukkan harus berupa Angka!" sqref="F29">
      <formula1>-1000000000000000000</formula1>
      <formula2>1000000000000000000</formula2>
    </dataValidation>
    <dataValidation type="decimal" showErrorMessage="1" errorTitle="Kesalahan Jenis Data" error="Data yang dimasukkan harus berupa Angka!" sqref="G29">
      <formula1>-1000000000000000000</formula1>
      <formula2>1000000000000000000</formula2>
    </dataValidation>
    <dataValidation type="decimal" showErrorMessage="1" errorTitle="Kesalahan Jenis Data" error="Data yang dimasukkan harus berupa Angka!" sqref="H29">
      <formula1>-1000000000000000000</formula1>
      <formula2>1000000000000000000</formula2>
    </dataValidation>
    <dataValidation type="decimal" showErrorMessage="1" errorTitle="Kesalahan Jenis Data" error="Data yang dimasukkan harus berupa Angka!" sqref="E30">
      <formula1>-1000000000000000000</formula1>
      <formula2>1000000000000000000</formula2>
    </dataValidation>
    <dataValidation type="decimal" showErrorMessage="1" errorTitle="Kesalahan Jenis Data" error="Data yang dimasukkan harus berupa Angka!" sqref="F30">
      <formula1>-1000000000000000000</formula1>
      <formula2>1000000000000000000</formula2>
    </dataValidation>
    <dataValidation type="decimal" showErrorMessage="1" errorTitle="Kesalahan Jenis Data" error="Data yang dimasukkan harus berupa Angka!" sqref="G30">
      <formula1>-1000000000000000000</formula1>
      <formula2>1000000000000000000</formula2>
    </dataValidation>
    <dataValidation type="decimal" showErrorMessage="1" errorTitle="Kesalahan Jenis Data" error="Data yang dimasukkan harus berupa Angka!" sqref="H30">
      <formula1>-1000000000000000000</formula1>
      <formula2>1000000000000000000</formula2>
    </dataValidation>
    <dataValidation type="decimal" showErrorMessage="1" errorTitle="Kesalahan Jenis Data" error="Data yang dimasukkan harus berupa Angka!" sqref="E31">
      <formula1>-1000000000000000000</formula1>
      <formula2>1000000000000000000</formula2>
    </dataValidation>
    <dataValidation type="decimal" showErrorMessage="1" errorTitle="Kesalahan Jenis Data" error="Data yang dimasukkan harus berupa Angka!" sqref="F31">
      <formula1>-1000000000000000000</formula1>
      <formula2>1000000000000000000</formula2>
    </dataValidation>
    <dataValidation type="decimal" showErrorMessage="1" errorTitle="Kesalahan Jenis Data" error="Data yang dimasukkan harus berupa Angka!" sqref="G31">
      <formula1>-1000000000000000000</formula1>
      <formula2>1000000000000000000</formula2>
    </dataValidation>
    <dataValidation type="decimal" showErrorMessage="1" errorTitle="Kesalahan Jenis Data" error="Data yang dimasukkan harus berupa Angka!" sqref="H31">
      <formula1>-1000000000000000000</formula1>
      <formula2>1000000000000000000</formula2>
    </dataValidation>
    <dataValidation type="decimal" showErrorMessage="1" errorTitle="Kesalahan Jenis Data" error="Data yang dimasukkan harus berupa Angka!" sqref="E32">
      <formula1>-1000000000000000000</formula1>
      <formula2>1000000000000000000</formula2>
    </dataValidation>
    <dataValidation type="decimal" showErrorMessage="1" errorTitle="Kesalahan Jenis Data" error="Data yang dimasukkan harus berupa Angka!" sqref="F32">
      <formula1>-1000000000000000000</formula1>
      <formula2>1000000000000000000</formula2>
    </dataValidation>
    <dataValidation type="decimal" showErrorMessage="1" errorTitle="Kesalahan Jenis Data" error="Data yang dimasukkan harus berupa Angka!" sqref="G32">
      <formula1>-1000000000000000000</formula1>
      <formula2>1000000000000000000</formula2>
    </dataValidation>
    <dataValidation type="decimal" showErrorMessage="1" errorTitle="Kesalahan Jenis Data" error="Data yang dimasukkan harus berupa Angka!" sqref="H32">
      <formula1>-1000000000000000000</formula1>
      <formula2>1000000000000000000</formula2>
    </dataValidation>
    <dataValidation type="decimal" showErrorMessage="1" errorTitle="Kesalahan Jenis Data" error="Data yang dimasukkan harus berupa Angka!" sqref="E33">
      <formula1>-1000000000000000000</formula1>
      <formula2>1000000000000000000</formula2>
    </dataValidation>
    <dataValidation type="decimal" showErrorMessage="1" errorTitle="Kesalahan Jenis Data" error="Data yang dimasukkan harus berupa Angka!" sqref="F33">
      <formula1>-1000000000000000000</formula1>
      <formula2>1000000000000000000</formula2>
    </dataValidation>
    <dataValidation type="decimal" showErrorMessage="1" errorTitle="Kesalahan Jenis Data" error="Data yang dimasukkan harus berupa Angka!" sqref="G33">
      <formula1>-1000000000000000000</formula1>
      <formula2>1000000000000000000</formula2>
    </dataValidation>
    <dataValidation type="decimal" showErrorMessage="1" errorTitle="Kesalahan Jenis Data" error="Data yang dimasukkan harus berupa Angka!" sqref="H33">
      <formula1>-1000000000000000000</formula1>
      <formula2>1000000000000000000</formula2>
    </dataValidation>
    <dataValidation type="decimal" showErrorMessage="1" errorTitle="Kesalahan Jenis Data" error="Data yang dimasukkan harus berupa Angka!" sqref="E34">
      <formula1>-1000000000000000000</formula1>
      <formula2>1000000000000000000</formula2>
    </dataValidation>
    <dataValidation type="decimal" showErrorMessage="1" errorTitle="Kesalahan Jenis Data" error="Data yang dimasukkan harus berupa Angka!" sqref="F34">
      <formula1>-1000000000000000000</formula1>
      <formula2>1000000000000000000</formula2>
    </dataValidation>
    <dataValidation type="decimal" showErrorMessage="1" errorTitle="Kesalahan Jenis Data" error="Data yang dimasukkan harus berupa Angka!" sqref="G34">
      <formula1>-1000000000000000000</formula1>
      <formula2>1000000000000000000</formula2>
    </dataValidation>
    <dataValidation type="decimal" showErrorMessage="1" errorTitle="Kesalahan Jenis Data" error="Data yang dimasukkan harus berupa Angka!" sqref="H34">
      <formula1>-1000000000000000000</formula1>
      <formula2>1000000000000000000</formula2>
    </dataValidation>
    <dataValidation type="decimal" showErrorMessage="1" errorTitle="Kesalahan Jenis Data" error="Data yang dimasukkan harus berupa Angka!" sqref="E35">
      <formula1>-1000000000000000000</formula1>
      <formula2>1000000000000000000</formula2>
    </dataValidation>
    <dataValidation type="decimal" showErrorMessage="1" errorTitle="Kesalahan Jenis Data" error="Data yang dimasukkan harus berupa Angka!" sqref="F35">
      <formula1>-1000000000000000000</formula1>
      <formula2>1000000000000000000</formula2>
    </dataValidation>
    <dataValidation type="decimal" showErrorMessage="1" errorTitle="Kesalahan Jenis Data" error="Data yang dimasukkan harus berupa Angka!" sqref="G35">
      <formula1>-1000000000000000000</formula1>
      <formula2>1000000000000000000</formula2>
    </dataValidation>
    <dataValidation type="decimal" showErrorMessage="1" errorTitle="Kesalahan Jenis Data" error="Data yang dimasukkan harus berupa Angka!" sqref="H35">
      <formula1>-1000000000000000000</formula1>
      <formula2>1000000000000000000</formula2>
    </dataValidation>
    <dataValidation type="decimal" showErrorMessage="1" errorTitle="Kesalahan Jenis Data" error="Data yang dimasukkan harus berupa Angka!" sqref="E36">
      <formula1>-1000000000000000000</formula1>
      <formula2>1000000000000000000</formula2>
    </dataValidation>
    <dataValidation type="decimal" showErrorMessage="1" errorTitle="Kesalahan Jenis Data" error="Data yang dimasukkan harus berupa Angka!" sqref="F36">
      <formula1>-1000000000000000000</formula1>
      <formula2>1000000000000000000</formula2>
    </dataValidation>
    <dataValidation type="decimal" showErrorMessage="1" errorTitle="Kesalahan Jenis Data" error="Data yang dimasukkan harus berupa Angka!" sqref="G36">
      <formula1>-1000000000000000000</formula1>
      <formula2>1000000000000000000</formula2>
    </dataValidation>
    <dataValidation type="decimal" showErrorMessage="1" errorTitle="Kesalahan Jenis Data" error="Data yang dimasukkan harus berupa Angka!" sqref="H36">
      <formula1>-1000000000000000000</formula1>
      <formula2>1000000000000000000</formula2>
    </dataValidation>
    <dataValidation type="decimal" showErrorMessage="1" errorTitle="Kesalahan Jenis Data" error="Data yang dimasukkan harus berupa Angka!" sqref="E39">
      <formula1>-1000000000000000000</formula1>
      <formula2>1000000000000000000</formula2>
    </dataValidation>
    <dataValidation type="decimal" showErrorMessage="1" errorTitle="Kesalahan Jenis Data" error="Data yang dimasukkan harus berupa Angka!" sqref="F39">
      <formula1>-1000000000000000000</formula1>
      <formula2>1000000000000000000</formula2>
    </dataValidation>
    <dataValidation type="decimal" showErrorMessage="1" errorTitle="Kesalahan Jenis Data" error="Data yang dimasukkan harus berupa Angka!" sqref="G39">
      <formula1>-1000000000000000000</formula1>
      <formula2>1000000000000000000</formula2>
    </dataValidation>
    <dataValidation type="decimal" showErrorMessage="1" errorTitle="Kesalahan Jenis Data" error="Data yang dimasukkan harus berupa Angka!" sqref="H39">
      <formula1>-1000000000000000000</formula1>
      <formula2>1000000000000000000</formula2>
    </dataValidation>
    <dataValidation type="decimal" showErrorMessage="1" errorTitle="Kesalahan Jenis Data" error="Data yang dimasukkan harus berupa Angka!" sqref="E40">
      <formula1>-1000000000000000000</formula1>
      <formula2>1000000000000000000</formula2>
    </dataValidation>
    <dataValidation type="decimal" showErrorMessage="1" errorTitle="Kesalahan Jenis Data" error="Data yang dimasukkan harus berupa Angka!" sqref="F40">
      <formula1>-1000000000000000000</formula1>
      <formula2>1000000000000000000</formula2>
    </dataValidation>
    <dataValidation type="decimal" showErrorMessage="1" errorTitle="Kesalahan Jenis Data" error="Data yang dimasukkan harus berupa Angka!" sqref="G40">
      <formula1>-1000000000000000000</formula1>
      <formula2>1000000000000000000</formula2>
    </dataValidation>
    <dataValidation type="decimal" showErrorMessage="1" errorTitle="Kesalahan Jenis Data" error="Data yang dimasukkan harus berupa Angka!" sqref="H40">
      <formula1>-1000000000000000000</formula1>
      <formula2>1000000000000000000</formula2>
    </dataValidation>
    <dataValidation type="decimal" showErrorMessage="1" errorTitle="Kesalahan Jenis Data" error="Data yang dimasukkan harus berupa Angka!" sqref="E41">
      <formula1>-1000000000000000000</formula1>
      <formula2>1000000000000000000</formula2>
    </dataValidation>
    <dataValidation type="decimal" showErrorMessage="1" errorTitle="Kesalahan Jenis Data" error="Data yang dimasukkan harus berupa Angka!" sqref="F41">
      <formula1>-1000000000000000000</formula1>
      <formula2>1000000000000000000</formula2>
    </dataValidation>
    <dataValidation type="decimal" showErrorMessage="1" errorTitle="Kesalahan Jenis Data" error="Data yang dimasukkan harus berupa Angka!" sqref="G41">
      <formula1>-1000000000000000000</formula1>
      <formula2>1000000000000000000</formula2>
    </dataValidation>
    <dataValidation type="decimal" showErrorMessage="1" errorTitle="Kesalahan Jenis Data" error="Data yang dimasukkan harus berupa Angka!" sqref="H41">
      <formula1>-1000000000000000000</formula1>
      <formula2>1000000000000000000</formula2>
    </dataValidation>
    <dataValidation type="decimal" showErrorMessage="1" errorTitle="Kesalahan Jenis Data" error="Data yang dimasukkan harus berupa Angka!" sqref="E42">
      <formula1>-1000000000000000000</formula1>
      <formula2>1000000000000000000</formula2>
    </dataValidation>
    <dataValidation type="decimal" showErrorMessage="1" errorTitle="Kesalahan Jenis Data" error="Data yang dimasukkan harus berupa Angka!" sqref="F42">
      <formula1>-1000000000000000000</formula1>
      <formula2>1000000000000000000</formula2>
    </dataValidation>
    <dataValidation type="decimal" showErrorMessage="1" errorTitle="Kesalahan Jenis Data" error="Data yang dimasukkan harus berupa Angka!" sqref="G42">
      <formula1>-1000000000000000000</formula1>
      <formula2>1000000000000000000</formula2>
    </dataValidation>
    <dataValidation type="decimal" showErrorMessage="1" errorTitle="Kesalahan Jenis Data" error="Data yang dimasukkan harus berupa Angka!" sqref="H42">
      <formula1>-1000000000000000000</formula1>
      <formula2>1000000000000000000</formula2>
    </dataValidation>
    <dataValidation type="decimal" showErrorMessage="1" errorTitle="Kesalahan Jenis Data" error="Data yang dimasukkan harus berupa Angka!" sqref="E43">
      <formula1>-1000000000000000000</formula1>
      <formula2>1000000000000000000</formula2>
    </dataValidation>
    <dataValidation type="decimal" showErrorMessage="1" errorTitle="Kesalahan Jenis Data" error="Data yang dimasukkan harus berupa Angka!" sqref="F43">
      <formula1>-1000000000000000000</formula1>
      <formula2>1000000000000000000</formula2>
    </dataValidation>
    <dataValidation type="decimal" showErrorMessage="1" errorTitle="Kesalahan Jenis Data" error="Data yang dimasukkan harus berupa Angka!" sqref="G43">
      <formula1>-1000000000000000000</formula1>
      <formula2>1000000000000000000</formula2>
    </dataValidation>
    <dataValidation type="decimal" showErrorMessage="1" errorTitle="Kesalahan Jenis Data" error="Data yang dimasukkan harus berupa Angka!" sqref="H43">
      <formula1>-1000000000000000000</formula1>
      <formula2>1000000000000000000</formula2>
    </dataValidation>
    <dataValidation type="decimal" showErrorMessage="1" errorTitle="Kesalahan Jenis Data" error="Data yang dimasukkan harus berupa Angka!" sqref="E44">
      <formula1>-1000000000000000000</formula1>
      <formula2>1000000000000000000</formula2>
    </dataValidation>
    <dataValidation type="decimal" showErrorMessage="1" errorTitle="Kesalahan Jenis Data" error="Data yang dimasukkan harus berupa Angka!" sqref="F44">
      <formula1>-1000000000000000000</formula1>
      <formula2>1000000000000000000</formula2>
    </dataValidation>
    <dataValidation type="decimal" showErrorMessage="1" errorTitle="Kesalahan Jenis Data" error="Data yang dimasukkan harus berupa Angka!" sqref="G44">
      <formula1>-1000000000000000000</formula1>
      <formula2>1000000000000000000</formula2>
    </dataValidation>
    <dataValidation type="decimal" showErrorMessage="1" errorTitle="Kesalahan Jenis Data" error="Data yang dimasukkan harus berupa Angka!" sqref="H44">
      <formula1>-1000000000000000000</formula1>
      <formula2>1000000000000000000</formula2>
    </dataValidation>
    <dataValidation type="decimal" showErrorMessage="1" errorTitle="Kesalahan Jenis Data" error="Data yang dimasukkan harus berupa Angka!" sqref="E45">
      <formula1>-1000000000000000000</formula1>
      <formula2>1000000000000000000</formula2>
    </dataValidation>
    <dataValidation type="decimal" showErrorMessage="1" errorTitle="Kesalahan Jenis Data" error="Data yang dimasukkan harus berupa Angka!" sqref="F45">
      <formula1>-1000000000000000000</formula1>
      <formula2>1000000000000000000</formula2>
    </dataValidation>
    <dataValidation type="decimal" showErrorMessage="1" errorTitle="Kesalahan Jenis Data" error="Data yang dimasukkan harus berupa Angka!" sqref="G45">
      <formula1>-1000000000000000000</formula1>
      <formula2>1000000000000000000</formula2>
    </dataValidation>
    <dataValidation type="decimal" showErrorMessage="1" errorTitle="Kesalahan Jenis Data" error="Data yang dimasukkan harus berupa Angka!" sqref="H45">
      <formula1>-1000000000000000000</formula1>
      <formula2>1000000000000000000</formula2>
    </dataValidation>
    <dataValidation type="decimal" showErrorMessage="1" errorTitle="Kesalahan Jenis Data" error="Data yang dimasukkan harus berupa Angka!" sqref="E46">
      <formula1>-1000000000000000000</formula1>
      <formula2>1000000000000000000</formula2>
    </dataValidation>
    <dataValidation type="decimal" showErrorMessage="1" errorTitle="Kesalahan Jenis Data" error="Data yang dimasukkan harus berupa Angka!" sqref="F46">
      <formula1>-1000000000000000000</formula1>
      <formula2>1000000000000000000</formula2>
    </dataValidation>
    <dataValidation type="decimal" showErrorMessage="1" errorTitle="Kesalahan Jenis Data" error="Data yang dimasukkan harus berupa Angka!" sqref="G46">
      <formula1>-1000000000000000000</formula1>
      <formula2>1000000000000000000</formula2>
    </dataValidation>
    <dataValidation type="decimal" showErrorMessage="1" errorTitle="Kesalahan Jenis Data" error="Data yang dimasukkan harus berupa Angka!" sqref="H46">
      <formula1>-1000000000000000000</formula1>
      <formula2>1000000000000000000</formula2>
    </dataValidation>
    <dataValidation type="decimal" showErrorMessage="1" errorTitle="Kesalahan Jenis Data" error="Data yang dimasukkan harus berupa Angka!" sqref="E47">
      <formula1>-1000000000000000000</formula1>
      <formula2>1000000000000000000</formula2>
    </dataValidation>
    <dataValidation type="decimal" showErrorMessage="1" errorTitle="Kesalahan Jenis Data" error="Data yang dimasukkan harus berupa Angka!" sqref="F47">
      <formula1>-1000000000000000000</formula1>
      <formula2>1000000000000000000</formula2>
    </dataValidation>
    <dataValidation type="decimal" showErrorMessage="1" errorTitle="Kesalahan Jenis Data" error="Data yang dimasukkan harus berupa Angka!" sqref="G47">
      <formula1>-1000000000000000000</formula1>
      <formula2>1000000000000000000</formula2>
    </dataValidation>
    <dataValidation type="decimal" showErrorMessage="1" errorTitle="Kesalahan Jenis Data" error="Data yang dimasukkan harus berupa Angka!" sqref="H47">
      <formula1>-1000000000000000000</formula1>
      <formula2>1000000000000000000</formula2>
    </dataValidation>
    <dataValidation type="decimal" showErrorMessage="1" errorTitle="Kesalahan Jenis Data" error="Data yang dimasukkan harus berupa Angka!" sqref="E48">
      <formula1>-1000000000000000000</formula1>
      <formula2>1000000000000000000</formula2>
    </dataValidation>
    <dataValidation type="decimal" showErrorMessage="1" errorTitle="Kesalahan Jenis Data" error="Data yang dimasukkan harus berupa Angka!" sqref="F48">
      <formula1>-1000000000000000000</formula1>
      <formula2>1000000000000000000</formula2>
    </dataValidation>
    <dataValidation type="decimal" showErrorMessage="1" errorTitle="Kesalahan Jenis Data" error="Data yang dimasukkan harus berupa Angka!" sqref="G48">
      <formula1>-1000000000000000000</formula1>
      <formula2>1000000000000000000</formula2>
    </dataValidation>
    <dataValidation type="decimal" showErrorMessage="1" errorTitle="Kesalahan Jenis Data" error="Data yang dimasukkan harus berupa Angka!" sqref="H48">
      <formula1>-1000000000000000000</formula1>
      <formula2>1000000000000000000</formula2>
    </dataValidation>
    <dataValidation type="decimal" showErrorMessage="1" errorTitle="Kesalahan Jenis Data" error="Data yang dimasukkan harus berupa Angka!" sqref="E49">
      <formula1>-1000000000000000000</formula1>
      <formula2>1000000000000000000</formula2>
    </dataValidation>
    <dataValidation type="decimal" showErrorMessage="1" errorTitle="Kesalahan Jenis Data" error="Data yang dimasukkan harus berupa Angka!" sqref="F49">
      <formula1>-1000000000000000000</formula1>
      <formula2>1000000000000000000</formula2>
    </dataValidation>
    <dataValidation type="decimal" showErrorMessage="1" errorTitle="Kesalahan Jenis Data" error="Data yang dimasukkan harus berupa Angka!" sqref="G49">
      <formula1>-1000000000000000000</formula1>
      <formula2>1000000000000000000</formula2>
    </dataValidation>
    <dataValidation type="decimal" showErrorMessage="1" errorTitle="Kesalahan Jenis Data" error="Data yang dimasukkan harus berupa Angka!" sqref="H49">
      <formula1>-1000000000000000000</formula1>
      <formula2>1000000000000000000</formula2>
    </dataValidation>
    <dataValidation type="decimal" showErrorMessage="1" errorTitle="Kesalahan Jenis Data" error="Data yang dimasukkan harus berupa Angka!" sqref="E50">
      <formula1>-1000000000000000000</formula1>
      <formula2>1000000000000000000</formula2>
    </dataValidation>
    <dataValidation type="decimal" showErrorMessage="1" errorTitle="Kesalahan Jenis Data" error="Data yang dimasukkan harus berupa Angka!" sqref="F50">
      <formula1>-1000000000000000000</formula1>
      <formula2>1000000000000000000</formula2>
    </dataValidation>
    <dataValidation type="decimal" showErrorMessage="1" errorTitle="Kesalahan Jenis Data" error="Data yang dimasukkan harus berupa Angka!" sqref="G50">
      <formula1>-1000000000000000000</formula1>
      <formula2>1000000000000000000</formula2>
    </dataValidation>
    <dataValidation type="decimal" showErrorMessage="1" errorTitle="Kesalahan Jenis Data" error="Data yang dimasukkan harus berupa Angka!" sqref="H50">
      <formula1>-1000000000000000000</formula1>
      <formula2>1000000000000000000</formula2>
    </dataValidation>
    <dataValidation type="decimal" showErrorMessage="1" errorTitle="Kesalahan Jenis Data" error="Data yang dimasukkan harus berupa Angka!" sqref="E51">
      <formula1>-1000000000000000000</formula1>
      <formula2>1000000000000000000</formula2>
    </dataValidation>
    <dataValidation type="decimal" showErrorMessage="1" errorTitle="Kesalahan Jenis Data" error="Data yang dimasukkan harus berupa Angka!" sqref="F51">
      <formula1>-1000000000000000000</formula1>
      <formula2>1000000000000000000</formula2>
    </dataValidation>
    <dataValidation type="decimal" showErrorMessage="1" errorTitle="Kesalahan Jenis Data" error="Data yang dimasukkan harus berupa Angka!" sqref="G51">
      <formula1>-1000000000000000000</formula1>
      <formula2>1000000000000000000</formula2>
    </dataValidation>
    <dataValidation type="decimal" showErrorMessage="1" errorTitle="Kesalahan Jenis Data" error="Data yang dimasukkan harus berupa Angka!" sqref="H51">
      <formula1>-1000000000000000000</formula1>
      <formula2>1000000000000000000</formula2>
    </dataValidation>
    <dataValidation type="decimal" showErrorMessage="1" errorTitle="Kesalahan Jenis Data" error="Data yang dimasukkan harus berupa Angka!" sqref="E52">
      <formula1>-1000000000000000000</formula1>
      <formula2>1000000000000000000</formula2>
    </dataValidation>
    <dataValidation type="decimal" showErrorMessage="1" errorTitle="Kesalahan Jenis Data" error="Data yang dimasukkan harus berupa Angka!" sqref="F52">
      <formula1>-1000000000000000000</formula1>
      <formula2>1000000000000000000</formula2>
    </dataValidation>
    <dataValidation type="decimal" showErrorMessage="1" errorTitle="Kesalahan Jenis Data" error="Data yang dimasukkan harus berupa Angka!" sqref="G52">
      <formula1>-1000000000000000000</formula1>
      <formula2>1000000000000000000</formula2>
    </dataValidation>
    <dataValidation type="decimal" showErrorMessage="1" errorTitle="Kesalahan Jenis Data" error="Data yang dimasukkan harus berupa Angka!" sqref="H52">
      <formula1>-1000000000000000000</formula1>
      <formula2>1000000000000000000</formula2>
    </dataValidation>
    <dataValidation type="decimal" showErrorMessage="1" errorTitle="Kesalahan Jenis Data" error="Data yang dimasukkan harus berupa Angka!" sqref="E53">
      <formula1>-1000000000000000000</formula1>
      <formula2>1000000000000000000</formula2>
    </dataValidation>
    <dataValidation type="decimal" showErrorMessage="1" errorTitle="Kesalahan Jenis Data" error="Data yang dimasukkan harus berupa Angka!" sqref="F53">
      <formula1>-1000000000000000000</formula1>
      <formula2>1000000000000000000</formula2>
    </dataValidation>
    <dataValidation type="decimal" showErrorMessage="1" errorTitle="Kesalahan Jenis Data" error="Data yang dimasukkan harus berupa Angka!" sqref="G53">
      <formula1>-1000000000000000000</formula1>
      <formula2>1000000000000000000</formula2>
    </dataValidation>
    <dataValidation type="decimal" showErrorMessage="1" errorTitle="Kesalahan Jenis Data" error="Data yang dimasukkan harus berupa Angka!" sqref="H53">
      <formula1>-1000000000000000000</formula1>
      <formula2>1000000000000000000</formula2>
    </dataValidation>
    <dataValidation type="decimal" showErrorMessage="1" errorTitle="Kesalahan Jenis Data" error="Data yang dimasukkan harus berupa Angka!" sqref="E54">
      <formula1>-1000000000000000000</formula1>
      <formula2>1000000000000000000</formula2>
    </dataValidation>
    <dataValidation type="decimal" showErrorMessage="1" errorTitle="Kesalahan Jenis Data" error="Data yang dimasukkan harus berupa Angka!" sqref="F54">
      <formula1>-1000000000000000000</formula1>
      <formula2>1000000000000000000</formula2>
    </dataValidation>
    <dataValidation type="decimal" showErrorMessage="1" errorTitle="Kesalahan Jenis Data" error="Data yang dimasukkan harus berupa Angka!" sqref="G54">
      <formula1>-1000000000000000000</formula1>
      <formula2>1000000000000000000</formula2>
    </dataValidation>
    <dataValidation type="decimal" showErrorMessage="1" errorTitle="Kesalahan Jenis Data" error="Data yang dimasukkan harus berupa Angka!" sqref="H54">
      <formula1>-1000000000000000000</formula1>
      <formula2>1000000000000000000</formula2>
    </dataValidation>
    <dataValidation type="decimal" showErrorMessage="1" errorTitle="Kesalahan Jenis Data" error="Data yang dimasukkan harus berupa Angka!" sqref="E55">
      <formula1>-1000000000000000000</formula1>
      <formula2>1000000000000000000</formula2>
    </dataValidation>
    <dataValidation type="decimal" showErrorMessage="1" errorTitle="Kesalahan Jenis Data" error="Data yang dimasukkan harus berupa Angka!" sqref="F55">
      <formula1>-1000000000000000000</formula1>
      <formula2>1000000000000000000</formula2>
    </dataValidation>
    <dataValidation type="decimal" showErrorMessage="1" errorTitle="Kesalahan Jenis Data" error="Data yang dimasukkan harus berupa Angka!" sqref="G55">
      <formula1>-1000000000000000000</formula1>
      <formula2>1000000000000000000</formula2>
    </dataValidation>
    <dataValidation type="decimal" showErrorMessage="1" errorTitle="Kesalahan Jenis Data" error="Data yang dimasukkan harus berupa Angka!" sqref="H55">
      <formula1>-1000000000000000000</formula1>
      <formula2>1000000000000000000</formula2>
    </dataValidation>
    <dataValidation type="decimal" showErrorMessage="1" errorTitle="Kesalahan Jenis Data" error="Data yang dimasukkan harus berupa Angka!" sqref="E56">
      <formula1>-1000000000000000000</formula1>
      <formula2>1000000000000000000</formula2>
    </dataValidation>
    <dataValidation type="decimal" showErrorMessage="1" errorTitle="Kesalahan Jenis Data" error="Data yang dimasukkan harus berupa Angka!" sqref="F56">
      <formula1>-1000000000000000000</formula1>
      <formula2>1000000000000000000</formula2>
    </dataValidation>
    <dataValidation type="decimal" showErrorMessage="1" errorTitle="Kesalahan Jenis Data" error="Data yang dimasukkan harus berupa Angka!" sqref="G56">
      <formula1>-1000000000000000000</formula1>
      <formula2>1000000000000000000</formula2>
    </dataValidation>
    <dataValidation type="decimal" showErrorMessage="1" errorTitle="Kesalahan Jenis Data" error="Data yang dimasukkan harus berupa Angka!" sqref="H56">
      <formula1>-1000000000000000000</formula1>
      <formula2>1000000000000000000</formula2>
    </dataValidation>
    <dataValidation type="decimal" showErrorMessage="1" errorTitle="Kesalahan Jenis Data" error="Data yang dimasukkan harus berupa Angka!" sqref="E57">
      <formula1>-1000000000000000000</formula1>
      <formula2>1000000000000000000</formula2>
    </dataValidation>
    <dataValidation type="decimal" showErrorMessage="1" errorTitle="Kesalahan Jenis Data" error="Data yang dimasukkan harus berupa Angka!" sqref="F57">
      <formula1>-1000000000000000000</formula1>
      <formula2>1000000000000000000</formula2>
    </dataValidation>
    <dataValidation type="decimal" showErrorMessage="1" errorTitle="Kesalahan Jenis Data" error="Data yang dimasukkan harus berupa Angka!" sqref="G57">
      <formula1>-1000000000000000000</formula1>
      <formula2>1000000000000000000</formula2>
    </dataValidation>
    <dataValidation type="decimal" showErrorMessage="1" errorTitle="Kesalahan Jenis Data" error="Data yang dimasukkan harus berupa Angka!" sqref="H57">
      <formula1>-1000000000000000000</formula1>
      <formula2>1000000000000000000</formula2>
    </dataValidation>
    <dataValidation type="decimal" showErrorMessage="1" errorTitle="Kesalahan Jenis Data" error="Data yang dimasukkan harus berupa Angka!" sqref="E58">
      <formula1>-1000000000000000000</formula1>
      <formula2>1000000000000000000</formula2>
    </dataValidation>
    <dataValidation type="decimal" showErrorMessage="1" errorTitle="Kesalahan Jenis Data" error="Data yang dimasukkan harus berupa Angka!" sqref="F58">
      <formula1>-1000000000000000000</formula1>
      <formula2>1000000000000000000</formula2>
    </dataValidation>
    <dataValidation type="decimal" showErrorMessage="1" errorTitle="Kesalahan Jenis Data" error="Data yang dimasukkan harus berupa Angka!" sqref="G58">
      <formula1>-1000000000000000000</formula1>
      <formula2>1000000000000000000</formula2>
    </dataValidation>
    <dataValidation type="decimal" showErrorMessage="1" errorTitle="Kesalahan Jenis Data" error="Data yang dimasukkan harus berupa Angka!" sqref="H58">
      <formula1>-1000000000000000000</formula1>
      <formula2>1000000000000000000</formula2>
    </dataValidation>
    <dataValidation type="decimal" showErrorMessage="1" errorTitle="Kesalahan Jenis Data" error="Data yang dimasukkan harus berupa Angka!" sqref="E61">
      <formula1>-1000000000000000000</formula1>
      <formula2>1000000000000000000</formula2>
    </dataValidation>
    <dataValidation type="decimal" showErrorMessage="1" errorTitle="Kesalahan Jenis Data" error="Data yang dimasukkan harus berupa Angka!" sqref="F61">
      <formula1>-1000000000000000000</formula1>
      <formula2>1000000000000000000</formula2>
    </dataValidation>
    <dataValidation type="decimal" showErrorMessage="1" errorTitle="Kesalahan Jenis Data" error="Data yang dimasukkan harus berupa Angka!" sqref="G61">
      <formula1>-1000000000000000000</formula1>
      <formula2>1000000000000000000</formula2>
    </dataValidation>
    <dataValidation type="decimal" showErrorMessage="1" errorTitle="Kesalahan Jenis Data" error="Data yang dimasukkan harus berupa Angka!" sqref="H61">
      <formula1>-1000000000000000000</formula1>
      <formula2>1000000000000000000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2:M118"/>
  <sheetViews>
    <sheetView showGridLines="0" tabSelected="1" zoomScale="55" zoomScaleNormal="55" workbookViewId="0">
      <pane xSplit="4" ySplit="15" topLeftCell="G16" activePane="bottomRight" state="frozen"/>
      <selection pane="topRight" activeCell="E1" sqref="E1"/>
      <selection pane="bottomLeft" activeCell="A16" sqref="A16"/>
      <selection pane="bottomRight" activeCell="J17" sqref="J17"/>
    </sheetView>
  </sheetViews>
  <sheetFormatPr defaultRowHeight="15" x14ac:dyDescent="0.25"/>
  <cols>
    <col min="1" max="1" width="9.140625" style="1" customWidth="1"/>
    <col min="2" max="3" width="1" style="1" customWidth="1"/>
    <col min="4" max="4" width="20" style="1" customWidth="1"/>
    <col min="5" max="12" width="30" style="1" customWidth="1"/>
    <col min="13" max="13" width="1" style="1" customWidth="1"/>
    <col min="14" max="14" width="9.140625" style="1" customWidth="1"/>
    <col min="15" max="16384" width="9.140625" style="1"/>
  </cols>
  <sheetData>
    <row r="2" spans="2:13" ht="5.0999999999999996" customHeight="1" x14ac:dyDescent="0.25">
      <c r="B2" s="9" t="s">
        <v>471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idden="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idden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idden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idden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81"/>
      <c r="J7" s="81"/>
      <c r="K7" s="81"/>
      <c r="L7" s="81"/>
      <c r="M7" s="2"/>
    </row>
    <row r="8" spans="2:1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25">
      <c r="B9" s="2"/>
      <c r="C9" s="82" t="s">
        <v>472</v>
      </c>
      <c r="D9" s="82"/>
      <c r="E9" s="82"/>
      <c r="F9" s="82"/>
      <c r="G9" s="82"/>
      <c r="H9" s="82"/>
      <c r="I9" s="82"/>
      <c r="J9" s="82"/>
      <c r="K9" s="82"/>
      <c r="L9" s="82"/>
      <c r="M9" s="2"/>
    </row>
    <row r="10" spans="2:13" x14ac:dyDescent="0.25">
      <c r="B10" s="2"/>
      <c r="C10" s="82" t="s">
        <v>473</v>
      </c>
      <c r="D10" s="82"/>
      <c r="E10" s="82"/>
      <c r="F10" s="82"/>
      <c r="G10" s="82"/>
      <c r="H10" s="82"/>
      <c r="I10" s="82"/>
      <c r="J10" s="82"/>
      <c r="K10" s="82"/>
      <c r="L10" s="82"/>
      <c r="M10" s="2"/>
    </row>
    <row r="11" spans="2:13" x14ac:dyDescent="0.25">
      <c r="B11" s="2"/>
      <c r="C11" s="83" t="str">
        <f>CONCATENATE("Bulan ", 'Data Umum'!D12, " Tahun ", TEXT('Data Umum'!D11, "YYYY"))</f>
        <v>Bulan Desember Tahun 2014</v>
      </c>
      <c r="D11" s="83"/>
      <c r="E11" s="83"/>
      <c r="F11" s="83"/>
      <c r="G11" s="83"/>
      <c r="H11" s="83"/>
      <c r="I11" s="83"/>
      <c r="J11" s="83"/>
      <c r="K11" s="83"/>
      <c r="L11" s="83"/>
      <c r="M11" s="2"/>
    </row>
    <row r="12" spans="2:13" hidden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3" x14ac:dyDescent="0.25">
      <c r="B13" s="2"/>
      <c r="C13" s="84" t="s">
        <v>71</v>
      </c>
      <c r="D13" s="84"/>
      <c r="E13" s="84"/>
      <c r="F13" s="84"/>
      <c r="G13" s="84"/>
      <c r="H13" s="84"/>
      <c r="I13" s="84"/>
      <c r="J13" s="84"/>
      <c r="K13" s="84"/>
      <c r="L13" s="84"/>
      <c r="M13" s="2"/>
    </row>
    <row r="14" spans="2:13" x14ac:dyDescent="0.25">
      <c r="B14" s="2"/>
      <c r="C14" s="76" t="s">
        <v>327</v>
      </c>
      <c r="D14" s="75"/>
      <c r="E14" s="79" t="str">
        <f>"Kode Emiten"</f>
        <v>Kode Emiten</v>
      </c>
      <c r="F14" s="79" t="str">
        <f>"Nama Emiten / Penerbit"</f>
        <v>Nama Emiten / Penerbit</v>
      </c>
      <c r="G14" s="79" t="str">
        <f>"Sektor Ekonomi"</f>
        <v>Sektor Ekonomi</v>
      </c>
      <c r="H14" s="79" t="str">
        <f>"Kategori"</f>
        <v>Kategori</v>
      </c>
      <c r="I14" s="79" t="str">
        <f>"Saldo SAK"</f>
        <v>Saldo SAK</v>
      </c>
      <c r="J14" s="79" t="str">
        <f>"AYD (PAYDI Garansi)"</f>
        <v>AYD (PAYDI Garansi)</v>
      </c>
      <c r="K14" s="79" t="str">
        <f>"Saldo SAK Lancar (Kurang dari satu tahun)"</f>
        <v>Saldo SAK Lancar (Kurang dari satu tahun)</v>
      </c>
      <c r="L14" s="79" t="str">
        <f>"Keterangan"</f>
        <v>Keterangan</v>
      </c>
      <c r="M14" s="2"/>
    </row>
    <row r="15" spans="2:13" x14ac:dyDescent="0.25">
      <c r="B15" s="2"/>
      <c r="C15" s="77"/>
      <c r="D15" s="78"/>
      <c r="E15" s="80"/>
      <c r="F15" s="80"/>
      <c r="G15" s="80"/>
      <c r="H15" s="80"/>
      <c r="I15" s="80"/>
      <c r="J15" s="80"/>
      <c r="K15" s="80"/>
      <c r="L15" s="80"/>
      <c r="M15" s="2"/>
    </row>
    <row r="16" spans="2:13" x14ac:dyDescent="0.25">
      <c r="B16" s="2"/>
      <c r="C16" s="74" t="s">
        <v>6</v>
      </c>
      <c r="D16" s="75"/>
      <c r="E16" s="73"/>
      <c r="F16" s="73"/>
      <c r="G16" s="73"/>
      <c r="H16" s="73"/>
      <c r="I16" s="87"/>
      <c r="J16" s="87">
        <v>0</v>
      </c>
      <c r="K16" s="87">
        <v>0</v>
      </c>
      <c r="L16" s="73"/>
      <c r="M16" s="2"/>
    </row>
    <row r="17" spans="2:13" x14ac:dyDescent="0.25">
      <c r="B17" s="2"/>
      <c r="C17" s="74" t="s">
        <v>328</v>
      </c>
      <c r="D17" s="75"/>
      <c r="E17" s="73"/>
      <c r="F17" s="73"/>
      <c r="G17" s="73"/>
      <c r="H17" s="73"/>
      <c r="I17" s="87">
        <v>0</v>
      </c>
      <c r="J17" s="87">
        <v>0</v>
      </c>
      <c r="K17" s="87">
        <v>0</v>
      </c>
      <c r="L17" s="73"/>
      <c r="M17" s="2"/>
    </row>
    <row r="18" spans="2:13" x14ac:dyDescent="0.25">
      <c r="B18" s="2"/>
      <c r="C18" s="74" t="s">
        <v>329</v>
      </c>
      <c r="D18" s="75"/>
      <c r="E18" s="73"/>
      <c r="F18" s="73"/>
      <c r="G18" s="73"/>
      <c r="H18" s="73"/>
      <c r="I18" s="87">
        <v>0</v>
      </c>
      <c r="J18" s="87">
        <v>0</v>
      </c>
      <c r="K18" s="87">
        <v>0</v>
      </c>
      <c r="L18" s="73"/>
      <c r="M18" s="2"/>
    </row>
    <row r="19" spans="2:13" x14ac:dyDescent="0.25">
      <c r="B19" s="2"/>
      <c r="C19" s="74" t="s">
        <v>330</v>
      </c>
      <c r="D19" s="75"/>
      <c r="E19" s="73"/>
      <c r="F19" s="73"/>
      <c r="G19" s="73"/>
      <c r="H19" s="73"/>
      <c r="I19" s="87">
        <v>0</v>
      </c>
      <c r="J19" s="87">
        <v>0</v>
      </c>
      <c r="K19" s="87">
        <v>0</v>
      </c>
      <c r="L19" s="73"/>
      <c r="M19" s="2"/>
    </row>
    <row r="20" spans="2:13" x14ac:dyDescent="0.25">
      <c r="B20" s="2"/>
      <c r="C20" s="74" t="s">
        <v>331</v>
      </c>
      <c r="D20" s="75"/>
      <c r="E20" s="73"/>
      <c r="F20" s="73"/>
      <c r="G20" s="73"/>
      <c r="H20" s="73"/>
      <c r="I20" s="87">
        <v>0</v>
      </c>
      <c r="J20" s="87">
        <v>0</v>
      </c>
      <c r="K20" s="87">
        <v>0</v>
      </c>
      <c r="L20" s="73"/>
      <c r="M20" s="2"/>
    </row>
    <row r="21" spans="2:13" x14ac:dyDescent="0.25">
      <c r="B21" s="2"/>
      <c r="C21" s="74" t="s">
        <v>332</v>
      </c>
      <c r="D21" s="75"/>
      <c r="E21" s="73"/>
      <c r="F21" s="73"/>
      <c r="G21" s="73"/>
      <c r="H21" s="73"/>
      <c r="I21" s="87">
        <v>0</v>
      </c>
      <c r="J21" s="87">
        <v>0</v>
      </c>
      <c r="K21" s="87">
        <v>0</v>
      </c>
      <c r="L21" s="73"/>
      <c r="M21" s="2"/>
    </row>
    <row r="22" spans="2:13" x14ac:dyDescent="0.25">
      <c r="B22" s="2"/>
      <c r="C22" s="74" t="s">
        <v>333</v>
      </c>
      <c r="D22" s="75"/>
      <c r="E22" s="73"/>
      <c r="F22" s="73"/>
      <c r="G22" s="73"/>
      <c r="H22" s="73"/>
      <c r="I22" s="87">
        <v>0</v>
      </c>
      <c r="J22" s="87">
        <v>0</v>
      </c>
      <c r="K22" s="87">
        <v>0</v>
      </c>
      <c r="L22" s="73"/>
      <c r="M22" s="2"/>
    </row>
    <row r="23" spans="2:13" x14ac:dyDescent="0.25">
      <c r="B23" s="2"/>
      <c r="C23" s="74" t="s">
        <v>334</v>
      </c>
      <c r="D23" s="75"/>
      <c r="E23" s="73"/>
      <c r="F23" s="73"/>
      <c r="G23" s="73"/>
      <c r="H23" s="73"/>
      <c r="I23" s="87">
        <v>0</v>
      </c>
      <c r="J23" s="87">
        <v>0</v>
      </c>
      <c r="K23" s="87">
        <v>0</v>
      </c>
      <c r="L23" s="73"/>
      <c r="M23" s="2"/>
    </row>
    <row r="24" spans="2:13" x14ac:dyDescent="0.25">
      <c r="B24" s="2"/>
      <c r="C24" s="74" t="s">
        <v>335</v>
      </c>
      <c r="D24" s="75"/>
      <c r="E24" s="73"/>
      <c r="F24" s="73"/>
      <c r="G24" s="73"/>
      <c r="H24" s="73"/>
      <c r="I24" s="87">
        <v>0</v>
      </c>
      <c r="J24" s="87">
        <v>0</v>
      </c>
      <c r="K24" s="87">
        <v>0</v>
      </c>
      <c r="L24" s="73"/>
      <c r="M24" s="2"/>
    </row>
    <row r="25" spans="2:13" x14ac:dyDescent="0.25">
      <c r="B25" s="2"/>
      <c r="C25" s="74" t="s">
        <v>336</v>
      </c>
      <c r="D25" s="75"/>
      <c r="E25" s="73"/>
      <c r="F25" s="73"/>
      <c r="G25" s="73"/>
      <c r="H25" s="73"/>
      <c r="I25" s="87">
        <v>0</v>
      </c>
      <c r="J25" s="87">
        <v>0</v>
      </c>
      <c r="K25" s="87">
        <v>0</v>
      </c>
      <c r="L25" s="73"/>
      <c r="M25" s="2"/>
    </row>
    <row r="26" spans="2:13" x14ac:dyDescent="0.25">
      <c r="B26" s="2"/>
      <c r="C26" s="74" t="s">
        <v>337</v>
      </c>
      <c r="D26" s="75"/>
      <c r="E26" s="73"/>
      <c r="F26" s="73"/>
      <c r="G26" s="73"/>
      <c r="H26" s="73"/>
      <c r="I26" s="87">
        <v>0</v>
      </c>
      <c r="J26" s="87">
        <v>0</v>
      </c>
      <c r="K26" s="87">
        <v>0</v>
      </c>
      <c r="L26" s="73"/>
      <c r="M26" s="2"/>
    </row>
    <row r="27" spans="2:13" x14ac:dyDescent="0.25">
      <c r="B27" s="2"/>
      <c r="C27" s="74" t="s">
        <v>338</v>
      </c>
      <c r="D27" s="75"/>
      <c r="E27" s="73"/>
      <c r="F27" s="73"/>
      <c r="G27" s="73"/>
      <c r="H27" s="73"/>
      <c r="I27" s="87">
        <v>0</v>
      </c>
      <c r="J27" s="87">
        <v>0</v>
      </c>
      <c r="K27" s="87">
        <v>0</v>
      </c>
      <c r="L27" s="73"/>
      <c r="M27" s="2"/>
    </row>
    <row r="28" spans="2:13" x14ac:dyDescent="0.25">
      <c r="B28" s="2"/>
      <c r="C28" s="74" t="s">
        <v>339</v>
      </c>
      <c r="D28" s="75"/>
      <c r="E28" s="73"/>
      <c r="F28" s="73"/>
      <c r="G28" s="73"/>
      <c r="H28" s="73"/>
      <c r="I28" s="87">
        <v>0</v>
      </c>
      <c r="J28" s="87">
        <v>0</v>
      </c>
      <c r="K28" s="87">
        <v>0</v>
      </c>
      <c r="L28" s="73"/>
      <c r="M28" s="2"/>
    </row>
    <row r="29" spans="2:13" x14ac:dyDescent="0.25">
      <c r="B29" s="2"/>
      <c r="C29" s="74" t="s">
        <v>340</v>
      </c>
      <c r="D29" s="75"/>
      <c r="E29" s="73"/>
      <c r="F29" s="73"/>
      <c r="G29" s="73"/>
      <c r="H29" s="73"/>
      <c r="I29" s="87">
        <v>0</v>
      </c>
      <c r="J29" s="87">
        <v>0</v>
      </c>
      <c r="K29" s="87">
        <v>0</v>
      </c>
      <c r="L29" s="73"/>
      <c r="M29" s="2"/>
    </row>
    <row r="30" spans="2:13" x14ac:dyDescent="0.25">
      <c r="B30" s="2"/>
      <c r="C30" s="74" t="s">
        <v>341</v>
      </c>
      <c r="D30" s="75"/>
      <c r="E30" s="73"/>
      <c r="F30" s="73"/>
      <c r="G30" s="73"/>
      <c r="H30" s="73"/>
      <c r="I30" s="87">
        <v>0</v>
      </c>
      <c r="J30" s="87">
        <v>0</v>
      </c>
      <c r="K30" s="87">
        <v>0</v>
      </c>
      <c r="L30" s="73"/>
      <c r="M30" s="2"/>
    </row>
    <row r="31" spans="2:13" x14ac:dyDescent="0.25">
      <c r="B31" s="2"/>
      <c r="C31" s="74" t="s">
        <v>342</v>
      </c>
      <c r="D31" s="75"/>
      <c r="E31" s="73"/>
      <c r="F31" s="73"/>
      <c r="G31" s="73"/>
      <c r="H31" s="73"/>
      <c r="I31" s="87">
        <v>0</v>
      </c>
      <c r="J31" s="87">
        <v>0</v>
      </c>
      <c r="K31" s="87">
        <v>0</v>
      </c>
      <c r="L31" s="73"/>
      <c r="M31" s="2"/>
    </row>
    <row r="32" spans="2:13" x14ac:dyDescent="0.25">
      <c r="B32" s="2"/>
      <c r="C32" s="74" t="s">
        <v>343</v>
      </c>
      <c r="D32" s="75"/>
      <c r="E32" s="73"/>
      <c r="F32" s="73"/>
      <c r="G32" s="73"/>
      <c r="H32" s="73"/>
      <c r="I32" s="87">
        <v>0</v>
      </c>
      <c r="J32" s="87">
        <v>0</v>
      </c>
      <c r="K32" s="87">
        <v>0</v>
      </c>
      <c r="L32" s="73"/>
      <c r="M32" s="2"/>
    </row>
    <row r="33" spans="2:13" x14ac:dyDescent="0.25">
      <c r="B33" s="2"/>
      <c r="C33" s="74" t="s">
        <v>344</v>
      </c>
      <c r="D33" s="75"/>
      <c r="E33" s="73"/>
      <c r="F33" s="73"/>
      <c r="G33" s="73"/>
      <c r="H33" s="73"/>
      <c r="I33" s="87">
        <v>0</v>
      </c>
      <c r="J33" s="87">
        <v>0</v>
      </c>
      <c r="K33" s="87">
        <v>0</v>
      </c>
      <c r="L33" s="73"/>
      <c r="M33" s="2"/>
    </row>
    <row r="34" spans="2:13" x14ac:dyDescent="0.25">
      <c r="B34" s="2"/>
      <c r="C34" s="74" t="s">
        <v>345</v>
      </c>
      <c r="D34" s="75"/>
      <c r="E34" s="73"/>
      <c r="F34" s="73"/>
      <c r="G34" s="73"/>
      <c r="H34" s="73"/>
      <c r="I34" s="87">
        <v>0</v>
      </c>
      <c r="J34" s="87">
        <v>0</v>
      </c>
      <c r="K34" s="87">
        <v>0</v>
      </c>
      <c r="L34" s="73"/>
      <c r="M34" s="2"/>
    </row>
    <row r="35" spans="2:13" x14ac:dyDescent="0.25">
      <c r="B35" s="2"/>
      <c r="C35" s="74" t="s">
        <v>346</v>
      </c>
      <c r="D35" s="75"/>
      <c r="E35" s="73"/>
      <c r="F35" s="73"/>
      <c r="G35" s="73"/>
      <c r="H35" s="73"/>
      <c r="I35" s="87">
        <v>0</v>
      </c>
      <c r="J35" s="87">
        <v>0</v>
      </c>
      <c r="K35" s="87">
        <v>0</v>
      </c>
      <c r="L35" s="73"/>
      <c r="M35" s="2"/>
    </row>
    <row r="36" spans="2:13" x14ac:dyDescent="0.25">
      <c r="B36" s="2"/>
      <c r="C36" s="74" t="s">
        <v>347</v>
      </c>
      <c r="D36" s="75"/>
      <c r="E36" s="73"/>
      <c r="F36" s="73"/>
      <c r="G36" s="73"/>
      <c r="H36" s="73"/>
      <c r="I36" s="87">
        <v>0</v>
      </c>
      <c r="J36" s="87">
        <v>0</v>
      </c>
      <c r="K36" s="87">
        <v>0</v>
      </c>
      <c r="L36" s="73"/>
      <c r="M36" s="2"/>
    </row>
    <row r="37" spans="2:13" x14ac:dyDescent="0.25">
      <c r="B37" s="2"/>
      <c r="C37" s="74" t="s">
        <v>348</v>
      </c>
      <c r="D37" s="75"/>
      <c r="E37" s="73"/>
      <c r="F37" s="73"/>
      <c r="G37" s="73"/>
      <c r="H37" s="73"/>
      <c r="I37" s="87">
        <v>0</v>
      </c>
      <c r="J37" s="87">
        <v>0</v>
      </c>
      <c r="K37" s="87">
        <v>0</v>
      </c>
      <c r="L37" s="73"/>
      <c r="M37" s="2"/>
    </row>
    <row r="38" spans="2:13" x14ac:dyDescent="0.25">
      <c r="B38" s="2"/>
      <c r="C38" s="74" t="s">
        <v>349</v>
      </c>
      <c r="D38" s="75"/>
      <c r="E38" s="73"/>
      <c r="F38" s="73"/>
      <c r="G38" s="73"/>
      <c r="H38" s="73"/>
      <c r="I38" s="87">
        <v>0</v>
      </c>
      <c r="J38" s="87">
        <v>0</v>
      </c>
      <c r="K38" s="87">
        <v>0</v>
      </c>
      <c r="L38" s="73"/>
      <c r="M38" s="2"/>
    </row>
    <row r="39" spans="2:13" x14ac:dyDescent="0.25">
      <c r="B39" s="2"/>
      <c r="C39" s="74" t="s">
        <v>350</v>
      </c>
      <c r="D39" s="75"/>
      <c r="E39" s="73"/>
      <c r="F39" s="73"/>
      <c r="G39" s="73"/>
      <c r="H39" s="73"/>
      <c r="I39" s="87">
        <v>0</v>
      </c>
      <c r="J39" s="87">
        <v>0</v>
      </c>
      <c r="K39" s="87">
        <v>0</v>
      </c>
      <c r="L39" s="73"/>
      <c r="M39" s="2"/>
    </row>
    <row r="40" spans="2:13" x14ac:dyDescent="0.25">
      <c r="B40" s="2"/>
      <c r="C40" s="74" t="s">
        <v>351</v>
      </c>
      <c r="D40" s="75"/>
      <c r="E40" s="73"/>
      <c r="F40" s="73"/>
      <c r="G40" s="73"/>
      <c r="H40" s="73"/>
      <c r="I40" s="87">
        <v>0</v>
      </c>
      <c r="J40" s="87">
        <v>0</v>
      </c>
      <c r="K40" s="87">
        <v>0</v>
      </c>
      <c r="L40" s="73"/>
      <c r="M40" s="2"/>
    </row>
    <row r="41" spans="2:13" x14ac:dyDescent="0.25">
      <c r="B41" s="2"/>
      <c r="C41" s="74" t="s">
        <v>352</v>
      </c>
      <c r="D41" s="75"/>
      <c r="E41" s="73"/>
      <c r="F41" s="73"/>
      <c r="G41" s="73"/>
      <c r="H41" s="73"/>
      <c r="I41" s="87">
        <v>0</v>
      </c>
      <c r="J41" s="87">
        <v>0</v>
      </c>
      <c r="K41" s="87">
        <v>0</v>
      </c>
      <c r="L41" s="73"/>
      <c r="M41" s="2"/>
    </row>
    <row r="42" spans="2:13" x14ac:dyDescent="0.25">
      <c r="B42" s="2"/>
      <c r="C42" s="74" t="s">
        <v>353</v>
      </c>
      <c r="D42" s="75"/>
      <c r="E42" s="73"/>
      <c r="F42" s="73"/>
      <c r="G42" s="73"/>
      <c r="H42" s="73"/>
      <c r="I42" s="87">
        <v>0</v>
      </c>
      <c r="J42" s="87">
        <v>0</v>
      </c>
      <c r="K42" s="87">
        <v>0</v>
      </c>
      <c r="L42" s="73"/>
      <c r="M42" s="2"/>
    </row>
    <row r="43" spans="2:13" x14ac:dyDescent="0.25">
      <c r="B43" s="2"/>
      <c r="C43" s="74" t="s">
        <v>354</v>
      </c>
      <c r="D43" s="75"/>
      <c r="E43" s="73"/>
      <c r="F43" s="73"/>
      <c r="G43" s="73"/>
      <c r="H43" s="73"/>
      <c r="I43" s="87">
        <v>0</v>
      </c>
      <c r="J43" s="87">
        <v>0</v>
      </c>
      <c r="K43" s="87">
        <v>0</v>
      </c>
      <c r="L43" s="73"/>
      <c r="M43" s="2"/>
    </row>
    <row r="44" spans="2:13" x14ac:dyDescent="0.25">
      <c r="B44" s="2"/>
      <c r="C44" s="74" t="s">
        <v>355</v>
      </c>
      <c r="D44" s="75"/>
      <c r="E44" s="73"/>
      <c r="F44" s="73"/>
      <c r="G44" s="73"/>
      <c r="H44" s="73"/>
      <c r="I44" s="87">
        <v>0</v>
      </c>
      <c r="J44" s="87">
        <v>0</v>
      </c>
      <c r="K44" s="87">
        <v>0</v>
      </c>
      <c r="L44" s="73"/>
      <c r="M44" s="2"/>
    </row>
    <row r="45" spans="2:13" x14ac:dyDescent="0.25">
      <c r="B45" s="2"/>
      <c r="C45" s="74" t="s">
        <v>356</v>
      </c>
      <c r="D45" s="75"/>
      <c r="E45" s="73"/>
      <c r="F45" s="73"/>
      <c r="G45" s="73"/>
      <c r="H45" s="73"/>
      <c r="I45" s="87">
        <v>0</v>
      </c>
      <c r="J45" s="87">
        <v>0</v>
      </c>
      <c r="K45" s="87">
        <v>0</v>
      </c>
      <c r="L45" s="73"/>
      <c r="M45" s="2"/>
    </row>
    <row r="46" spans="2:13" x14ac:dyDescent="0.25">
      <c r="B46" s="2"/>
      <c r="C46" s="74" t="s">
        <v>357</v>
      </c>
      <c r="D46" s="75"/>
      <c r="E46" s="73"/>
      <c r="F46" s="73"/>
      <c r="G46" s="73"/>
      <c r="H46" s="73"/>
      <c r="I46" s="87">
        <v>0</v>
      </c>
      <c r="J46" s="87">
        <v>0</v>
      </c>
      <c r="K46" s="87">
        <v>0</v>
      </c>
      <c r="L46" s="73"/>
      <c r="M46" s="2"/>
    </row>
    <row r="47" spans="2:13" x14ac:dyDescent="0.25">
      <c r="B47" s="2"/>
      <c r="C47" s="74" t="s">
        <v>358</v>
      </c>
      <c r="D47" s="75"/>
      <c r="E47" s="73"/>
      <c r="F47" s="73"/>
      <c r="G47" s="73"/>
      <c r="H47" s="73"/>
      <c r="I47" s="87">
        <v>0</v>
      </c>
      <c r="J47" s="87">
        <v>0</v>
      </c>
      <c r="K47" s="87">
        <v>0</v>
      </c>
      <c r="L47" s="73"/>
      <c r="M47" s="2"/>
    </row>
    <row r="48" spans="2:13" x14ac:dyDescent="0.25">
      <c r="B48" s="2"/>
      <c r="C48" s="74" t="s">
        <v>359</v>
      </c>
      <c r="D48" s="75"/>
      <c r="E48" s="73"/>
      <c r="F48" s="73"/>
      <c r="G48" s="73"/>
      <c r="H48" s="73"/>
      <c r="I48" s="87">
        <v>0</v>
      </c>
      <c r="J48" s="87">
        <v>0</v>
      </c>
      <c r="K48" s="87">
        <v>0</v>
      </c>
      <c r="L48" s="73"/>
      <c r="M48" s="2"/>
    </row>
    <row r="49" spans="2:13" x14ac:dyDescent="0.25">
      <c r="B49" s="2"/>
      <c r="C49" s="74" t="s">
        <v>360</v>
      </c>
      <c r="D49" s="75"/>
      <c r="E49" s="73"/>
      <c r="F49" s="73"/>
      <c r="G49" s="73"/>
      <c r="H49" s="73"/>
      <c r="I49" s="87">
        <v>0</v>
      </c>
      <c r="J49" s="87">
        <v>0</v>
      </c>
      <c r="K49" s="87">
        <v>0</v>
      </c>
      <c r="L49" s="73"/>
      <c r="M49" s="2"/>
    </row>
    <row r="50" spans="2:13" x14ac:dyDescent="0.25">
      <c r="B50" s="2"/>
      <c r="C50" s="74" t="s">
        <v>361</v>
      </c>
      <c r="D50" s="75"/>
      <c r="E50" s="73"/>
      <c r="F50" s="73"/>
      <c r="G50" s="73"/>
      <c r="H50" s="73"/>
      <c r="I50" s="87">
        <v>0</v>
      </c>
      <c r="J50" s="87">
        <v>0</v>
      </c>
      <c r="K50" s="87">
        <v>0</v>
      </c>
      <c r="L50" s="73"/>
      <c r="M50" s="2"/>
    </row>
    <row r="51" spans="2:13" x14ac:dyDescent="0.25">
      <c r="B51" s="2"/>
      <c r="C51" s="74" t="s">
        <v>362</v>
      </c>
      <c r="D51" s="75"/>
      <c r="E51" s="73"/>
      <c r="F51" s="73"/>
      <c r="G51" s="73"/>
      <c r="H51" s="73"/>
      <c r="I51" s="87">
        <v>0</v>
      </c>
      <c r="J51" s="87">
        <v>0</v>
      </c>
      <c r="K51" s="87">
        <v>0</v>
      </c>
      <c r="L51" s="73"/>
      <c r="M51" s="2"/>
    </row>
    <row r="52" spans="2:13" x14ac:dyDescent="0.25">
      <c r="B52" s="2"/>
      <c r="C52" s="74" t="s">
        <v>363</v>
      </c>
      <c r="D52" s="75"/>
      <c r="E52" s="73"/>
      <c r="F52" s="73"/>
      <c r="G52" s="73"/>
      <c r="H52" s="73"/>
      <c r="I52" s="87">
        <v>0</v>
      </c>
      <c r="J52" s="87">
        <v>0</v>
      </c>
      <c r="K52" s="87">
        <v>0</v>
      </c>
      <c r="L52" s="73"/>
      <c r="M52" s="2"/>
    </row>
    <row r="53" spans="2:13" x14ac:dyDescent="0.25">
      <c r="B53" s="2"/>
      <c r="C53" s="74" t="s">
        <v>364</v>
      </c>
      <c r="D53" s="75"/>
      <c r="E53" s="73"/>
      <c r="F53" s="73"/>
      <c r="G53" s="73"/>
      <c r="H53" s="73"/>
      <c r="I53" s="87">
        <v>0</v>
      </c>
      <c r="J53" s="87">
        <v>0</v>
      </c>
      <c r="K53" s="87">
        <v>0</v>
      </c>
      <c r="L53" s="73"/>
      <c r="M53" s="2"/>
    </row>
    <row r="54" spans="2:13" x14ac:dyDescent="0.25">
      <c r="B54" s="2"/>
      <c r="C54" s="74" t="s">
        <v>365</v>
      </c>
      <c r="D54" s="75"/>
      <c r="E54" s="73"/>
      <c r="F54" s="73"/>
      <c r="G54" s="73"/>
      <c r="H54" s="73"/>
      <c r="I54" s="87">
        <v>0</v>
      </c>
      <c r="J54" s="87">
        <v>0</v>
      </c>
      <c r="K54" s="87">
        <v>0</v>
      </c>
      <c r="L54" s="73"/>
      <c r="M54" s="2"/>
    </row>
    <row r="55" spans="2:13" x14ac:dyDescent="0.25">
      <c r="B55" s="2"/>
      <c r="C55" s="74" t="s">
        <v>366</v>
      </c>
      <c r="D55" s="75"/>
      <c r="E55" s="73"/>
      <c r="F55" s="73"/>
      <c r="G55" s="73"/>
      <c r="H55" s="73"/>
      <c r="I55" s="87">
        <v>0</v>
      </c>
      <c r="J55" s="87">
        <v>0</v>
      </c>
      <c r="K55" s="87">
        <v>0</v>
      </c>
      <c r="L55" s="73"/>
      <c r="M55" s="2"/>
    </row>
    <row r="56" spans="2:13" x14ac:dyDescent="0.25">
      <c r="B56" s="2"/>
      <c r="C56" s="74" t="s">
        <v>367</v>
      </c>
      <c r="D56" s="75"/>
      <c r="E56" s="73"/>
      <c r="F56" s="73"/>
      <c r="G56" s="73"/>
      <c r="H56" s="73"/>
      <c r="I56" s="87">
        <v>0</v>
      </c>
      <c r="J56" s="87">
        <v>0</v>
      </c>
      <c r="K56" s="87">
        <v>0</v>
      </c>
      <c r="L56" s="73"/>
      <c r="M56" s="2"/>
    </row>
    <row r="57" spans="2:13" x14ac:dyDescent="0.25">
      <c r="B57" s="2"/>
      <c r="C57" s="74" t="s">
        <v>368</v>
      </c>
      <c r="D57" s="75"/>
      <c r="E57" s="73"/>
      <c r="F57" s="73"/>
      <c r="G57" s="73"/>
      <c r="H57" s="73"/>
      <c r="I57" s="87">
        <v>0</v>
      </c>
      <c r="J57" s="87">
        <v>0</v>
      </c>
      <c r="K57" s="87">
        <v>0</v>
      </c>
      <c r="L57" s="73"/>
      <c r="M57" s="2"/>
    </row>
    <row r="58" spans="2:13" x14ac:dyDescent="0.25">
      <c r="B58" s="2"/>
      <c r="C58" s="74" t="s">
        <v>369</v>
      </c>
      <c r="D58" s="75"/>
      <c r="E58" s="73"/>
      <c r="F58" s="73"/>
      <c r="G58" s="73"/>
      <c r="H58" s="73"/>
      <c r="I58" s="87">
        <v>0</v>
      </c>
      <c r="J58" s="87">
        <v>0</v>
      </c>
      <c r="K58" s="87">
        <v>0</v>
      </c>
      <c r="L58" s="73"/>
      <c r="M58" s="2"/>
    </row>
    <row r="59" spans="2:13" x14ac:dyDescent="0.25">
      <c r="B59" s="2"/>
      <c r="C59" s="74" t="s">
        <v>370</v>
      </c>
      <c r="D59" s="75"/>
      <c r="E59" s="73"/>
      <c r="F59" s="73"/>
      <c r="G59" s="73"/>
      <c r="H59" s="73"/>
      <c r="I59" s="87">
        <v>0</v>
      </c>
      <c r="J59" s="87">
        <v>0</v>
      </c>
      <c r="K59" s="87">
        <v>0</v>
      </c>
      <c r="L59" s="73"/>
      <c r="M59" s="2"/>
    </row>
    <row r="60" spans="2:13" x14ac:dyDescent="0.25">
      <c r="B60" s="2"/>
      <c r="C60" s="74" t="s">
        <v>371</v>
      </c>
      <c r="D60" s="75"/>
      <c r="E60" s="73"/>
      <c r="F60" s="73"/>
      <c r="G60" s="73"/>
      <c r="H60" s="73"/>
      <c r="I60" s="87">
        <v>0</v>
      </c>
      <c r="J60" s="87">
        <v>0</v>
      </c>
      <c r="K60" s="87">
        <v>0</v>
      </c>
      <c r="L60" s="73"/>
      <c r="M60" s="2"/>
    </row>
    <row r="61" spans="2:13" x14ac:dyDescent="0.25">
      <c r="B61" s="2"/>
      <c r="C61" s="74" t="s">
        <v>372</v>
      </c>
      <c r="D61" s="75"/>
      <c r="E61" s="73"/>
      <c r="F61" s="73"/>
      <c r="G61" s="73"/>
      <c r="H61" s="73"/>
      <c r="I61" s="87">
        <v>0</v>
      </c>
      <c r="J61" s="87">
        <v>0</v>
      </c>
      <c r="K61" s="87">
        <v>0</v>
      </c>
      <c r="L61" s="73"/>
      <c r="M61" s="2"/>
    </row>
    <row r="62" spans="2:13" x14ac:dyDescent="0.25">
      <c r="B62" s="2"/>
      <c r="C62" s="74" t="s">
        <v>373</v>
      </c>
      <c r="D62" s="75"/>
      <c r="E62" s="73"/>
      <c r="F62" s="73"/>
      <c r="G62" s="73"/>
      <c r="H62" s="73"/>
      <c r="I62" s="87">
        <v>0</v>
      </c>
      <c r="J62" s="87">
        <v>0</v>
      </c>
      <c r="K62" s="87">
        <v>0</v>
      </c>
      <c r="L62" s="73"/>
      <c r="M62" s="2"/>
    </row>
    <row r="63" spans="2:13" x14ac:dyDescent="0.25">
      <c r="B63" s="2"/>
      <c r="C63" s="74" t="s">
        <v>374</v>
      </c>
      <c r="D63" s="75"/>
      <c r="E63" s="73"/>
      <c r="F63" s="73"/>
      <c r="G63" s="73"/>
      <c r="H63" s="73"/>
      <c r="I63" s="87">
        <v>0</v>
      </c>
      <c r="J63" s="87">
        <v>0</v>
      </c>
      <c r="K63" s="87">
        <v>0</v>
      </c>
      <c r="L63" s="73"/>
      <c r="M63" s="2"/>
    </row>
    <row r="64" spans="2:13" x14ac:dyDescent="0.25">
      <c r="B64" s="2"/>
      <c r="C64" s="74" t="s">
        <v>375</v>
      </c>
      <c r="D64" s="75"/>
      <c r="E64" s="73"/>
      <c r="F64" s="73"/>
      <c r="G64" s="73"/>
      <c r="H64" s="73"/>
      <c r="I64" s="87">
        <v>0</v>
      </c>
      <c r="J64" s="87">
        <v>0</v>
      </c>
      <c r="K64" s="87">
        <v>0</v>
      </c>
      <c r="L64" s="73"/>
      <c r="M64" s="2"/>
    </row>
    <row r="65" spans="2:13" x14ac:dyDescent="0.25">
      <c r="B65" s="2"/>
      <c r="C65" s="74" t="s">
        <v>376</v>
      </c>
      <c r="D65" s="75"/>
      <c r="E65" s="73"/>
      <c r="F65" s="73"/>
      <c r="G65" s="73"/>
      <c r="H65" s="73"/>
      <c r="I65" s="87">
        <v>0</v>
      </c>
      <c r="J65" s="87">
        <v>0</v>
      </c>
      <c r="K65" s="87">
        <v>0</v>
      </c>
      <c r="L65" s="73"/>
      <c r="M65" s="2"/>
    </row>
    <row r="66" spans="2:13" x14ac:dyDescent="0.25">
      <c r="B66" s="2"/>
      <c r="C66" s="74" t="s">
        <v>377</v>
      </c>
      <c r="D66" s="75"/>
      <c r="E66" s="73"/>
      <c r="F66" s="73"/>
      <c r="G66" s="73"/>
      <c r="H66" s="73"/>
      <c r="I66" s="87">
        <v>0</v>
      </c>
      <c r="J66" s="87">
        <v>0</v>
      </c>
      <c r="K66" s="87">
        <v>0</v>
      </c>
      <c r="L66" s="73"/>
      <c r="M66" s="2"/>
    </row>
    <row r="67" spans="2:13" x14ac:dyDescent="0.25">
      <c r="B67" s="2"/>
      <c r="C67" s="74" t="s">
        <v>378</v>
      </c>
      <c r="D67" s="75"/>
      <c r="E67" s="73"/>
      <c r="F67" s="73"/>
      <c r="G67" s="73"/>
      <c r="H67" s="73"/>
      <c r="I67" s="87">
        <v>0</v>
      </c>
      <c r="J67" s="87">
        <v>0</v>
      </c>
      <c r="K67" s="87">
        <v>0</v>
      </c>
      <c r="L67" s="73"/>
      <c r="M67" s="2"/>
    </row>
    <row r="68" spans="2:13" x14ac:dyDescent="0.25">
      <c r="B68" s="2"/>
      <c r="C68" s="74" t="s">
        <v>379</v>
      </c>
      <c r="D68" s="75"/>
      <c r="E68" s="73"/>
      <c r="F68" s="73"/>
      <c r="G68" s="73"/>
      <c r="H68" s="73"/>
      <c r="I68" s="87">
        <v>0</v>
      </c>
      <c r="J68" s="87">
        <v>0</v>
      </c>
      <c r="K68" s="87">
        <v>0</v>
      </c>
      <c r="L68" s="73"/>
      <c r="M68" s="2"/>
    </row>
    <row r="69" spans="2:13" x14ac:dyDescent="0.25">
      <c r="B69" s="2"/>
      <c r="C69" s="74" t="s">
        <v>380</v>
      </c>
      <c r="D69" s="75"/>
      <c r="E69" s="73"/>
      <c r="F69" s="73"/>
      <c r="G69" s="73"/>
      <c r="H69" s="73"/>
      <c r="I69" s="87">
        <v>0</v>
      </c>
      <c r="J69" s="87">
        <v>0</v>
      </c>
      <c r="K69" s="87">
        <v>0</v>
      </c>
      <c r="L69" s="73"/>
      <c r="M69" s="2"/>
    </row>
    <row r="70" spans="2:13" x14ac:dyDescent="0.25">
      <c r="B70" s="2"/>
      <c r="C70" s="74" t="s">
        <v>381</v>
      </c>
      <c r="D70" s="75"/>
      <c r="E70" s="73"/>
      <c r="F70" s="73"/>
      <c r="G70" s="73"/>
      <c r="H70" s="73"/>
      <c r="I70" s="87">
        <v>0</v>
      </c>
      <c r="J70" s="87">
        <v>0</v>
      </c>
      <c r="K70" s="87">
        <v>0</v>
      </c>
      <c r="L70" s="73"/>
      <c r="M70" s="2"/>
    </row>
    <row r="71" spans="2:13" x14ac:dyDescent="0.25">
      <c r="B71" s="2"/>
      <c r="C71" s="74" t="s">
        <v>382</v>
      </c>
      <c r="D71" s="75"/>
      <c r="E71" s="73"/>
      <c r="F71" s="73"/>
      <c r="G71" s="73"/>
      <c r="H71" s="73"/>
      <c r="I71" s="87">
        <v>0</v>
      </c>
      <c r="J71" s="87">
        <v>0</v>
      </c>
      <c r="K71" s="87">
        <v>0</v>
      </c>
      <c r="L71" s="73"/>
      <c r="M71" s="2"/>
    </row>
    <row r="72" spans="2:13" x14ac:dyDescent="0.25">
      <c r="B72" s="2"/>
      <c r="C72" s="74" t="s">
        <v>383</v>
      </c>
      <c r="D72" s="75"/>
      <c r="E72" s="73"/>
      <c r="F72" s="73"/>
      <c r="G72" s="73"/>
      <c r="H72" s="73"/>
      <c r="I72" s="87">
        <v>0</v>
      </c>
      <c r="J72" s="87">
        <v>0</v>
      </c>
      <c r="K72" s="87">
        <v>0</v>
      </c>
      <c r="L72" s="73"/>
      <c r="M72" s="2"/>
    </row>
    <row r="73" spans="2:13" x14ac:dyDescent="0.25">
      <c r="B73" s="2"/>
      <c r="C73" s="74" t="s">
        <v>384</v>
      </c>
      <c r="D73" s="75"/>
      <c r="E73" s="73"/>
      <c r="F73" s="73"/>
      <c r="G73" s="73"/>
      <c r="H73" s="73"/>
      <c r="I73" s="87">
        <v>0</v>
      </c>
      <c r="J73" s="87">
        <v>0</v>
      </c>
      <c r="K73" s="87">
        <v>0</v>
      </c>
      <c r="L73" s="73"/>
      <c r="M73" s="2"/>
    </row>
    <row r="74" spans="2:13" x14ac:dyDescent="0.25">
      <c r="B74" s="2"/>
      <c r="C74" s="74" t="s">
        <v>385</v>
      </c>
      <c r="D74" s="75"/>
      <c r="E74" s="73"/>
      <c r="F74" s="73"/>
      <c r="G74" s="73"/>
      <c r="H74" s="73"/>
      <c r="I74" s="87">
        <v>0</v>
      </c>
      <c r="J74" s="87">
        <v>0</v>
      </c>
      <c r="K74" s="87">
        <v>0</v>
      </c>
      <c r="L74" s="73"/>
      <c r="M74" s="2"/>
    </row>
    <row r="75" spans="2:13" x14ac:dyDescent="0.25">
      <c r="B75" s="2"/>
      <c r="C75" s="74" t="s">
        <v>386</v>
      </c>
      <c r="D75" s="75"/>
      <c r="E75" s="73"/>
      <c r="F75" s="73"/>
      <c r="G75" s="73"/>
      <c r="H75" s="73"/>
      <c r="I75" s="87">
        <v>0</v>
      </c>
      <c r="J75" s="87">
        <v>0</v>
      </c>
      <c r="K75" s="87">
        <v>0</v>
      </c>
      <c r="L75" s="73"/>
      <c r="M75" s="2"/>
    </row>
    <row r="76" spans="2:13" x14ac:dyDescent="0.25">
      <c r="B76" s="2"/>
      <c r="C76" s="74" t="s">
        <v>387</v>
      </c>
      <c r="D76" s="75"/>
      <c r="E76" s="73"/>
      <c r="F76" s="73"/>
      <c r="G76" s="73"/>
      <c r="H76" s="73"/>
      <c r="I76" s="87">
        <v>0</v>
      </c>
      <c r="J76" s="87">
        <v>0</v>
      </c>
      <c r="K76" s="87">
        <v>0</v>
      </c>
      <c r="L76" s="73"/>
      <c r="M76" s="2"/>
    </row>
    <row r="77" spans="2:13" x14ac:dyDescent="0.25">
      <c r="B77" s="2"/>
      <c r="C77" s="74" t="s">
        <v>388</v>
      </c>
      <c r="D77" s="75"/>
      <c r="E77" s="73"/>
      <c r="F77" s="73"/>
      <c r="G77" s="73"/>
      <c r="H77" s="73"/>
      <c r="I77" s="87">
        <v>0</v>
      </c>
      <c r="J77" s="87">
        <v>0</v>
      </c>
      <c r="K77" s="87">
        <v>0</v>
      </c>
      <c r="L77" s="73"/>
      <c r="M77" s="2"/>
    </row>
    <row r="78" spans="2:13" x14ac:dyDescent="0.25">
      <c r="B78" s="2"/>
      <c r="C78" s="74" t="s">
        <v>389</v>
      </c>
      <c r="D78" s="75"/>
      <c r="E78" s="73"/>
      <c r="F78" s="73"/>
      <c r="G78" s="73"/>
      <c r="H78" s="73"/>
      <c r="I78" s="87">
        <v>0</v>
      </c>
      <c r="J78" s="87">
        <v>0</v>
      </c>
      <c r="K78" s="87">
        <v>0</v>
      </c>
      <c r="L78" s="73"/>
      <c r="M78" s="2"/>
    </row>
    <row r="79" spans="2:13" x14ac:dyDescent="0.25">
      <c r="B79" s="2"/>
      <c r="C79" s="74" t="s">
        <v>390</v>
      </c>
      <c r="D79" s="75"/>
      <c r="E79" s="73"/>
      <c r="F79" s="73"/>
      <c r="G79" s="73"/>
      <c r="H79" s="73"/>
      <c r="I79" s="87">
        <v>0</v>
      </c>
      <c r="J79" s="87">
        <v>0</v>
      </c>
      <c r="K79" s="87">
        <v>0</v>
      </c>
      <c r="L79" s="73"/>
      <c r="M79" s="2"/>
    </row>
    <row r="80" spans="2:13" x14ac:dyDescent="0.25">
      <c r="B80" s="2"/>
      <c r="C80" s="74" t="s">
        <v>391</v>
      </c>
      <c r="D80" s="75"/>
      <c r="E80" s="73"/>
      <c r="F80" s="73"/>
      <c r="G80" s="73"/>
      <c r="H80" s="73"/>
      <c r="I80" s="87">
        <v>0</v>
      </c>
      <c r="J80" s="87">
        <v>0</v>
      </c>
      <c r="K80" s="87">
        <v>0</v>
      </c>
      <c r="L80" s="73"/>
      <c r="M80" s="2"/>
    </row>
    <row r="81" spans="2:13" x14ac:dyDescent="0.25">
      <c r="B81" s="2"/>
      <c r="C81" s="74" t="s">
        <v>392</v>
      </c>
      <c r="D81" s="75"/>
      <c r="E81" s="73"/>
      <c r="F81" s="73"/>
      <c r="G81" s="73"/>
      <c r="H81" s="73"/>
      <c r="I81" s="87">
        <v>0</v>
      </c>
      <c r="J81" s="87">
        <v>0</v>
      </c>
      <c r="K81" s="87">
        <v>0</v>
      </c>
      <c r="L81" s="73"/>
      <c r="M81" s="2"/>
    </row>
    <row r="82" spans="2:13" x14ac:dyDescent="0.25">
      <c r="B82" s="2"/>
      <c r="C82" s="74" t="s">
        <v>393</v>
      </c>
      <c r="D82" s="75"/>
      <c r="E82" s="73"/>
      <c r="F82" s="73"/>
      <c r="G82" s="73"/>
      <c r="H82" s="73"/>
      <c r="I82" s="87">
        <v>0</v>
      </c>
      <c r="J82" s="87">
        <v>0</v>
      </c>
      <c r="K82" s="87">
        <v>0</v>
      </c>
      <c r="L82" s="73"/>
      <c r="M82" s="2"/>
    </row>
    <row r="83" spans="2:13" x14ac:dyDescent="0.25">
      <c r="B83" s="2"/>
      <c r="C83" s="74" t="s">
        <v>394</v>
      </c>
      <c r="D83" s="75"/>
      <c r="E83" s="73"/>
      <c r="F83" s="73"/>
      <c r="G83" s="73"/>
      <c r="H83" s="73"/>
      <c r="I83" s="87">
        <v>0</v>
      </c>
      <c r="J83" s="87">
        <v>0</v>
      </c>
      <c r="K83" s="87">
        <v>0</v>
      </c>
      <c r="L83" s="73"/>
      <c r="M83" s="2"/>
    </row>
    <row r="84" spans="2:13" x14ac:dyDescent="0.25">
      <c r="B84" s="2"/>
      <c r="C84" s="74" t="s">
        <v>395</v>
      </c>
      <c r="D84" s="75"/>
      <c r="E84" s="73"/>
      <c r="F84" s="73"/>
      <c r="G84" s="73"/>
      <c r="H84" s="73"/>
      <c r="I84" s="87">
        <v>0</v>
      </c>
      <c r="J84" s="87">
        <v>0</v>
      </c>
      <c r="K84" s="87">
        <v>0</v>
      </c>
      <c r="L84" s="73"/>
      <c r="M84" s="2"/>
    </row>
    <row r="85" spans="2:13" x14ac:dyDescent="0.25">
      <c r="B85" s="2"/>
      <c r="C85" s="74" t="s">
        <v>396</v>
      </c>
      <c r="D85" s="75"/>
      <c r="E85" s="73"/>
      <c r="F85" s="73"/>
      <c r="G85" s="73"/>
      <c r="H85" s="73"/>
      <c r="I85" s="87">
        <v>0</v>
      </c>
      <c r="J85" s="87">
        <v>0</v>
      </c>
      <c r="K85" s="87">
        <v>0</v>
      </c>
      <c r="L85" s="73"/>
      <c r="M85" s="2"/>
    </row>
    <row r="86" spans="2:13" x14ac:dyDescent="0.25">
      <c r="B86" s="2"/>
      <c r="C86" s="74" t="s">
        <v>397</v>
      </c>
      <c r="D86" s="75"/>
      <c r="E86" s="73"/>
      <c r="F86" s="73"/>
      <c r="G86" s="73"/>
      <c r="H86" s="73"/>
      <c r="I86" s="87">
        <v>0</v>
      </c>
      <c r="J86" s="87">
        <v>0</v>
      </c>
      <c r="K86" s="87">
        <v>0</v>
      </c>
      <c r="L86" s="73"/>
      <c r="M86" s="2"/>
    </row>
    <row r="87" spans="2:13" x14ac:dyDescent="0.25">
      <c r="B87" s="2"/>
      <c r="C87" s="74" t="s">
        <v>398</v>
      </c>
      <c r="D87" s="75"/>
      <c r="E87" s="73"/>
      <c r="F87" s="73"/>
      <c r="G87" s="73"/>
      <c r="H87" s="73"/>
      <c r="I87" s="87">
        <v>0</v>
      </c>
      <c r="J87" s="87">
        <v>0</v>
      </c>
      <c r="K87" s="87">
        <v>0</v>
      </c>
      <c r="L87" s="73"/>
      <c r="M87" s="2"/>
    </row>
    <row r="88" spans="2:13" x14ac:dyDescent="0.25">
      <c r="B88" s="2"/>
      <c r="C88" s="74" t="s">
        <v>399</v>
      </c>
      <c r="D88" s="75"/>
      <c r="E88" s="73"/>
      <c r="F88" s="73"/>
      <c r="G88" s="73"/>
      <c r="H88" s="73"/>
      <c r="I88" s="87">
        <v>0</v>
      </c>
      <c r="J88" s="87">
        <v>0</v>
      </c>
      <c r="K88" s="87">
        <v>0</v>
      </c>
      <c r="L88" s="73"/>
      <c r="M88" s="2"/>
    </row>
    <row r="89" spans="2:13" x14ac:dyDescent="0.25">
      <c r="B89" s="2"/>
      <c r="C89" s="74" t="s">
        <v>400</v>
      </c>
      <c r="D89" s="75"/>
      <c r="E89" s="73"/>
      <c r="F89" s="73"/>
      <c r="G89" s="73"/>
      <c r="H89" s="73"/>
      <c r="I89" s="87">
        <v>0</v>
      </c>
      <c r="J89" s="87">
        <v>0</v>
      </c>
      <c r="K89" s="87">
        <v>0</v>
      </c>
      <c r="L89" s="73"/>
      <c r="M89" s="2"/>
    </row>
    <row r="90" spans="2:13" x14ac:dyDescent="0.25">
      <c r="B90" s="2"/>
      <c r="C90" s="74" t="s">
        <v>401</v>
      </c>
      <c r="D90" s="75"/>
      <c r="E90" s="73"/>
      <c r="F90" s="73"/>
      <c r="G90" s="73"/>
      <c r="H90" s="73"/>
      <c r="I90" s="87">
        <v>0</v>
      </c>
      <c r="J90" s="87">
        <v>0</v>
      </c>
      <c r="K90" s="87">
        <v>0</v>
      </c>
      <c r="L90" s="73"/>
      <c r="M90" s="2"/>
    </row>
    <row r="91" spans="2:13" x14ac:dyDescent="0.25">
      <c r="B91" s="2"/>
      <c r="C91" s="74" t="s">
        <v>402</v>
      </c>
      <c r="D91" s="75"/>
      <c r="E91" s="73"/>
      <c r="F91" s="73"/>
      <c r="G91" s="73"/>
      <c r="H91" s="73"/>
      <c r="I91" s="87">
        <v>0</v>
      </c>
      <c r="J91" s="87">
        <v>0</v>
      </c>
      <c r="K91" s="87">
        <v>0</v>
      </c>
      <c r="L91" s="73"/>
      <c r="M91" s="2"/>
    </row>
    <row r="92" spans="2:13" x14ac:dyDescent="0.25">
      <c r="B92" s="2"/>
      <c r="C92" s="74" t="s">
        <v>403</v>
      </c>
      <c r="D92" s="75"/>
      <c r="E92" s="73"/>
      <c r="F92" s="73"/>
      <c r="G92" s="73"/>
      <c r="H92" s="73"/>
      <c r="I92" s="87">
        <v>0</v>
      </c>
      <c r="J92" s="87">
        <v>0</v>
      </c>
      <c r="K92" s="87">
        <v>0</v>
      </c>
      <c r="L92" s="73"/>
      <c r="M92" s="2"/>
    </row>
    <row r="93" spans="2:13" x14ac:dyDescent="0.25">
      <c r="B93" s="2"/>
      <c r="C93" s="74" t="s">
        <v>404</v>
      </c>
      <c r="D93" s="75"/>
      <c r="E93" s="73"/>
      <c r="F93" s="73"/>
      <c r="G93" s="73"/>
      <c r="H93" s="73"/>
      <c r="I93" s="87">
        <v>0</v>
      </c>
      <c r="J93" s="87">
        <v>0</v>
      </c>
      <c r="K93" s="87">
        <v>0</v>
      </c>
      <c r="L93" s="73"/>
      <c r="M93" s="2"/>
    </row>
    <row r="94" spans="2:13" x14ac:dyDescent="0.25">
      <c r="B94" s="2"/>
      <c r="C94" s="74" t="s">
        <v>405</v>
      </c>
      <c r="D94" s="75"/>
      <c r="E94" s="73"/>
      <c r="F94" s="73"/>
      <c r="G94" s="73"/>
      <c r="H94" s="73"/>
      <c r="I94" s="87">
        <v>0</v>
      </c>
      <c r="J94" s="87">
        <v>0</v>
      </c>
      <c r="K94" s="87">
        <v>0</v>
      </c>
      <c r="L94" s="73"/>
      <c r="M94" s="2"/>
    </row>
    <row r="95" spans="2:13" x14ac:dyDescent="0.25">
      <c r="B95" s="2"/>
      <c r="C95" s="74" t="s">
        <v>406</v>
      </c>
      <c r="D95" s="75"/>
      <c r="E95" s="73"/>
      <c r="F95" s="73"/>
      <c r="G95" s="73"/>
      <c r="H95" s="73"/>
      <c r="I95" s="87">
        <v>0</v>
      </c>
      <c r="J95" s="87">
        <v>0</v>
      </c>
      <c r="K95" s="87">
        <v>0</v>
      </c>
      <c r="L95" s="73"/>
      <c r="M95" s="2"/>
    </row>
    <row r="96" spans="2:13" x14ac:dyDescent="0.25">
      <c r="B96" s="2"/>
      <c r="C96" s="74" t="s">
        <v>407</v>
      </c>
      <c r="D96" s="75"/>
      <c r="E96" s="73"/>
      <c r="F96" s="73"/>
      <c r="G96" s="73"/>
      <c r="H96" s="73"/>
      <c r="I96" s="87">
        <v>0</v>
      </c>
      <c r="J96" s="87">
        <v>0</v>
      </c>
      <c r="K96" s="87">
        <v>0</v>
      </c>
      <c r="L96" s="73"/>
      <c r="M96" s="2"/>
    </row>
    <row r="97" spans="2:13" x14ac:dyDescent="0.25">
      <c r="B97" s="2"/>
      <c r="C97" s="74" t="s">
        <v>408</v>
      </c>
      <c r="D97" s="75"/>
      <c r="E97" s="73"/>
      <c r="F97" s="73"/>
      <c r="G97" s="73"/>
      <c r="H97" s="73"/>
      <c r="I97" s="87">
        <v>0</v>
      </c>
      <c r="J97" s="87">
        <v>0</v>
      </c>
      <c r="K97" s="87">
        <v>0</v>
      </c>
      <c r="L97" s="73"/>
      <c r="M97" s="2"/>
    </row>
    <row r="98" spans="2:13" x14ac:dyDescent="0.25">
      <c r="B98" s="2"/>
      <c r="C98" s="74" t="s">
        <v>409</v>
      </c>
      <c r="D98" s="75"/>
      <c r="E98" s="73"/>
      <c r="F98" s="73"/>
      <c r="G98" s="73"/>
      <c r="H98" s="73"/>
      <c r="I98" s="87">
        <v>0</v>
      </c>
      <c r="J98" s="87">
        <v>0</v>
      </c>
      <c r="K98" s="87">
        <v>0</v>
      </c>
      <c r="L98" s="73"/>
      <c r="M98" s="2"/>
    </row>
    <row r="99" spans="2:13" x14ac:dyDescent="0.25">
      <c r="B99" s="2"/>
      <c r="C99" s="74" t="s">
        <v>410</v>
      </c>
      <c r="D99" s="75"/>
      <c r="E99" s="73"/>
      <c r="F99" s="73"/>
      <c r="G99" s="73"/>
      <c r="H99" s="73"/>
      <c r="I99" s="87">
        <v>0</v>
      </c>
      <c r="J99" s="87">
        <v>0</v>
      </c>
      <c r="K99" s="87">
        <v>0</v>
      </c>
      <c r="L99" s="73"/>
      <c r="M99" s="2"/>
    </row>
    <row r="100" spans="2:13" x14ac:dyDescent="0.25">
      <c r="B100" s="2"/>
      <c r="C100" s="74" t="s">
        <v>411</v>
      </c>
      <c r="D100" s="75"/>
      <c r="E100" s="73"/>
      <c r="F100" s="73"/>
      <c r="G100" s="73"/>
      <c r="H100" s="73"/>
      <c r="I100" s="87">
        <v>0</v>
      </c>
      <c r="J100" s="87">
        <v>0</v>
      </c>
      <c r="K100" s="87">
        <v>0</v>
      </c>
      <c r="L100" s="73"/>
      <c r="M100" s="2"/>
    </row>
    <row r="101" spans="2:13" x14ac:dyDescent="0.25">
      <c r="B101" s="2"/>
      <c r="C101" s="74" t="s">
        <v>412</v>
      </c>
      <c r="D101" s="75"/>
      <c r="E101" s="73"/>
      <c r="F101" s="73"/>
      <c r="G101" s="73"/>
      <c r="H101" s="73"/>
      <c r="I101" s="87">
        <v>0</v>
      </c>
      <c r="J101" s="87">
        <v>0</v>
      </c>
      <c r="K101" s="87">
        <v>0</v>
      </c>
      <c r="L101" s="73"/>
      <c r="M101" s="2"/>
    </row>
    <row r="102" spans="2:13" x14ac:dyDescent="0.25">
      <c r="B102" s="2"/>
      <c r="C102" s="74" t="s">
        <v>413</v>
      </c>
      <c r="D102" s="75"/>
      <c r="E102" s="73"/>
      <c r="F102" s="73"/>
      <c r="G102" s="73"/>
      <c r="H102" s="73"/>
      <c r="I102" s="87">
        <v>0</v>
      </c>
      <c r="J102" s="87">
        <v>0</v>
      </c>
      <c r="K102" s="87">
        <v>0</v>
      </c>
      <c r="L102" s="73"/>
      <c r="M102" s="2"/>
    </row>
    <row r="103" spans="2:13" x14ac:dyDescent="0.25">
      <c r="B103" s="2"/>
      <c r="C103" s="74" t="s">
        <v>414</v>
      </c>
      <c r="D103" s="75"/>
      <c r="E103" s="73"/>
      <c r="F103" s="73"/>
      <c r="G103" s="73"/>
      <c r="H103" s="73"/>
      <c r="I103" s="87">
        <v>0</v>
      </c>
      <c r="J103" s="87">
        <v>0</v>
      </c>
      <c r="K103" s="87">
        <v>0</v>
      </c>
      <c r="L103" s="73"/>
      <c r="M103" s="2"/>
    </row>
    <row r="104" spans="2:13" x14ac:dyDescent="0.25">
      <c r="B104" s="2"/>
      <c r="C104" s="74" t="s">
        <v>415</v>
      </c>
      <c r="D104" s="75"/>
      <c r="E104" s="73"/>
      <c r="F104" s="73"/>
      <c r="G104" s="73"/>
      <c r="H104" s="73"/>
      <c r="I104" s="87">
        <v>0</v>
      </c>
      <c r="J104" s="87">
        <v>0</v>
      </c>
      <c r="K104" s="87">
        <v>0</v>
      </c>
      <c r="L104" s="73"/>
      <c r="M104" s="2"/>
    </row>
    <row r="105" spans="2:13" x14ac:dyDescent="0.25">
      <c r="B105" s="2"/>
      <c r="C105" s="74" t="s">
        <v>416</v>
      </c>
      <c r="D105" s="75"/>
      <c r="E105" s="73"/>
      <c r="F105" s="73"/>
      <c r="G105" s="73"/>
      <c r="H105" s="73"/>
      <c r="I105" s="87">
        <v>0</v>
      </c>
      <c r="J105" s="87">
        <v>0</v>
      </c>
      <c r="K105" s="87">
        <v>0</v>
      </c>
      <c r="L105" s="73"/>
      <c r="M105" s="2"/>
    </row>
    <row r="106" spans="2:13" x14ac:dyDescent="0.25">
      <c r="B106" s="2"/>
      <c r="C106" s="74" t="s">
        <v>417</v>
      </c>
      <c r="D106" s="75"/>
      <c r="E106" s="73"/>
      <c r="F106" s="73"/>
      <c r="G106" s="73"/>
      <c r="H106" s="73"/>
      <c r="I106" s="87">
        <v>0</v>
      </c>
      <c r="J106" s="87">
        <v>0</v>
      </c>
      <c r="K106" s="87">
        <v>0</v>
      </c>
      <c r="L106" s="73"/>
      <c r="M106" s="2"/>
    </row>
    <row r="107" spans="2:13" x14ac:dyDescent="0.25">
      <c r="B107" s="2"/>
      <c r="C107" s="74" t="s">
        <v>418</v>
      </c>
      <c r="D107" s="75"/>
      <c r="E107" s="73"/>
      <c r="F107" s="73"/>
      <c r="G107" s="73"/>
      <c r="H107" s="73"/>
      <c r="I107" s="87">
        <v>0</v>
      </c>
      <c r="J107" s="87">
        <v>0</v>
      </c>
      <c r="K107" s="87">
        <v>0</v>
      </c>
      <c r="L107" s="73"/>
      <c r="M107" s="2"/>
    </row>
    <row r="108" spans="2:13" x14ac:dyDescent="0.25">
      <c r="B108" s="2"/>
      <c r="C108" s="74" t="s">
        <v>419</v>
      </c>
      <c r="D108" s="75"/>
      <c r="E108" s="73"/>
      <c r="F108" s="73"/>
      <c r="G108" s="73"/>
      <c r="H108" s="73"/>
      <c r="I108" s="87">
        <v>0</v>
      </c>
      <c r="J108" s="87">
        <v>0</v>
      </c>
      <c r="K108" s="87">
        <v>0</v>
      </c>
      <c r="L108" s="73"/>
      <c r="M108" s="2"/>
    </row>
    <row r="109" spans="2:13" x14ac:dyDescent="0.25">
      <c r="B109" s="2"/>
      <c r="C109" s="74" t="s">
        <v>420</v>
      </c>
      <c r="D109" s="75"/>
      <c r="E109" s="73"/>
      <c r="F109" s="73"/>
      <c r="G109" s="73"/>
      <c r="H109" s="73"/>
      <c r="I109" s="87">
        <v>0</v>
      </c>
      <c r="J109" s="87">
        <v>0</v>
      </c>
      <c r="K109" s="87">
        <v>0</v>
      </c>
      <c r="L109" s="73"/>
      <c r="M109" s="2"/>
    </row>
    <row r="110" spans="2:13" x14ac:dyDescent="0.25">
      <c r="B110" s="2"/>
      <c r="C110" s="74" t="s">
        <v>421</v>
      </c>
      <c r="D110" s="75"/>
      <c r="E110" s="73"/>
      <c r="F110" s="73"/>
      <c r="G110" s="73"/>
      <c r="H110" s="73"/>
      <c r="I110" s="87">
        <v>0</v>
      </c>
      <c r="J110" s="87">
        <v>0</v>
      </c>
      <c r="K110" s="87">
        <v>0</v>
      </c>
      <c r="L110" s="73"/>
      <c r="M110" s="2"/>
    </row>
    <row r="111" spans="2:13" x14ac:dyDescent="0.25">
      <c r="B111" s="2"/>
      <c r="C111" s="74" t="s">
        <v>422</v>
      </c>
      <c r="D111" s="75"/>
      <c r="E111" s="73"/>
      <c r="F111" s="73"/>
      <c r="G111" s="73"/>
      <c r="H111" s="73"/>
      <c r="I111" s="87">
        <v>0</v>
      </c>
      <c r="J111" s="87">
        <v>0</v>
      </c>
      <c r="K111" s="87">
        <v>0</v>
      </c>
      <c r="L111" s="73"/>
      <c r="M111" s="2"/>
    </row>
    <row r="112" spans="2:13" x14ac:dyDescent="0.25">
      <c r="B112" s="2"/>
      <c r="C112" s="74" t="s">
        <v>423</v>
      </c>
      <c r="D112" s="75"/>
      <c r="E112" s="73"/>
      <c r="F112" s="73"/>
      <c r="G112" s="73"/>
      <c r="H112" s="73"/>
      <c r="I112" s="87">
        <v>0</v>
      </c>
      <c r="J112" s="87">
        <v>0</v>
      </c>
      <c r="K112" s="87">
        <v>0</v>
      </c>
      <c r="L112" s="73"/>
      <c r="M112" s="2"/>
    </row>
    <row r="113" spans="1:13" x14ac:dyDescent="0.25">
      <c r="B113" s="2"/>
      <c r="C113" s="74" t="s">
        <v>424</v>
      </c>
      <c r="D113" s="75"/>
      <c r="E113" s="73"/>
      <c r="F113" s="73"/>
      <c r="G113" s="73"/>
      <c r="H113" s="73"/>
      <c r="I113" s="87">
        <v>0</v>
      </c>
      <c r="J113" s="87">
        <v>0</v>
      </c>
      <c r="K113" s="87">
        <v>0</v>
      </c>
      <c r="L113" s="73"/>
      <c r="M113" s="2"/>
    </row>
    <row r="114" spans="1:13" s="24" customFormat="1" x14ac:dyDescent="0.25">
      <c r="B114" s="5"/>
      <c r="C114" s="94" t="s">
        <v>425</v>
      </c>
      <c r="D114" s="95"/>
      <c r="E114" s="73"/>
      <c r="F114" s="73"/>
      <c r="G114" s="73"/>
      <c r="H114" s="73"/>
      <c r="I114" s="87">
        <v>0</v>
      </c>
      <c r="J114" s="87">
        <v>0</v>
      </c>
      <c r="K114" s="87">
        <v>0</v>
      </c>
      <c r="L114" s="73"/>
      <c r="M114" s="5"/>
    </row>
    <row r="115" spans="1:13" s="24" customFormat="1" x14ac:dyDescent="0.25">
      <c r="A115" s="25" t="s">
        <v>426</v>
      </c>
      <c r="B115" s="5"/>
      <c r="C115" s="94" t="s">
        <v>427</v>
      </c>
      <c r="D115" s="95"/>
      <c r="E115" s="73"/>
      <c r="F115" s="73"/>
      <c r="G115" s="73"/>
      <c r="H115" s="73"/>
      <c r="I115" s="87">
        <v>0</v>
      </c>
      <c r="J115" s="87">
        <v>0</v>
      </c>
      <c r="K115" s="87">
        <v>0</v>
      </c>
      <c r="L115" s="73"/>
      <c r="M115" s="5"/>
    </row>
    <row r="116" spans="1:13" x14ac:dyDescent="0.25">
      <c r="A116" s="26" t="s">
        <v>428</v>
      </c>
      <c r="B116" s="2"/>
      <c r="C116" s="74" t="s">
        <v>318</v>
      </c>
      <c r="D116" s="75"/>
      <c r="E116" s="21" t="str">
        <f>""</f>
        <v/>
      </c>
      <c r="F116" s="21" t="str">
        <f>""</f>
        <v/>
      </c>
      <c r="G116" s="21" t="str">
        <f>""</f>
        <v/>
      </c>
      <c r="H116" s="21" t="str">
        <f>""</f>
        <v/>
      </c>
      <c r="I116" s="20">
        <f>SUM(I16:I115)</f>
        <v>0</v>
      </c>
      <c r="J116" s="20">
        <f>SUM(J16:J115)</f>
        <v>0</v>
      </c>
      <c r="K116" s="20">
        <f>SUM(K16:K115)</f>
        <v>0</v>
      </c>
      <c r="L116" s="21" t="str">
        <f>""</f>
        <v/>
      </c>
      <c r="M116" s="2"/>
    </row>
    <row r="117" spans="1:13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</row>
    <row r="118" spans="1:13" ht="5.0999999999999996" customHeight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</row>
  </sheetData>
  <sheetProtection password="BBAF" sheet="1" formatColumns="0" insertRows="0" deleteRows="0" selectLockedCells="1"/>
  <mergeCells count="915">
    <mergeCell ref="C7:L7"/>
    <mergeCell ref="C9:L9"/>
    <mergeCell ref="C10:L10"/>
    <mergeCell ref="C11:L11"/>
    <mergeCell ref="C13:L13"/>
    <mergeCell ref="I14:I15"/>
    <mergeCell ref="J14:J15"/>
    <mergeCell ref="K14:K15"/>
    <mergeCell ref="L14:L15"/>
    <mergeCell ref="C14:D15"/>
    <mergeCell ref="E14:E15"/>
    <mergeCell ref="F14:F15"/>
    <mergeCell ref="G14:G15"/>
    <mergeCell ref="H14:H15"/>
    <mergeCell ref="C16:D16"/>
    <mergeCell ref="E16"/>
    <mergeCell ref="F16"/>
    <mergeCell ref="G16"/>
    <mergeCell ref="H16"/>
    <mergeCell ref="I16"/>
    <mergeCell ref="J16"/>
    <mergeCell ref="K16"/>
    <mergeCell ref="L16"/>
    <mergeCell ref="I17"/>
    <mergeCell ref="J17"/>
    <mergeCell ref="K17"/>
    <mergeCell ref="L17"/>
    <mergeCell ref="C18:D18"/>
    <mergeCell ref="E18"/>
    <mergeCell ref="F18"/>
    <mergeCell ref="G18"/>
    <mergeCell ref="H18"/>
    <mergeCell ref="I18"/>
    <mergeCell ref="J18"/>
    <mergeCell ref="K18"/>
    <mergeCell ref="L18"/>
    <mergeCell ref="C17:D17"/>
    <mergeCell ref="E17"/>
    <mergeCell ref="F17"/>
    <mergeCell ref="G17"/>
    <mergeCell ref="H17"/>
    <mergeCell ref="I19"/>
    <mergeCell ref="J19"/>
    <mergeCell ref="K19"/>
    <mergeCell ref="L19"/>
    <mergeCell ref="C20:D20"/>
    <mergeCell ref="E20"/>
    <mergeCell ref="F20"/>
    <mergeCell ref="G20"/>
    <mergeCell ref="H20"/>
    <mergeCell ref="I20"/>
    <mergeCell ref="J20"/>
    <mergeCell ref="K20"/>
    <mergeCell ref="L20"/>
    <mergeCell ref="C19:D19"/>
    <mergeCell ref="E19"/>
    <mergeCell ref="F19"/>
    <mergeCell ref="G19"/>
    <mergeCell ref="H19"/>
    <mergeCell ref="I21"/>
    <mergeCell ref="J21"/>
    <mergeCell ref="K21"/>
    <mergeCell ref="L21"/>
    <mergeCell ref="C22:D22"/>
    <mergeCell ref="E22"/>
    <mergeCell ref="F22"/>
    <mergeCell ref="G22"/>
    <mergeCell ref="H22"/>
    <mergeCell ref="I22"/>
    <mergeCell ref="J22"/>
    <mergeCell ref="K22"/>
    <mergeCell ref="L22"/>
    <mergeCell ref="C21:D21"/>
    <mergeCell ref="E21"/>
    <mergeCell ref="F21"/>
    <mergeCell ref="G21"/>
    <mergeCell ref="H21"/>
    <mergeCell ref="I23"/>
    <mergeCell ref="J23"/>
    <mergeCell ref="K23"/>
    <mergeCell ref="L23"/>
    <mergeCell ref="C24:D24"/>
    <mergeCell ref="E24"/>
    <mergeCell ref="F24"/>
    <mergeCell ref="G24"/>
    <mergeCell ref="H24"/>
    <mergeCell ref="I24"/>
    <mergeCell ref="J24"/>
    <mergeCell ref="K24"/>
    <mergeCell ref="L24"/>
    <mergeCell ref="C23:D23"/>
    <mergeCell ref="E23"/>
    <mergeCell ref="F23"/>
    <mergeCell ref="G23"/>
    <mergeCell ref="H23"/>
    <mergeCell ref="I25"/>
    <mergeCell ref="J25"/>
    <mergeCell ref="K25"/>
    <mergeCell ref="L25"/>
    <mergeCell ref="C26:D26"/>
    <mergeCell ref="E26"/>
    <mergeCell ref="F26"/>
    <mergeCell ref="G26"/>
    <mergeCell ref="H26"/>
    <mergeCell ref="I26"/>
    <mergeCell ref="J26"/>
    <mergeCell ref="K26"/>
    <mergeCell ref="L26"/>
    <mergeCell ref="C25:D25"/>
    <mergeCell ref="E25"/>
    <mergeCell ref="F25"/>
    <mergeCell ref="G25"/>
    <mergeCell ref="H25"/>
    <mergeCell ref="I27"/>
    <mergeCell ref="J27"/>
    <mergeCell ref="K27"/>
    <mergeCell ref="L27"/>
    <mergeCell ref="C28:D28"/>
    <mergeCell ref="E28"/>
    <mergeCell ref="F28"/>
    <mergeCell ref="G28"/>
    <mergeCell ref="H28"/>
    <mergeCell ref="I28"/>
    <mergeCell ref="J28"/>
    <mergeCell ref="K28"/>
    <mergeCell ref="L28"/>
    <mergeCell ref="C27:D27"/>
    <mergeCell ref="E27"/>
    <mergeCell ref="F27"/>
    <mergeCell ref="G27"/>
    <mergeCell ref="H27"/>
    <mergeCell ref="I29"/>
    <mergeCell ref="J29"/>
    <mergeCell ref="K29"/>
    <mergeCell ref="L29"/>
    <mergeCell ref="C30:D30"/>
    <mergeCell ref="E30"/>
    <mergeCell ref="F30"/>
    <mergeCell ref="G30"/>
    <mergeCell ref="H30"/>
    <mergeCell ref="I30"/>
    <mergeCell ref="J30"/>
    <mergeCell ref="K30"/>
    <mergeCell ref="L30"/>
    <mergeCell ref="C29:D29"/>
    <mergeCell ref="E29"/>
    <mergeCell ref="F29"/>
    <mergeCell ref="G29"/>
    <mergeCell ref="H29"/>
    <mergeCell ref="I31"/>
    <mergeCell ref="J31"/>
    <mergeCell ref="K31"/>
    <mergeCell ref="L31"/>
    <mergeCell ref="C32:D32"/>
    <mergeCell ref="E32"/>
    <mergeCell ref="F32"/>
    <mergeCell ref="G32"/>
    <mergeCell ref="H32"/>
    <mergeCell ref="I32"/>
    <mergeCell ref="J32"/>
    <mergeCell ref="K32"/>
    <mergeCell ref="L32"/>
    <mergeCell ref="C31:D31"/>
    <mergeCell ref="E31"/>
    <mergeCell ref="F31"/>
    <mergeCell ref="G31"/>
    <mergeCell ref="H31"/>
    <mergeCell ref="I33"/>
    <mergeCell ref="J33"/>
    <mergeCell ref="K33"/>
    <mergeCell ref="L33"/>
    <mergeCell ref="C34:D34"/>
    <mergeCell ref="E34"/>
    <mergeCell ref="F34"/>
    <mergeCell ref="G34"/>
    <mergeCell ref="H34"/>
    <mergeCell ref="I34"/>
    <mergeCell ref="J34"/>
    <mergeCell ref="K34"/>
    <mergeCell ref="L34"/>
    <mergeCell ref="C33:D33"/>
    <mergeCell ref="E33"/>
    <mergeCell ref="F33"/>
    <mergeCell ref="G33"/>
    <mergeCell ref="H33"/>
    <mergeCell ref="I35"/>
    <mergeCell ref="J35"/>
    <mergeCell ref="K35"/>
    <mergeCell ref="L35"/>
    <mergeCell ref="C36:D36"/>
    <mergeCell ref="E36"/>
    <mergeCell ref="F36"/>
    <mergeCell ref="G36"/>
    <mergeCell ref="H36"/>
    <mergeCell ref="I36"/>
    <mergeCell ref="J36"/>
    <mergeCell ref="K36"/>
    <mergeCell ref="L36"/>
    <mergeCell ref="C35:D35"/>
    <mergeCell ref="E35"/>
    <mergeCell ref="F35"/>
    <mergeCell ref="G35"/>
    <mergeCell ref="H35"/>
    <mergeCell ref="I37"/>
    <mergeCell ref="J37"/>
    <mergeCell ref="K37"/>
    <mergeCell ref="L37"/>
    <mergeCell ref="C38:D38"/>
    <mergeCell ref="E38"/>
    <mergeCell ref="F38"/>
    <mergeCell ref="G38"/>
    <mergeCell ref="H38"/>
    <mergeCell ref="I38"/>
    <mergeCell ref="J38"/>
    <mergeCell ref="K38"/>
    <mergeCell ref="L38"/>
    <mergeCell ref="C37:D37"/>
    <mergeCell ref="E37"/>
    <mergeCell ref="F37"/>
    <mergeCell ref="G37"/>
    <mergeCell ref="H37"/>
    <mergeCell ref="I39"/>
    <mergeCell ref="J39"/>
    <mergeCell ref="K39"/>
    <mergeCell ref="L39"/>
    <mergeCell ref="C40:D40"/>
    <mergeCell ref="E40"/>
    <mergeCell ref="F40"/>
    <mergeCell ref="G40"/>
    <mergeCell ref="H40"/>
    <mergeCell ref="I40"/>
    <mergeCell ref="J40"/>
    <mergeCell ref="K40"/>
    <mergeCell ref="L40"/>
    <mergeCell ref="C39:D39"/>
    <mergeCell ref="E39"/>
    <mergeCell ref="F39"/>
    <mergeCell ref="G39"/>
    <mergeCell ref="H39"/>
    <mergeCell ref="I41"/>
    <mergeCell ref="J41"/>
    <mergeCell ref="K41"/>
    <mergeCell ref="L41"/>
    <mergeCell ref="C42:D42"/>
    <mergeCell ref="E42"/>
    <mergeCell ref="F42"/>
    <mergeCell ref="G42"/>
    <mergeCell ref="H42"/>
    <mergeCell ref="I42"/>
    <mergeCell ref="J42"/>
    <mergeCell ref="K42"/>
    <mergeCell ref="L42"/>
    <mergeCell ref="C41:D41"/>
    <mergeCell ref="E41"/>
    <mergeCell ref="F41"/>
    <mergeCell ref="G41"/>
    <mergeCell ref="H41"/>
    <mergeCell ref="I43"/>
    <mergeCell ref="J43"/>
    <mergeCell ref="K43"/>
    <mergeCell ref="L43"/>
    <mergeCell ref="C44:D44"/>
    <mergeCell ref="E44"/>
    <mergeCell ref="F44"/>
    <mergeCell ref="G44"/>
    <mergeCell ref="H44"/>
    <mergeCell ref="I44"/>
    <mergeCell ref="J44"/>
    <mergeCell ref="K44"/>
    <mergeCell ref="L44"/>
    <mergeCell ref="C43:D43"/>
    <mergeCell ref="E43"/>
    <mergeCell ref="F43"/>
    <mergeCell ref="G43"/>
    <mergeCell ref="H43"/>
    <mergeCell ref="I45"/>
    <mergeCell ref="J45"/>
    <mergeCell ref="K45"/>
    <mergeCell ref="L45"/>
    <mergeCell ref="C46:D46"/>
    <mergeCell ref="E46"/>
    <mergeCell ref="F46"/>
    <mergeCell ref="G46"/>
    <mergeCell ref="H46"/>
    <mergeCell ref="I46"/>
    <mergeCell ref="J46"/>
    <mergeCell ref="K46"/>
    <mergeCell ref="L46"/>
    <mergeCell ref="C45:D45"/>
    <mergeCell ref="E45"/>
    <mergeCell ref="F45"/>
    <mergeCell ref="G45"/>
    <mergeCell ref="H45"/>
    <mergeCell ref="I47"/>
    <mergeCell ref="J47"/>
    <mergeCell ref="K47"/>
    <mergeCell ref="L47"/>
    <mergeCell ref="C48:D48"/>
    <mergeCell ref="E48"/>
    <mergeCell ref="F48"/>
    <mergeCell ref="G48"/>
    <mergeCell ref="H48"/>
    <mergeCell ref="I48"/>
    <mergeCell ref="J48"/>
    <mergeCell ref="K48"/>
    <mergeCell ref="L48"/>
    <mergeCell ref="C47:D47"/>
    <mergeCell ref="E47"/>
    <mergeCell ref="F47"/>
    <mergeCell ref="G47"/>
    <mergeCell ref="H47"/>
    <mergeCell ref="I49"/>
    <mergeCell ref="J49"/>
    <mergeCell ref="K49"/>
    <mergeCell ref="L49"/>
    <mergeCell ref="C50:D50"/>
    <mergeCell ref="E50"/>
    <mergeCell ref="F50"/>
    <mergeCell ref="G50"/>
    <mergeCell ref="H50"/>
    <mergeCell ref="I50"/>
    <mergeCell ref="J50"/>
    <mergeCell ref="K50"/>
    <mergeCell ref="L50"/>
    <mergeCell ref="C49:D49"/>
    <mergeCell ref="E49"/>
    <mergeCell ref="F49"/>
    <mergeCell ref="G49"/>
    <mergeCell ref="H49"/>
    <mergeCell ref="I51"/>
    <mergeCell ref="J51"/>
    <mergeCell ref="K51"/>
    <mergeCell ref="L51"/>
    <mergeCell ref="C52:D52"/>
    <mergeCell ref="E52"/>
    <mergeCell ref="F52"/>
    <mergeCell ref="G52"/>
    <mergeCell ref="H52"/>
    <mergeCell ref="I52"/>
    <mergeCell ref="J52"/>
    <mergeCell ref="K52"/>
    <mergeCell ref="L52"/>
    <mergeCell ref="C51:D51"/>
    <mergeCell ref="E51"/>
    <mergeCell ref="F51"/>
    <mergeCell ref="G51"/>
    <mergeCell ref="H51"/>
    <mergeCell ref="I53"/>
    <mergeCell ref="J53"/>
    <mergeCell ref="K53"/>
    <mergeCell ref="L53"/>
    <mergeCell ref="C54:D54"/>
    <mergeCell ref="E54"/>
    <mergeCell ref="F54"/>
    <mergeCell ref="G54"/>
    <mergeCell ref="H54"/>
    <mergeCell ref="I54"/>
    <mergeCell ref="J54"/>
    <mergeCell ref="K54"/>
    <mergeCell ref="L54"/>
    <mergeCell ref="C53:D53"/>
    <mergeCell ref="E53"/>
    <mergeCell ref="F53"/>
    <mergeCell ref="G53"/>
    <mergeCell ref="H53"/>
    <mergeCell ref="I55"/>
    <mergeCell ref="J55"/>
    <mergeCell ref="K55"/>
    <mergeCell ref="L55"/>
    <mergeCell ref="C56:D56"/>
    <mergeCell ref="E56"/>
    <mergeCell ref="F56"/>
    <mergeCell ref="G56"/>
    <mergeCell ref="H56"/>
    <mergeCell ref="I56"/>
    <mergeCell ref="J56"/>
    <mergeCell ref="K56"/>
    <mergeCell ref="L56"/>
    <mergeCell ref="C55:D55"/>
    <mergeCell ref="E55"/>
    <mergeCell ref="F55"/>
    <mergeCell ref="G55"/>
    <mergeCell ref="H55"/>
    <mergeCell ref="I57"/>
    <mergeCell ref="J57"/>
    <mergeCell ref="K57"/>
    <mergeCell ref="L57"/>
    <mergeCell ref="C58:D58"/>
    <mergeCell ref="E58"/>
    <mergeCell ref="F58"/>
    <mergeCell ref="G58"/>
    <mergeCell ref="H58"/>
    <mergeCell ref="I58"/>
    <mergeCell ref="J58"/>
    <mergeCell ref="K58"/>
    <mergeCell ref="L58"/>
    <mergeCell ref="C57:D57"/>
    <mergeCell ref="E57"/>
    <mergeCell ref="F57"/>
    <mergeCell ref="G57"/>
    <mergeCell ref="H57"/>
    <mergeCell ref="I59"/>
    <mergeCell ref="J59"/>
    <mergeCell ref="K59"/>
    <mergeCell ref="L59"/>
    <mergeCell ref="C60:D60"/>
    <mergeCell ref="E60"/>
    <mergeCell ref="F60"/>
    <mergeCell ref="G60"/>
    <mergeCell ref="H60"/>
    <mergeCell ref="I60"/>
    <mergeCell ref="J60"/>
    <mergeCell ref="K60"/>
    <mergeCell ref="L60"/>
    <mergeCell ref="C59:D59"/>
    <mergeCell ref="E59"/>
    <mergeCell ref="F59"/>
    <mergeCell ref="G59"/>
    <mergeCell ref="H59"/>
    <mergeCell ref="I61"/>
    <mergeCell ref="J61"/>
    <mergeCell ref="K61"/>
    <mergeCell ref="L61"/>
    <mergeCell ref="C62:D62"/>
    <mergeCell ref="E62"/>
    <mergeCell ref="F62"/>
    <mergeCell ref="G62"/>
    <mergeCell ref="H62"/>
    <mergeCell ref="I62"/>
    <mergeCell ref="J62"/>
    <mergeCell ref="K62"/>
    <mergeCell ref="L62"/>
    <mergeCell ref="C61:D61"/>
    <mergeCell ref="E61"/>
    <mergeCell ref="F61"/>
    <mergeCell ref="G61"/>
    <mergeCell ref="H61"/>
    <mergeCell ref="I63"/>
    <mergeCell ref="J63"/>
    <mergeCell ref="K63"/>
    <mergeCell ref="L63"/>
    <mergeCell ref="C64:D64"/>
    <mergeCell ref="E64"/>
    <mergeCell ref="F64"/>
    <mergeCell ref="G64"/>
    <mergeCell ref="H64"/>
    <mergeCell ref="I64"/>
    <mergeCell ref="J64"/>
    <mergeCell ref="K64"/>
    <mergeCell ref="L64"/>
    <mergeCell ref="C63:D63"/>
    <mergeCell ref="E63"/>
    <mergeCell ref="F63"/>
    <mergeCell ref="G63"/>
    <mergeCell ref="H63"/>
    <mergeCell ref="I65"/>
    <mergeCell ref="J65"/>
    <mergeCell ref="K65"/>
    <mergeCell ref="L65"/>
    <mergeCell ref="C66:D66"/>
    <mergeCell ref="E66"/>
    <mergeCell ref="F66"/>
    <mergeCell ref="G66"/>
    <mergeCell ref="H66"/>
    <mergeCell ref="I66"/>
    <mergeCell ref="J66"/>
    <mergeCell ref="K66"/>
    <mergeCell ref="L66"/>
    <mergeCell ref="C65:D65"/>
    <mergeCell ref="E65"/>
    <mergeCell ref="F65"/>
    <mergeCell ref="G65"/>
    <mergeCell ref="H65"/>
    <mergeCell ref="I67"/>
    <mergeCell ref="J67"/>
    <mergeCell ref="K67"/>
    <mergeCell ref="L67"/>
    <mergeCell ref="C68:D68"/>
    <mergeCell ref="E68"/>
    <mergeCell ref="F68"/>
    <mergeCell ref="G68"/>
    <mergeCell ref="H68"/>
    <mergeCell ref="I68"/>
    <mergeCell ref="J68"/>
    <mergeCell ref="K68"/>
    <mergeCell ref="L68"/>
    <mergeCell ref="C67:D67"/>
    <mergeCell ref="E67"/>
    <mergeCell ref="F67"/>
    <mergeCell ref="G67"/>
    <mergeCell ref="H67"/>
    <mergeCell ref="I69"/>
    <mergeCell ref="J69"/>
    <mergeCell ref="K69"/>
    <mergeCell ref="L69"/>
    <mergeCell ref="C70:D70"/>
    <mergeCell ref="E70"/>
    <mergeCell ref="F70"/>
    <mergeCell ref="G70"/>
    <mergeCell ref="H70"/>
    <mergeCell ref="I70"/>
    <mergeCell ref="J70"/>
    <mergeCell ref="K70"/>
    <mergeCell ref="L70"/>
    <mergeCell ref="C69:D69"/>
    <mergeCell ref="E69"/>
    <mergeCell ref="F69"/>
    <mergeCell ref="G69"/>
    <mergeCell ref="H69"/>
    <mergeCell ref="I71"/>
    <mergeCell ref="J71"/>
    <mergeCell ref="K71"/>
    <mergeCell ref="L71"/>
    <mergeCell ref="C72:D72"/>
    <mergeCell ref="E72"/>
    <mergeCell ref="F72"/>
    <mergeCell ref="G72"/>
    <mergeCell ref="H72"/>
    <mergeCell ref="I72"/>
    <mergeCell ref="J72"/>
    <mergeCell ref="K72"/>
    <mergeCell ref="L72"/>
    <mergeCell ref="C71:D71"/>
    <mergeCell ref="E71"/>
    <mergeCell ref="F71"/>
    <mergeCell ref="G71"/>
    <mergeCell ref="H71"/>
    <mergeCell ref="I73"/>
    <mergeCell ref="J73"/>
    <mergeCell ref="K73"/>
    <mergeCell ref="L73"/>
    <mergeCell ref="C74:D74"/>
    <mergeCell ref="E74"/>
    <mergeCell ref="F74"/>
    <mergeCell ref="G74"/>
    <mergeCell ref="H74"/>
    <mergeCell ref="I74"/>
    <mergeCell ref="J74"/>
    <mergeCell ref="K74"/>
    <mergeCell ref="L74"/>
    <mergeCell ref="C73:D73"/>
    <mergeCell ref="E73"/>
    <mergeCell ref="F73"/>
    <mergeCell ref="G73"/>
    <mergeCell ref="H73"/>
    <mergeCell ref="I75"/>
    <mergeCell ref="J75"/>
    <mergeCell ref="K75"/>
    <mergeCell ref="L75"/>
    <mergeCell ref="C76:D76"/>
    <mergeCell ref="E76"/>
    <mergeCell ref="F76"/>
    <mergeCell ref="G76"/>
    <mergeCell ref="H76"/>
    <mergeCell ref="I76"/>
    <mergeCell ref="J76"/>
    <mergeCell ref="K76"/>
    <mergeCell ref="L76"/>
    <mergeCell ref="C75:D75"/>
    <mergeCell ref="E75"/>
    <mergeCell ref="F75"/>
    <mergeCell ref="G75"/>
    <mergeCell ref="H75"/>
    <mergeCell ref="I77"/>
    <mergeCell ref="J77"/>
    <mergeCell ref="K77"/>
    <mergeCell ref="L77"/>
    <mergeCell ref="C78:D78"/>
    <mergeCell ref="E78"/>
    <mergeCell ref="F78"/>
    <mergeCell ref="G78"/>
    <mergeCell ref="H78"/>
    <mergeCell ref="I78"/>
    <mergeCell ref="J78"/>
    <mergeCell ref="K78"/>
    <mergeCell ref="L78"/>
    <mergeCell ref="C77:D77"/>
    <mergeCell ref="E77"/>
    <mergeCell ref="F77"/>
    <mergeCell ref="G77"/>
    <mergeCell ref="H77"/>
    <mergeCell ref="I79"/>
    <mergeCell ref="J79"/>
    <mergeCell ref="K79"/>
    <mergeCell ref="L79"/>
    <mergeCell ref="C80:D80"/>
    <mergeCell ref="E80"/>
    <mergeCell ref="F80"/>
    <mergeCell ref="G80"/>
    <mergeCell ref="H80"/>
    <mergeCell ref="I80"/>
    <mergeCell ref="J80"/>
    <mergeCell ref="K80"/>
    <mergeCell ref="L80"/>
    <mergeCell ref="C79:D79"/>
    <mergeCell ref="E79"/>
    <mergeCell ref="F79"/>
    <mergeCell ref="G79"/>
    <mergeCell ref="H79"/>
    <mergeCell ref="I81"/>
    <mergeCell ref="J81"/>
    <mergeCell ref="K81"/>
    <mergeCell ref="L81"/>
    <mergeCell ref="C82:D82"/>
    <mergeCell ref="E82"/>
    <mergeCell ref="F82"/>
    <mergeCell ref="G82"/>
    <mergeCell ref="H82"/>
    <mergeCell ref="I82"/>
    <mergeCell ref="J82"/>
    <mergeCell ref="K82"/>
    <mergeCell ref="L82"/>
    <mergeCell ref="C81:D81"/>
    <mergeCell ref="E81"/>
    <mergeCell ref="F81"/>
    <mergeCell ref="G81"/>
    <mergeCell ref="H81"/>
    <mergeCell ref="I83"/>
    <mergeCell ref="J83"/>
    <mergeCell ref="K83"/>
    <mergeCell ref="L83"/>
    <mergeCell ref="C84:D84"/>
    <mergeCell ref="E84"/>
    <mergeCell ref="F84"/>
    <mergeCell ref="G84"/>
    <mergeCell ref="H84"/>
    <mergeCell ref="I84"/>
    <mergeCell ref="J84"/>
    <mergeCell ref="K84"/>
    <mergeCell ref="L84"/>
    <mergeCell ref="C83:D83"/>
    <mergeCell ref="E83"/>
    <mergeCell ref="F83"/>
    <mergeCell ref="G83"/>
    <mergeCell ref="H83"/>
    <mergeCell ref="I85"/>
    <mergeCell ref="J85"/>
    <mergeCell ref="K85"/>
    <mergeCell ref="L85"/>
    <mergeCell ref="C86:D86"/>
    <mergeCell ref="E86"/>
    <mergeCell ref="F86"/>
    <mergeCell ref="G86"/>
    <mergeCell ref="H86"/>
    <mergeCell ref="I86"/>
    <mergeCell ref="J86"/>
    <mergeCell ref="K86"/>
    <mergeCell ref="L86"/>
    <mergeCell ref="C85:D85"/>
    <mergeCell ref="E85"/>
    <mergeCell ref="F85"/>
    <mergeCell ref="G85"/>
    <mergeCell ref="H85"/>
    <mergeCell ref="I87"/>
    <mergeCell ref="J87"/>
    <mergeCell ref="K87"/>
    <mergeCell ref="L87"/>
    <mergeCell ref="C88:D88"/>
    <mergeCell ref="E88"/>
    <mergeCell ref="F88"/>
    <mergeCell ref="G88"/>
    <mergeCell ref="H88"/>
    <mergeCell ref="I88"/>
    <mergeCell ref="J88"/>
    <mergeCell ref="K88"/>
    <mergeCell ref="L88"/>
    <mergeCell ref="C87:D87"/>
    <mergeCell ref="E87"/>
    <mergeCell ref="F87"/>
    <mergeCell ref="G87"/>
    <mergeCell ref="H87"/>
    <mergeCell ref="I89"/>
    <mergeCell ref="J89"/>
    <mergeCell ref="K89"/>
    <mergeCell ref="L89"/>
    <mergeCell ref="C90:D90"/>
    <mergeCell ref="E90"/>
    <mergeCell ref="F90"/>
    <mergeCell ref="G90"/>
    <mergeCell ref="H90"/>
    <mergeCell ref="I90"/>
    <mergeCell ref="J90"/>
    <mergeCell ref="K90"/>
    <mergeCell ref="L90"/>
    <mergeCell ref="C89:D89"/>
    <mergeCell ref="E89"/>
    <mergeCell ref="F89"/>
    <mergeCell ref="G89"/>
    <mergeCell ref="H89"/>
    <mergeCell ref="I91"/>
    <mergeCell ref="J91"/>
    <mergeCell ref="K91"/>
    <mergeCell ref="L91"/>
    <mergeCell ref="C92:D92"/>
    <mergeCell ref="E92"/>
    <mergeCell ref="F92"/>
    <mergeCell ref="G92"/>
    <mergeCell ref="H92"/>
    <mergeCell ref="I92"/>
    <mergeCell ref="J92"/>
    <mergeCell ref="K92"/>
    <mergeCell ref="L92"/>
    <mergeCell ref="C91:D91"/>
    <mergeCell ref="E91"/>
    <mergeCell ref="F91"/>
    <mergeCell ref="G91"/>
    <mergeCell ref="H91"/>
    <mergeCell ref="I93"/>
    <mergeCell ref="J93"/>
    <mergeCell ref="K93"/>
    <mergeCell ref="L93"/>
    <mergeCell ref="C94:D94"/>
    <mergeCell ref="E94"/>
    <mergeCell ref="F94"/>
    <mergeCell ref="G94"/>
    <mergeCell ref="H94"/>
    <mergeCell ref="I94"/>
    <mergeCell ref="J94"/>
    <mergeCell ref="K94"/>
    <mergeCell ref="L94"/>
    <mergeCell ref="C93:D93"/>
    <mergeCell ref="E93"/>
    <mergeCell ref="F93"/>
    <mergeCell ref="G93"/>
    <mergeCell ref="H93"/>
    <mergeCell ref="I95"/>
    <mergeCell ref="J95"/>
    <mergeCell ref="K95"/>
    <mergeCell ref="L95"/>
    <mergeCell ref="C96:D96"/>
    <mergeCell ref="E96"/>
    <mergeCell ref="F96"/>
    <mergeCell ref="G96"/>
    <mergeCell ref="H96"/>
    <mergeCell ref="I96"/>
    <mergeCell ref="J96"/>
    <mergeCell ref="K96"/>
    <mergeCell ref="L96"/>
    <mergeCell ref="C95:D95"/>
    <mergeCell ref="E95"/>
    <mergeCell ref="F95"/>
    <mergeCell ref="G95"/>
    <mergeCell ref="H95"/>
    <mergeCell ref="I97"/>
    <mergeCell ref="J97"/>
    <mergeCell ref="K97"/>
    <mergeCell ref="L97"/>
    <mergeCell ref="C98:D98"/>
    <mergeCell ref="E98"/>
    <mergeCell ref="F98"/>
    <mergeCell ref="G98"/>
    <mergeCell ref="H98"/>
    <mergeCell ref="I98"/>
    <mergeCell ref="J98"/>
    <mergeCell ref="K98"/>
    <mergeCell ref="L98"/>
    <mergeCell ref="C97:D97"/>
    <mergeCell ref="E97"/>
    <mergeCell ref="F97"/>
    <mergeCell ref="G97"/>
    <mergeCell ref="H97"/>
    <mergeCell ref="I99"/>
    <mergeCell ref="J99"/>
    <mergeCell ref="K99"/>
    <mergeCell ref="L99"/>
    <mergeCell ref="C100:D100"/>
    <mergeCell ref="E100"/>
    <mergeCell ref="F100"/>
    <mergeCell ref="G100"/>
    <mergeCell ref="H100"/>
    <mergeCell ref="I100"/>
    <mergeCell ref="J100"/>
    <mergeCell ref="K100"/>
    <mergeCell ref="L100"/>
    <mergeCell ref="C99:D99"/>
    <mergeCell ref="E99"/>
    <mergeCell ref="F99"/>
    <mergeCell ref="G99"/>
    <mergeCell ref="H99"/>
    <mergeCell ref="I101"/>
    <mergeCell ref="J101"/>
    <mergeCell ref="K101"/>
    <mergeCell ref="L101"/>
    <mergeCell ref="C102:D102"/>
    <mergeCell ref="E102"/>
    <mergeCell ref="F102"/>
    <mergeCell ref="G102"/>
    <mergeCell ref="H102"/>
    <mergeCell ref="I102"/>
    <mergeCell ref="J102"/>
    <mergeCell ref="K102"/>
    <mergeCell ref="L102"/>
    <mergeCell ref="C101:D101"/>
    <mergeCell ref="E101"/>
    <mergeCell ref="F101"/>
    <mergeCell ref="G101"/>
    <mergeCell ref="H101"/>
    <mergeCell ref="I103"/>
    <mergeCell ref="J103"/>
    <mergeCell ref="K103"/>
    <mergeCell ref="L103"/>
    <mergeCell ref="C104:D104"/>
    <mergeCell ref="E104"/>
    <mergeCell ref="F104"/>
    <mergeCell ref="G104"/>
    <mergeCell ref="H104"/>
    <mergeCell ref="I104"/>
    <mergeCell ref="J104"/>
    <mergeCell ref="K104"/>
    <mergeCell ref="L104"/>
    <mergeCell ref="C103:D103"/>
    <mergeCell ref="E103"/>
    <mergeCell ref="F103"/>
    <mergeCell ref="G103"/>
    <mergeCell ref="H103"/>
    <mergeCell ref="I105"/>
    <mergeCell ref="J105"/>
    <mergeCell ref="K105"/>
    <mergeCell ref="L105"/>
    <mergeCell ref="C106:D106"/>
    <mergeCell ref="E106"/>
    <mergeCell ref="F106"/>
    <mergeCell ref="G106"/>
    <mergeCell ref="H106"/>
    <mergeCell ref="I106"/>
    <mergeCell ref="J106"/>
    <mergeCell ref="K106"/>
    <mergeCell ref="L106"/>
    <mergeCell ref="C105:D105"/>
    <mergeCell ref="E105"/>
    <mergeCell ref="F105"/>
    <mergeCell ref="G105"/>
    <mergeCell ref="H105"/>
    <mergeCell ref="I107"/>
    <mergeCell ref="J107"/>
    <mergeCell ref="K107"/>
    <mergeCell ref="L107"/>
    <mergeCell ref="C108:D108"/>
    <mergeCell ref="E108"/>
    <mergeCell ref="F108"/>
    <mergeCell ref="G108"/>
    <mergeCell ref="H108"/>
    <mergeCell ref="I108"/>
    <mergeCell ref="J108"/>
    <mergeCell ref="K108"/>
    <mergeCell ref="L108"/>
    <mergeCell ref="C107:D107"/>
    <mergeCell ref="E107"/>
    <mergeCell ref="F107"/>
    <mergeCell ref="G107"/>
    <mergeCell ref="H107"/>
    <mergeCell ref="I109"/>
    <mergeCell ref="J109"/>
    <mergeCell ref="K109"/>
    <mergeCell ref="L109"/>
    <mergeCell ref="C110:D110"/>
    <mergeCell ref="E110"/>
    <mergeCell ref="F110"/>
    <mergeCell ref="G110"/>
    <mergeCell ref="H110"/>
    <mergeCell ref="I110"/>
    <mergeCell ref="J110"/>
    <mergeCell ref="K110"/>
    <mergeCell ref="L110"/>
    <mergeCell ref="C109:D109"/>
    <mergeCell ref="E109"/>
    <mergeCell ref="F109"/>
    <mergeCell ref="G109"/>
    <mergeCell ref="H109"/>
    <mergeCell ref="I111"/>
    <mergeCell ref="J111"/>
    <mergeCell ref="K111"/>
    <mergeCell ref="L111"/>
    <mergeCell ref="C112:D112"/>
    <mergeCell ref="E112"/>
    <mergeCell ref="F112"/>
    <mergeCell ref="G112"/>
    <mergeCell ref="H112"/>
    <mergeCell ref="I112"/>
    <mergeCell ref="J112"/>
    <mergeCell ref="K112"/>
    <mergeCell ref="L112"/>
    <mergeCell ref="C111:D111"/>
    <mergeCell ref="E111"/>
    <mergeCell ref="F111"/>
    <mergeCell ref="G111"/>
    <mergeCell ref="H111"/>
    <mergeCell ref="I113"/>
    <mergeCell ref="J113"/>
    <mergeCell ref="K113"/>
    <mergeCell ref="L113"/>
    <mergeCell ref="C114:D114"/>
    <mergeCell ref="E114"/>
    <mergeCell ref="F114"/>
    <mergeCell ref="G114"/>
    <mergeCell ref="H114"/>
    <mergeCell ref="I114"/>
    <mergeCell ref="J114"/>
    <mergeCell ref="K114"/>
    <mergeCell ref="L114"/>
    <mergeCell ref="C113:D113"/>
    <mergeCell ref="E113"/>
    <mergeCell ref="F113"/>
    <mergeCell ref="G113"/>
    <mergeCell ref="H113"/>
    <mergeCell ref="I115"/>
    <mergeCell ref="J115"/>
    <mergeCell ref="K115"/>
    <mergeCell ref="L115"/>
    <mergeCell ref="C116:D116"/>
    <mergeCell ref="C115:D115"/>
    <mergeCell ref="E115"/>
    <mergeCell ref="F115"/>
    <mergeCell ref="G115"/>
    <mergeCell ref="H115"/>
  </mergeCells>
  <dataValidations count="300">
    <dataValidation type="decimal" showErrorMessage="1" errorTitle="Kesalahan Jenis Data" error="Data yang dimasukkan harus berupa Angka!" sqref="I16">
      <formula1>-1000000000000000000</formula1>
      <formula2>1000000000000000000</formula2>
    </dataValidation>
    <dataValidation type="decimal" showErrorMessage="1" errorTitle="Kesalahan Jenis Data" error="Data yang dimasukkan harus berupa Angka!" sqref="J16">
      <formula1>-1000000000000000000</formula1>
      <formula2>1000000000000000000</formula2>
    </dataValidation>
    <dataValidation type="decimal" showErrorMessage="1" errorTitle="Kesalahan Jenis Data" error="Data yang dimasukkan harus berupa Angka!" sqref="K16">
      <formula1>-1000000000000000000</formula1>
      <formula2>1000000000000000000</formula2>
    </dataValidation>
    <dataValidation type="decimal" showErrorMessage="1" errorTitle="Kesalahan Jenis Data" error="Data yang dimasukkan harus berupa Angka!" sqref="I17">
      <formula1>-1000000000000000000</formula1>
      <formula2>1000000000000000000</formula2>
    </dataValidation>
    <dataValidation type="decimal" showErrorMessage="1" errorTitle="Kesalahan Jenis Data" error="Data yang dimasukkan harus berupa Angka!" sqref="J17">
      <formula1>-1000000000000000000</formula1>
      <formula2>1000000000000000000</formula2>
    </dataValidation>
    <dataValidation type="decimal" showErrorMessage="1" errorTitle="Kesalahan Jenis Data" error="Data yang dimasukkan harus berupa Angka!" sqref="K17">
      <formula1>-1000000000000000000</formula1>
      <formula2>1000000000000000000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ecimal" showErrorMessage="1" errorTitle="Kesalahan Jenis Data" error="Data yang dimasukkan harus berupa Angka!" sqref="J18">
      <formula1>-1000000000000000000</formula1>
      <formula2>1000000000000000000</formula2>
    </dataValidation>
    <dataValidation type="decimal" showErrorMessage="1" errorTitle="Kesalahan Jenis Data" error="Data yang dimasukkan harus berupa Angka!" sqref="K18">
      <formula1>-1000000000000000000</formula1>
      <formula2>1000000000000000000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  <dataValidation type="decimal" showErrorMessage="1" errorTitle="Kesalahan Jenis Data" error="Data yang dimasukkan harus berupa Angka!" sqref="J19">
      <formula1>-1000000000000000000</formula1>
      <formula2>1000000000000000000</formula2>
    </dataValidation>
    <dataValidation type="decimal" showErrorMessage="1" errorTitle="Kesalahan Jenis Data" error="Data yang dimasukkan harus berupa Angka!" sqref="K19">
      <formula1>-1000000000000000000</formula1>
      <formula2>1000000000000000000</formula2>
    </dataValidation>
    <dataValidation type="decimal" showErrorMessage="1" errorTitle="Kesalahan Jenis Data" error="Data yang dimasukkan harus berupa Angka!" sqref="I20">
      <formula1>-1000000000000000000</formula1>
      <formula2>1000000000000000000</formula2>
    </dataValidation>
    <dataValidation type="decimal" showErrorMessage="1" errorTitle="Kesalahan Jenis Data" error="Data yang dimasukkan harus berupa Angka!" sqref="J20">
      <formula1>-1000000000000000000</formula1>
      <formula2>1000000000000000000</formula2>
    </dataValidation>
    <dataValidation type="decimal" showErrorMessage="1" errorTitle="Kesalahan Jenis Data" error="Data yang dimasukkan harus berupa Angka!" sqref="K20">
      <formula1>-1000000000000000000</formula1>
      <formula2>1000000000000000000</formula2>
    </dataValidation>
    <dataValidation type="decimal" showErrorMessage="1" errorTitle="Kesalahan Jenis Data" error="Data yang dimasukkan harus berupa Angka!" sqref="I21">
      <formula1>-1000000000000000000</formula1>
      <formula2>1000000000000000000</formula2>
    </dataValidation>
    <dataValidation type="decimal" showErrorMessage="1" errorTitle="Kesalahan Jenis Data" error="Data yang dimasukkan harus berupa Angka!" sqref="J21">
      <formula1>-1000000000000000000</formula1>
      <formula2>1000000000000000000</formula2>
    </dataValidation>
    <dataValidation type="decimal" showErrorMessage="1" errorTitle="Kesalahan Jenis Data" error="Data yang dimasukkan harus berupa Angka!" sqref="K21">
      <formula1>-1000000000000000000</formula1>
      <formula2>1000000000000000000</formula2>
    </dataValidation>
    <dataValidation type="decimal" showErrorMessage="1" errorTitle="Kesalahan Jenis Data" error="Data yang dimasukkan harus berupa Angka!" sqref="I22">
      <formula1>-1000000000000000000</formula1>
      <formula2>1000000000000000000</formula2>
    </dataValidation>
    <dataValidation type="decimal" showErrorMessage="1" errorTitle="Kesalahan Jenis Data" error="Data yang dimasukkan harus berupa Angka!" sqref="J22">
      <formula1>-1000000000000000000</formula1>
      <formula2>1000000000000000000</formula2>
    </dataValidation>
    <dataValidation type="decimal" showErrorMessage="1" errorTitle="Kesalahan Jenis Data" error="Data yang dimasukkan harus berupa Angka!" sqref="K22">
      <formula1>-1000000000000000000</formula1>
      <formula2>1000000000000000000</formula2>
    </dataValidation>
    <dataValidation type="decimal" showErrorMessage="1" errorTitle="Kesalahan Jenis Data" error="Data yang dimasukkan harus berupa Angka!" sqref="I23">
      <formula1>-1000000000000000000</formula1>
      <formula2>1000000000000000000</formula2>
    </dataValidation>
    <dataValidation type="decimal" showErrorMessage="1" errorTitle="Kesalahan Jenis Data" error="Data yang dimasukkan harus berupa Angka!" sqref="J23">
      <formula1>-1000000000000000000</formula1>
      <formula2>1000000000000000000</formula2>
    </dataValidation>
    <dataValidation type="decimal" showErrorMessage="1" errorTitle="Kesalahan Jenis Data" error="Data yang dimasukkan harus berupa Angka!" sqref="K23">
      <formula1>-1000000000000000000</formula1>
      <formula2>1000000000000000000</formula2>
    </dataValidation>
    <dataValidation type="decimal" showErrorMessage="1" errorTitle="Kesalahan Jenis Data" error="Data yang dimasukkan harus berupa Angka!" sqref="I24">
      <formula1>-1000000000000000000</formula1>
      <formula2>1000000000000000000</formula2>
    </dataValidation>
    <dataValidation type="decimal" showErrorMessage="1" errorTitle="Kesalahan Jenis Data" error="Data yang dimasukkan harus berupa Angka!" sqref="J24">
      <formula1>-1000000000000000000</formula1>
      <formula2>1000000000000000000</formula2>
    </dataValidation>
    <dataValidation type="decimal" showErrorMessage="1" errorTitle="Kesalahan Jenis Data" error="Data yang dimasukkan harus berupa Angka!" sqref="K24">
      <formula1>-1000000000000000000</formula1>
      <formula2>1000000000000000000</formula2>
    </dataValidation>
    <dataValidation type="decimal" showErrorMessage="1" errorTitle="Kesalahan Jenis Data" error="Data yang dimasukkan harus berupa Angka!" sqref="I25">
      <formula1>-1000000000000000000</formula1>
      <formula2>1000000000000000000</formula2>
    </dataValidation>
    <dataValidation type="decimal" showErrorMessage="1" errorTitle="Kesalahan Jenis Data" error="Data yang dimasukkan harus berupa Angka!" sqref="J25">
      <formula1>-1000000000000000000</formula1>
      <formula2>1000000000000000000</formula2>
    </dataValidation>
    <dataValidation type="decimal" showErrorMessage="1" errorTitle="Kesalahan Jenis Data" error="Data yang dimasukkan harus berupa Angka!" sqref="K25">
      <formula1>-1000000000000000000</formula1>
      <formula2>1000000000000000000</formula2>
    </dataValidation>
    <dataValidation type="decimal" showErrorMessage="1" errorTitle="Kesalahan Jenis Data" error="Data yang dimasukkan harus berupa Angka!" sqref="I26">
      <formula1>-1000000000000000000</formula1>
      <formula2>1000000000000000000</formula2>
    </dataValidation>
    <dataValidation type="decimal" showErrorMessage="1" errorTitle="Kesalahan Jenis Data" error="Data yang dimasukkan harus berupa Angka!" sqref="J26">
      <formula1>-1000000000000000000</formula1>
      <formula2>1000000000000000000</formula2>
    </dataValidation>
    <dataValidation type="decimal" showErrorMessage="1" errorTitle="Kesalahan Jenis Data" error="Data yang dimasukkan harus berupa Angka!" sqref="K26">
      <formula1>-1000000000000000000</formula1>
      <formula2>1000000000000000000</formula2>
    </dataValidation>
    <dataValidation type="decimal" showErrorMessage="1" errorTitle="Kesalahan Jenis Data" error="Data yang dimasukkan harus berupa Angka!" sqref="I27">
      <formula1>-1000000000000000000</formula1>
      <formula2>1000000000000000000</formula2>
    </dataValidation>
    <dataValidation type="decimal" showErrorMessage="1" errorTitle="Kesalahan Jenis Data" error="Data yang dimasukkan harus berupa Angka!" sqref="J27">
      <formula1>-1000000000000000000</formula1>
      <formula2>1000000000000000000</formula2>
    </dataValidation>
    <dataValidation type="decimal" showErrorMessage="1" errorTitle="Kesalahan Jenis Data" error="Data yang dimasukkan harus berupa Angka!" sqref="K27">
      <formula1>-1000000000000000000</formula1>
      <formula2>1000000000000000000</formula2>
    </dataValidation>
    <dataValidation type="decimal" showErrorMessage="1" errorTitle="Kesalahan Jenis Data" error="Data yang dimasukkan harus berupa Angka!" sqref="I28">
      <formula1>-1000000000000000000</formula1>
      <formula2>1000000000000000000</formula2>
    </dataValidation>
    <dataValidation type="decimal" showErrorMessage="1" errorTitle="Kesalahan Jenis Data" error="Data yang dimasukkan harus berupa Angka!" sqref="J28">
      <formula1>-1000000000000000000</formula1>
      <formula2>1000000000000000000</formula2>
    </dataValidation>
    <dataValidation type="decimal" showErrorMessage="1" errorTitle="Kesalahan Jenis Data" error="Data yang dimasukkan harus berupa Angka!" sqref="K28">
      <formula1>-1000000000000000000</formula1>
      <formula2>1000000000000000000</formula2>
    </dataValidation>
    <dataValidation type="decimal" showErrorMessage="1" errorTitle="Kesalahan Jenis Data" error="Data yang dimasukkan harus berupa Angka!" sqref="I29">
      <formula1>-1000000000000000000</formula1>
      <formula2>1000000000000000000</formula2>
    </dataValidation>
    <dataValidation type="decimal" showErrorMessage="1" errorTitle="Kesalahan Jenis Data" error="Data yang dimasukkan harus berupa Angka!" sqref="J29">
      <formula1>-1000000000000000000</formula1>
      <formula2>1000000000000000000</formula2>
    </dataValidation>
    <dataValidation type="decimal" showErrorMessage="1" errorTitle="Kesalahan Jenis Data" error="Data yang dimasukkan harus berupa Angka!" sqref="K29">
      <formula1>-1000000000000000000</formula1>
      <formula2>1000000000000000000</formula2>
    </dataValidation>
    <dataValidation type="decimal" showErrorMessage="1" errorTitle="Kesalahan Jenis Data" error="Data yang dimasukkan harus berupa Angka!" sqref="I30">
      <formula1>-1000000000000000000</formula1>
      <formula2>1000000000000000000</formula2>
    </dataValidation>
    <dataValidation type="decimal" showErrorMessage="1" errorTitle="Kesalahan Jenis Data" error="Data yang dimasukkan harus berupa Angka!" sqref="J30">
      <formula1>-1000000000000000000</formula1>
      <formula2>1000000000000000000</formula2>
    </dataValidation>
    <dataValidation type="decimal" showErrorMessage="1" errorTitle="Kesalahan Jenis Data" error="Data yang dimasukkan harus berupa Angka!" sqref="K30">
      <formula1>-1000000000000000000</formula1>
      <formula2>1000000000000000000</formula2>
    </dataValidation>
    <dataValidation type="decimal" showErrorMessage="1" errorTitle="Kesalahan Jenis Data" error="Data yang dimasukkan harus berupa Angka!" sqref="I31">
      <formula1>-1000000000000000000</formula1>
      <formula2>1000000000000000000</formula2>
    </dataValidation>
    <dataValidation type="decimal" showErrorMessage="1" errorTitle="Kesalahan Jenis Data" error="Data yang dimasukkan harus berupa Angka!" sqref="J31">
      <formula1>-1000000000000000000</formula1>
      <formula2>1000000000000000000</formula2>
    </dataValidation>
    <dataValidation type="decimal" showErrorMessage="1" errorTitle="Kesalahan Jenis Data" error="Data yang dimasukkan harus berupa Angka!" sqref="K31">
      <formula1>-1000000000000000000</formula1>
      <formula2>1000000000000000000</formula2>
    </dataValidation>
    <dataValidation type="decimal" showErrorMessage="1" errorTitle="Kesalahan Jenis Data" error="Data yang dimasukkan harus berupa Angka!" sqref="I32">
      <formula1>-1000000000000000000</formula1>
      <formula2>1000000000000000000</formula2>
    </dataValidation>
    <dataValidation type="decimal" showErrorMessage="1" errorTitle="Kesalahan Jenis Data" error="Data yang dimasukkan harus berupa Angka!" sqref="J32">
      <formula1>-1000000000000000000</formula1>
      <formula2>1000000000000000000</formula2>
    </dataValidation>
    <dataValidation type="decimal" showErrorMessage="1" errorTitle="Kesalahan Jenis Data" error="Data yang dimasukkan harus berupa Angka!" sqref="K32">
      <formula1>-1000000000000000000</formula1>
      <formula2>1000000000000000000</formula2>
    </dataValidation>
    <dataValidation type="decimal" showErrorMessage="1" errorTitle="Kesalahan Jenis Data" error="Data yang dimasukkan harus berupa Angka!" sqref="I33">
      <formula1>-1000000000000000000</formula1>
      <formula2>1000000000000000000</formula2>
    </dataValidation>
    <dataValidation type="decimal" showErrorMessage="1" errorTitle="Kesalahan Jenis Data" error="Data yang dimasukkan harus berupa Angka!" sqref="J33">
      <formula1>-1000000000000000000</formula1>
      <formula2>1000000000000000000</formula2>
    </dataValidation>
    <dataValidation type="decimal" showErrorMessage="1" errorTitle="Kesalahan Jenis Data" error="Data yang dimasukkan harus berupa Angka!" sqref="K33">
      <formula1>-1000000000000000000</formula1>
      <formula2>1000000000000000000</formula2>
    </dataValidation>
    <dataValidation type="decimal" showErrorMessage="1" errorTitle="Kesalahan Jenis Data" error="Data yang dimasukkan harus berupa Angka!" sqref="I34">
      <formula1>-1000000000000000000</formula1>
      <formula2>1000000000000000000</formula2>
    </dataValidation>
    <dataValidation type="decimal" showErrorMessage="1" errorTitle="Kesalahan Jenis Data" error="Data yang dimasukkan harus berupa Angka!" sqref="J34">
      <formula1>-1000000000000000000</formula1>
      <formula2>1000000000000000000</formula2>
    </dataValidation>
    <dataValidation type="decimal" showErrorMessage="1" errorTitle="Kesalahan Jenis Data" error="Data yang dimasukkan harus berupa Angka!" sqref="K34">
      <formula1>-1000000000000000000</formula1>
      <formula2>1000000000000000000</formula2>
    </dataValidation>
    <dataValidation type="decimal" showErrorMessage="1" errorTitle="Kesalahan Jenis Data" error="Data yang dimasukkan harus berupa Angka!" sqref="I35">
      <formula1>-1000000000000000000</formula1>
      <formula2>1000000000000000000</formula2>
    </dataValidation>
    <dataValidation type="decimal" showErrorMessage="1" errorTitle="Kesalahan Jenis Data" error="Data yang dimasukkan harus berupa Angka!" sqref="J35">
      <formula1>-1000000000000000000</formula1>
      <formula2>1000000000000000000</formula2>
    </dataValidation>
    <dataValidation type="decimal" showErrorMessage="1" errorTitle="Kesalahan Jenis Data" error="Data yang dimasukkan harus berupa Angka!" sqref="K35">
      <formula1>-1000000000000000000</formula1>
      <formula2>1000000000000000000</formula2>
    </dataValidation>
    <dataValidation type="decimal" showErrorMessage="1" errorTitle="Kesalahan Jenis Data" error="Data yang dimasukkan harus berupa Angka!" sqref="I36">
      <formula1>-1000000000000000000</formula1>
      <formula2>1000000000000000000</formula2>
    </dataValidation>
    <dataValidation type="decimal" showErrorMessage="1" errorTitle="Kesalahan Jenis Data" error="Data yang dimasukkan harus berupa Angka!" sqref="J36">
      <formula1>-1000000000000000000</formula1>
      <formula2>1000000000000000000</formula2>
    </dataValidation>
    <dataValidation type="decimal" showErrorMessage="1" errorTitle="Kesalahan Jenis Data" error="Data yang dimasukkan harus berupa Angka!" sqref="K36">
      <formula1>-1000000000000000000</formula1>
      <formula2>1000000000000000000</formula2>
    </dataValidation>
    <dataValidation type="decimal" showErrorMessage="1" errorTitle="Kesalahan Jenis Data" error="Data yang dimasukkan harus berupa Angka!" sqref="I37">
      <formula1>-1000000000000000000</formula1>
      <formula2>1000000000000000000</formula2>
    </dataValidation>
    <dataValidation type="decimal" showErrorMessage="1" errorTitle="Kesalahan Jenis Data" error="Data yang dimasukkan harus berupa Angka!" sqref="J37">
      <formula1>-1000000000000000000</formula1>
      <formula2>1000000000000000000</formula2>
    </dataValidation>
    <dataValidation type="decimal" showErrorMessage="1" errorTitle="Kesalahan Jenis Data" error="Data yang dimasukkan harus berupa Angka!" sqref="K37">
      <formula1>-1000000000000000000</formula1>
      <formula2>1000000000000000000</formula2>
    </dataValidation>
    <dataValidation type="decimal" showErrorMessage="1" errorTitle="Kesalahan Jenis Data" error="Data yang dimasukkan harus berupa Angka!" sqref="I38">
      <formula1>-1000000000000000000</formula1>
      <formula2>1000000000000000000</formula2>
    </dataValidation>
    <dataValidation type="decimal" showErrorMessage="1" errorTitle="Kesalahan Jenis Data" error="Data yang dimasukkan harus berupa Angka!" sqref="J38">
      <formula1>-1000000000000000000</formula1>
      <formula2>1000000000000000000</formula2>
    </dataValidation>
    <dataValidation type="decimal" showErrorMessage="1" errorTitle="Kesalahan Jenis Data" error="Data yang dimasukkan harus berupa Angka!" sqref="K38">
      <formula1>-1000000000000000000</formula1>
      <formula2>1000000000000000000</formula2>
    </dataValidation>
    <dataValidation type="decimal" showErrorMessage="1" errorTitle="Kesalahan Jenis Data" error="Data yang dimasukkan harus berupa Angka!" sqref="I39">
      <formula1>-1000000000000000000</formula1>
      <formula2>1000000000000000000</formula2>
    </dataValidation>
    <dataValidation type="decimal" showErrorMessage="1" errorTitle="Kesalahan Jenis Data" error="Data yang dimasukkan harus berupa Angka!" sqref="J39">
      <formula1>-1000000000000000000</formula1>
      <formula2>1000000000000000000</formula2>
    </dataValidation>
    <dataValidation type="decimal" showErrorMessage="1" errorTitle="Kesalahan Jenis Data" error="Data yang dimasukkan harus berupa Angka!" sqref="K39">
      <formula1>-1000000000000000000</formula1>
      <formula2>1000000000000000000</formula2>
    </dataValidation>
    <dataValidation type="decimal" showErrorMessage="1" errorTitle="Kesalahan Jenis Data" error="Data yang dimasukkan harus berupa Angka!" sqref="I40">
      <formula1>-1000000000000000000</formula1>
      <formula2>1000000000000000000</formula2>
    </dataValidation>
    <dataValidation type="decimal" showErrorMessage="1" errorTitle="Kesalahan Jenis Data" error="Data yang dimasukkan harus berupa Angka!" sqref="J40">
      <formula1>-1000000000000000000</formula1>
      <formula2>1000000000000000000</formula2>
    </dataValidation>
    <dataValidation type="decimal" showErrorMessage="1" errorTitle="Kesalahan Jenis Data" error="Data yang dimasukkan harus berupa Angka!" sqref="K40">
      <formula1>-1000000000000000000</formula1>
      <formula2>1000000000000000000</formula2>
    </dataValidation>
    <dataValidation type="decimal" showErrorMessage="1" errorTitle="Kesalahan Jenis Data" error="Data yang dimasukkan harus berupa Angka!" sqref="I41">
      <formula1>-1000000000000000000</formula1>
      <formula2>1000000000000000000</formula2>
    </dataValidation>
    <dataValidation type="decimal" showErrorMessage="1" errorTitle="Kesalahan Jenis Data" error="Data yang dimasukkan harus berupa Angka!" sqref="J41">
      <formula1>-1000000000000000000</formula1>
      <formula2>1000000000000000000</formula2>
    </dataValidation>
    <dataValidation type="decimal" showErrorMessage="1" errorTitle="Kesalahan Jenis Data" error="Data yang dimasukkan harus berupa Angka!" sqref="K41">
      <formula1>-1000000000000000000</formula1>
      <formula2>1000000000000000000</formula2>
    </dataValidation>
    <dataValidation type="decimal" showErrorMessage="1" errorTitle="Kesalahan Jenis Data" error="Data yang dimasukkan harus berupa Angka!" sqref="I42">
      <formula1>-1000000000000000000</formula1>
      <formula2>1000000000000000000</formula2>
    </dataValidation>
    <dataValidation type="decimal" showErrorMessage="1" errorTitle="Kesalahan Jenis Data" error="Data yang dimasukkan harus berupa Angka!" sqref="J42">
      <formula1>-1000000000000000000</formula1>
      <formula2>1000000000000000000</formula2>
    </dataValidation>
    <dataValidation type="decimal" showErrorMessage="1" errorTitle="Kesalahan Jenis Data" error="Data yang dimasukkan harus berupa Angka!" sqref="K42">
      <formula1>-1000000000000000000</formula1>
      <formula2>1000000000000000000</formula2>
    </dataValidation>
    <dataValidation type="decimal" showErrorMessage="1" errorTitle="Kesalahan Jenis Data" error="Data yang dimasukkan harus berupa Angka!" sqref="I43">
      <formula1>-1000000000000000000</formula1>
      <formula2>1000000000000000000</formula2>
    </dataValidation>
    <dataValidation type="decimal" showErrorMessage="1" errorTitle="Kesalahan Jenis Data" error="Data yang dimasukkan harus berupa Angka!" sqref="J43">
      <formula1>-1000000000000000000</formula1>
      <formula2>1000000000000000000</formula2>
    </dataValidation>
    <dataValidation type="decimal" showErrorMessage="1" errorTitle="Kesalahan Jenis Data" error="Data yang dimasukkan harus berupa Angka!" sqref="K43">
      <formula1>-1000000000000000000</formula1>
      <formula2>1000000000000000000</formula2>
    </dataValidation>
    <dataValidation type="decimal" showErrorMessage="1" errorTitle="Kesalahan Jenis Data" error="Data yang dimasukkan harus berupa Angka!" sqref="I44">
      <formula1>-1000000000000000000</formula1>
      <formula2>1000000000000000000</formula2>
    </dataValidation>
    <dataValidation type="decimal" showErrorMessage="1" errorTitle="Kesalahan Jenis Data" error="Data yang dimasukkan harus berupa Angka!" sqref="J44">
      <formula1>-1000000000000000000</formula1>
      <formula2>1000000000000000000</formula2>
    </dataValidation>
    <dataValidation type="decimal" showErrorMessage="1" errorTitle="Kesalahan Jenis Data" error="Data yang dimasukkan harus berupa Angka!" sqref="K44">
      <formula1>-1000000000000000000</formula1>
      <formula2>1000000000000000000</formula2>
    </dataValidation>
    <dataValidation type="decimal" showErrorMessage="1" errorTitle="Kesalahan Jenis Data" error="Data yang dimasukkan harus berupa Angka!" sqref="I45">
      <formula1>-1000000000000000000</formula1>
      <formula2>1000000000000000000</formula2>
    </dataValidation>
    <dataValidation type="decimal" showErrorMessage="1" errorTitle="Kesalahan Jenis Data" error="Data yang dimasukkan harus berupa Angka!" sqref="J45">
      <formula1>-1000000000000000000</formula1>
      <formula2>1000000000000000000</formula2>
    </dataValidation>
    <dataValidation type="decimal" showErrorMessage="1" errorTitle="Kesalahan Jenis Data" error="Data yang dimasukkan harus berupa Angka!" sqref="K45">
      <formula1>-1000000000000000000</formula1>
      <formula2>1000000000000000000</formula2>
    </dataValidation>
    <dataValidation type="decimal" showErrorMessage="1" errorTitle="Kesalahan Jenis Data" error="Data yang dimasukkan harus berupa Angka!" sqref="I46">
      <formula1>-1000000000000000000</formula1>
      <formula2>1000000000000000000</formula2>
    </dataValidation>
    <dataValidation type="decimal" showErrorMessage="1" errorTitle="Kesalahan Jenis Data" error="Data yang dimasukkan harus berupa Angka!" sqref="J46">
      <formula1>-1000000000000000000</formula1>
      <formula2>1000000000000000000</formula2>
    </dataValidation>
    <dataValidation type="decimal" showErrorMessage="1" errorTitle="Kesalahan Jenis Data" error="Data yang dimasukkan harus berupa Angka!" sqref="K46">
      <formula1>-1000000000000000000</formula1>
      <formula2>1000000000000000000</formula2>
    </dataValidation>
    <dataValidation type="decimal" showErrorMessage="1" errorTitle="Kesalahan Jenis Data" error="Data yang dimasukkan harus berupa Angka!" sqref="I47">
      <formula1>-1000000000000000000</formula1>
      <formula2>1000000000000000000</formula2>
    </dataValidation>
    <dataValidation type="decimal" showErrorMessage="1" errorTitle="Kesalahan Jenis Data" error="Data yang dimasukkan harus berupa Angka!" sqref="J47">
      <formula1>-1000000000000000000</formula1>
      <formula2>1000000000000000000</formula2>
    </dataValidation>
    <dataValidation type="decimal" showErrorMessage="1" errorTitle="Kesalahan Jenis Data" error="Data yang dimasukkan harus berupa Angka!" sqref="K47">
      <formula1>-1000000000000000000</formula1>
      <formula2>1000000000000000000</formula2>
    </dataValidation>
    <dataValidation type="decimal" showErrorMessage="1" errorTitle="Kesalahan Jenis Data" error="Data yang dimasukkan harus berupa Angka!" sqref="I48">
      <formula1>-1000000000000000000</formula1>
      <formula2>1000000000000000000</formula2>
    </dataValidation>
    <dataValidation type="decimal" showErrorMessage="1" errorTitle="Kesalahan Jenis Data" error="Data yang dimasukkan harus berupa Angka!" sqref="J48">
      <formula1>-1000000000000000000</formula1>
      <formula2>1000000000000000000</formula2>
    </dataValidation>
    <dataValidation type="decimal" showErrorMessage="1" errorTitle="Kesalahan Jenis Data" error="Data yang dimasukkan harus berupa Angka!" sqref="K48">
      <formula1>-1000000000000000000</formula1>
      <formula2>1000000000000000000</formula2>
    </dataValidation>
    <dataValidation type="decimal" showErrorMessage="1" errorTitle="Kesalahan Jenis Data" error="Data yang dimasukkan harus berupa Angka!" sqref="I49">
      <formula1>-1000000000000000000</formula1>
      <formula2>1000000000000000000</formula2>
    </dataValidation>
    <dataValidation type="decimal" showErrorMessage="1" errorTitle="Kesalahan Jenis Data" error="Data yang dimasukkan harus berupa Angka!" sqref="J49">
      <formula1>-1000000000000000000</formula1>
      <formula2>1000000000000000000</formula2>
    </dataValidation>
    <dataValidation type="decimal" showErrorMessage="1" errorTitle="Kesalahan Jenis Data" error="Data yang dimasukkan harus berupa Angka!" sqref="K49">
      <formula1>-1000000000000000000</formula1>
      <formula2>1000000000000000000</formula2>
    </dataValidation>
    <dataValidation type="decimal" showErrorMessage="1" errorTitle="Kesalahan Jenis Data" error="Data yang dimasukkan harus berupa Angka!" sqref="I50">
      <formula1>-1000000000000000000</formula1>
      <formula2>1000000000000000000</formula2>
    </dataValidation>
    <dataValidation type="decimal" showErrorMessage="1" errorTitle="Kesalahan Jenis Data" error="Data yang dimasukkan harus berupa Angka!" sqref="J50">
      <formula1>-1000000000000000000</formula1>
      <formula2>1000000000000000000</formula2>
    </dataValidation>
    <dataValidation type="decimal" showErrorMessage="1" errorTitle="Kesalahan Jenis Data" error="Data yang dimasukkan harus berupa Angka!" sqref="K50">
      <formula1>-1000000000000000000</formula1>
      <formula2>1000000000000000000</formula2>
    </dataValidation>
    <dataValidation type="decimal" showErrorMessage="1" errorTitle="Kesalahan Jenis Data" error="Data yang dimasukkan harus berupa Angka!" sqref="I51">
      <formula1>-1000000000000000000</formula1>
      <formula2>1000000000000000000</formula2>
    </dataValidation>
    <dataValidation type="decimal" showErrorMessage="1" errorTitle="Kesalahan Jenis Data" error="Data yang dimasukkan harus berupa Angka!" sqref="J51">
      <formula1>-1000000000000000000</formula1>
      <formula2>1000000000000000000</formula2>
    </dataValidation>
    <dataValidation type="decimal" showErrorMessage="1" errorTitle="Kesalahan Jenis Data" error="Data yang dimasukkan harus berupa Angka!" sqref="K51">
      <formula1>-1000000000000000000</formula1>
      <formula2>1000000000000000000</formula2>
    </dataValidation>
    <dataValidation type="decimal" showErrorMessage="1" errorTitle="Kesalahan Jenis Data" error="Data yang dimasukkan harus berupa Angka!" sqref="I52">
      <formula1>-1000000000000000000</formula1>
      <formula2>1000000000000000000</formula2>
    </dataValidation>
    <dataValidation type="decimal" showErrorMessage="1" errorTitle="Kesalahan Jenis Data" error="Data yang dimasukkan harus berupa Angka!" sqref="J52">
      <formula1>-1000000000000000000</formula1>
      <formula2>1000000000000000000</formula2>
    </dataValidation>
    <dataValidation type="decimal" showErrorMessage="1" errorTitle="Kesalahan Jenis Data" error="Data yang dimasukkan harus berupa Angka!" sqref="K52">
      <formula1>-1000000000000000000</formula1>
      <formula2>1000000000000000000</formula2>
    </dataValidation>
    <dataValidation type="decimal" showErrorMessage="1" errorTitle="Kesalahan Jenis Data" error="Data yang dimasukkan harus berupa Angka!" sqref="I53">
      <formula1>-1000000000000000000</formula1>
      <formula2>1000000000000000000</formula2>
    </dataValidation>
    <dataValidation type="decimal" showErrorMessage="1" errorTitle="Kesalahan Jenis Data" error="Data yang dimasukkan harus berupa Angka!" sqref="J53">
      <formula1>-1000000000000000000</formula1>
      <formula2>1000000000000000000</formula2>
    </dataValidation>
    <dataValidation type="decimal" showErrorMessage="1" errorTitle="Kesalahan Jenis Data" error="Data yang dimasukkan harus berupa Angka!" sqref="K53">
      <formula1>-1000000000000000000</formula1>
      <formula2>1000000000000000000</formula2>
    </dataValidation>
    <dataValidation type="decimal" showErrorMessage="1" errorTitle="Kesalahan Jenis Data" error="Data yang dimasukkan harus berupa Angka!" sqref="I54">
      <formula1>-1000000000000000000</formula1>
      <formula2>1000000000000000000</formula2>
    </dataValidation>
    <dataValidation type="decimal" showErrorMessage="1" errorTitle="Kesalahan Jenis Data" error="Data yang dimasukkan harus berupa Angka!" sqref="J54">
      <formula1>-1000000000000000000</formula1>
      <formula2>1000000000000000000</formula2>
    </dataValidation>
    <dataValidation type="decimal" showErrorMessage="1" errorTitle="Kesalahan Jenis Data" error="Data yang dimasukkan harus berupa Angka!" sqref="K54">
      <formula1>-1000000000000000000</formula1>
      <formula2>1000000000000000000</formula2>
    </dataValidation>
    <dataValidation type="decimal" showErrorMessage="1" errorTitle="Kesalahan Jenis Data" error="Data yang dimasukkan harus berupa Angka!" sqref="I55">
      <formula1>-1000000000000000000</formula1>
      <formula2>1000000000000000000</formula2>
    </dataValidation>
    <dataValidation type="decimal" showErrorMessage="1" errorTitle="Kesalahan Jenis Data" error="Data yang dimasukkan harus berupa Angka!" sqref="J55">
      <formula1>-1000000000000000000</formula1>
      <formula2>1000000000000000000</formula2>
    </dataValidation>
    <dataValidation type="decimal" showErrorMessage="1" errorTitle="Kesalahan Jenis Data" error="Data yang dimasukkan harus berupa Angka!" sqref="K55">
      <formula1>-1000000000000000000</formula1>
      <formula2>1000000000000000000</formula2>
    </dataValidation>
    <dataValidation type="decimal" showErrorMessage="1" errorTitle="Kesalahan Jenis Data" error="Data yang dimasukkan harus berupa Angka!" sqref="I56">
      <formula1>-1000000000000000000</formula1>
      <formula2>1000000000000000000</formula2>
    </dataValidation>
    <dataValidation type="decimal" showErrorMessage="1" errorTitle="Kesalahan Jenis Data" error="Data yang dimasukkan harus berupa Angka!" sqref="J56">
      <formula1>-1000000000000000000</formula1>
      <formula2>1000000000000000000</formula2>
    </dataValidation>
    <dataValidation type="decimal" showErrorMessage="1" errorTitle="Kesalahan Jenis Data" error="Data yang dimasukkan harus berupa Angka!" sqref="K56">
      <formula1>-1000000000000000000</formula1>
      <formula2>1000000000000000000</formula2>
    </dataValidation>
    <dataValidation type="decimal" showErrorMessage="1" errorTitle="Kesalahan Jenis Data" error="Data yang dimasukkan harus berupa Angka!" sqref="I57">
      <formula1>-1000000000000000000</formula1>
      <formula2>1000000000000000000</formula2>
    </dataValidation>
    <dataValidation type="decimal" showErrorMessage="1" errorTitle="Kesalahan Jenis Data" error="Data yang dimasukkan harus berupa Angka!" sqref="J57">
      <formula1>-1000000000000000000</formula1>
      <formula2>1000000000000000000</formula2>
    </dataValidation>
    <dataValidation type="decimal" showErrorMessage="1" errorTitle="Kesalahan Jenis Data" error="Data yang dimasukkan harus berupa Angka!" sqref="K57">
      <formula1>-1000000000000000000</formula1>
      <formula2>1000000000000000000</formula2>
    </dataValidation>
    <dataValidation type="decimal" showErrorMessage="1" errorTitle="Kesalahan Jenis Data" error="Data yang dimasukkan harus berupa Angka!" sqref="I58">
      <formula1>-1000000000000000000</formula1>
      <formula2>1000000000000000000</formula2>
    </dataValidation>
    <dataValidation type="decimal" showErrorMessage="1" errorTitle="Kesalahan Jenis Data" error="Data yang dimasukkan harus berupa Angka!" sqref="J58">
      <formula1>-1000000000000000000</formula1>
      <formula2>1000000000000000000</formula2>
    </dataValidation>
    <dataValidation type="decimal" showErrorMessage="1" errorTitle="Kesalahan Jenis Data" error="Data yang dimasukkan harus berupa Angka!" sqref="K58">
      <formula1>-1000000000000000000</formula1>
      <formula2>1000000000000000000</formula2>
    </dataValidation>
    <dataValidation type="decimal" showErrorMessage="1" errorTitle="Kesalahan Jenis Data" error="Data yang dimasukkan harus berupa Angka!" sqref="I59">
      <formula1>-1000000000000000000</formula1>
      <formula2>1000000000000000000</formula2>
    </dataValidation>
    <dataValidation type="decimal" showErrorMessage="1" errorTitle="Kesalahan Jenis Data" error="Data yang dimasukkan harus berupa Angka!" sqref="J59">
      <formula1>-1000000000000000000</formula1>
      <formula2>1000000000000000000</formula2>
    </dataValidation>
    <dataValidation type="decimal" showErrorMessage="1" errorTitle="Kesalahan Jenis Data" error="Data yang dimasukkan harus berupa Angka!" sqref="K59">
      <formula1>-1000000000000000000</formula1>
      <formula2>1000000000000000000</formula2>
    </dataValidation>
    <dataValidation type="decimal" showErrorMessage="1" errorTitle="Kesalahan Jenis Data" error="Data yang dimasukkan harus berupa Angka!" sqref="I60">
      <formula1>-1000000000000000000</formula1>
      <formula2>1000000000000000000</formula2>
    </dataValidation>
    <dataValidation type="decimal" showErrorMessage="1" errorTitle="Kesalahan Jenis Data" error="Data yang dimasukkan harus berupa Angka!" sqref="J60">
      <formula1>-1000000000000000000</formula1>
      <formula2>1000000000000000000</formula2>
    </dataValidation>
    <dataValidation type="decimal" showErrorMessage="1" errorTitle="Kesalahan Jenis Data" error="Data yang dimasukkan harus berupa Angka!" sqref="K60">
      <formula1>-1000000000000000000</formula1>
      <formula2>1000000000000000000</formula2>
    </dataValidation>
    <dataValidation type="decimal" showErrorMessage="1" errorTitle="Kesalahan Jenis Data" error="Data yang dimasukkan harus berupa Angka!" sqref="I61">
      <formula1>-1000000000000000000</formula1>
      <formula2>1000000000000000000</formula2>
    </dataValidation>
    <dataValidation type="decimal" showErrorMessage="1" errorTitle="Kesalahan Jenis Data" error="Data yang dimasukkan harus berupa Angka!" sqref="J61">
      <formula1>-1000000000000000000</formula1>
      <formula2>1000000000000000000</formula2>
    </dataValidation>
    <dataValidation type="decimal" showErrorMessage="1" errorTitle="Kesalahan Jenis Data" error="Data yang dimasukkan harus berupa Angka!" sqref="K61">
      <formula1>-1000000000000000000</formula1>
      <formula2>1000000000000000000</formula2>
    </dataValidation>
    <dataValidation type="decimal" showErrorMessage="1" errorTitle="Kesalahan Jenis Data" error="Data yang dimasukkan harus berupa Angka!" sqref="I62">
      <formula1>-1000000000000000000</formula1>
      <formula2>1000000000000000000</formula2>
    </dataValidation>
    <dataValidation type="decimal" showErrorMessage="1" errorTitle="Kesalahan Jenis Data" error="Data yang dimasukkan harus berupa Angka!" sqref="J62">
      <formula1>-1000000000000000000</formula1>
      <formula2>1000000000000000000</formula2>
    </dataValidation>
    <dataValidation type="decimal" showErrorMessage="1" errorTitle="Kesalahan Jenis Data" error="Data yang dimasukkan harus berupa Angka!" sqref="K62">
      <formula1>-1000000000000000000</formula1>
      <formula2>1000000000000000000</formula2>
    </dataValidation>
    <dataValidation type="decimal" showErrorMessage="1" errorTitle="Kesalahan Jenis Data" error="Data yang dimasukkan harus berupa Angka!" sqref="I63">
      <formula1>-1000000000000000000</formula1>
      <formula2>1000000000000000000</formula2>
    </dataValidation>
    <dataValidation type="decimal" showErrorMessage="1" errorTitle="Kesalahan Jenis Data" error="Data yang dimasukkan harus berupa Angka!" sqref="J63">
      <formula1>-1000000000000000000</formula1>
      <formula2>1000000000000000000</formula2>
    </dataValidation>
    <dataValidation type="decimal" showErrorMessage="1" errorTitle="Kesalahan Jenis Data" error="Data yang dimasukkan harus berupa Angka!" sqref="K63">
      <formula1>-1000000000000000000</formula1>
      <formula2>1000000000000000000</formula2>
    </dataValidation>
    <dataValidation type="decimal" showErrorMessage="1" errorTitle="Kesalahan Jenis Data" error="Data yang dimasukkan harus berupa Angka!" sqref="I64">
      <formula1>-1000000000000000000</formula1>
      <formula2>1000000000000000000</formula2>
    </dataValidation>
    <dataValidation type="decimal" showErrorMessage="1" errorTitle="Kesalahan Jenis Data" error="Data yang dimasukkan harus berupa Angka!" sqref="J64">
      <formula1>-1000000000000000000</formula1>
      <formula2>1000000000000000000</formula2>
    </dataValidation>
    <dataValidation type="decimal" showErrorMessage="1" errorTitle="Kesalahan Jenis Data" error="Data yang dimasukkan harus berupa Angka!" sqref="K64">
      <formula1>-1000000000000000000</formula1>
      <formula2>1000000000000000000</formula2>
    </dataValidation>
    <dataValidation type="decimal" showErrorMessage="1" errorTitle="Kesalahan Jenis Data" error="Data yang dimasukkan harus berupa Angka!" sqref="I65">
      <formula1>-1000000000000000000</formula1>
      <formula2>1000000000000000000</formula2>
    </dataValidation>
    <dataValidation type="decimal" showErrorMessage="1" errorTitle="Kesalahan Jenis Data" error="Data yang dimasukkan harus berupa Angka!" sqref="J65">
      <formula1>-1000000000000000000</formula1>
      <formula2>1000000000000000000</formula2>
    </dataValidation>
    <dataValidation type="decimal" showErrorMessage="1" errorTitle="Kesalahan Jenis Data" error="Data yang dimasukkan harus berupa Angka!" sqref="K65">
      <formula1>-1000000000000000000</formula1>
      <formula2>1000000000000000000</formula2>
    </dataValidation>
    <dataValidation type="decimal" showErrorMessage="1" errorTitle="Kesalahan Jenis Data" error="Data yang dimasukkan harus berupa Angka!" sqref="I66">
      <formula1>-1000000000000000000</formula1>
      <formula2>1000000000000000000</formula2>
    </dataValidation>
    <dataValidation type="decimal" showErrorMessage="1" errorTitle="Kesalahan Jenis Data" error="Data yang dimasukkan harus berupa Angka!" sqref="J66">
      <formula1>-1000000000000000000</formula1>
      <formula2>1000000000000000000</formula2>
    </dataValidation>
    <dataValidation type="decimal" showErrorMessage="1" errorTitle="Kesalahan Jenis Data" error="Data yang dimasukkan harus berupa Angka!" sqref="K66">
      <formula1>-1000000000000000000</formula1>
      <formula2>1000000000000000000</formula2>
    </dataValidation>
    <dataValidation type="decimal" showErrorMessage="1" errorTitle="Kesalahan Jenis Data" error="Data yang dimasukkan harus berupa Angka!" sqref="I67">
      <formula1>-1000000000000000000</formula1>
      <formula2>1000000000000000000</formula2>
    </dataValidation>
    <dataValidation type="decimal" showErrorMessage="1" errorTitle="Kesalahan Jenis Data" error="Data yang dimasukkan harus berupa Angka!" sqref="J67">
      <formula1>-1000000000000000000</formula1>
      <formula2>1000000000000000000</formula2>
    </dataValidation>
    <dataValidation type="decimal" showErrorMessage="1" errorTitle="Kesalahan Jenis Data" error="Data yang dimasukkan harus berupa Angka!" sqref="K67">
      <formula1>-1000000000000000000</formula1>
      <formula2>1000000000000000000</formula2>
    </dataValidation>
    <dataValidation type="decimal" showErrorMessage="1" errorTitle="Kesalahan Jenis Data" error="Data yang dimasukkan harus berupa Angka!" sqref="I68">
      <formula1>-1000000000000000000</formula1>
      <formula2>1000000000000000000</formula2>
    </dataValidation>
    <dataValidation type="decimal" showErrorMessage="1" errorTitle="Kesalahan Jenis Data" error="Data yang dimasukkan harus berupa Angka!" sqref="J68">
      <formula1>-1000000000000000000</formula1>
      <formula2>1000000000000000000</formula2>
    </dataValidation>
    <dataValidation type="decimal" showErrorMessage="1" errorTitle="Kesalahan Jenis Data" error="Data yang dimasukkan harus berupa Angka!" sqref="K68">
      <formula1>-1000000000000000000</formula1>
      <formula2>1000000000000000000</formula2>
    </dataValidation>
    <dataValidation type="decimal" showErrorMessage="1" errorTitle="Kesalahan Jenis Data" error="Data yang dimasukkan harus berupa Angka!" sqref="I69">
      <formula1>-1000000000000000000</formula1>
      <formula2>1000000000000000000</formula2>
    </dataValidation>
    <dataValidation type="decimal" showErrorMessage="1" errorTitle="Kesalahan Jenis Data" error="Data yang dimasukkan harus berupa Angka!" sqref="J69">
      <formula1>-1000000000000000000</formula1>
      <formula2>1000000000000000000</formula2>
    </dataValidation>
    <dataValidation type="decimal" showErrorMessage="1" errorTitle="Kesalahan Jenis Data" error="Data yang dimasukkan harus berupa Angka!" sqref="K69">
      <formula1>-1000000000000000000</formula1>
      <formula2>1000000000000000000</formula2>
    </dataValidation>
    <dataValidation type="decimal" showErrorMessage="1" errorTitle="Kesalahan Jenis Data" error="Data yang dimasukkan harus berupa Angka!" sqref="I70">
      <formula1>-1000000000000000000</formula1>
      <formula2>1000000000000000000</formula2>
    </dataValidation>
    <dataValidation type="decimal" showErrorMessage="1" errorTitle="Kesalahan Jenis Data" error="Data yang dimasukkan harus berupa Angka!" sqref="J70">
      <formula1>-1000000000000000000</formula1>
      <formula2>1000000000000000000</formula2>
    </dataValidation>
    <dataValidation type="decimal" showErrorMessage="1" errorTitle="Kesalahan Jenis Data" error="Data yang dimasukkan harus berupa Angka!" sqref="K70">
      <formula1>-1000000000000000000</formula1>
      <formula2>1000000000000000000</formula2>
    </dataValidation>
    <dataValidation type="decimal" showErrorMessage="1" errorTitle="Kesalahan Jenis Data" error="Data yang dimasukkan harus berupa Angka!" sqref="I71">
      <formula1>-1000000000000000000</formula1>
      <formula2>1000000000000000000</formula2>
    </dataValidation>
    <dataValidation type="decimal" showErrorMessage="1" errorTitle="Kesalahan Jenis Data" error="Data yang dimasukkan harus berupa Angka!" sqref="J71">
      <formula1>-1000000000000000000</formula1>
      <formula2>1000000000000000000</formula2>
    </dataValidation>
    <dataValidation type="decimal" showErrorMessage="1" errorTitle="Kesalahan Jenis Data" error="Data yang dimasukkan harus berupa Angka!" sqref="K71">
      <formula1>-1000000000000000000</formula1>
      <formula2>1000000000000000000</formula2>
    </dataValidation>
    <dataValidation type="decimal" showErrorMessage="1" errorTitle="Kesalahan Jenis Data" error="Data yang dimasukkan harus berupa Angka!" sqref="I72">
      <formula1>-1000000000000000000</formula1>
      <formula2>1000000000000000000</formula2>
    </dataValidation>
    <dataValidation type="decimal" showErrorMessage="1" errorTitle="Kesalahan Jenis Data" error="Data yang dimasukkan harus berupa Angka!" sqref="J72">
      <formula1>-1000000000000000000</formula1>
      <formula2>1000000000000000000</formula2>
    </dataValidation>
    <dataValidation type="decimal" showErrorMessage="1" errorTitle="Kesalahan Jenis Data" error="Data yang dimasukkan harus berupa Angka!" sqref="K72">
      <formula1>-1000000000000000000</formula1>
      <formula2>1000000000000000000</formula2>
    </dataValidation>
    <dataValidation type="decimal" showErrorMessage="1" errorTitle="Kesalahan Jenis Data" error="Data yang dimasukkan harus berupa Angka!" sqref="I73">
      <formula1>-1000000000000000000</formula1>
      <formula2>1000000000000000000</formula2>
    </dataValidation>
    <dataValidation type="decimal" showErrorMessage="1" errorTitle="Kesalahan Jenis Data" error="Data yang dimasukkan harus berupa Angka!" sqref="J73">
      <formula1>-1000000000000000000</formula1>
      <formula2>1000000000000000000</formula2>
    </dataValidation>
    <dataValidation type="decimal" showErrorMessage="1" errorTitle="Kesalahan Jenis Data" error="Data yang dimasukkan harus berupa Angka!" sqref="K73">
      <formula1>-1000000000000000000</formula1>
      <formula2>1000000000000000000</formula2>
    </dataValidation>
    <dataValidation type="decimal" showErrorMessage="1" errorTitle="Kesalahan Jenis Data" error="Data yang dimasukkan harus berupa Angka!" sqref="I74">
      <formula1>-1000000000000000000</formula1>
      <formula2>1000000000000000000</formula2>
    </dataValidation>
    <dataValidation type="decimal" showErrorMessage="1" errorTitle="Kesalahan Jenis Data" error="Data yang dimasukkan harus berupa Angka!" sqref="J74">
      <formula1>-1000000000000000000</formula1>
      <formula2>1000000000000000000</formula2>
    </dataValidation>
    <dataValidation type="decimal" showErrorMessage="1" errorTitle="Kesalahan Jenis Data" error="Data yang dimasukkan harus berupa Angka!" sqref="K74">
      <formula1>-1000000000000000000</formula1>
      <formula2>1000000000000000000</formula2>
    </dataValidation>
    <dataValidation type="decimal" showErrorMessage="1" errorTitle="Kesalahan Jenis Data" error="Data yang dimasukkan harus berupa Angka!" sqref="I75">
      <formula1>-1000000000000000000</formula1>
      <formula2>1000000000000000000</formula2>
    </dataValidation>
    <dataValidation type="decimal" showErrorMessage="1" errorTitle="Kesalahan Jenis Data" error="Data yang dimasukkan harus berupa Angka!" sqref="J75">
      <formula1>-1000000000000000000</formula1>
      <formula2>1000000000000000000</formula2>
    </dataValidation>
    <dataValidation type="decimal" showErrorMessage="1" errorTitle="Kesalahan Jenis Data" error="Data yang dimasukkan harus berupa Angka!" sqref="K75">
      <formula1>-1000000000000000000</formula1>
      <formula2>1000000000000000000</formula2>
    </dataValidation>
    <dataValidation type="decimal" showErrorMessage="1" errorTitle="Kesalahan Jenis Data" error="Data yang dimasukkan harus berupa Angka!" sqref="I76">
      <formula1>-1000000000000000000</formula1>
      <formula2>1000000000000000000</formula2>
    </dataValidation>
    <dataValidation type="decimal" showErrorMessage="1" errorTitle="Kesalahan Jenis Data" error="Data yang dimasukkan harus berupa Angka!" sqref="J76">
      <formula1>-1000000000000000000</formula1>
      <formula2>1000000000000000000</formula2>
    </dataValidation>
    <dataValidation type="decimal" showErrorMessage="1" errorTitle="Kesalahan Jenis Data" error="Data yang dimasukkan harus berupa Angka!" sqref="K76">
      <formula1>-1000000000000000000</formula1>
      <formula2>1000000000000000000</formula2>
    </dataValidation>
    <dataValidation type="decimal" showErrorMessage="1" errorTitle="Kesalahan Jenis Data" error="Data yang dimasukkan harus berupa Angka!" sqref="I77">
      <formula1>-1000000000000000000</formula1>
      <formula2>1000000000000000000</formula2>
    </dataValidation>
    <dataValidation type="decimal" showErrorMessage="1" errorTitle="Kesalahan Jenis Data" error="Data yang dimasukkan harus berupa Angka!" sqref="J77">
      <formula1>-1000000000000000000</formula1>
      <formula2>1000000000000000000</formula2>
    </dataValidation>
    <dataValidation type="decimal" showErrorMessage="1" errorTitle="Kesalahan Jenis Data" error="Data yang dimasukkan harus berupa Angka!" sqref="K77">
      <formula1>-1000000000000000000</formula1>
      <formula2>1000000000000000000</formula2>
    </dataValidation>
    <dataValidation type="decimal" showErrorMessage="1" errorTitle="Kesalahan Jenis Data" error="Data yang dimasukkan harus berupa Angka!" sqref="I78">
      <formula1>-1000000000000000000</formula1>
      <formula2>1000000000000000000</formula2>
    </dataValidation>
    <dataValidation type="decimal" showErrorMessage="1" errorTitle="Kesalahan Jenis Data" error="Data yang dimasukkan harus berupa Angka!" sqref="J78">
      <formula1>-1000000000000000000</formula1>
      <formula2>1000000000000000000</formula2>
    </dataValidation>
    <dataValidation type="decimal" showErrorMessage="1" errorTitle="Kesalahan Jenis Data" error="Data yang dimasukkan harus berupa Angka!" sqref="K78">
      <formula1>-1000000000000000000</formula1>
      <formula2>1000000000000000000</formula2>
    </dataValidation>
    <dataValidation type="decimal" showErrorMessage="1" errorTitle="Kesalahan Jenis Data" error="Data yang dimasukkan harus berupa Angka!" sqref="I79">
      <formula1>-1000000000000000000</formula1>
      <formula2>1000000000000000000</formula2>
    </dataValidation>
    <dataValidation type="decimal" showErrorMessage="1" errorTitle="Kesalahan Jenis Data" error="Data yang dimasukkan harus berupa Angka!" sqref="J79">
      <formula1>-1000000000000000000</formula1>
      <formula2>1000000000000000000</formula2>
    </dataValidation>
    <dataValidation type="decimal" showErrorMessage="1" errorTitle="Kesalahan Jenis Data" error="Data yang dimasukkan harus berupa Angka!" sqref="K79">
      <formula1>-1000000000000000000</formula1>
      <formula2>1000000000000000000</formula2>
    </dataValidation>
    <dataValidation type="decimal" showErrorMessage="1" errorTitle="Kesalahan Jenis Data" error="Data yang dimasukkan harus berupa Angka!" sqref="I80">
      <formula1>-1000000000000000000</formula1>
      <formula2>1000000000000000000</formula2>
    </dataValidation>
    <dataValidation type="decimal" showErrorMessage="1" errorTitle="Kesalahan Jenis Data" error="Data yang dimasukkan harus berupa Angka!" sqref="J80">
      <formula1>-1000000000000000000</formula1>
      <formula2>1000000000000000000</formula2>
    </dataValidation>
    <dataValidation type="decimal" showErrorMessage="1" errorTitle="Kesalahan Jenis Data" error="Data yang dimasukkan harus berupa Angka!" sqref="K80">
      <formula1>-1000000000000000000</formula1>
      <formula2>1000000000000000000</formula2>
    </dataValidation>
    <dataValidation type="decimal" showErrorMessage="1" errorTitle="Kesalahan Jenis Data" error="Data yang dimasukkan harus berupa Angka!" sqref="I81">
      <formula1>-1000000000000000000</formula1>
      <formula2>1000000000000000000</formula2>
    </dataValidation>
    <dataValidation type="decimal" showErrorMessage="1" errorTitle="Kesalahan Jenis Data" error="Data yang dimasukkan harus berupa Angka!" sqref="J81">
      <formula1>-1000000000000000000</formula1>
      <formula2>1000000000000000000</formula2>
    </dataValidation>
    <dataValidation type="decimal" showErrorMessage="1" errorTitle="Kesalahan Jenis Data" error="Data yang dimasukkan harus berupa Angka!" sqref="K81">
      <formula1>-1000000000000000000</formula1>
      <formula2>1000000000000000000</formula2>
    </dataValidation>
    <dataValidation type="decimal" showErrorMessage="1" errorTitle="Kesalahan Jenis Data" error="Data yang dimasukkan harus berupa Angka!" sqref="I82">
      <formula1>-1000000000000000000</formula1>
      <formula2>1000000000000000000</formula2>
    </dataValidation>
    <dataValidation type="decimal" showErrorMessage="1" errorTitle="Kesalahan Jenis Data" error="Data yang dimasukkan harus berupa Angka!" sqref="J82">
      <formula1>-1000000000000000000</formula1>
      <formula2>1000000000000000000</formula2>
    </dataValidation>
    <dataValidation type="decimal" showErrorMessage="1" errorTitle="Kesalahan Jenis Data" error="Data yang dimasukkan harus berupa Angka!" sqref="K82">
      <formula1>-1000000000000000000</formula1>
      <formula2>1000000000000000000</formula2>
    </dataValidation>
    <dataValidation type="decimal" showErrorMessage="1" errorTitle="Kesalahan Jenis Data" error="Data yang dimasukkan harus berupa Angka!" sqref="I83">
      <formula1>-1000000000000000000</formula1>
      <formula2>1000000000000000000</formula2>
    </dataValidation>
    <dataValidation type="decimal" showErrorMessage="1" errorTitle="Kesalahan Jenis Data" error="Data yang dimasukkan harus berupa Angka!" sqref="J83">
      <formula1>-1000000000000000000</formula1>
      <formula2>1000000000000000000</formula2>
    </dataValidation>
    <dataValidation type="decimal" showErrorMessage="1" errorTitle="Kesalahan Jenis Data" error="Data yang dimasukkan harus berupa Angka!" sqref="K83">
      <formula1>-1000000000000000000</formula1>
      <formula2>1000000000000000000</formula2>
    </dataValidation>
    <dataValidation type="decimal" showErrorMessage="1" errorTitle="Kesalahan Jenis Data" error="Data yang dimasukkan harus berupa Angka!" sqref="I84">
      <formula1>-1000000000000000000</formula1>
      <formula2>1000000000000000000</formula2>
    </dataValidation>
    <dataValidation type="decimal" showErrorMessage="1" errorTitle="Kesalahan Jenis Data" error="Data yang dimasukkan harus berupa Angka!" sqref="J84">
      <formula1>-1000000000000000000</formula1>
      <formula2>1000000000000000000</formula2>
    </dataValidation>
    <dataValidation type="decimal" showErrorMessage="1" errorTitle="Kesalahan Jenis Data" error="Data yang dimasukkan harus berupa Angka!" sqref="K84">
      <formula1>-1000000000000000000</formula1>
      <formula2>1000000000000000000</formula2>
    </dataValidation>
    <dataValidation type="decimal" showErrorMessage="1" errorTitle="Kesalahan Jenis Data" error="Data yang dimasukkan harus berupa Angka!" sqref="I85">
      <formula1>-1000000000000000000</formula1>
      <formula2>1000000000000000000</formula2>
    </dataValidation>
    <dataValidation type="decimal" showErrorMessage="1" errorTitle="Kesalahan Jenis Data" error="Data yang dimasukkan harus berupa Angka!" sqref="J85">
      <formula1>-1000000000000000000</formula1>
      <formula2>1000000000000000000</formula2>
    </dataValidation>
    <dataValidation type="decimal" showErrorMessage="1" errorTitle="Kesalahan Jenis Data" error="Data yang dimasukkan harus berupa Angka!" sqref="K85">
      <formula1>-1000000000000000000</formula1>
      <formula2>1000000000000000000</formula2>
    </dataValidation>
    <dataValidation type="decimal" showErrorMessage="1" errorTitle="Kesalahan Jenis Data" error="Data yang dimasukkan harus berupa Angka!" sqref="I86">
      <formula1>-1000000000000000000</formula1>
      <formula2>1000000000000000000</formula2>
    </dataValidation>
    <dataValidation type="decimal" showErrorMessage="1" errorTitle="Kesalahan Jenis Data" error="Data yang dimasukkan harus berupa Angka!" sqref="J86">
      <formula1>-1000000000000000000</formula1>
      <formula2>1000000000000000000</formula2>
    </dataValidation>
    <dataValidation type="decimal" showErrorMessage="1" errorTitle="Kesalahan Jenis Data" error="Data yang dimasukkan harus berupa Angka!" sqref="K86">
      <formula1>-1000000000000000000</formula1>
      <formula2>1000000000000000000</formula2>
    </dataValidation>
    <dataValidation type="decimal" showErrorMessage="1" errorTitle="Kesalahan Jenis Data" error="Data yang dimasukkan harus berupa Angka!" sqref="I87">
      <formula1>-1000000000000000000</formula1>
      <formula2>1000000000000000000</formula2>
    </dataValidation>
    <dataValidation type="decimal" showErrorMessage="1" errorTitle="Kesalahan Jenis Data" error="Data yang dimasukkan harus berupa Angka!" sqref="J87">
      <formula1>-1000000000000000000</formula1>
      <formula2>1000000000000000000</formula2>
    </dataValidation>
    <dataValidation type="decimal" showErrorMessage="1" errorTitle="Kesalahan Jenis Data" error="Data yang dimasukkan harus berupa Angka!" sqref="K87">
      <formula1>-1000000000000000000</formula1>
      <formula2>1000000000000000000</formula2>
    </dataValidation>
    <dataValidation type="decimal" showErrorMessage="1" errorTitle="Kesalahan Jenis Data" error="Data yang dimasukkan harus berupa Angka!" sqref="I88">
      <formula1>-1000000000000000000</formula1>
      <formula2>1000000000000000000</formula2>
    </dataValidation>
    <dataValidation type="decimal" showErrorMessage="1" errorTitle="Kesalahan Jenis Data" error="Data yang dimasukkan harus berupa Angka!" sqref="J88">
      <formula1>-1000000000000000000</formula1>
      <formula2>1000000000000000000</formula2>
    </dataValidation>
    <dataValidation type="decimal" showErrorMessage="1" errorTitle="Kesalahan Jenis Data" error="Data yang dimasukkan harus berupa Angka!" sqref="K88">
      <formula1>-1000000000000000000</formula1>
      <formula2>1000000000000000000</formula2>
    </dataValidation>
    <dataValidation type="decimal" showErrorMessage="1" errorTitle="Kesalahan Jenis Data" error="Data yang dimasukkan harus berupa Angka!" sqref="I89">
      <formula1>-1000000000000000000</formula1>
      <formula2>1000000000000000000</formula2>
    </dataValidation>
    <dataValidation type="decimal" showErrorMessage="1" errorTitle="Kesalahan Jenis Data" error="Data yang dimasukkan harus berupa Angka!" sqref="J89">
      <formula1>-1000000000000000000</formula1>
      <formula2>1000000000000000000</formula2>
    </dataValidation>
    <dataValidation type="decimal" showErrorMessage="1" errorTitle="Kesalahan Jenis Data" error="Data yang dimasukkan harus berupa Angka!" sqref="K89">
      <formula1>-1000000000000000000</formula1>
      <formula2>1000000000000000000</formula2>
    </dataValidation>
    <dataValidation type="decimal" showErrorMessage="1" errorTitle="Kesalahan Jenis Data" error="Data yang dimasukkan harus berupa Angka!" sqref="I90">
      <formula1>-1000000000000000000</formula1>
      <formula2>1000000000000000000</formula2>
    </dataValidation>
    <dataValidation type="decimal" showErrorMessage="1" errorTitle="Kesalahan Jenis Data" error="Data yang dimasukkan harus berupa Angka!" sqref="J90">
      <formula1>-1000000000000000000</formula1>
      <formula2>1000000000000000000</formula2>
    </dataValidation>
    <dataValidation type="decimal" showErrorMessage="1" errorTitle="Kesalahan Jenis Data" error="Data yang dimasukkan harus berupa Angka!" sqref="K90">
      <formula1>-1000000000000000000</formula1>
      <formula2>1000000000000000000</formula2>
    </dataValidation>
    <dataValidation type="decimal" showErrorMessage="1" errorTitle="Kesalahan Jenis Data" error="Data yang dimasukkan harus berupa Angka!" sqref="I91">
      <formula1>-1000000000000000000</formula1>
      <formula2>1000000000000000000</formula2>
    </dataValidation>
    <dataValidation type="decimal" showErrorMessage="1" errorTitle="Kesalahan Jenis Data" error="Data yang dimasukkan harus berupa Angka!" sqref="J91">
      <formula1>-1000000000000000000</formula1>
      <formula2>1000000000000000000</formula2>
    </dataValidation>
    <dataValidation type="decimal" showErrorMessage="1" errorTitle="Kesalahan Jenis Data" error="Data yang dimasukkan harus berupa Angka!" sqref="K91">
      <formula1>-1000000000000000000</formula1>
      <formula2>1000000000000000000</formula2>
    </dataValidation>
    <dataValidation type="decimal" showErrorMessage="1" errorTitle="Kesalahan Jenis Data" error="Data yang dimasukkan harus berupa Angka!" sqref="I92">
      <formula1>-1000000000000000000</formula1>
      <formula2>1000000000000000000</formula2>
    </dataValidation>
    <dataValidation type="decimal" showErrorMessage="1" errorTitle="Kesalahan Jenis Data" error="Data yang dimasukkan harus berupa Angka!" sqref="J92">
      <formula1>-1000000000000000000</formula1>
      <formula2>1000000000000000000</formula2>
    </dataValidation>
    <dataValidation type="decimal" showErrorMessage="1" errorTitle="Kesalahan Jenis Data" error="Data yang dimasukkan harus berupa Angka!" sqref="K92">
      <formula1>-1000000000000000000</formula1>
      <formula2>1000000000000000000</formula2>
    </dataValidation>
    <dataValidation type="decimal" showErrorMessage="1" errorTitle="Kesalahan Jenis Data" error="Data yang dimasukkan harus berupa Angka!" sqref="I93">
      <formula1>-1000000000000000000</formula1>
      <formula2>1000000000000000000</formula2>
    </dataValidation>
    <dataValidation type="decimal" showErrorMessage="1" errorTitle="Kesalahan Jenis Data" error="Data yang dimasukkan harus berupa Angka!" sqref="J93">
      <formula1>-1000000000000000000</formula1>
      <formula2>1000000000000000000</formula2>
    </dataValidation>
    <dataValidation type="decimal" showErrorMessage="1" errorTitle="Kesalahan Jenis Data" error="Data yang dimasukkan harus berupa Angka!" sqref="K93">
      <formula1>-1000000000000000000</formula1>
      <formula2>1000000000000000000</formula2>
    </dataValidation>
    <dataValidation type="decimal" showErrorMessage="1" errorTitle="Kesalahan Jenis Data" error="Data yang dimasukkan harus berupa Angka!" sqref="I94">
      <formula1>-1000000000000000000</formula1>
      <formula2>1000000000000000000</formula2>
    </dataValidation>
    <dataValidation type="decimal" showErrorMessage="1" errorTitle="Kesalahan Jenis Data" error="Data yang dimasukkan harus berupa Angka!" sqref="J94">
      <formula1>-1000000000000000000</formula1>
      <formula2>1000000000000000000</formula2>
    </dataValidation>
    <dataValidation type="decimal" showErrorMessage="1" errorTitle="Kesalahan Jenis Data" error="Data yang dimasukkan harus berupa Angka!" sqref="K94">
      <formula1>-1000000000000000000</formula1>
      <formula2>1000000000000000000</formula2>
    </dataValidation>
    <dataValidation type="decimal" showErrorMessage="1" errorTitle="Kesalahan Jenis Data" error="Data yang dimasukkan harus berupa Angka!" sqref="I95">
      <formula1>-1000000000000000000</formula1>
      <formula2>1000000000000000000</formula2>
    </dataValidation>
    <dataValidation type="decimal" showErrorMessage="1" errorTitle="Kesalahan Jenis Data" error="Data yang dimasukkan harus berupa Angka!" sqref="J95">
      <formula1>-1000000000000000000</formula1>
      <formula2>1000000000000000000</formula2>
    </dataValidation>
    <dataValidation type="decimal" showErrorMessage="1" errorTitle="Kesalahan Jenis Data" error="Data yang dimasukkan harus berupa Angka!" sqref="K95">
      <formula1>-1000000000000000000</formula1>
      <formula2>1000000000000000000</formula2>
    </dataValidation>
    <dataValidation type="decimal" showErrorMessage="1" errorTitle="Kesalahan Jenis Data" error="Data yang dimasukkan harus berupa Angka!" sqref="I96">
      <formula1>-1000000000000000000</formula1>
      <formula2>1000000000000000000</formula2>
    </dataValidation>
    <dataValidation type="decimal" showErrorMessage="1" errorTitle="Kesalahan Jenis Data" error="Data yang dimasukkan harus berupa Angka!" sqref="J96">
      <formula1>-1000000000000000000</formula1>
      <formula2>1000000000000000000</formula2>
    </dataValidation>
    <dataValidation type="decimal" showErrorMessage="1" errorTitle="Kesalahan Jenis Data" error="Data yang dimasukkan harus berupa Angka!" sqref="K96">
      <formula1>-1000000000000000000</formula1>
      <formula2>1000000000000000000</formula2>
    </dataValidation>
    <dataValidation type="decimal" showErrorMessage="1" errorTitle="Kesalahan Jenis Data" error="Data yang dimasukkan harus berupa Angka!" sqref="I97">
      <formula1>-1000000000000000000</formula1>
      <formula2>1000000000000000000</formula2>
    </dataValidation>
    <dataValidation type="decimal" showErrorMessage="1" errorTitle="Kesalahan Jenis Data" error="Data yang dimasukkan harus berupa Angka!" sqref="J97">
      <formula1>-1000000000000000000</formula1>
      <formula2>1000000000000000000</formula2>
    </dataValidation>
    <dataValidation type="decimal" showErrorMessage="1" errorTitle="Kesalahan Jenis Data" error="Data yang dimasukkan harus berupa Angka!" sqref="K97">
      <formula1>-1000000000000000000</formula1>
      <formula2>1000000000000000000</formula2>
    </dataValidation>
    <dataValidation type="decimal" showErrorMessage="1" errorTitle="Kesalahan Jenis Data" error="Data yang dimasukkan harus berupa Angka!" sqref="I98">
      <formula1>-1000000000000000000</formula1>
      <formula2>1000000000000000000</formula2>
    </dataValidation>
    <dataValidation type="decimal" showErrorMessage="1" errorTitle="Kesalahan Jenis Data" error="Data yang dimasukkan harus berupa Angka!" sqref="J98">
      <formula1>-1000000000000000000</formula1>
      <formula2>1000000000000000000</formula2>
    </dataValidation>
    <dataValidation type="decimal" showErrorMessage="1" errorTitle="Kesalahan Jenis Data" error="Data yang dimasukkan harus berupa Angka!" sqref="K98">
      <formula1>-1000000000000000000</formula1>
      <formula2>1000000000000000000</formula2>
    </dataValidation>
    <dataValidation type="decimal" showErrorMessage="1" errorTitle="Kesalahan Jenis Data" error="Data yang dimasukkan harus berupa Angka!" sqref="I99">
      <formula1>-1000000000000000000</formula1>
      <formula2>1000000000000000000</formula2>
    </dataValidation>
    <dataValidation type="decimal" showErrorMessage="1" errorTitle="Kesalahan Jenis Data" error="Data yang dimasukkan harus berupa Angka!" sqref="J99">
      <formula1>-1000000000000000000</formula1>
      <formula2>1000000000000000000</formula2>
    </dataValidation>
    <dataValidation type="decimal" showErrorMessage="1" errorTitle="Kesalahan Jenis Data" error="Data yang dimasukkan harus berupa Angka!" sqref="K99">
      <formula1>-1000000000000000000</formula1>
      <formula2>1000000000000000000</formula2>
    </dataValidation>
    <dataValidation type="decimal" showErrorMessage="1" errorTitle="Kesalahan Jenis Data" error="Data yang dimasukkan harus berupa Angka!" sqref="I100">
      <formula1>-1000000000000000000</formula1>
      <formula2>1000000000000000000</formula2>
    </dataValidation>
    <dataValidation type="decimal" showErrorMessage="1" errorTitle="Kesalahan Jenis Data" error="Data yang dimasukkan harus berupa Angka!" sqref="J100">
      <formula1>-1000000000000000000</formula1>
      <formula2>1000000000000000000</formula2>
    </dataValidation>
    <dataValidation type="decimal" showErrorMessage="1" errorTitle="Kesalahan Jenis Data" error="Data yang dimasukkan harus berupa Angka!" sqref="K100">
      <formula1>-1000000000000000000</formula1>
      <formula2>1000000000000000000</formula2>
    </dataValidation>
    <dataValidation type="decimal" showErrorMessage="1" errorTitle="Kesalahan Jenis Data" error="Data yang dimasukkan harus berupa Angka!" sqref="I101">
      <formula1>-1000000000000000000</formula1>
      <formula2>1000000000000000000</formula2>
    </dataValidation>
    <dataValidation type="decimal" showErrorMessage="1" errorTitle="Kesalahan Jenis Data" error="Data yang dimasukkan harus berupa Angka!" sqref="J101">
      <formula1>-1000000000000000000</formula1>
      <formula2>1000000000000000000</formula2>
    </dataValidation>
    <dataValidation type="decimal" showErrorMessage="1" errorTitle="Kesalahan Jenis Data" error="Data yang dimasukkan harus berupa Angka!" sqref="K101">
      <formula1>-1000000000000000000</formula1>
      <formula2>1000000000000000000</formula2>
    </dataValidation>
    <dataValidation type="decimal" showErrorMessage="1" errorTitle="Kesalahan Jenis Data" error="Data yang dimasukkan harus berupa Angka!" sqref="I102">
      <formula1>-1000000000000000000</formula1>
      <formula2>1000000000000000000</formula2>
    </dataValidation>
    <dataValidation type="decimal" showErrorMessage="1" errorTitle="Kesalahan Jenis Data" error="Data yang dimasukkan harus berupa Angka!" sqref="J102">
      <formula1>-1000000000000000000</formula1>
      <formula2>1000000000000000000</formula2>
    </dataValidation>
    <dataValidation type="decimal" showErrorMessage="1" errorTitle="Kesalahan Jenis Data" error="Data yang dimasukkan harus berupa Angka!" sqref="K102">
      <formula1>-1000000000000000000</formula1>
      <formula2>1000000000000000000</formula2>
    </dataValidation>
    <dataValidation type="decimal" showErrorMessage="1" errorTitle="Kesalahan Jenis Data" error="Data yang dimasukkan harus berupa Angka!" sqref="I103">
      <formula1>-1000000000000000000</formula1>
      <formula2>1000000000000000000</formula2>
    </dataValidation>
    <dataValidation type="decimal" showErrorMessage="1" errorTitle="Kesalahan Jenis Data" error="Data yang dimasukkan harus berupa Angka!" sqref="J103">
      <formula1>-1000000000000000000</formula1>
      <formula2>1000000000000000000</formula2>
    </dataValidation>
    <dataValidation type="decimal" showErrorMessage="1" errorTitle="Kesalahan Jenis Data" error="Data yang dimasukkan harus berupa Angka!" sqref="K103">
      <formula1>-1000000000000000000</formula1>
      <formula2>1000000000000000000</formula2>
    </dataValidation>
    <dataValidation type="decimal" showErrorMessage="1" errorTitle="Kesalahan Jenis Data" error="Data yang dimasukkan harus berupa Angka!" sqref="I104">
      <formula1>-1000000000000000000</formula1>
      <formula2>1000000000000000000</formula2>
    </dataValidation>
    <dataValidation type="decimal" showErrorMessage="1" errorTitle="Kesalahan Jenis Data" error="Data yang dimasukkan harus berupa Angka!" sqref="J104">
      <formula1>-1000000000000000000</formula1>
      <formula2>1000000000000000000</formula2>
    </dataValidation>
    <dataValidation type="decimal" showErrorMessage="1" errorTitle="Kesalahan Jenis Data" error="Data yang dimasukkan harus berupa Angka!" sqref="K104">
      <formula1>-1000000000000000000</formula1>
      <formula2>1000000000000000000</formula2>
    </dataValidation>
    <dataValidation type="decimal" showErrorMessage="1" errorTitle="Kesalahan Jenis Data" error="Data yang dimasukkan harus berupa Angka!" sqref="I105">
      <formula1>-1000000000000000000</formula1>
      <formula2>1000000000000000000</formula2>
    </dataValidation>
    <dataValidation type="decimal" showErrorMessage="1" errorTitle="Kesalahan Jenis Data" error="Data yang dimasukkan harus berupa Angka!" sqref="J105">
      <formula1>-1000000000000000000</formula1>
      <formula2>1000000000000000000</formula2>
    </dataValidation>
    <dataValidation type="decimal" showErrorMessage="1" errorTitle="Kesalahan Jenis Data" error="Data yang dimasukkan harus berupa Angka!" sqref="K105">
      <formula1>-1000000000000000000</formula1>
      <formula2>1000000000000000000</formula2>
    </dataValidation>
    <dataValidation type="decimal" showErrorMessage="1" errorTitle="Kesalahan Jenis Data" error="Data yang dimasukkan harus berupa Angka!" sqref="I106">
      <formula1>-1000000000000000000</formula1>
      <formula2>1000000000000000000</formula2>
    </dataValidation>
    <dataValidation type="decimal" showErrorMessage="1" errorTitle="Kesalahan Jenis Data" error="Data yang dimasukkan harus berupa Angka!" sqref="J106">
      <formula1>-1000000000000000000</formula1>
      <formula2>1000000000000000000</formula2>
    </dataValidation>
    <dataValidation type="decimal" showErrorMessage="1" errorTitle="Kesalahan Jenis Data" error="Data yang dimasukkan harus berupa Angka!" sqref="K106">
      <formula1>-1000000000000000000</formula1>
      <formula2>1000000000000000000</formula2>
    </dataValidation>
    <dataValidation type="decimal" showErrorMessage="1" errorTitle="Kesalahan Jenis Data" error="Data yang dimasukkan harus berupa Angka!" sqref="I107">
      <formula1>-1000000000000000000</formula1>
      <formula2>1000000000000000000</formula2>
    </dataValidation>
    <dataValidation type="decimal" showErrorMessage="1" errorTitle="Kesalahan Jenis Data" error="Data yang dimasukkan harus berupa Angka!" sqref="J107">
      <formula1>-1000000000000000000</formula1>
      <formula2>1000000000000000000</formula2>
    </dataValidation>
    <dataValidation type="decimal" showErrorMessage="1" errorTitle="Kesalahan Jenis Data" error="Data yang dimasukkan harus berupa Angka!" sqref="K107">
      <formula1>-1000000000000000000</formula1>
      <formula2>1000000000000000000</formula2>
    </dataValidation>
    <dataValidation type="decimal" showErrorMessage="1" errorTitle="Kesalahan Jenis Data" error="Data yang dimasukkan harus berupa Angka!" sqref="I108">
      <formula1>-1000000000000000000</formula1>
      <formula2>1000000000000000000</formula2>
    </dataValidation>
    <dataValidation type="decimal" showErrorMessage="1" errorTitle="Kesalahan Jenis Data" error="Data yang dimasukkan harus berupa Angka!" sqref="J108">
      <formula1>-1000000000000000000</formula1>
      <formula2>1000000000000000000</formula2>
    </dataValidation>
    <dataValidation type="decimal" showErrorMessage="1" errorTitle="Kesalahan Jenis Data" error="Data yang dimasukkan harus berupa Angka!" sqref="K108">
      <formula1>-1000000000000000000</formula1>
      <formula2>1000000000000000000</formula2>
    </dataValidation>
    <dataValidation type="decimal" showErrorMessage="1" errorTitle="Kesalahan Jenis Data" error="Data yang dimasukkan harus berupa Angka!" sqref="I109">
      <formula1>-1000000000000000000</formula1>
      <formula2>1000000000000000000</formula2>
    </dataValidation>
    <dataValidation type="decimal" showErrorMessage="1" errorTitle="Kesalahan Jenis Data" error="Data yang dimasukkan harus berupa Angka!" sqref="J109">
      <formula1>-1000000000000000000</formula1>
      <formula2>1000000000000000000</formula2>
    </dataValidation>
    <dataValidation type="decimal" showErrorMessage="1" errorTitle="Kesalahan Jenis Data" error="Data yang dimasukkan harus berupa Angka!" sqref="K109">
      <formula1>-1000000000000000000</formula1>
      <formula2>1000000000000000000</formula2>
    </dataValidation>
    <dataValidation type="decimal" showErrorMessage="1" errorTitle="Kesalahan Jenis Data" error="Data yang dimasukkan harus berupa Angka!" sqref="I110">
      <formula1>-1000000000000000000</formula1>
      <formula2>1000000000000000000</formula2>
    </dataValidation>
    <dataValidation type="decimal" showErrorMessage="1" errorTitle="Kesalahan Jenis Data" error="Data yang dimasukkan harus berupa Angka!" sqref="J110">
      <formula1>-1000000000000000000</formula1>
      <formula2>1000000000000000000</formula2>
    </dataValidation>
    <dataValidation type="decimal" showErrorMessage="1" errorTitle="Kesalahan Jenis Data" error="Data yang dimasukkan harus berupa Angka!" sqref="K110">
      <formula1>-1000000000000000000</formula1>
      <formula2>1000000000000000000</formula2>
    </dataValidation>
    <dataValidation type="decimal" showErrorMessage="1" errorTitle="Kesalahan Jenis Data" error="Data yang dimasukkan harus berupa Angka!" sqref="I111">
      <formula1>-1000000000000000000</formula1>
      <formula2>1000000000000000000</formula2>
    </dataValidation>
    <dataValidation type="decimal" showErrorMessage="1" errorTitle="Kesalahan Jenis Data" error="Data yang dimasukkan harus berupa Angka!" sqref="J111">
      <formula1>-1000000000000000000</formula1>
      <formula2>1000000000000000000</formula2>
    </dataValidation>
    <dataValidation type="decimal" showErrorMessage="1" errorTitle="Kesalahan Jenis Data" error="Data yang dimasukkan harus berupa Angka!" sqref="K111">
      <formula1>-1000000000000000000</formula1>
      <formula2>1000000000000000000</formula2>
    </dataValidation>
    <dataValidation type="decimal" showErrorMessage="1" errorTitle="Kesalahan Jenis Data" error="Data yang dimasukkan harus berupa Angka!" sqref="I112">
      <formula1>-1000000000000000000</formula1>
      <formula2>1000000000000000000</formula2>
    </dataValidation>
    <dataValidation type="decimal" showErrorMessage="1" errorTitle="Kesalahan Jenis Data" error="Data yang dimasukkan harus berupa Angka!" sqref="J112">
      <formula1>-1000000000000000000</formula1>
      <formula2>1000000000000000000</formula2>
    </dataValidation>
    <dataValidation type="decimal" showErrorMessage="1" errorTitle="Kesalahan Jenis Data" error="Data yang dimasukkan harus berupa Angka!" sqref="K112">
      <formula1>-1000000000000000000</formula1>
      <formula2>1000000000000000000</formula2>
    </dataValidation>
    <dataValidation type="decimal" showErrorMessage="1" errorTitle="Kesalahan Jenis Data" error="Data yang dimasukkan harus berupa Angka!" sqref="I113">
      <formula1>-1000000000000000000</formula1>
      <formula2>1000000000000000000</formula2>
    </dataValidation>
    <dataValidation type="decimal" showErrorMessage="1" errorTitle="Kesalahan Jenis Data" error="Data yang dimasukkan harus berupa Angka!" sqref="J113">
      <formula1>-1000000000000000000</formula1>
      <formula2>1000000000000000000</formula2>
    </dataValidation>
    <dataValidation type="decimal" showErrorMessage="1" errorTitle="Kesalahan Jenis Data" error="Data yang dimasukkan harus berupa Angka!" sqref="K113">
      <formula1>-1000000000000000000</formula1>
      <formula2>1000000000000000000</formula2>
    </dataValidation>
    <dataValidation type="decimal" showErrorMessage="1" errorTitle="Kesalahan Jenis Data" error="Data yang dimasukkan harus berupa Angka!" sqref="I114">
      <formula1>-1000000000000000000</formula1>
      <formula2>1000000000000000000</formula2>
    </dataValidation>
    <dataValidation type="decimal" showErrorMessage="1" errorTitle="Kesalahan Jenis Data" error="Data yang dimasukkan harus berupa Angka!" sqref="J114">
      <formula1>-1000000000000000000</formula1>
      <formula2>1000000000000000000</formula2>
    </dataValidation>
    <dataValidation type="decimal" showErrorMessage="1" errorTitle="Kesalahan Jenis Data" error="Data yang dimasukkan harus berupa Angka!" sqref="K114">
      <formula1>-1000000000000000000</formula1>
      <formula2>1000000000000000000</formula2>
    </dataValidation>
    <dataValidation type="decimal" showErrorMessage="1" errorTitle="Kesalahan Jenis Data" error="Data yang dimasukkan harus berupa Angka!" sqref="I115">
      <formula1>-1000000000000000000</formula1>
      <formula2>1000000000000000000</formula2>
    </dataValidation>
    <dataValidation type="decimal" showErrorMessage="1" errorTitle="Kesalahan Jenis Data" error="Data yang dimasukkan harus berupa Angka!" sqref="J115">
      <formula1>-1000000000000000000</formula1>
      <formula2>1000000000000000000</formula2>
    </dataValidation>
    <dataValidation type="decimal" showErrorMessage="1" errorTitle="Kesalahan Jenis Data" error="Data yang dimasukkan harus berupa Angka!" sqref="K115">
      <formula1>-1000000000000000000</formula1>
      <formula2>1000000000000000000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F49"/>
  <sheetViews>
    <sheetView showGridLines="0" topLeftCell="A13" workbookViewId="0"/>
  </sheetViews>
  <sheetFormatPr defaultRowHeight="15" x14ac:dyDescent="0.25"/>
  <cols>
    <col min="1" max="1" width="9.140625" style="1" customWidth="1"/>
    <col min="2" max="2" width="1" style="1" customWidth="1"/>
    <col min="3" max="3" width="50" style="1" customWidth="1"/>
    <col min="4" max="5" width="25" style="1" customWidth="1"/>
    <col min="6" max="6" width="1" style="1" customWidth="1"/>
    <col min="7" max="7" width="9.140625" style="1" customWidth="1"/>
    <col min="8" max="16384" width="9.140625" style="1"/>
  </cols>
  <sheetData>
    <row r="2" spans="2:6" ht="5.0999999999999996" customHeight="1" x14ac:dyDescent="0.25">
      <c r="B2" s="2"/>
      <c r="C2" s="2"/>
      <c r="D2" s="2"/>
      <c r="E2" s="2"/>
      <c r="F2" s="2"/>
    </row>
    <row r="3" spans="2:6" hidden="1" x14ac:dyDescent="0.25">
      <c r="B3" s="2"/>
      <c r="C3" s="2"/>
      <c r="D3" s="2"/>
      <c r="E3" s="2"/>
      <c r="F3" s="2"/>
    </row>
    <row r="4" spans="2:6" hidden="1" x14ac:dyDescent="0.25">
      <c r="B4" s="2"/>
      <c r="C4" s="2"/>
      <c r="D4" s="2"/>
      <c r="E4" s="2"/>
      <c r="F4" s="2"/>
    </row>
    <row r="5" spans="2:6" hidden="1" x14ac:dyDescent="0.25">
      <c r="B5" s="2"/>
      <c r="C5" s="2"/>
      <c r="D5" s="2"/>
      <c r="E5" s="2"/>
      <c r="F5" s="2"/>
    </row>
    <row r="6" spans="2:6" hidden="1" x14ac:dyDescent="0.25">
      <c r="B6" s="2"/>
      <c r="C6" s="2"/>
      <c r="D6" s="2"/>
      <c r="E6" s="2"/>
      <c r="F6" s="2"/>
    </row>
    <row r="7" spans="2:6" ht="15.75" x14ac:dyDescent="0.25">
      <c r="B7" s="2"/>
      <c r="C7" s="10" t="s">
        <v>29</v>
      </c>
      <c r="D7" s="2"/>
      <c r="E7" s="2"/>
      <c r="F7" s="2"/>
    </row>
    <row r="8" spans="2:6" x14ac:dyDescent="0.25">
      <c r="B8" s="2"/>
      <c r="C8" s="2"/>
      <c r="D8" s="2"/>
      <c r="E8" s="2"/>
      <c r="F8" s="2"/>
    </row>
    <row r="9" spans="2:6" ht="17.25" x14ac:dyDescent="0.25">
      <c r="B9" s="2"/>
      <c r="C9" s="11" t="s">
        <v>30</v>
      </c>
      <c r="D9" s="2"/>
      <c r="E9" s="2"/>
      <c r="F9" s="2"/>
    </row>
    <row r="10" spans="2:6" ht="15.75" x14ac:dyDescent="0.25">
      <c r="B10" s="2"/>
      <c r="C10" s="10" t="s">
        <v>31</v>
      </c>
      <c r="D10" s="2"/>
      <c r="E10" s="2"/>
      <c r="F10" s="2"/>
    </row>
    <row r="11" spans="2:6" ht="15.75" x14ac:dyDescent="0.25">
      <c r="B11" s="2"/>
      <c r="C11" s="10" t="s">
        <v>32</v>
      </c>
      <c r="D11" s="2"/>
      <c r="E11" s="2"/>
      <c r="F11" s="2"/>
    </row>
    <row r="12" spans="2:6" ht="15.75" hidden="1" x14ac:dyDescent="0.25">
      <c r="B12" s="2"/>
      <c r="C12" s="10" t="s">
        <v>33</v>
      </c>
      <c r="D12" s="2"/>
      <c r="E12" s="2"/>
      <c r="F12" s="2"/>
    </row>
    <row r="13" spans="2:6" ht="15.75" x14ac:dyDescent="0.25">
      <c r="B13" s="2"/>
      <c r="C13" s="10" t="s">
        <v>34</v>
      </c>
      <c r="D13" s="2"/>
      <c r="E13" s="2"/>
      <c r="F13" s="2"/>
    </row>
    <row r="14" spans="2:6" x14ac:dyDescent="0.25">
      <c r="B14" s="2"/>
      <c r="C14" s="2"/>
      <c r="D14" s="2"/>
      <c r="E14" s="2"/>
      <c r="F14" s="2"/>
    </row>
    <row r="15" spans="2:6" x14ac:dyDescent="0.25">
      <c r="B15" s="2"/>
      <c r="C15" s="2"/>
      <c r="D15" s="2"/>
      <c r="E15" s="2"/>
      <c r="F15" s="2"/>
    </row>
    <row r="16" spans="2:6" x14ac:dyDescent="0.25">
      <c r="B16" s="2"/>
      <c r="C16" s="2"/>
      <c r="D16" s="2"/>
      <c r="E16" s="2"/>
      <c r="F16" s="2"/>
    </row>
    <row r="17" spans="2:6" x14ac:dyDescent="0.25">
      <c r="B17" s="2"/>
      <c r="C17" s="2"/>
      <c r="D17" s="2"/>
      <c r="E17" s="2"/>
      <c r="F17" s="2"/>
    </row>
    <row r="18" spans="2:6" x14ac:dyDescent="0.25">
      <c r="B18" s="2"/>
      <c r="C18" s="2"/>
      <c r="D18" s="2"/>
      <c r="E18" s="2"/>
      <c r="F18" s="2"/>
    </row>
    <row r="19" spans="2:6" x14ac:dyDescent="0.25">
      <c r="B19" s="2"/>
      <c r="C19" s="2"/>
      <c r="D19" s="2"/>
      <c r="E19" s="2"/>
      <c r="F19" s="2"/>
    </row>
    <row r="20" spans="2:6" ht="26.25" x14ac:dyDescent="0.25">
      <c r="B20" s="2"/>
      <c r="C20" s="68" t="s">
        <v>35</v>
      </c>
      <c r="D20" s="68"/>
      <c r="E20" s="68"/>
      <c r="F20" s="2"/>
    </row>
    <row r="21" spans="2:6" ht="21" x14ac:dyDescent="0.25">
      <c r="B21" s="2"/>
      <c r="C21" s="69" t="s">
        <v>36</v>
      </c>
      <c r="D21" s="69"/>
      <c r="E21" s="69"/>
      <c r="F21" s="2"/>
    </row>
    <row r="22" spans="2:6" ht="18.75" x14ac:dyDescent="0.25">
      <c r="B22" s="2"/>
      <c r="C22" s="70" t="str">
        <f>" Per "&amp;CONCATENATE("Bulan ", 'Data Umum'!D12, " Tahun ", TEXT('Data Umum'!D11, "YYYY"))</f>
        <v xml:space="preserve"> Per Bulan Desember Tahun 2014</v>
      </c>
      <c r="D22" s="70"/>
      <c r="E22" s="70"/>
      <c r="F22" s="2"/>
    </row>
    <row r="23" spans="2:6" x14ac:dyDescent="0.25">
      <c r="B23" s="2"/>
      <c r="C23" s="2"/>
      <c r="D23" s="2"/>
      <c r="E23" s="2"/>
      <c r="F23" s="2"/>
    </row>
    <row r="24" spans="2:6" x14ac:dyDescent="0.25">
      <c r="B24" s="2"/>
      <c r="C24" s="2"/>
      <c r="D24" s="2"/>
      <c r="E24" s="2"/>
      <c r="F24" s="2"/>
    </row>
    <row r="25" spans="2:6" x14ac:dyDescent="0.25">
      <c r="B25" s="2"/>
      <c r="C25" s="2"/>
      <c r="D25" s="2"/>
      <c r="E25" s="2"/>
      <c r="F25" s="2"/>
    </row>
    <row r="26" spans="2:6" x14ac:dyDescent="0.25">
      <c r="B26" s="2"/>
      <c r="C26" s="2"/>
      <c r="D26" s="2"/>
      <c r="E26" s="2"/>
      <c r="F26" s="2"/>
    </row>
    <row r="27" spans="2:6" x14ac:dyDescent="0.25">
      <c r="B27" s="2"/>
      <c r="C27" s="2"/>
      <c r="D27" s="2"/>
      <c r="E27" s="2"/>
      <c r="F27" s="2"/>
    </row>
    <row r="28" spans="2:6" x14ac:dyDescent="0.25">
      <c r="B28" s="2"/>
      <c r="C28" s="2"/>
      <c r="D28" s="2"/>
      <c r="E28" s="2"/>
      <c r="F28" s="2"/>
    </row>
    <row r="29" spans="2:6" x14ac:dyDescent="0.25">
      <c r="B29" s="2"/>
      <c r="C29" s="2"/>
      <c r="D29" s="2"/>
      <c r="E29" s="2"/>
      <c r="F29" s="2"/>
    </row>
    <row r="30" spans="2:6" ht="15.75" x14ac:dyDescent="0.25">
      <c r="B30" s="2"/>
      <c r="C30" s="67" t="str">
        <f xml:space="preserve"> UPPER('Data Umum'!D7)</f>
        <v/>
      </c>
      <c r="D30" s="67"/>
      <c r="E30" s="67"/>
      <c r="F30" s="2"/>
    </row>
    <row r="31" spans="2:6" ht="15.75" x14ac:dyDescent="0.25">
      <c r="B31" s="2"/>
      <c r="C31" s="67" t="str">
        <f>IF('Data Umum'!D8=0, "", 'Data Umum'!D8)</f>
        <v>asda</v>
      </c>
      <c r="D31" s="67"/>
      <c r="E31" s="67"/>
      <c r="F31" s="2"/>
    </row>
    <row r="32" spans="2:6" ht="15.75" x14ac:dyDescent="0.25">
      <c r="B32" s="2"/>
      <c r="C32" s="67" t="str">
        <f>IF('Data Umum'!D9=0, "", 'Data Umum'!D9)</f>
        <v/>
      </c>
      <c r="D32" s="67"/>
      <c r="E32" s="67"/>
      <c r="F32" s="2"/>
    </row>
    <row r="33" spans="2:6" ht="15.75" x14ac:dyDescent="0.25">
      <c r="B33" s="2"/>
      <c r="C33" s="67" t="str">
        <f>IF('Data Umum'!D10=0, "", 'Data Umum'!D10)</f>
        <v/>
      </c>
      <c r="D33" s="67"/>
      <c r="E33" s="67"/>
      <c r="F33" s="2"/>
    </row>
    <row r="34" spans="2:6" x14ac:dyDescent="0.25">
      <c r="B34" s="2"/>
      <c r="C34" s="2"/>
      <c r="D34" s="2"/>
      <c r="E34" s="2"/>
      <c r="F34" s="2"/>
    </row>
    <row r="35" spans="2:6" x14ac:dyDescent="0.25">
      <c r="B35" s="2"/>
      <c r="C35" s="2"/>
      <c r="D35" s="2"/>
      <c r="E35" s="2"/>
      <c r="F35" s="2"/>
    </row>
    <row r="36" spans="2:6" x14ac:dyDescent="0.25">
      <c r="B36" s="2"/>
      <c r="C36" s="2"/>
      <c r="D36" s="2"/>
      <c r="E36" s="2"/>
      <c r="F36" s="2"/>
    </row>
    <row r="37" spans="2:6" x14ac:dyDescent="0.25">
      <c r="B37" s="2"/>
      <c r="C37" s="2"/>
      <c r="D37" s="2"/>
      <c r="E37" s="2"/>
      <c r="F37" s="2"/>
    </row>
    <row r="38" spans="2:6" x14ac:dyDescent="0.25">
      <c r="B38" s="2"/>
      <c r="C38" s="2"/>
      <c r="D38" s="2"/>
      <c r="E38" s="2"/>
      <c r="F38" s="2"/>
    </row>
    <row r="39" spans="2:6" x14ac:dyDescent="0.25">
      <c r="B39" s="2"/>
      <c r="C39" s="2"/>
      <c r="D39" s="2"/>
      <c r="E39" s="2"/>
      <c r="F39" s="2"/>
    </row>
    <row r="40" spans="2:6" x14ac:dyDescent="0.25">
      <c r="B40" s="2"/>
      <c r="C40" s="2"/>
      <c r="D40" s="2"/>
      <c r="E40" s="2"/>
      <c r="F40" s="2"/>
    </row>
    <row r="41" spans="2:6" x14ac:dyDescent="0.25">
      <c r="B41" s="2"/>
      <c r="C41" s="2"/>
      <c r="D41" s="2"/>
      <c r="E41" s="2"/>
      <c r="F41" s="2"/>
    </row>
    <row r="42" spans="2:6" x14ac:dyDescent="0.25">
      <c r="B42" s="2"/>
      <c r="C42" s="2"/>
      <c r="D42" s="2"/>
      <c r="E42" s="2"/>
      <c r="F42" s="2"/>
    </row>
    <row r="43" spans="2:6" x14ac:dyDescent="0.25">
      <c r="B43" s="2"/>
      <c r="C43" s="2"/>
      <c r="D43" s="2"/>
      <c r="E43" s="2"/>
      <c r="F43" s="2"/>
    </row>
    <row r="44" spans="2:6" x14ac:dyDescent="0.25">
      <c r="B44" s="2"/>
      <c r="C44" s="2"/>
      <c r="D44" s="2"/>
      <c r="E44" s="2"/>
      <c r="F44" s="2"/>
    </row>
    <row r="45" spans="2:6" x14ac:dyDescent="0.25">
      <c r="B45" s="2"/>
      <c r="C45" s="2"/>
      <c r="D45" s="2"/>
      <c r="E45" s="2"/>
      <c r="F45" s="2"/>
    </row>
    <row r="46" spans="2:6" x14ac:dyDescent="0.25">
      <c r="B46" s="2"/>
      <c r="C46" s="2"/>
      <c r="D46" s="2"/>
      <c r="E46" s="2"/>
      <c r="F46" s="2"/>
    </row>
    <row r="47" spans="2:6" x14ac:dyDescent="0.25">
      <c r="B47" s="2"/>
      <c r="C47" s="2"/>
      <c r="D47" s="2"/>
      <c r="E47" s="2"/>
      <c r="F47" s="2"/>
    </row>
    <row r="48" spans="2:6" x14ac:dyDescent="0.25">
      <c r="B48" s="2"/>
      <c r="C48" s="2"/>
      <c r="D48" s="2"/>
      <c r="E48" s="2"/>
      <c r="F48" s="2"/>
    </row>
    <row r="49" spans="2:6" ht="5.0999999999999996" customHeight="1" x14ac:dyDescent="0.25">
      <c r="B49" s="2"/>
      <c r="C49" s="2"/>
      <c r="D49" s="2"/>
      <c r="E49" s="2"/>
      <c r="F49" s="2"/>
    </row>
  </sheetData>
  <sheetProtection password="BBAF" sheet="1" formatColumns="0" selectLockedCells="1"/>
  <mergeCells count="7">
    <mergeCell ref="C32:E32"/>
    <mergeCell ref="C33:E33"/>
    <mergeCell ref="C20:E20"/>
    <mergeCell ref="C21:E21"/>
    <mergeCell ref="C22:E22"/>
    <mergeCell ref="C30:E30"/>
    <mergeCell ref="C31:E3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2:O118"/>
  <sheetViews>
    <sheetView showGridLines="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/>
    </sheetView>
  </sheetViews>
  <sheetFormatPr defaultRowHeight="15" x14ac:dyDescent="0.25"/>
  <cols>
    <col min="1" max="1" width="9.140625" style="1" customWidth="1"/>
    <col min="2" max="3" width="1" style="1" customWidth="1"/>
    <col min="4" max="4" width="20" style="1" customWidth="1"/>
    <col min="5" max="14" width="30" style="1" customWidth="1"/>
    <col min="15" max="15" width="1" style="1" customWidth="1"/>
    <col min="16" max="16" width="9.140625" style="1" customWidth="1"/>
    <col min="17" max="16384" width="9.140625" style="1"/>
  </cols>
  <sheetData>
    <row r="2" spans="2:15" ht="5.0999999999999996" customHeight="1" x14ac:dyDescent="0.25">
      <c r="B2" s="9" t="s">
        <v>474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</row>
    <row r="3" spans="2:15" hidden="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</row>
    <row r="4" spans="2:15" hidden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</row>
    <row r="5" spans="2:15" hidden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</row>
    <row r="6" spans="2:15" hidden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</row>
    <row r="7" spans="2:15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2"/>
    </row>
    <row r="8" spans="2:1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</row>
    <row r="9" spans="2:15" x14ac:dyDescent="0.25">
      <c r="B9" s="2"/>
      <c r="C9" s="82" t="s">
        <v>475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2"/>
    </row>
    <row r="10" spans="2:15" x14ac:dyDescent="0.25">
      <c r="B10" s="2"/>
      <c r="C10" s="82" t="s">
        <v>476</v>
      </c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2"/>
    </row>
    <row r="11" spans="2:15" x14ac:dyDescent="0.25">
      <c r="B11" s="2"/>
      <c r="C11" s="83" t="str">
        <f>"Per "&amp;CONCATENATE("Bulan ", 'Data Umum'!D12, " Tahun ", TEXT('Data Umum'!D11, "YYYY"))</f>
        <v>Per Bulan Desember Tahun 2014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2"/>
    </row>
    <row r="12" spans="2:15" hidden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</row>
    <row r="13" spans="2:15" x14ac:dyDescent="0.25">
      <c r="B13" s="2"/>
      <c r="C13" s="84" t="s">
        <v>71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2"/>
    </row>
    <row r="14" spans="2:15" x14ac:dyDescent="0.25">
      <c r="B14" s="2"/>
      <c r="C14" s="76" t="s">
        <v>327</v>
      </c>
      <c r="D14" s="75"/>
      <c r="E14" s="79" t="str">
        <f>"Nama Emiten / Penerbit"</f>
        <v>Nama Emiten / Penerbit</v>
      </c>
      <c r="F14" s="79" t="str">
        <f>"Sektor Ekonomi"</f>
        <v>Sektor Ekonomi</v>
      </c>
      <c r="G14" s="79" t="str">
        <f>"Seri Obligasi"</f>
        <v>Seri Obligasi</v>
      </c>
      <c r="H14" s="79" t="str">
        <f>"Peringkat"</f>
        <v>Peringkat</v>
      </c>
      <c r="I14" s="79" t="str">
        <f>"Klaster"</f>
        <v>Klaster</v>
      </c>
      <c r="J14" s="79" t="str">
        <f>"Saldo SAK"</f>
        <v>Saldo SAK</v>
      </c>
      <c r="K14" s="79" t="str">
        <f>"Selisih Penilaian SAK dan SAP"</f>
        <v>Selisih Penilaian SAK dan SAP</v>
      </c>
      <c r="L14" s="79" t="str">
        <f>"AYD (PAYDI Garansi)"</f>
        <v>AYD (PAYDI Garansi)</v>
      </c>
      <c r="M14" s="79" t="str">
        <f>"Saldo SAK Lancar (Kurang dari Satu Tahun)"</f>
        <v>Saldo SAK Lancar (Kurang dari Satu Tahun)</v>
      </c>
      <c r="N14" s="79" t="str">
        <f>"Keterangan"</f>
        <v>Keterangan</v>
      </c>
      <c r="O14" s="2"/>
    </row>
    <row r="15" spans="2:15" x14ac:dyDescent="0.25">
      <c r="B15" s="2"/>
      <c r="C15" s="77"/>
      <c r="D15" s="78"/>
      <c r="E15" s="80"/>
      <c r="F15" s="80"/>
      <c r="G15" s="80"/>
      <c r="H15" s="80"/>
      <c r="I15" s="80"/>
      <c r="J15" s="80"/>
      <c r="K15" s="80"/>
      <c r="L15" s="80"/>
      <c r="M15" s="80"/>
      <c r="N15" s="80"/>
      <c r="O15" s="2"/>
    </row>
    <row r="16" spans="2:15" x14ac:dyDescent="0.25">
      <c r="B16" s="2"/>
      <c r="C16" s="74" t="s">
        <v>6</v>
      </c>
      <c r="D16" s="75"/>
      <c r="E16" s="73"/>
      <c r="F16" s="73"/>
      <c r="G16" s="73"/>
      <c r="H16" s="73"/>
      <c r="I16" s="73"/>
      <c r="J16" s="87">
        <v>0</v>
      </c>
      <c r="K16" s="87">
        <v>0</v>
      </c>
      <c r="L16" s="87">
        <v>0</v>
      </c>
      <c r="M16" s="87">
        <v>0</v>
      </c>
      <c r="N16" s="73"/>
      <c r="O16" s="2"/>
    </row>
    <row r="17" spans="2:15" x14ac:dyDescent="0.25">
      <c r="B17" s="2"/>
      <c r="C17" s="74" t="s">
        <v>328</v>
      </c>
      <c r="D17" s="75"/>
      <c r="E17" s="73"/>
      <c r="F17" s="73"/>
      <c r="G17" s="73"/>
      <c r="H17" s="73"/>
      <c r="I17" s="73"/>
      <c r="J17" s="87">
        <v>0</v>
      </c>
      <c r="K17" s="87">
        <v>0</v>
      </c>
      <c r="L17" s="87">
        <v>0</v>
      </c>
      <c r="M17" s="87">
        <v>0</v>
      </c>
      <c r="N17" s="73"/>
      <c r="O17" s="2"/>
    </row>
    <row r="18" spans="2:15" x14ac:dyDescent="0.25">
      <c r="B18" s="2"/>
      <c r="C18" s="74" t="s">
        <v>329</v>
      </c>
      <c r="D18" s="75"/>
      <c r="E18" s="73"/>
      <c r="F18" s="73"/>
      <c r="G18" s="73"/>
      <c r="H18" s="73"/>
      <c r="I18" s="73"/>
      <c r="J18" s="87">
        <v>0</v>
      </c>
      <c r="K18" s="87">
        <v>0</v>
      </c>
      <c r="L18" s="87">
        <v>0</v>
      </c>
      <c r="M18" s="87">
        <v>0</v>
      </c>
      <c r="N18" s="73"/>
      <c r="O18" s="2"/>
    </row>
    <row r="19" spans="2:15" x14ac:dyDescent="0.25">
      <c r="B19" s="2"/>
      <c r="C19" s="74" t="s">
        <v>330</v>
      </c>
      <c r="D19" s="75"/>
      <c r="E19" s="73"/>
      <c r="F19" s="73"/>
      <c r="G19" s="73"/>
      <c r="H19" s="73"/>
      <c r="I19" s="73"/>
      <c r="J19" s="87">
        <v>0</v>
      </c>
      <c r="K19" s="87">
        <v>0</v>
      </c>
      <c r="L19" s="87">
        <v>0</v>
      </c>
      <c r="M19" s="87">
        <v>0</v>
      </c>
      <c r="N19" s="73"/>
      <c r="O19" s="2"/>
    </row>
    <row r="20" spans="2:15" x14ac:dyDescent="0.25">
      <c r="B20" s="2"/>
      <c r="C20" s="74" t="s">
        <v>331</v>
      </c>
      <c r="D20" s="75"/>
      <c r="E20" s="73"/>
      <c r="F20" s="73"/>
      <c r="G20" s="73"/>
      <c r="H20" s="73"/>
      <c r="I20" s="73"/>
      <c r="J20" s="87">
        <v>0</v>
      </c>
      <c r="K20" s="87">
        <v>0</v>
      </c>
      <c r="L20" s="87">
        <v>0</v>
      </c>
      <c r="M20" s="87">
        <v>0</v>
      </c>
      <c r="N20" s="73"/>
      <c r="O20" s="2"/>
    </row>
    <row r="21" spans="2:15" x14ac:dyDescent="0.25">
      <c r="B21" s="2"/>
      <c r="C21" s="74" t="s">
        <v>332</v>
      </c>
      <c r="D21" s="75"/>
      <c r="E21" s="73"/>
      <c r="F21" s="73"/>
      <c r="G21" s="73"/>
      <c r="H21" s="73"/>
      <c r="I21" s="73"/>
      <c r="J21" s="87">
        <v>0</v>
      </c>
      <c r="K21" s="87">
        <v>0</v>
      </c>
      <c r="L21" s="87">
        <v>0</v>
      </c>
      <c r="M21" s="87">
        <v>0</v>
      </c>
      <c r="N21" s="73"/>
      <c r="O21" s="2"/>
    </row>
    <row r="22" spans="2:15" x14ac:dyDescent="0.25">
      <c r="B22" s="2"/>
      <c r="C22" s="74" t="s">
        <v>333</v>
      </c>
      <c r="D22" s="75"/>
      <c r="E22" s="73"/>
      <c r="F22" s="73"/>
      <c r="G22" s="73"/>
      <c r="H22" s="73"/>
      <c r="I22" s="73"/>
      <c r="J22" s="87">
        <v>0</v>
      </c>
      <c r="K22" s="87">
        <v>0</v>
      </c>
      <c r="L22" s="87">
        <v>0</v>
      </c>
      <c r="M22" s="87">
        <v>0</v>
      </c>
      <c r="N22" s="73"/>
      <c r="O22" s="2"/>
    </row>
    <row r="23" spans="2:15" x14ac:dyDescent="0.25">
      <c r="B23" s="2"/>
      <c r="C23" s="74" t="s">
        <v>334</v>
      </c>
      <c r="D23" s="75"/>
      <c r="E23" s="73"/>
      <c r="F23" s="73"/>
      <c r="G23" s="73"/>
      <c r="H23" s="73"/>
      <c r="I23" s="73"/>
      <c r="J23" s="87">
        <v>0</v>
      </c>
      <c r="K23" s="87">
        <v>0</v>
      </c>
      <c r="L23" s="87">
        <v>0</v>
      </c>
      <c r="M23" s="87">
        <v>0</v>
      </c>
      <c r="N23" s="73"/>
      <c r="O23" s="2"/>
    </row>
    <row r="24" spans="2:15" x14ac:dyDescent="0.25">
      <c r="B24" s="2"/>
      <c r="C24" s="74" t="s">
        <v>335</v>
      </c>
      <c r="D24" s="75"/>
      <c r="E24" s="73"/>
      <c r="F24" s="73"/>
      <c r="G24" s="73"/>
      <c r="H24" s="73"/>
      <c r="I24" s="73"/>
      <c r="J24" s="87">
        <v>0</v>
      </c>
      <c r="K24" s="87">
        <v>0</v>
      </c>
      <c r="L24" s="87">
        <v>0</v>
      </c>
      <c r="M24" s="87">
        <v>0</v>
      </c>
      <c r="N24" s="73"/>
      <c r="O24" s="2"/>
    </row>
    <row r="25" spans="2:15" x14ac:dyDescent="0.25">
      <c r="B25" s="2"/>
      <c r="C25" s="74" t="s">
        <v>336</v>
      </c>
      <c r="D25" s="75"/>
      <c r="E25" s="73"/>
      <c r="F25" s="73"/>
      <c r="G25" s="73"/>
      <c r="H25" s="73"/>
      <c r="I25" s="73"/>
      <c r="J25" s="87">
        <v>0</v>
      </c>
      <c r="K25" s="87">
        <v>0</v>
      </c>
      <c r="L25" s="87">
        <v>0</v>
      </c>
      <c r="M25" s="87">
        <v>0</v>
      </c>
      <c r="N25" s="73"/>
      <c r="O25" s="2"/>
    </row>
    <row r="26" spans="2:15" x14ac:dyDescent="0.25">
      <c r="B26" s="2"/>
      <c r="C26" s="74" t="s">
        <v>337</v>
      </c>
      <c r="D26" s="75"/>
      <c r="E26" s="73"/>
      <c r="F26" s="73"/>
      <c r="G26" s="73"/>
      <c r="H26" s="73"/>
      <c r="I26" s="73"/>
      <c r="J26" s="87">
        <v>0</v>
      </c>
      <c r="K26" s="87">
        <v>0</v>
      </c>
      <c r="L26" s="87">
        <v>0</v>
      </c>
      <c r="M26" s="87">
        <v>0</v>
      </c>
      <c r="N26" s="73"/>
      <c r="O26" s="2"/>
    </row>
    <row r="27" spans="2:15" x14ac:dyDescent="0.25">
      <c r="B27" s="2"/>
      <c r="C27" s="74" t="s">
        <v>338</v>
      </c>
      <c r="D27" s="75"/>
      <c r="E27" s="73"/>
      <c r="F27" s="73"/>
      <c r="G27" s="73"/>
      <c r="H27" s="73"/>
      <c r="I27" s="73"/>
      <c r="J27" s="87">
        <v>0</v>
      </c>
      <c r="K27" s="87">
        <v>0</v>
      </c>
      <c r="L27" s="87">
        <v>0</v>
      </c>
      <c r="M27" s="87">
        <v>0</v>
      </c>
      <c r="N27" s="73"/>
      <c r="O27" s="2"/>
    </row>
    <row r="28" spans="2:15" x14ac:dyDescent="0.25">
      <c r="B28" s="2"/>
      <c r="C28" s="74" t="s">
        <v>339</v>
      </c>
      <c r="D28" s="75"/>
      <c r="E28" s="73"/>
      <c r="F28" s="73"/>
      <c r="G28" s="73"/>
      <c r="H28" s="73"/>
      <c r="I28" s="73"/>
      <c r="J28" s="87">
        <v>0</v>
      </c>
      <c r="K28" s="87">
        <v>0</v>
      </c>
      <c r="L28" s="87">
        <v>0</v>
      </c>
      <c r="M28" s="87">
        <v>0</v>
      </c>
      <c r="N28" s="73"/>
      <c r="O28" s="2"/>
    </row>
    <row r="29" spans="2:15" x14ac:dyDescent="0.25">
      <c r="B29" s="2"/>
      <c r="C29" s="74" t="s">
        <v>340</v>
      </c>
      <c r="D29" s="75"/>
      <c r="E29" s="73"/>
      <c r="F29" s="73"/>
      <c r="G29" s="73"/>
      <c r="H29" s="73"/>
      <c r="I29" s="73"/>
      <c r="J29" s="87">
        <v>0</v>
      </c>
      <c r="K29" s="87">
        <v>0</v>
      </c>
      <c r="L29" s="87">
        <v>0</v>
      </c>
      <c r="M29" s="87">
        <v>0</v>
      </c>
      <c r="N29" s="73"/>
      <c r="O29" s="2"/>
    </row>
    <row r="30" spans="2:15" x14ac:dyDescent="0.25">
      <c r="B30" s="2"/>
      <c r="C30" s="74" t="s">
        <v>341</v>
      </c>
      <c r="D30" s="75"/>
      <c r="E30" s="73"/>
      <c r="F30" s="73"/>
      <c r="G30" s="73"/>
      <c r="H30" s="73"/>
      <c r="I30" s="73"/>
      <c r="J30" s="87">
        <v>0</v>
      </c>
      <c r="K30" s="87">
        <v>0</v>
      </c>
      <c r="L30" s="87">
        <v>0</v>
      </c>
      <c r="M30" s="87">
        <v>0</v>
      </c>
      <c r="N30" s="73"/>
      <c r="O30" s="2"/>
    </row>
    <row r="31" spans="2:15" x14ac:dyDescent="0.25">
      <c r="B31" s="2"/>
      <c r="C31" s="74" t="s">
        <v>342</v>
      </c>
      <c r="D31" s="75"/>
      <c r="E31" s="73"/>
      <c r="F31" s="73"/>
      <c r="G31" s="73"/>
      <c r="H31" s="73"/>
      <c r="I31" s="73"/>
      <c r="J31" s="87">
        <v>0</v>
      </c>
      <c r="K31" s="87">
        <v>0</v>
      </c>
      <c r="L31" s="87">
        <v>0</v>
      </c>
      <c r="M31" s="87">
        <v>0</v>
      </c>
      <c r="N31" s="73"/>
      <c r="O31" s="2"/>
    </row>
    <row r="32" spans="2:15" x14ac:dyDescent="0.25">
      <c r="B32" s="2"/>
      <c r="C32" s="74" t="s">
        <v>343</v>
      </c>
      <c r="D32" s="75"/>
      <c r="E32" s="73"/>
      <c r="F32" s="73"/>
      <c r="G32" s="73"/>
      <c r="H32" s="73"/>
      <c r="I32" s="73"/>
      <c r="J32" s="87">
        <v>0</v>
      </c>
      <c r="K32" s="87">
        <v>0</v>
      </c>
      <c r="L32" s="87">
        <v>0</v>
      </c>
      <c r="M32" s="87">
        <v>0</v>
      </c>
      <c r="N32" s="73"/>
      <c r="O32" s="2"/>
    </row>
    <row r="33" spans="2:15" x14ac:dyDescent="0.25">
      <c r="B33" s="2"/>
      <c r="C33" s="74" t="s">
        <v>344</v>
      </c>
      <c r="D33" s="75"/>
      <c r="E33" s="73"/>
      <c r="F33" s="73"/>
      <c r="G33" s="73"/>
      <c r="H33" s="73"/>
      <c r="I33" s="73"/>
      <c r="J33" s="87">
        <v>0</v>
      </c>
      <c r="K33" s="87">
        <v>0</v>
      </c>
      <c r="L33" s="87">
        <v>0</v>
      </c>
      <c r="M33" s="87">
        <v>0</v>
      </c>
      <c r="N33" s="73"/>
      <c r="O33" s="2"/>
    </row>
    <row r="34" spans="2:15" x14ac:dyDescent="0.25">
      <c r="B34" s="2"/>
      <c r="C34" s="74" t="s">
        <v>345</v>
      </c>
      <c r="D34" s="75"/>
      <c r="E34" s="73"/>
      <c r="F34" s="73"/>
      <c r="G34" s="73"/>
      <c r="H34" s="73"/>
      <c r="I34" s="73"/>
      <c r="J34" s="87">
        <v>0</v>
      </c>
      <c r="K34" s="87">
        <v>0</v>
      </c>
      <c r="L34" s="87">
        <v>0</v>
      </c>
      <c r="M34" s="87">
        <v>0</v>
      </c>
      <c r="N34" s="73"/>
      <c r="O34" s="2"/>
    </row>
    <row r="35" spans="2:15" x14ac:dyDescent="0.25">
      <c r="B35" s="2"/>
      <c r="C35" s="74" t="s">
        <v>346</v>
      </c>
      <c r="D35" s="75"/>
      <c r="E35" s="73"/>
      <c r="F35" s="73"/>
      <c r="G35" s="73"/>
      <c r="H35" s="73"/>
      <c r="I35" s="73"/>
      <c r="J35" s="87">
        <v>0</v>
      </c>
      <c r="K35" s="87">
        <v>0</v>
      </c>
      <c r="L35" s="87">
        <v>0</v>
      </c>
      <c r="M35" s="87">
        <v>0</v>
      </c>
      <c r="N35" s="73"/>
      <c r="O35" s="2"/>
    </row>
    <row r="36" spans="2:15" x14ac:dyDescent="0.25">
      <c r="B36" s="2"/>
      <c r="C36" s="74" t="s">
        <v>347</v>
      </c>
      <c r="D36" s="75"/>
      <c r="E36" s="73"/>
      <c r="F36" s="73"/>
      <c r="G36" s="73"/>
      <c r="H36" s="73"/>
      <c r="I36" s="73"/>
      <c r="J36" s="87">
        <v>0</v>
      </c>
      <c r="K36" s="87">
        <v>0</v>
      </c>
      <c r="L36" s="87">
        <v>0</v>
      </c>
      <c r="M36" s="87">
        <v>0</v>
      </c>
      <c r="N36" s="73"/>
      <c r="O36" s="2"/>
    </row>
    <row r="37" spans="2:15" x14ac:dyDescent="0.25">
      <c r="B37" s="2"/>
      <c r="C37" s="74" t="s">
        <v>348</v>
      </c>
      <c r="D37" s="75"/>
      <c r="E37" s="73"/>
      <c r="F37" s="73"/>
      <c r="G37" s="73"/>
      <c r="H37" s="73"/>
      <c r="I37" s="73"/>
      <c r="J37" s="87">
        <v>0</v>
      </c>
      <c r="K37" s="87">
        <v>0</v>
      </c>
      <c r="L37" s="87">
        <v>0</v>
      </c>
      <c r="M37" s="87">
        <v>0</v>
      </c>
      <c r="N37" s="73"/>
      <c r="O37" s="2"/>
    </row>
    <row r="38" spans="2:15" x14ac:dyDescent="0.25">
      <c r="B38" s="2"/>
      <c r="C38" s="74" t="s">
        <v>349</v>
      </c>
      <c r="D38" s="75"/>
      <c r="E38" s="73"/>
      <c r="F38" s="73"/>
      <c r="G38" s="73"/>
      <c r="H38" s="73"/>
      <c r="I38" s="73"/>
      <c r="J38" s="87">
        <v>0</v>
      </c>
      <c r="K38" s="87">
        <v>0</v>
      </c>
      <c r="L38" s="87">
        <v>0</v>
      </c>
      <c r="M38" s="87">
        <v>0</v>
      </c>
      <c r="N38" s="73"/>
      <c r="O38" s="2"/>
    </row>
    <row r="39" spans="2:15" x14ac:dyDescent="0.25">
      <c r="B39" s="2"/>
      <c r="C39" s="74" t="s">
        <v>350</v>
      </c>
      <c r="D39" s="75"/>
      <c r="E39" s="73"/>
      <c r="F39" s="73"/>
      <c r="G39" s="73"/>
      <c r="H39" s="73"/>
      <c r="I39" s="73"/>
      <c r="J39" s="87">
        <v>0</v>
      </c>
      <c r="K39" s="87">
        <v>0</v>
      </c>
      <c r="L39" s="87">
        <v>0</v>
      </c>
      <c r="M39" s="87">
        <v>0</v>
      </c>
      <c r="N39" s="73"/>
      <c r="O39" s="2"/>
    </row>
    <row r="40" spans="2:15" x14ac:dyDescent="0.25">
      <c r="B40" s="2"/>
      <c r="C40" s="74" t="s">
        <v>351</v>
      </c>
      <c r="D40" s="75"/>
      <c r="E40" s="73"/>
      <c r="F40" s="73"/>
      <c r="G40" s="73"/>
      <c r="H40" s="73"/>
      <c r="I40" s="73"/>
      <c r="J40" s="87">
        <v>0</v>
      </c>
      <c r="K40" s="87">
        <v>0</v>
      </c>
      <c r="L40" s="87">
        <v>0</v>
      </c>
      <c r="M40" s="87">
        <v>0</v>
      </c>
      <c r="N40" s="73"/>
      <c r="O40" s="2"/>
    </row>
    <row r="41" spans="2:15" x14ac:dyDescent="0.25">
      <c r="B41" s="2"/>
      <c r="C41" s="74" t="s">
        <v>352</v>
      </c>
      <c r="D41" s="75"/>
      <c r="E41" s="73"/>
      <c r="F41" s="73"/>
      <c r="G41" s="73"/>
      <c r="H41" s="73"/>
      <c r="I41" s="73"/>
      <c r="J41" s="87">
        <v>0</v>
      </c>
      <c r="K41" s="87">
        <v>0</v>
      </c>
      <c r="L41" s="87">
        <v>0</v>
      </c>
      <c r="M41" s="87">
        <v>0</v>
      </c>
      <c r="N41" s="73"/>
      <c r="O41" s="2"/>
    </row>
    <row r="42" spans="2:15" x14ac:dyDescent="0.25">
      <c r="B42" s="2"/>
      <c r="C42" s="74" t="s">
        <v>353</v>
      </c>
      <c r="D42" s="75"/>
      <c r="E42" s="73"/>
      <c r="F42" s="73"/>
      <c r="G42" s="73"/>
      <c r="H42" s="73"/>
      <c r="I42" s="73"/>
      <c r="J42" s="87">
        <v>0</v>
      </c>
      <c r="K42" s="87">
        <v>0</v>
      </c>
      <c r="L42" s="87">
        <v>0</v>
      </c>
      <c r="M42" s="87">
        <v>0</v>
      </c>
      <c r="N42" s="73"/>
      <c r="O42" s="2"/>
    </row>
    <row r="43" spans="2:15" x14ac:dyDescent="0.25">
      <c r="B43" s="2"/>
      <c r="C43" s="74" t="s">
        <v>354</v>
      </c>
      <c r="D43" s="75"/>
      <c r="E43" s="73"/>
      <c r="F43" s="73"/>
      <c r="G43" s="73"/>
      <c r="H43" s="73"/>
      <c r="I43" s="73"/>
      <c r="J43" s="87">
        <v>0</v>
      </c>
      <c r="K43" s="87">
        <v>0</v>
      </c>
      <c r="L43" s="87">
        <v>0</v>
      </c>
      <c r="M43" s="87">
        <v>0</v>
      </c>
      <c r="N43" s="73"/>
      <c r="O43" s="2"/>
    </row>
    <row r="44" spans="2:15" x14ac:dyDescent="0.25">
      <c r="B44" s="2"/>
      <c r="C44" s="74" t="s">
        <v>355</v>
      </c>
      <c r="D44" s="75"/>
      <c r="E44" s="73"/>
      <c r="F44" s="73"/>
      <c r="G44" s="73"/>
      <c r="H44" s="73"/>
      <c r="I44" s="73"/>
      <c r="J44" s="87">
        <v>0</v>
      </c>
      <c r="K44" s="87">
        <v>0</v>
      </c>
      <c r="L44" s="87">
        <v>0</v>
      </c>
      <c r="M44" s="87">
        <v>0</v>
      </c>
      <c r="N44" s="73"/>
      <c r="O44" s="2"/>
    </row>
    <row r="45" spans="2:15" x14ac:dyDescent="0.25">
      <c r="B45" s="2"/>
      <c r="C45" s="74" t="s">
        <v>356</v>
      </c>
      <c r="D45" s="75"/>
      <c r="E45" s="73"/>
      <c r="F45" s="73"/>
      <c r="G45" s="73"/>
      <c r="H45" s="73"/>
      <c r="I45" s="73"/>
      <c r="J45" s="87">
        <v>0</v>
      </c>
      <c r="K45" s="87">
        <v>0</v>
      </c>
      <c r="L45" s="87">
        <v>0</v>
      </c>
      <c r="M45" s="87">
        <v>0</v>
      </c>
      <c r="N45" s="73"/>
      <c r="O45" s="2"/>
    </row>
    <row r="46" spans="2:15" x14ac:dyDescent="0.25">
      <c r="B46" s="2"/>
      <c r="C46" s="74" t="s">
        <v>357</v>
      </c>
      <c r="D46" s="75"/>
      <c r="E46" s="73"/>
      <c r="F46" s="73"/>
      <c r="G46" s="73"/>
      <c r="H46" s="73"/>
      <c r="I46" s="73"/>
      <c r="J46" s="87">
        <v>0</v>
      </c>
      <c r="K46" s="87">
        <v>0</v>
      </c>
      <c r="L46" s="87">
        <v>0</v>
      </c>
      <c r="M46" s="87">
        <v>0</v>
      </c>
      <c r="N46" s="73"/>
      <c r="O46" s="2"/>
    </row>
    <row r="47" spans="2:15" x14ac:dyDescent="0.25">
      <c r="B47" s="2"/>
      <c r="C47" s="74" t="s">
        <v>358</v>
      </c>
      <c r="D47" s="75"/>
      <c r="E47" s="73"/>
      <c r="F47" s="73"/>
      <c r="G47" s="73"/>
      <c r="H47" s="73"/>
      <c r="I47" s="73"/>
      <c r="J47" s="87">
        <v>0</v>
      </c>
      <c r="K47" s="87">
        <v>0</v>
      </c>
      <c r="L47" s="87">
        <v>0</v>
      </c>
      <c r="M47" s="87">
        <v>0</v>
      </c>
      <c r="N47" s="73"/>
      <c r="O47" s="2"/>
    </row>
    <row r="48" spans="2:15" x14ac:dyDescent="0.25">
      <c r="B48" s="2"/>
      <c r="C48" s="74" t="s">
        <v>359</v>
      </c>
      <c r="D48" s="75"/>
      <c r="E48" s="73"/>
      <c r="F48" s="73"/>
      <c r="G48" s="73"/>
      <c r="H48" s="73"/>
      <c r="I48" s="73"/>
      <c r="J48" s="87">
        <v>0</v>
      </c>
      <c r="K48" s="87">
        <v>0</v>
      </c>
      <c r="L48" s="87">
        <v>0</v>
      </c>
      <c r="M48" s="87">
        <v>0</v>
      </c>
      <c r="N48" s="73"/>
      <c r="O48" s="2"/>
    </row>
    <row r="49" spans="2:15" x14ac:dyDescent="0.25">
      <c r="B49" s="2"/>
      <c r="C49" s="74" t="s">
        <v>360</v>
      </c>
      <c r="D49" s="75"/>
      <c r="E49" s="73"/>
      <c r="F49" s="73"/>
      <c r="G49" s="73"/>
      <c r="H49" s="73"/>
      <c r="I49" s="73"/>
      <c r="J49" s="87">
        <v>0</v>
      </c>
      <c r="K49" s="87">
        <v>0</v>
      </c>
      <c r="L49" s="87">
        <v>0</v>
      </c>
      <c r="M49" s="87">
        <v>0</v>
      </c>
      <c r="N49" s="73"/>
      <c r="O49" s="2"/>
    </row>
    <row r="50" spans="2:15" x14ac:dyDescent="0.25">
      <c r="B50" s="2"/>
      <c r="C50" s="74" t="s">
        <v>361</v>
      </c>
      <c r="D50" s="75"/>
      <c r="E50" s="73"/>
      <c r="F50" s="73"/>
      <c r="G50" s="73"/>
      <c r="H50" s="73"/>
      <c r="I50" s="73"/>
      <c r="J50" s="87">
        <v>0</v>
      </c>
      <c r="K50" s="87">
        <v>0</v>
      </c>
      <c r="L50" s="87">
        <v>0</v>
      </c>
      <c r="M50" s="87">
        <v>0</v>
      </c>
      <c r="N50" s="73"/>
      <c r="O50" s="2"/>
    </row>
    <row r="51" spans="2:15" x14ac:dyDescent="0.25">
      <c r="B51" s="2"/>
      <c r="C51" s="74" t="s">
        <v>362</v>
      </c>
      <c r="D51" s="75"/>
      <c r="E51" s="73"/>
      <c r="F51" s="73"/>
      <c r="G51" s="73"/>
      <c r="H51" s="73"/>
      <c r="I51" s="73"/>
      <c r="J51" s="87">
        <v>0</v>
      </c>
      <c r="K51" s="87">
        <v>0</v>
      </c>
      <c r="L51" s="87">
        <v>0</v>
      </c>
      <c r="M51" s="87">
        <v>0</v>
      </c>
      <c r="N51" s="73"/>
      <c r="O51" s="2"/>
    </row>
    <row r="52" spans="2:15" x14ac:dyDescent="0.25">
      <c r="B52" s="2"/>
      <c r="C52" s="74" t="s">
        <v>363</v>
      </c>
      <c r="D52" s="75"/>
      <c r="E52" s="73"/>
      <c r="F52" s="73"/>
      <c r="G52" s="73"/>
      <c r="H52" s="73"/>
      <c r="I52" s="73"/>
      <c r="J52" s="87">
        <v>0</v>
      </c>
      <c r="K52" s="87">
        <v>0</v>
      </c>
      <c r="L52" s="87">
        <v>0</v>
      </c>
      <c r="M52" s="87">
        <v>0</v>
      </c>
      <c r="N52" s="73"/>
      <c r="O52" s="2"/>
    </row>
    <row r="53" spans="2:15" x14ac:dyDescent="0.25">
      <c r="B53" s="2"/>
      <c r="C53" s="74" t="s">
        <v>364</v>
      </c>
      <c r="D53" s="75"/>
      <c r="E53" s="73"/>
      <c r="F53" s="73"/>
      <c r="G53" s="73"/>
      <c r="H53" s="73"/>
      <c r="I53" s="73"/>
      <c r="J53" s="87">
        <v>0</v>
      </c>
      <c r="K53" s="87">
        <v>0</v>
      </c>
      <c r="L53" s="87">
        <v>0</v>
      </c>
      <c r="M53" s="87">
        <v>0</v>
      </c>
      <c r="N53" s="73"/>
      <c r="O53" s="2"/>
    </row>
    <row r="54" spans="2:15" x14ac:dyDescent="0.25">
      <c r="B54" s="2"/>
      <c r="C54" s="74" t="s">
        <v>365</v>
      </c>
      <c r="D54" s="75"/>
      <c r="E54" s="73"/>
      <c r="F54" s="73"/>
      <c r="G54" s="73"/>
      <c r="H54" s="73"/>
      <c r="I54" s="73"/>
      <c r="J54" s="87">
        <v>0</v>
      </c>
      <c r="K54" s="87">
        <v>0</v>
      </c>
      <c r="L54" s="87">
        <v>0</v>
      </c>
      <c r="M54" s="87">
        <v>0</v>
      </c>
      <c r="N54" s="73"/>
      <c r="O54" s="2"/>
    </row>
    <row r="55" spans="2:15" x14ac:dyDescent="0.25">
      <c r="B55" s="2"/>
      <c r="C55" s="74" t="s">
        <v>366</v>
      </c>
      <c r="D55" s="75"/>
      <c r="E55" s="73"/>
      <c r="F55" s="73"/>
      <c r="G55" s="73"/>
      <c r="H55" s="73"/>
      <c r="I55" s="73"/>
      <c r="J55" s="87">
        <v>0</v>
      </c>
      <c r="K55" s="87">
        <v>0</v>
      </c>
      <c r="L55" s="87">
        <v>0</v>
      </c>
      <c r="M55" s="87">
        <v>0</v>
      </c>
      <c r="N55" s="73"/>
      <c r="O55" s="2"/>
    </row>
    <row r="56" spans="2:15" x14ac:dyDescent="0.25">
      <c r="B56" s="2"/>
      <c r="C56" s="74" t="s">
        <v>367</v>
      </c>
      <c r="D56" s="75"/>
      <c r="E56" s="73"/>
      <c r="F56" s="73"/>
      <c r="G56" s="73"/>
      <c r="H56" s="73"/>
      <c r="I56" s="73"/>
      <c r="J56" s="87">
        <v>0</v>
      </c>
      <c r="K56" s="87">
        <v>0</v>
      </c>
      <c r="L56" s="87">
        <v>0</v>
      </c>
      <c r="M56" s="87">
        <v>0</v>
      </c>
      <c r="N56" s="73"/>
      <c r="O56" s="2"/>
    </row>
    <row r="57" spans="2:15" x14ac:dyDescent="0.25">
      <c r="B57" s="2"/>
      <c r="C57" s="74" t="s">
        <v>368</v>
      </c>
      <c r="D57" s="75"/>
      <c r="E57" s="73"/>
      <c r="F57" s="73"/>
      <c r="G57" s="73"/>
      <c r="H57" s="73"/>
      <c r="I57" s="73"/>
      <c r="J57" s="87">
        <v>0</v>
      </c>
      <c r="K57" s="87">
        <v>0</v>
      </c>
      <c r="L57" s="87">
        <v>0</v>
      </c>
      <c r="M57" s="87">
        <v>0</v>
      </c>
      <c r="N57" s="73"/>
      <c r="O57" s="2"/>
    </row>
    <row r="58" spans="2:15" x14ac:dyDescent="0.25">
      <c r="B58" s="2"/>
      <c r="C58" s="74" t="s">
        <v>369</v>
      </c>
      <c r="D58" s="75"/>
      <c r="E58" s="73"/>
      <c r="F58" s="73"/>
      <c r="G58" s="73"/>
      <c r="H58" s="73"/>
      <c r="I58" s="73"/>
      <c r="J58" s="87">
        <v>0</v>
      </c>
      <c r="K58" s="87">
        <v>0</v>
      </c>
      <c r="L58" s="87">
        <v>0</v>
      </c>
      <c r="M58" s="87">
        <v>0</v>
      </c>
      <c r="N58" s="73"/>
      <c r="O58" s="2"/>
    </row>
    <row r="59" spans="2:15" x14ac:dyDescent="0.25">
      <c r="B59" s="2"/>
      <c r="C59" s="74" t="s">
        <v>370</v>
      </c>
      <c r="D59" s="75"/>
      <c r="E59" s="73"/>
      <c r="F59" s="73"/>
      <c r="G59" s="73"/>
      <c r="H59" s="73"/>
      <c r="I59" s="73"/>
      <c r="J59" s="87">
        <v>0</v>
      </c>
      <c r="K59" s="87">
        <v>0</v>
      </c>
      <c r="L59" s="87">
        <v>0</v>
      </c>
      <c r="M59" s="87">
        <v>0</v>
      </c>
      <c r="N59" s="73"/>
      <c r="O59" s="2"/>
    </row>
    <row r="60" spans="2:15" x14ac:dyDescent="0.25">
      <c r="B60" s="2"/>
      <c r="C60" s="74" t="s">
        <v>371</v>
      </c>
      <c r="D60" s="75"/>
      <c r="E60" s="73"/>
      <c r="F60" s="73"/>
      <c r="G60" s="73"/>
      <c r="H60" s="73"/>
      <c r="I60" s="73"/>
      <c r="J60" s="87">
        <v>0</v>
      </c>
      <c r="K60" s="87">
        <v>0</v>
      </c>
      <c r="L60" s="87">
        <v>0</v>
      </c>
      <c r="M60" s="87">
        <v>0</v>
      </c>
      <c r="N60" s="73"/>
      <c r="O60" s="2"/>
    </row>
    <row r="61" spans="2:15" x14ac:dyDescent="0.25">
      <c r="B61" s="2"/>
      <c r="C61" s="74" t="s">
        <v>372</v>
      </c>
      <c r="D61" s="75"/>
      <c r="E61" s="73"/>
      <c r="F61" s="73"/>
      <c r="G61" s="73"/>
      <c r="H61" s="73"/>
      <c r="I61" s="73"/>
      <c r="J61" s="87">
        <v>0</v>
      </c>
      <c r="K61" s="87">
        <v>0</v>
      </c>
      <c r="L61" s="87">
        <v>0</v>
      </c>
      <c r="M61" s="87">
        <v>0</v>
      </c>
      <c r="N61" s="73"/>
      <c r="O61" s="2"/>
    </row>
    <row r="62" spans="2:15" x14ac:dyDescent="0.25">
      <c r="B62" s="2"/>
      <c r="C62" s="74" t="s">
        <v>373</v>
      </c>
      <c r="D62" s="75"/>
      <c r="E62" s="73"/>
      <c r="F62" s="73"/>
      <c r="G62" s="73"/>
      <c r="H62" s="73"/>
      <c r="I62" s="73"/>
      <c r="J62" s="87">
        <v>0</v>
      </c>
      <c r="K62" s="87">
        <v>0</v>
      </c>
      <c r="L62" s="87">
        <v>0</v>
      </c>
      <c r="M62" s="87">
        <v>0</v>
      </c>
      <c r="N62" s="73"/>
      <c r="O62" s="2"/>
    </row>
    <row r="63" spans="2:15" x14ac:dyDescent="0.25">
      <c r="B63" s="2"/>
      <c r="C63" s="74" t="s">
        <v>374</v>
      </c>
      <c r="D63" s="75"/>
      <c r="E63" s="73"/>
      <c r="F63" s="73"/>
      <c r="G63" s="73"/>
      <c r="H63" s="73"/>
      <c r="I63" s="73"/>
      <c r="J63" s="87">
        <v>0</v>
      </c>
      <c r="K63" s="87">
        <v>0</v>
      </c>
      <c r="L63" s="87">
        <v>0</v>
      </c>
      <c r="M63" s="87">
        <v>0</v>
      </c>
      <c r="N63" s="73"/>
      <c r="O63" s="2"/>
    </row>
    <row r="64" spans="2:15" x14ac:dyDescent="0.25">
      <c r="B64" s="2"/>
      <c r="C64" s="74" t="s">
        <v>375</v>
      </c>
      <c r="D64" s="75"/>
      <c r="E64" s="73"/>
      <c r="F64" s="73"/>
      <c r="G64" s="73"/>
      <c r="H64" s="73"/>
      <c r="I64" s="73"/>
      <c r="J64" s="87">
        <v>0</v>
      </c>
      <c r="K64" s="87">
        <v>0</v>
      </c>
      <c r="L64" s="87">
        <v>0</v>
      </c>
      <c r="M64" s="87">
        <v>0</v>
      </c>
      <c r="N64" s="73"/>
      <c r="O64" s="2"/>
    </row>
    <row r="65" spans="2:15" x14ac:dyDescent="0.25">
      <c r="B65" s="2"/>
      <c r="C65" s="74" t="s">
        <v>376</v>
      </c>
      <c r="D65" s="75"/>
      <c r="E65" s="73"/>
      <c r="F65" s="73"/>
      <c r="G65" s="73"/>
      <c r="H65" s="73"/>
      <c r="I65" s="73"/>
      <c r="J65" s="87">
        <v>0</v>
      </c>
      <c r="K65" s="87">
        <v>0</v>
      </c>
      <c r="L65" s="87">
        <v>0</v>
      </c>
      <c r="M65" s="87">
        <v>0</v>
      </c>
      <c r="N65" s="73"/>
      <c r="O65" s="2"/>
    </row>
    <row r="66" spans="2:15" x14ac:dyDescent="0.25">
      <c r="B66" s="2"/>
      <c r="C66" s="74" t="s">
        <v>377</v>
      </c>
      <c r="D66" s="75"/>
      <c r="E66" s="73"/>
      <c r="F66" s="73"/>
      <c r="G66" s="73"/>
      <c r="H66" s="73"/>
      <c r="I66" s="73"/>
      <c r="J66" s="87">
        <v>0</v>
      </c>
      <c r="K66" s="87">
        <v>0</v>
      </c>
      <c r="L66" s="87">
        <v>0</v>
      </c>
      <c r="M66" s="87">
        <v>0</v>
      </c>
      <c r="N66" s="73"/>
      <c r="O66" s="2"/>
    </row>
    <row r="67" spans="2:15" x14ac:dyDescent="0.25">
      <c r="B67" s="2"/>
      <c r="C67" s="74" t="s">
        <v>378</v>
      </c>
      <c r="D67" s="75"/>
      <c r="E67" s="73"/>
      <c r="F67" s="73"/>
      <c r="G67" s="73"/>
      <c r="H67" s="73"/>
      <c r="I67" s="73"/>
      <c r="J67" s="87">
        <v>0</v>
      </c>
      <c r="K67" s="87">
        <v>0</v>
      </c>
      <c r="L67" s="87">
        <v>0</v>
      </c>
      <c r="M67" s="87">
        <v>0</v>
      </c>
      <c r="N67" s="73"/>
      <c r="O67" s="2"/>
    </row>
    <row r="68" spans="2:15" x14ac:dyDescent="0.25">
      <c r="B68" s="2"/>
      <c r="C68" s="74" t="s">
        <v>379</v>
      </c>
      <c r="D68" s="75"/>
      <c r="E68" s="73"/>
      <c r="F68" s="73"/>
      <c r="G68" s="73"/>
      <c r="H68" s="73"/>
      <c r="I68" s="73"/>
      <c r="J68" s="87">
        <v>0</v>
      </c>
      <c r="K68" s="87">
        <v>0</v>
      </c>
      <c r="L68" s="87">
        <v>0</v>
      </c>
      <c r="M68" s="87">
        <v>0</v>
      </c>
      <c r="N68" s="73"/>
      <c r="O68" s="2"/>
    </row>
    <row r="69" spans="2:15" x14ac:dyDescent="0.25">
      <c r="B69" s="2"/>
      <c r="C69" s="74" t="s">
        <v>380</v>
      </c>
      <c r="D69" s="75"/>
      <c r="E69" s="73"/>
      <c r="F69" s="73"/>
      <c r="G69" s="73"/>
      <c r="H69" s="73"/>
      <c r="I69" s="73"/>
      <c r="J69" s="87">
        <v>0</v>
      </c>
      <c r="K69" s="87">
        <v>0</v>
      </c>
      <c r="L69" s="87">
        <v>0</v>
      </c>
      <c r="M69" s="87">
        <v>0</v>
      </c>
      <c r="N69" s="73"/>
      <c r="O69" s="2"/>
    </row>
    <row r="70" spans="2:15" x14ac:dyDescent="0.25">
      <c r="B70" s="2"/>
      <c r="C70" s="74" t="s">
        <v>381</v>
      </c>
      <c r="D70" s="75"/>
      <c r="E70" s="73"/>
      <c r="F70" s="73"/>
      <c r="G70" s="73"/>
      <c r="H70" s="73"/>
      <c r="I70" s="73"/>
      <c r="J70" s="87">
        <v>0</v>
      </c>
      <c r="K70" s="87">
        <v>0</v>
      </c>
      <c r="L70" s="87">
        <v>0</v>
      </c>
      <c r="M70" s="87">
        <v>0</v>
      </c>
      <c r="N70" s="73"/>
      <c r="O70" s="2"/>
    </row>
    <row r="71" spans="2:15" x14ac:dyDescent="0.25">
      <c r="B71" s="2"/>
      <c r="C71" s="74" t="s">
        <v>382</v>
      </c>
      <c r="D71" s="75"/>
      <c r="E71" s="73"/>
      <c r="F71" s="73"/>
      <c r="G71" s="73"/>
      <c r="H71" s="73"/>
      <c r="I71" s="73"/>
      <c r="J71" s="87">
        <v>0</v>
      </c>
      <c r="K71" s="87">
        <v>0</v>
      </c>
      <c r="L71" s="87">
        <v>0</v>
      </c>
      <c r="M71" s="87">
        <v>0</v>
      </c>
      <c r="N71" s="73"/>
      <c r="O71" s="2"/>
    </row>
    <row r="72" spans="2:15" x14ac:dyDescent="0.25">
      <c r="B72" s="2"/>
      <c r="C72" s="74" t="s">
        <v>383</v>
      </c>
      <c r="D72" s="75"/>
      <c r="E72" s="73"/>
      <c r="F72" s="73"/>
      <c r="G72" s="73"/>
      <c r="H72" s="73"/>
      <c r="I72" s="73"/>
      <c r="J72" s="87">
        <v>0</v>
      </c>
      <c r="K72" s="87">
        <v>0</v>
      </c>
      <c r="L72" s="87">
        <v>0</v>
      </c>
      <c r="M72" s="87">
        <v>0</v>
      </c>
      <c r="N72" s="73"/>
      <c r="O72" s="2"/>
    </row>
    <row r="73" spans="2:15" x14ac:dyDescent="0.25">
      <c r="B73" s="2"/>
      <c r="C73" s="74" t="s">
        <v>384</v>
      </c>
      <c r="D73" s="75"/>
      <c r="E73" s="73"/>
      <c r="F73" s="73"/>
      <c r="G73" s="73"/>
      <c r="H73" s="73"/>
      <c r="I73" s="73"/>
      <c r="J73" s="87">
        <v>0</v>
      </c>
      <c r="K73" s="87">
        <v>0</v>
      </c>
      <c r="L73" s="87">
        <v>0</v>
      </c>
      <c r="M73" s="87">
        <v>0</v>
      </c>
      <c r="N73" s="73"/>
      <c r="O73" s="2"/>
    </row>
    <row r="74" spans="2:15" x14ac:dyDescent="0.25">
      <c r="B74" s="2"/>
      <c r="C74" s="74" t="s">
        <v>385</v>
      </c>
      <c r="D74" s="75"/>
      <c r="E74" s="73"/>
      <c r="F74" s="73"/>
      <c r="G74" s="73"/>
      <c r="H74" s="73"/>
      <c r="I74" s="73"/>
      <c r="J74" s="87">
        <v>0</v>
      </c>
      <c r="K74" s="87">
        <v>0</v>
      </c>
      <c r="L74" s="87">
        <v>0</v>
      </c>
      <c r="M74" s="87">
        <v>0</v>
      </c>
      <c r="N74" s="73"/>
      <c r="O74" s="2"/>
    </row>
    <row r="75" spans="2:15" x14ac:dyDescent="0.25">
      <c r="B75" s="2"/>
      <c r="C75" s="74" t="s">
        <v>386</v>
      </c>
      <c r="D75" s="75"/>
      <c r="E75" s="73"/>
      <c r="F75" s="73"/>
      <c r="G75" s="73"/>
      <c r="H75" s="73"/>
      <c r="I75" s="73"/>
      <c r="J75" s="87">
        <v>0</v>
      </c>
      <c r="K75" s="87">
        <v>0</v>
      </c>
      <c r="L75" s="87">
        <v>0</v>
      </c>
      <c r="M75" s="87">
        <v>0</v>
      </c>
      <c r="N75" s="73"/>
      <c r="O75" s="2"/>
    </row>
    <row r="76" spans="2:15" x14ac:dyDescent="0.25">
      <c r="B76" s="2"/>
      <c r="C76" s="74" t="s">
        <v>387</v>
      </c>
      <c r="D76" s="75"/>
      <c r="E76" s="73"/>
      <c r="F76" s="73"/>
      <c r="G76" s="73"/>
      <c r="H76" s="73"/>
      <c r="I76" s="73"/>
      <c r="J76" s="87">
        <v>0</v>
      </c>
      <c r="K76" s="87">
        <v>0</v>
      </c>
      <c r="L76" s="87">
        <v>0</v>
      </c>
      <c r="M76" s="87">
        <v>0</v>
      </c>
      <c r="N76" s="73"/>
      <c r="O76" s="2"/>
    </row>
    <row r="77" spans="2:15" x14ac:dyDescent="0.25">
      <c r="B77" s="2"/>
      <c r="C77" s="74" t="s">
        <v>388</v>
      </c>
      <c r="D77" s="75"/>
      <c r="E77" s="73"/>
      <c r="F77" s="73"/>
      <c r="G77" s="73"/>
      <c r="H77" s="73"/>
      <c r="I77" s="73"/>
      <c r="J77" s="87">
        <v>0</v>
      </c>
      <c r="K77" s="87">
        <v>0</v>
      </c>
      <c r="L77" s="87">
        <v>0</v>
      </c>
      <c r="M77" s="87">
        <v>0</v>
      </c>
      <c r="N77" s="73"/>
      <c r="O77" s="2"/>
    </row>
    <row r="78" spans="2:15" x14ac:dyDescent="0.25">
      <c r="B78" s="2"/>
      <c r="C78" s="74" t="s">
        <v>389</v>
      </c>
      <c r="D78" s="75"/>
      <c r="E78" s="73"/>
      <c r="F78" s="73"/>
      <c r="G78" s="73"/>
      <c r="H78" s="73"/>
      <c r="I78" s="73"/>
      <c r="J78" s="87">
        <v>0</v>
      </c>
      <c r="K78" s="87">
        <v>0</v>
      </c>
      <c r="L78" s="87">
        <v>0</v>
      </c>
      <c r="M78" s="87">
        <v>0</v>
      </c>
      <c r="N78" s="73"/>
      <c r="O78" s="2"/>
    </row>
    <row r="79" spans="2:15" x14ac:dyDescent="0.25">
      <c r="B79" s="2"/>
      <c r="C79" s="74" t="s">
        <v>390</v>
      </c>
      <c r="D79" s="75"/>
      <c r="E79" s="73"/>
      <c r="F79" s="73"/>
      <c r="G79" s="73"/>
      <c r="H79" s="73"/>
      <c r="I79" s="73"/>
      <c r="J79" s="87">
        <v>0</v>
      </c>
      <c r="K79" s="87">
        <v>0</v>
      </c>
      <c r="L79" s="87">
        <v>0</v>
      </c>
      <c r="M79" s="87">
        <v>0</v>
      </c>
      <c r="N79" s="73"/>
      <c r="O79" s="2"/>
    </row>
    <row r="80" spans="2:15" x14ac:dyDescent="0.25">
      <c r="B80" s="2"/>
      <c r="C80" s="74" t="s">
        <v>391</v>
      </c>
      <c r="D80" s="75"/>
      <c r="E80" s="73"/>
      <c r="F80" s="73"/>
      <c r="G80" s="73"/>
      <c r="H80" s="73"/>
      <c r="I80" s="73"/>
      <c r="J80" s="87">
        <v>0</v>
      </c>
      <c r="K80" s="87">
        <v>0</v>
      </c>
      <c r="L80" s="87">
        <v>0</v>
      </c>
      <c r="M80" s="87">
        <v>0</v>
      </c>
      <c r="N80" s="73"/>
      <c r="O80" s="2"/>
    </row>
    <row r="81" spans="2:15" x14ac:dyDescent="0.25">
      <c r="B81" s="2"/>
      <c r="C81" s="74" t="s">
        <v>392</v>
      </c>
      <c r="D81" s="75"/>
      <c r="E81" s="73"/>
      <c r="F81" s="73"/>
      <c r="G81" s="73"/>
      <c r="H81" s="73"/>
      <c r="I81" s="73"/>
      <c r="J81" s="87">
        <v>0</v>
      </c>
      <c r="K81" s="87">
        <v>0</v>
      </c>
      <c r="L81" s="87">
        <v>0</v>
      </c>
      <c r="M81" s="87">
        <v>0</v>
      </c>
      <c r="N81" s="73"/>
      <c r="O81" s="2"/>
    </row>
    <row r="82" spans="2:15" x14ac:dyDescent="0.25">
      <c r="B82" s="2"/>
      <c r="C82" s="74" t="s">
        <v>393</v>
      </c>
      <c r="D82" s="75"/>
      <c r="E82" s="73"/>
      <c r="F82" s="73"/>
      <c r="G82" s="73"/>
      <c r="H82" s="73"/>
      <c r="I82" s="73"/>
      <c r="J82" s="87">
        <v>0</v>
      </c>
      <c r="K82" s="87">
        <v>0</v>
      </c>
      <c r="L82" s="87">
        <v>0</v>
      </c>
      <c r="M82" s="87">
        <v>0</v>
      </c>
      <c r="N82" s="73"/>
      <c r="O82" s="2"/>
    </row>
    <row r="83" spans="2:15" x14ac:dyDescent="0.25">
      <c r="B83" s="2"/>
      <c r="C83" s="74" t="s">
        <v>394</v>
      </c>
      <c r="D83" s="75"/>
      <c r="E83" s="73"/>
      <c r="F83" s="73"/>
      <c r="G83" s="73"/>
      <c r="H83" s="73"/>
      <c r="I83" s="73"/>
      <c r="J83" s="87">
        <v>0</v>
      </c>
      <c r="K83" s="87">
        <v>0</v>
      </c>
      <c r="L83" s="87">
        <v>0</v>
      </c>
      <c r="M83" s="87">
        <v>0</v>
      </c>
      <c r="N83" s="73"/>
      <c r="O83" s="2"/>
    </row>
    <row r="84" spans="2:15" x14ac:dyDescent="0.25">
      <c r="B84" s="2"/>
      <c r="C84" s="74" t="s">
        <v>395</v>
      </c>
      <c r="D84" s="75"/>
      <c r="E84" s="73"/>
      <c r="F84" s="73"/>
      <c r="G84" s="73"/>
      <c r="H84" s="73"/>
      <c r="I84" s="73"/>
      <c r="J84" s="87">
        <v>0</v>
      </c>
      <c r="K84" s="87">
        <v>0</v>
      </c>
      <c r="L84" s="87">
        <v>0</v>
      </c>
      <c r="M84" s="87">
        <v>0</v>
      </c>
      <c r="N84" s="73"/>
      <c r="O84" s="2"/>
    </row>
    <row r="85" spans="2:15" x14ac:dyDescent="0.25">
      <c r="B85" s="2"/>
      <c r="C85" s="74" t="s">
        <v>396</v>
      </c>
      <c r="D85" s="75"/>
      <c r="E85" s="73"/>
      <c r="F85" s="73"/>
      <c r="G85" s="73"/>
      <c r="H85" s="73"/>
      <c r="I85" s="73"/>
      <c r="J85" s="87">
        <v>0</v>
      </c>
      <c r="K85" s="87">
        <v>0</v>
      </c>
      <c r="L85" s="87">
        <v>0</v>
      </c>
      <c r="M85" s="87">
        <v>0</v>
      </c>
      <c r="N85" s="73"/>
      <c r="O85" s="2"/>
    </row>
    <row r="86" spans="2:15" x14ac:dyDescent="0.25">
      <c r="B86" s="2"/>
      <c r="C86" s="74" t="s">
        <v>397</v>
      </c>
      <c r="D86" s="75"/>
      <c r="E86" s="73"/>
      <c r="F86" s="73"/>
      <c r="G86" s="73"/>
      <c r="H86" s="73"/>
      <c r="I86" s="73"/>
      <c r="J86" s="87">
        <v>0</v>
      </c>
      <c r="K86" s="87">
        <v>0</v>
      </c>
      <c r="L86" s="87">
        <v>0</v>
      </c>
      <c r="M86" s="87">
        <v>0</v>
      </c>
      <c r="N86" s="73"/>
      <c r="O86" s="2"/>
    </row>
    <row r="87" spans="2:15" x14ac:dyDescent="0.25">
      <c r="B87" s="2"/>
      <c r="C87" s="74" t="s">
        <v>398</v>
      </c>
      <c r="D87" s="75"/>
      <c r="E87" s="73"/>
      <c r="F87" s="73"/>
      <c r="G87" s="73"/>
      <c r="H87" s="73"/>
      <c r="I87" s="73"/>
      <c r="J87" s="87">
        <v>0</v>
      </c>
      <c r="K87" s="87">
        <v>0</v>
      </c>
      <c r="L87" s="87">
        <v>0</v>
      </c>
      <c r="M87" s="87">
        <v>0</v>
      </c>
      <c r="N87" s="73"/>
      <c r="O87" s="2"/>
    </row>
    <row r="88" spans="2:15" x14ac:dyDescent="0.25">
      <c r="B88" s="2"/>
      <c r="C88" s="74" t="s">
        <v>399</v>
      </c>
      <c r="D88" s="75"/>
      <c r="E88" s="73"/>
      <c r="F88" s="73"/>
      <c r="G88" s="73"/>
      <c r="H88" s="73"/>
      <c r="I88" s="73"/>
      <c r="J88" s="87">
        <v>0</v>
      </c>
      <c r="K88" s="87">
        <v>0</v>
      </c>
      <c r="L88" s="87">
        <v>0</v>
      </c>
      <c r="M88" s="87">
        <v>0</v>
      </c>
      <c r="N88" s="73"/>
      <c r="O88" s="2"/>
    </row>
    <row r="89" spans="2:15" x14ac:dyDescent="0.25">
      <c r="B89" s="2"/>
      <c r="C89" s="74" t="s">
        <v>400</v>
      </c>
      <c r="D89" s="75"/>
      <c r="E89" s="73"/>
      <c r="F89" s="73"/>
      <c r="G89" s="73"/>
      <c r="H89" s="73"/>
      <c r="I89" s="73"/>
      <c r="J89" s="87">
        <v>0</v>
      </c>
      <c r="K89" s="87">
        <v>0</v>
      </c>
      <c r="L89" s="87">
        <v>0</v>
      </c>
      <c r="M89" s="87">
        <v>0</v>
      </c>
      <c r="N89" s="73"/>
      <c r="O89" s="2"/>
    </row>
    <row r="90" spans="2:15" x14ac:dyDescent="0.25">
      <c r="B90" s="2"/>
      <c r="C90" s="74" t="s">
        <v>401</v>
      </c>
      <c r="D90" s="75"/>
      <c r="E90" s="73"/>
      <c r="F90" s="73"/>
      <c r="G90" s="73"/>
      <c r="H90" s="73"/>
      <c r="I90" s="73"/>
      <c r="J90" s="87">
        <v>0</v>
      </c>
      <c r="K90" s="87">
        <v>0</v>
      </c>
      <c r="L90" s="87">
        <v>0</v>
      </c>
      <c r="M90" s="87">
        <v>0</v>
      </c>
      <c r="N90" s="73"/>
      <c r="O90" s="2"/>
    </row>
    <row r="91" spans="2:15" x14ac:dyDescent="0.25">
      <c r="B91" s="2"/>
      <c r="C91" s="74" t="s">
        <v>402</v>
      </c>
      <c r="D91" s="75"/>
      <c r="E91" s="73"/>
      <c r="F91" s="73"/>
      <c r="G91" s="73"/>
      <c r="H91" s="73"/>
      <c r="I91" s="73"/>
      <c r="J91" s="87">
        <v>0</v>
      </c>
      <c r="K91" s="87">
        <v>0</v>
      </c>
      <c r="L91" s="87">
        <v>0</v>
      </c>
      <c r="M91" s="87">
        <v>0</v>
      </c>
      <c r="N91" s="73"/>
      <c r="O91" s="2"/>
    </row>
    <row r="92" spans="2:15" x14ac:dyDescent="0.25">
      <c r="B92" s="2"/>
      <c r="C92" s="74" t="s">
        <v>403</v>
      </c>
      <c r="D92" s="75"/>
      <c r="E92" s="73"/>
      <c r="F92" s="73"/>
      <c r="G92" s="73"/>
      <c r="H92" s="73"/>
      <c r="I92" s="73"/>
      <c r="J92" s="87">
        <v>0</v>
      </c>
      <c r="K92" s="87">
        <v>0</v>
      </c>
      <c r="L92" s="87">
        <v>0</v>
      </c>
      <c r="M92" s="87">
        <v>0</v>
      </c>
      <c r="N92" s="73"/>
      <c r="O92" s="2"/>
    </row>
    <row r="93" spans="2:15" x14ac:dyDescent="0.25">
      <c r="B93" s="2"/>
      <c r="C93" s="74" t="s">
        <v>404</v>
      </c>
      <c r="D93" s="75"/>
      <c r="E93" s="73"/>
      <c r="F93" s="73"/>
      <c r="G93" s="73"/>
      <c r="H93" s="73"/>
      <c r="I93" s="73"/>
      <c r="J93" s="87">
        <v>0</v>
      </c>
      <c r="K93" s="87">
        <v>0</v>
      </c>
      <c r="L93" s="87">
        <v>0</v>
      </c>
      <c r="M93" s="87">
        <v>0</v>
      </c>
      <c r="N93" s="73"/>
      <c r="O93" s="2"/>
    </row>
    <row r="94" spans="2:15" x14ac:dyDescent="0.25">
      <c r="B94" s="2"/>
      <c r="C94" s="74" t="s">
        <v>405</v>
      </c>
      <c r="D94" s="75"/>
      <c r="E94" s="73"/>
      <c r="F94" s="73"/>
      <c r="G94" s="73"/>
      <c r="H94" s="73"/>
      <c r="I94" s="73"/>
      <c r="J94" s="87">
        <v>0</v>
      </c>
      <c r="K94" s="87">
        <v>0</v>
      </c>
      <c r="L94" s="87">
        <v>0</v>
      </c>
      <c r="M94" s="87">
        <v>0</v>
      </c>
      <c r="N94" s="73"/>
      <c r="O94" s="2"/>
    </row>
    <row r="95" spans="2:15" x14ac:dyDescent="0.25">
      <c r="B95" s="2"/>
      <c r="C95" s="74" t="s">
        <v>406</v>
      </c>
      <c r="D95" s="75"/>
      <c r="E95" s="73"/>
      <c r="F95" s="73"/>
      <c r="G95" s="73"/>
      <c r="H95" s="73"/>
      <c r="I95" s="73"/>
      <c r="J95" s="87">
        <v>0</v>
      </c>
      <c r="K95" s="87">
        <v>0</v>
      </c>
      <c r="L95" s="87">
        <v>0</v>
      </c>
      <c r="M95" s="87">
        <v>0</v>
      </c>
      <c r="N95" s="73"/>
      <c r="O95" s="2"/>
    </row>
    <row r="96" spans="2:15" x14ac:dyDescent="0.25">
      <c r="B96" s="2"/>
      <c r="C96" s="74" t="s">
        <v>407</v>
      </c>
      <c r="D96" s="75"/>
      <c r="E96" s="73"/>
      <c r="F96" s="73"/>
      <c r="G96" s="73"/>
      <c r="H96" s="73"/>
      <c r="I96" s="73"/>
      <c r="J96" s="87">
        <v>0</v>
      </c>
      <c r="K96" s="87">
        <v>0</v>
      </c>
      <c r="L96" s="87">
        <v>0</v>
      </c>
      <c r="M96" s="87">
        <v>0</v>
      </c>
      <c r="N96" s="73"/>
      <c r="O96" s="2"/>
    </row>
    <row r="97" spans="2:15" x14ac:dyDescent="0.25">
      <c r="B97" s="2"/>
      <c r="C97" s="74" t="s">
        <v>408</v>
      </c>
      <c r="D97" s="75"/>
      <c r="E97" s="73"/>
      <c r="F97" s="73"/>
      <c r="G97" s="73"/>
      <c r="H97" s="73"/>
      <c r="I97" s="73"/>
      <c r="J97" s="87">
        <v>0</v>
      </c>
      <c r="K97" s="87">
        <v>0</v>
      </c>
      <c r="L97" s="87">
        <v>0</v>
      </c>
      <c r="M97" s="87">
        <v>0</v>
      </c>
      <c r="N97" s="73"/>
      <c r="O97" s="2"/>
    </row>
    <row r="98" spans="2:15" x14ac:dyDescent="0.25">
      <c r="B98" s="2"/>
      <c r="C98" s="74" t="s">
        <v>409</v>
      </c>
      <c r="D98" s="75"/>
      <c r="E98" s="73"/>
      <c r="F98" s="73"/>
      <c r="G98" s="73"/>
      <c r="H98" s="73"/>
      <c r="I98" s="73"/>
      <c r="J98" s="87">
        <v>0</v>
      </c>
      <c r="K98" s="87">
        <v>0</v>
      </c>
      <c r="L98" s="87">
        <v>0</v>
      </c>
      <c r="M98" s="87">
        <v>0</v>
      </c>
      <c r="N98" s="73"/>
      <c r="O98" s="2"/>
    </row>
    <row r="99" spans="2:15" x14ac:dyDescent="0.25">
      <c r="B99" s="2"/>
      <c r="C99" s="74" t="s">
        <v>410</v>
      </c>
      <c r="D99" s="75"/>
      <c r="E99" s="73"/>
      <c r="F99" s="73"/>
      <c r="G99" s="73"/>
      <c r="H99" s="73"/>
      <c r="I99" s="73"/>
      <c r="J99" s="87">
        <v>0</v>
      </c>
      <c r="K99" s="87">
        <v>0</v>
      </c>
      <c r="L99" s="87">
        <v>0</v>
      </c>
      <c r="M99" s="87">
        <v>0</v>
      </c>
      <c r="N99" s="73"/>
      <c r="O99" s="2"/>
    </row>
    <row r="100" spans="2:15" x14ac:dyDescent="0.25">
      <c r="B100" s="2"/>
      <c r="C100" s="74" t="s">
        <v>411</v>
      </c>
      <c r="D100" s="75"/>
      <c r="E100" s="73"/>
      <c r="F100" s="73"/>
      <c r="G100" s="73"/>
      <c r="H100" s="73"/>
      <c r="I100" s="73"/>
      <c r="J100" s="87">
        <v>0</v>
      </c>
      <c r="K100" s="87">
        <v>0</v>
      </c>
      <c r="L100" s="87">
        <v>0</v>
      </c>
      <c r="M100" s="87">
        <v>0</v>
      </c>
      <c r="N100" s="73"/>
      <c r="O100" s="2"/>
    </row>
    <row r="101" spans="2:15" x14ac:dyDescent="0.25">
      <c r="B101" s="2"/>
      <c r="C101" s="74" t="s">
        <v>412</v>
      </c>
      <c r="D101" s="75"/>
      <c r="E101" s="73"/>
      <c r="F101" s="73"/>
      <c r="G101" s="73"/>
      <c r="H101" s="73"/>
      <c r="I101" s="73"/>
      <c r="J101" s="87">
        <v>0</v>
      </c>
      <c r="K101" s="87">
        <v>0</v>
      </c>
      <c r="L101" s="87">
        <v>0</v>
      </c>
      <c r="M101" s="87">
        <v>0</v>
      </c>
      <c r="N101" s="73"/>
      <c r="O101" s="2"/>
    </row>
    <row r="102" spans="2:15" x14ac:dyDescent="0.25">
      <c r="B102" s="2"/>
      <c r="C102" s="74" t="s">
        <v>413</v>
      </c>
      <c r="D102" s="75"/>
      <c r="E102" s="73"/>
      <c r="F102" s="73"/>
      <c r="G102" s="73"/>
      <c r="H102" s="73"/>
      <c r="I102" s="73"/>
      <c r="J102" s="87">
        <v>0</v>
      </c>
      <c r="K102" s="87">
        <v>0</v>
      </c>
      <c r="L102" s="87">
        <v>0</v>
      </c>
      <c r="M102" s="87">
        <v>0</v>
      </c>
      <c r="N102" s="73"/>
      <c r="O102" s="2"/>
    </row>
    <row r="103" spans="2:15" x14ac:dyDescent="0.25">
      <c r="B103" s="2"/>
      <c r="C103" s="74" t="s">
        <v>414</v>
      </c>
      <c r="D103" s="75"/>
      <c r="E103" s="73"/>
      <c r="F103" s="73"/>
      <c r="G103" s="73"/>
      <c r="H103" s="73"/>
      <c r="I103" s="73"/>
      <c r="J103" s="87">
        <v>0</v>
      </c>
      <c r="K103" s="87">
        <v>0</v>
      </c>
      <c r="L103" s="87">
        <v>0</v>
      </c>
      <c r="M103" s="87">
        <v>0</v>
      </c>
      <c r="N103" s="73"/>
      <c r="O103" s="2"/>
    </row>
    <row r="104" spans="2:15" x14ac:dyDescent="0.25">
      <c r="B104" s="2"/>
      <c r="C104" s="74" t="s">
        <v>415</v>
      </c>
      <c r="D104" s="75"/>
      <c r="E104" s="73"/>
      <c r="F104" s="73"/>
      <c r="G104" s="73"/>
      <c r="H104" s="73"/>
      <c r="I104" s="73"/>
      <c r="J104" s="87">
        <v>0</v>
      </c>
      <c r="K104" s="87">
        <v>0</v>
      </c>
      <c r="L104" s="87">
        <v>0</v>
      </c>
      <c r="M104" s="87">
        <v>0</v>
      </c>
      <c r="N104" s="73"/>
      <c r="O104" s="2"/>
    </row>
    <row r="105" spans="2:15" x14ac:dyDescent="0.25">
      <c r="B105" s="2"/>
      <c r="C105" s="74" t="s">
        <v>416</v>
      </c>
      <c r="D105" s="75"/>
      <c r="E105" s="73"/>
      <c r="F105" s="73"/>
      <c r="G105" s="73"/>
      <c r="H105" s="73"/>
      <c r="I105" s="73"/>
      <c r="J105" s="87">
        <v>0</v>
      </c>
      <c r="K105" s="87">
        <v>0</v>
      </c>
      <c r="L105" s="87">
        <v>0</v>
      </c>
      <c r="M105" s="87">
        <v>0</v>
      </c>
      <c r="N105" s="73"/>
      <c r="O105" s="2"/>
    </row>
    <row r="106" spans="2:15" x14ac:dyDescent="0.25">
      <c r="B106" s="2"/>
      <c r="C106" s="74" t="s">
        <v>417</v>
      </c>
      <c r="D106" s="75"/>
      <c r="E106" s="73"/>
      <c r="F106" s="73"/>
      <c r="G106" s="73"/>
      <c r="H106" s="73"/>
      <c r="I106" s="73"/>
      <c r="J106" s="87">
        <v>0</v>
      </c>
      <c r="K106" s="87">
        <v>0</v>
      </c>
      <c r="L106" s="87">
        <v>0</v>
      </c>
      <c r="M106" s="87">
        <v>0</v>
      </c>
      <c r="N106" s="73"/>
      <c r="O106" s="2"/>
    </row>
    <row r="107" spans="2:15" x14ac:dyDescent="0.25">
      <c r="B107" s="2"/>
      <c r="C107" s="74" t="s">
        <v>418</v>
      </c>
      <c r="D107" s="75"/>
      <c r="E107" s="73"/>
      <c r="F107" s="73"/>
      <c r="G107" s="73"/>
      <c r="H107" s="73"/>
      <c r="I107" s="73"/>
      <c r="J107" s="87">
        <v>0</v>
      </c>
      <c r="K107" s="87">
        <v>0</v>
      </c>
      <c r="L107" s="87">
        <v>0</v>
      </c>
      <c r="M107" s="87">
        <v>0</v>
      </c>
      <c r="N107" s="73"/>
      <c r="O107" s="2"/>
    </row>
    <row r="108" spans="2:15" x14ac:dyDescent="0.25">
      <c r="B108" s="2"/>
      <c r="C108" s="74" t="s">
        <v>419</v>
      </c>
      <c r="D108" s="75"/>
      <c r="E108" s="73"/>
      <c r="F108" s="73"/>
      <c r="G108" s="73"/>
      <c r="H108" s="73"/>
      <c r="I108" s="73"/>
      <c r="J108" s="87">
        <v>0</v>
      </c>
      <c r="K108" s="87">
        <v>0</v>
      </c>
      <c r="L108" s="87">
        <v>0</v>
      </c>
      <c r="M108" s="87">
        <v>0</v>
      </c>
      <c r="N108" s="73"/>
      <c r="O108" s="2"/>
    </row>
    <row r="109" spans="2:15" x14ac:dyDescent="0.25">
      <c r="B109" s="2"/>
      <c r="C109" s="74" t="s">
        <v>420</v>
      </c>
      <c r="D109" s="75"/>
      <c r="E109" s="73"/>
      <c r="F109" s="73"/>
      <c r="G109" s="73"/>
      <c r="H109" s="73"/>
      <c r="I109" s="73"/>
      <c r="J109" s="87">
        <v>0</v>
      </c>
      <c r="K109" s="87">
        <v>0</v>
      </c>
      <c r="L109" s="87">
        <v>0</v>
      </c>
      <c r="M109" s="87">
        <v>0</v>
      </c>
      <c r="N109" s="73"/>
      <c r="O109" s="2"/>
    </row>
    <row r="110" spans="2:15" x14ac:dyDescent="0.25">
      <c r="B110" s="2"/>
      <c r="C110" s="74" t="s">
        <v>421</v>
      </c>
      <c r="D110" s="75"/>
      <c r="E110" s="73"/>
      <c r="F110" s="73"/>
      <c r="G110" s="73"/>
      <c r="H110" s="73"/>
      <c r="I110" s="73"/>
      <c r="J110" s="87">
        <v>0</v>
      </c>
      <c r="K110" s="87">
        <v>0</v>
      </c>
      <c r="L110" s="87">
        <v>0</v>
      </c>
      <c r="M110" s="87">
        <v>0</v>
      </c>
      <c r="N110" s="73"/>
      <c r="O110" s="2"/>
    </row>
    <row r="111" spans="2:15" x14ac:dyDescent="0.25">
      <c r="B111" s="2"/>
      <c r="C111" s="74" t="s">
        <v>422</v>
      </c>
      <c r="D111" s="75"/>
      <c r="E111" s="73"/>
      <c r="F111" s="73"/>
      <c r="G111" s="73"/>
      <c r="H111" s="73"/>
      <c r="I111" s="73"/>
      <c r="J111" s="87">
        <v>0</v>
      </c>
      <c r="K111" s="87">
        <v>0</v>
      </c>
      <c r="L111" s="87">
        <v>0</v>
      </c>
      <c r="M111" s="87">
        <v>0</v>
      </c>
      <c r="N111" s="73"/>
      <c r="O111" s="2"/>
    </row>
    <row r="112" spans="2:15" x14ac:dyDescent="0.25">
      <c r="B112" s="2"/>
      <c r="C112" s="74" t="s">
        <v>423</v>
      </c>
      <c r="D112" s="75"/>
      <c r="E112" s="73"/>
      <c r="F112" s="73"/>
      <c r="G112" s="73"/>
      <c r="H112" s="73"/>
      <c r="I112" s="73"/>
      <c r="J112" s="87">
        <v>0</v>
      </c>
      <c r="K112" s="87">
        <v>0</v>
      </c>
      <c r="L112" s="87">
        <v>0</v>
      </c>
      <c r="M112" s="87">
        <v>0</v>
      </c>
      <c r="N112" s="73"/>
      <c r="O112" s="2"/>
    </row>
    <row r="113" spans="1:15" x14ac:dyDescent="0.25">
      <c r="B113" s="2"/>
      <c r="C113" s="74" t="s">
        <v>424</v>
      </c>
      <c r="D113" s="75"/>
      <c r="E113" s="73"/>
      <c r="F113" s="73"/>
      <c r="G113" s="73"/>
      <c r="H113" s="73"/>
      <c r="I113" s="73"/>
      <c r="J113" s="87">
        <v>0</v>
      </c>
      <c r="K113" s="87">
        <v>0</v>
      </c>
      <c r="L113" s="87">
        <v>0</v>
      </c>
      <c r="M113" s="87">
        <v>0</v>
      </c>
      <c r="N113" s="73"/>
      <c r="O113" s="2"/>
    </row>
    <row r="114" spans="1:15" s="24" customFormat="1" x14ac:dyDescent="0.25">
      <c r="B114" s="5"/>
      <c r="C114" s="94" t="s">
        <v>425</v>
      </c>
      <c r="D114" s="95"/>
      <c r="E114" s="73"/>
      <c r="F114" s="73"/>
      <c r="G114" s="73"/>
      <c r="H114" s="73"/>
      <c r="I114" s="73"/>
      <c r="J114" s="87">
        <v>0</v>
      </c>
      <c r="K114" s="87">
        <v>0</v>
      </c>
      <c r="L114" s="87">
        <v>0</v>
      </c>
      <c r="M114" s="87">
        <v>0</v>
      </c>
      <c r="N114" s="73"/>
      <c r="O114" s="5"/>
    </row>
    <row r="115" spans="1:15" s="24" customFormat="1" x14ac:dyDescent="0.25">
      <c r="A115" s="25" t="s">
        <v>426</v>
      </c>
      <c r="B115" s="5"/>
      <c r="C115" s="94" t="s">
        <v>427</v>
      </c>
      <c r="D115" s="95"/>
      <c r="E115" s="73"/>
      <c r="F115" s="73"/>
      <c r="G115" s="73"/>
      <c r="H115" s="73"/>
      <c r="I115" s="73"/>
      <c r="J115" s="87">
        <v>0</v>
      </c>
      <c r="K115" s="87">
        <v>0</v>
      </c>
      <c r="L115" s="87">
        <v>0</v>
      </c>
      <c r="M115" s="87">
        <v>0</v>
      </c>
      <c r="N115" s="73"/>
      <c r="O115" s="5"/>
    </row>
    <row r="116" spans="1:15" x14ac:dyDescent="0.25">
      <c r="A116" s="26" t="s">
        <v>428</v>
      </c>
      <c r="B116" s="2"/>
      <c r="C116" s="74" t="s">
        <v>318</v>
      </c>
      <c r="D116" s="75"/>
      <c r="E116" s="21" t="str">
        <f>""</f>
        <v/>
      </c>
      <c r="F116" s="21" t="str">
        <f>""</f>
        <v/>
      </c>
      <c r="G116" s="21" t="str">
        <f>""</f>
        <v/>
      </c>
      <c r="H116" s="21" t="str">
        <f>""</f>
        <v/>
      </c>
      <c r="I116" s="21" t="str">
        <f>""</f>
        <v/>
      </c>
      <c r="J116" s="20">
        <f>SUM(J16:J115)</f>
        <v>0</v>
      </c>
      <c r="K116" s="20">
        <f>SUM(K16:K115)</f>
        <v>0</v>
      </c>
      <c r="L116" s="20">
        <f>SUM(L16:L115)</f>
        <v>0</v>
      </c>
      <c r="M116" s="20">
        <f>SUM(M16:M115)</f>
        <v>0</v>
      </c>
      <c r="N116" s="21" t="str">
        <f>""</f>
        <v/>
      </c>
      <c r="O116" s="2"/>
    </row>
    <row r="117" spans="1:15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5.0999999999999996" customHeight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</sheetData>
  <sheetProtection password="BBAF" sheet="1" formatColumns="0" insertRows="0" deleteRows="0" selectLockedCells="1"/>
  <mergeCells count="1117">
    <mergeCell ref="C7:N7"/>
    <mergeCell ref="C9:N9"/>
    <mergeCell ref="C10:N10"/>
    <mergeCell ref="C11:N11"/>
    <mergeCell ref="C13:N13"/>
    <mergeCell ref="N14:N15"/>
    <mergeCell ref="C16:D16"/>
    <mergeCell ref="E16"/>
    <mergeCell ref="F16"/>
    <mergeCell ref="G16"/>
    <mergeCell ref="H16"/>
    <mergeCell ref="I16"/>
    <mergeCell ref="J16"/>
    <mergeCell ref="K16"/>
    <mergeCell ref="L16"/>
    <mergeCell ref="M16"/>
    <mergeCell ref="N16"/>
    <mergeCell ref="I14:I15"/>
    <mergeCell ref="J14:J15"/>
    <mergeCell ref="K14:K15"/>
    <mergeCell ref="L14:L15"/>
    <mergeCell ref="M14:M15"/>
    <mergeCell ref="C14:D15"/>
    <mergeCell ref="E14:E15"/>
    <mergeCell ref="F14:F15"/>
    <mergeCell ref="G14:G15"/>
    <mergeCell ref="H14:H15"/>
    <mergeCell ref="N17"/>
    <mergeCell ref="C18:D18"/>
    <mergeCell ref="E18"/>
    <mergeCell ref="F18"/>
    <mergeCell ref="G18"/>
    <mergeCell ref="H18"/>
    <mergeCell ref="I18"/>
    <mergeCell ref="J18"/>
    <mergeCell ref="K18"/>
    <mergeCell ref="L18"/>
    <mergeCell ref="M18"/>
    <mergeCell ref="N18"/>
    <mergeCell ref="I17"/>
    <mergeCell ref="J17"/>
    <mergeCell ref="K17"/>
    <mergeCell ref="L17"/>
    <mergeCell ref="M17"/>
    <mergeCell ref="C17:D17"/>
    <mergeCell ref="E17"/>
    <mergeCell ref="F17"/>
    <mergeCell ref="G17"/>
    <mergeCell ref="H17"/>
    <mergeCell ref="N19"/>
    <mergeCell ref="C20:D20"/>
    <mergeCell ref="E20"/>
    <mergeCell ref="F20"/>
    <mergeCell ref="G20"/>
    <mergeCell ref="H20"/>
    <mergeCell ref="I20"/>
    <mergeCell ref="J20"/>
    <mergeCell ref="K20"/>
    <mergeCell ref="L20"/>
    <mergeCell ref="M20"/>
    <mergeCell ref="N20"/>
    <mergeCell ref="I19"/>
    <mergeCell ref="J19"/>
    <mergeCell ref="K19"/>
    <mergeCell ref="L19"/>
    <mergeCell ref="M19"/>
    <mergeCell ref="C19:D19"/>
    <mergeCell ref="E19"/>
    <mergeCell ref="F19"/>
    <mergeCell ref="G19"/>
    <mergeCell ref="H19"/>
    <mergeCell ref="N21"/>
    <mergeCell ref="C22:D22"/>
    <mergeCell ref="E22"/>
    <mergeCell ref="F22"/>
    <mergeCell ref="G22"/>
    <mergeCell ref="H22"/>
    <mergeCell ref="I22"/>
    <mergeCell ref="J22"/>
    <mergeCell ref="K22"/>
    <mergeCell ref="L22"/>
    <mergeCell ref="M22"/>
    <mergeCell ref="N22"/>
    <mergeCell ref="I21"/>
    <mergeCell ref="J21"/>
    <mergeCell ref="K21"/>
    <mergeCell ref="L21"/>
    <mergeCell ref="M21"/>
    <mergeCell ref="C21:D21"/>
    <mergeCell ref="E21"/>
    <mergeCell ref="F21"/>
    <mergeCell ref="G21"/>
    <mergeCell ref="H21"/>
    <mergeCell ref="N23"/>
    <mergeCell ref="C24:D24"/>
    <mergeCell ref="E24"/>
    <mergeCell ref="F24"/>
    <mergeCell ref="G24"/>
    <mergeCell ref="H24"/>
    <mergeCell ref="I24"/>
    <mergeCell ref="J24"/>
    <mergeCell ref="K24"/>
    <mergeCell ref="L24"/>
    <mergeCell ref="M24"/>
    <mergeCell ref="N24"/>
    <mergeCell ref="I23"/>
    <mergeCell ref="J23"/>
    <mergeCell ref="K23"/>
    <mergeCell ref="L23"/>
    <mergeCell ref="M23"/>
    <mergeCell ref="C23:D23"/>
    <mergeCell ref="E23"/>
    <mergeCell ref="F23"/>
    <mergeCell ref="G23"/>
    <mergeCell ref="H23"/>
    <mergeCell ref="N25"/>
    <mergeCell ref="C26:D26"/>
    <mergeCell ref="E26"/>
    <mergeCell ref="F26"/>
    <mergeCell ref="G26"/>
    <mergeCell ref="H26"/>
    <mergeCell ref="I26"/>
    <mergeCell ref="J26"/>
    <mergeCell ref="K26"/>
    <mergeCell ref="L26"/>
    <mergeCell ref="M26"/>
    <mergeCell ref="N26"/>
    <mergeCell ref="I25"/>
    <mergeCell ref="J25"/>
    <mergeCell ref="K25"/>
    <mergeCell ref="L25"/>
    <mergeCell ref="M25"/>
    <mergeCell ref="C25:D25"/>
    <mergeCell ref="E25"/>
    <mergeCell ref="F25"/>
    <mergeCell ref="G25"/>
    <mergeCell ref="H25"/>
    <mergeCell ref="N27"/>
    <mergeCell ref="C28:D28"/>
    <mergeCell ref="E28"/>
    <mergeCell ref="F28"/>
    <mergeCell ref="G28"/>
    <mergeCell ref="H28"/>
    <mergeCell ref="I28"/>
    <mergeCell ref="J28"/>
    <mergeCell ref="K28"/>
    <mergeCell ref="L28"/>
    <mergeCell ref="M28"/>
    <mergeCell ref="N28"/>
    <mergeCell ref="I27"/>
    <mergeCell ref="J27"/>
    <mergeCell ref="K27"/>
    <mergeCell ref="L27"/>
    <mergeCell ref="M27"/>
    <mergeCell ref="C27:D27"/>
    <mergeCell ref="E27"/>
    <mergeCell ref="F27"/>
    <mergeCell ref="G27"/>
    <mergeCell ref="H27"/>
    <mergeCell ref="N29"/>
    <mergeCell ref="C30:D30"/>
    <mergeCell ref="E30"/>
    <mergeCell ref="F30"/>
    <mergeCell ref="G30"/>
    <mergeCell ref="H30"/>
    <mergeCell ref="I30"/>
    <mergeCell ref="J30"/>
    <mergeCell ref="K30"/>
    <mergeCell ref="L30"/>
    <mergeCell ref="M30"/>
    <mergeCell ref="N30"/>
    <mergeCell ref="I29"/>
    <mergeCell ref="J29"/>
    <mergeCell ref="K29"/>
    <mergeCell ref="L29"/>
    <mergeCell ref="M29"/>
    <mergeCell ref="C29:D29"/>
    <mergeCell ref="E29"/>
    <mergeCell ref="F29"/>
    <mergeCell ref="G29"/>
    <mergeCell ref="H29"/>
    <mergeCell ref="N31"/>
    <mergeCell ref="C32:D32"/>
    <mergeCell ref="E32"/>
    <mergeCell ref="F32"/>
    <mergeCell ref="G32"/>
    <mergeCell ref="H32"/>
    <mergeCell ref="I32"/>
    <mergeCell ref="J32"/>
    <mergeCell ref="K32"/>
    <mergeCell ref="L32"/>
    <mergeCell ref="M32"/>
    <mergeCell ref="N32"/>
    <mergeCell ref="I31"/>
    <mergeCell ref="J31"/>
    <mergeCell ref="K31"/>
    <mergeCell ref="L31"/>
    <mergeCell ref="M31"/>
    <mergeCell ref="C31:D31"/>
    <mergeCell ref="E31"/>
    <mergeCell ref="F31"/>
    <mergeCell ref="G31"/>
    <mergeCell ref="H31"/>
    <mergeCell ref="N33"/>
    <mergeCell ref="C34:D34"/>
    <mergeCell ref="E34"/>
    <mergeCell ref="F34"/>
    <mergeCell ref="G34"/>
    <mergeCell ref="H34"/>
    <mergeCell ref="I34"/>
    <mergeCell ref="J34"/>
    <mergeCell ref="K34"/>
    <mergeCell ref="L34"/>
    <mergeCell ref="M34"/>
    <mergeCell ref="N34"/>
    <mergeCell ref="I33"/>
    <mergeCell ref="J33"/>
    <mergeCell ref="K33"/>
    <mergeCell ref="L33"/>
    <mergeCell ref="M33"/>
    <mergeCell ref="C33:D33"/>
    <mergeCell ref="E33"/>
    <mergeCell ref="F33"/>
    <mergeCell ref="G33"/>
    <mergeCell ref="H33"/>
    <mergeCell ref="N35"/>
    <mergeCell ref="C36:D36"/>
    <mergeCell ref="E36"/>
    <mergeCell ref="F36"/>
    <mergeCell ref="G36"/>
    <mergeCell ref="H36"/>
    <mergeCell ref="I36"/>
    <mergeCell ref="J36"/>
    <mergeCell ref="K36"/>
    <mergeCell ref="L36"/>
    <mergeCell ref="M36"/>
    <mergeCell ref="N36"/>
    <mergeCell ref="I35"/>
    <mergeCell ref="J35"/>
    <mergeCell ref="K35"/>
    <mergeCell ref="L35"/>
    <mergeCell ref="M35"/>
    <mergeCell ref="C35:D35"/>
    <mergeCell ref="E35"/>
    <mergeCell ref="F35"/>
    <mergeCell ref="G35"/>
    <mergeCell ref="H35"/>
    <mergeCell ref="N37"/>
    <mergeCell ref="C38:D38"/>
    <mergeCell ref="E38"/>
    <mergeCell ref="F38"/>
    <mergeCell ref="G38"/>
    <mergeCell ref="H38"/>
    <mergeCell ref="I38"/>
    <mergeCell ref="J38"/>
    <mergeCell ref="K38"/>
    <mergeCell ref="L38"/>
    <mergeCell ref="M38"/>
    <mergeCell ref="N38"/>
    <mergeCell ref="I37"/>
    <mergeCell ref="J37"/>
    <mergeCell ref="K37"/>
    <mergeCell ref="L37"/>
    <mergeCell ref="M37"/>
    <mergeCell ref="C37:D37"/>
    <mergeCell ref="E37"/>
    <mergeCell ref="F37"/>
    <mergeCell ref="G37"/>
    <mergeCell ref="H37"/>
    <mergeCell ref="N39"/>
    <mergeCell ref="C40:D40"/>
    <mergeCell ref="E40"/>
    <mergeCell ref="F40"/>
    <mergeCell ref="G40"/>
    <mergeCell ref="H40"/>
    <mergeCell ref="I40"/>
    <mergeCell ref="J40"/>
    <mergeCell ref="K40"/>
    <mergeCell ref="L40"/>
    <mergeCell ref="M40"/>
    <mergeCell ref="N40"/>
    <mergeCell ref="I39"/>
    <mergeCell ref="J39"/>
    <mergeCell ref="K39"/>
    <mergeCell ref="L39"/>
    <mergeCell ref="M39"/>
    <mergeCell ref="C39:D39"/>
    <mergeCell ref="E39"/>
    <mergeCell ref="F39"/>
    <mergeCell ref="G39"/>
    <mergeCell ref="H39"/>
    <mergeCell ref="N41"/>
    <mergeCell ref="C42:D42"/>
    <mergeCell ref="E42"/>
    <mergeCell ref="F42"/>
    <mergeCell ref="G42"/>
    <mergeCell ref="H42"/>
    <mergeCell ref="I42"/>
    <mergeCell ref="J42"/>
    <mergeCell ref="K42"/>
    <mergeCell ref="L42"/>
    <mergeCell ref="M42"/>
    <mergeCell ref="N42"/>
    <mergeCell ref="I41"/>
    <mergeCell ref="J41"/>
    <mergeCell ref="K41"/>
    <mergeCell ref="L41"/>
    <mergeCell ref="M41"/>
    <mergeCell ref="C41:D41"/>
    <mergeCell ref="E41"/>
    <mergeCell ref="F41"/>
    <mergeCell ref="G41"/>
    <mergeCell ref="H41"/>
    <mergeCell ref="N43"/>
    <mergeCell ref="C44:D44"/>
    <mergeCell ref="E44"/>
    <mergeCell ref="F44"/>
    <mergeCell ref="G44"/>
    <mergeCell ref="H44"/>
    <mergeCell ref="I44"/>
    <mergeCell ref="J44"/>
    <mergeCell ref="K44"/>
    <mergeCell ref="L44"/>
    <mergeCell ref="M44"/>
    <mergeCell ref="N44"/>
    <mergeCell ref="I43"/>
    <mergeCell ref="J43"/>
    <mergeCell ref="K43"/>
    <mergeCell ref="L43"/>
    <mergeCell ref="M43"/>
    <mergeCell ref="C43:D43"/>
    <mergeCell ref="E43"/>
    <mergeCell ref="F43"/>
    <mergeCell ref="G43"/>
    <mergeCell ref="H43"/>
    <mergeCell ref="N45"/>
    <mergeCell ref="C46:D46"/>
    <mergeCell ref="E46"/>
    <mergeCell ref="F46"/>
    <mergeCell ref="G46"/>
    <mergeCell ref="H46"/>
    <mergeCell ref="I46"/>
    <mergeCell ref="J46"/>
    <mergeCell ref="K46"/>
    <mergeCell ref="L46"/>
    <mergeCell ref="M46"/>
    <mergeCell ref="N46"/>
    <mergeCell ref="I45"/>
    <mergeCell ref="J45"/>
    <mergeCell ref="K45"/>
    <mergeCell ref="L45"/>
    <mergeCell ref="M45"/>
    <mergeCell ref="C45:D45"/>
    <mergeCell ref="E45"/>
    <mergeCell ref="F45"/>
    <mergeCell ref="G45"/>
    <mergeCell ref="H45"/>
    <mergeCell ref="N47"/>
    <mergeCell ref="C48:D48"/>
    <mergeCell ref="E48"/>
    <mergeCell ref="F48"/>
    <mergeCell ref="G48"/>
    <mergeCell ref="H48"/>
    <mergeCell ref="I48"/>
    <mergeCell ref="J48"/>
    <mergeCell ref="K48"/>
    <mergeCell ref="L48"/>
    <mergeCell ref="M48"/>
    <mergeCell ref="N48"/>
    <mergeCell ref="I47"/>
    <mergeCell ref="J47"/>
    <mergeCell ref="K47"/>
    <mergeCell ref="L47"/>
    <mergeCell ref="M47"/>
    <mergeCell ref="C47:D47"/>
    <mergeCell ref="E47"/>
    <mergeCell ref="F47"/>
    <mergeCell ref="G47"/>
    <mergeCell ref="H47"/>
    <mergeCell ref="N49"/>
    <mergeCell ref="C50:D50"/>
    <mergeCell ref="E50"/>
    <mergeCell ref="F50"/>
    <mergeCell ref="G50"/>
    <mergeCell ref="H50"/>
    <mergeCell ref="I50"/>
    <mergeCell ref="J50"/>
    <mergeCell ref="K50"/>
    <mergeCell ref="L50"/>
    <mergeCell ref="M50"/>
    <mergeCell ref="N50"/>
    <mergeCell ref="I49"/>
    <mergeCell ref="J49"/>
    <mergeCell ref="K49"/>
    <mergeCell ref="L49"/>
    <mergeCell ref="M49"/>
    <mergeCell ref="C49:D49"/>
    <mergeCell ref="E49"/>
    <mergeCell ref="F49"/>
    <mergeCell ref="G49"/>
    <mergeCell ref="H49"/>
    <mergeCell ref="N51"/>
    <mergeCell ref="C52:D52"/>
    <mergeCell ref="E52"/>
    <mergeCell ref="F52"/>
    <mergeCell ref="G52"/>
    <mergeCell ref="H52"/>
    <mergeCell ref="I52"/>
    <mergeCell ref="J52"/>
    <mergeCell ref="K52"/>
    <mergeCell ref="L52"/>
    <mergeCell ref="M52"/>
    <mergeCell ref="N52"/>
    <mergeCell ref="I51"/>
    <mergeCell ref="J51"/>
    <mergeCell ref="K51"/>
    <mergeCell ref="L51"/>
    <mergeCell ref="M51"/>
    <mergeCell ref="C51:D51"/>
    <mergeCell ref="E51"/>
    <mergeCell ref="F51"/>
    <mergeCell ref="G51"/>
    <mergeCell ref="H51"/>
    <mergeCell ref="N53"/>
    <mergeCell ref="C54:D54"/>
    <mergeCell ref="E54"/>
    <mergeCell ref="F54"/>
    <mergeCell ref="G54"/>
    <mergeCell ref="H54"/>
    <mergeCell ref="I54"/>
    <mergeCell ref="J54"/>
    <mergeCell ref="K54"/>
    <mergeCell ref="L54"/>
    <mergeCell ref="M54"/>
    <mergeCell ref="N54"/>
    <mergeCell ref="I53"/>
    <mergeCell ref="J53"/>
    <mergeCell ref="K53"/>
    <mergeCell ref="L53"/>
    <mergeCell ref="M53"/>
    <mergeCell ref="C53:D53"/>
    <mergeCell ref="E53"/>
    <mergeCell ref="F53"/>
    <mergeCell ref="G53"/>
    <mergeCell ref="H53"/>
    <mergeCell ref="N55"/>
    <mergeCell ref="C56:D56"/>
    <mergeCell ref="E56"/>
    <mergeCell ref="F56"/>
    <mergeCell ref="G56"/>
    <mergeCell ref="H56"/>
    <mergeCell ref="I56"/>
    <mergeCell ref="J56"/>
    <mergeCell ref="K56"/>
    <mergeCell ref="L56"/>
    <mergeCell ref="M56"/>
    <mergeCell ref="N56"/>
    <mergeCell ref="I55"/>
    <mergeCell ref="J55"/>
    <mergeCell ref="K55"/>
    <mergeCell ref="L55"/>
    <mergeCell ref="M55"/>
    <mergeCell ref="C55:D55"/>
    <mergeCell ref="E55"/>
    <mergeCell ref="F55"/>
    <mergeCell ref="G55"/>
    <mergeCell ref="H55"/>
    <mergeCell ref="N57"/>
    <mergeCell ref="C58:D58"/>
    <mergeCell ref="E58"/>
    <mergeCell ref="F58"/>
    <mergeCell ref="G58"/>
    <mergeCell ref="H58"/>
    <mergeCell ref="I58"/>
    <mergeCell ref="J58"/>
    <mergeCell ref="K58"/>
    <mergeCell ref="L58"/>
    <mergeCell ref="M58"/>
    <mergeCell ref="N58"/>
    <mergeCell ref="I57"/>
    <mergeCell ref="J57"/>
    <mergeCell ref="K57"/>
    <mergeCell ref="L57"/>
    <mergeCell ref="M57"/>
    <mergeCell ref="C57:D57"/>
    <mergeCell ref="E57"/>
    <mergeCell ref="F57"/>
    <mergeCell ref="G57"/>
    <mergeCell ref="H57"/>
    <mergeCell ref="N59"/>
    <mergeCell ref="C60:D60"/>
    <mergeCell ref="E60"/>
    <mergeCell ref="F60"/>
    <mergeCell ref="G60"/>
    <mergeCell ref="H60"/>
    <mergeCell ref="I60"/>
    <mergeCell ref="J60"/>
    <mergeCell ref="K60"/>
    <mergeCell ref="L60"/>
    <mergeCell ref="M60"/>
    <mergeCell ref="N60"/>
    <mergeCell ref="I59"/>
    <mergeCell ref="J59"/>
    <mergeCell ref="K59"/>
    <mergeCell ref="L59"/>
    <mergeCell ref="M59"/>
    <mergeCell ref="C59:D59"/>
    <mergeCell ref="E59"/>
    <mergeCell ref="F59"/>
    <mergeCell ref="G59"/>
    <mergeCell ref="H59"/>
    <mergeCell ref="N61"/>
    <mergeCell ref="C62:D62"/>
    <mergeCell ref="E62"/>
    <mergeCell ref="F62"/>
    <mergeCell ref="G62"/>
    <mergeCell ref="H62"/>
    <mergeCell ref="I62"/>
    <mergeCell ref="J62"/>
    <mergeCell ref="K62"/>
    <mergeCell ref="L62"/>
    <mergeCell ref="M62"/>
    <mergeCell ref="N62"/>
    <mergeCell ref="I61"/>
    <mergeCell ref="J61"/>
    <mergeCell ref="K61"/>
    <mergeCell ref="L61"/>
    <mergeCell ref="M61"/>
    <mergeCell ref="C61:D61"/>
    <mergeCell ref="E61"/>
    <mergeCell ref="F61"/>
    <mergeCell ref="G61"/>
    <mergeCell ref="H61"/>
    <mergeCell ref="N63"/>
    <mergeCell ref="C64:D64"/>
    <mergeCell ref="E64"/>
    <mergeCell ref="F64"/>
    <mergeCell ref="G64"/>
    <mergeCell ref="H64"/>
    <mergeCell ref="I64"/>
    <mergeCell ref="J64"/>
    <mergeCell ref="K64"/>
    <mergeCell ref="L64"/>
    <mergeCell ref="M64"/>
    <mergeCell ref="N64"/>
    <mergeCell ref="I63"/>
    <mergeCell ref="J63"/>
    <mergeCell ref="K63"/>
    <mergeCell ref="L63"/>
    <mergeCell ref="M63"/>
    <mergeCell ref="C63:D63"/>
    <mergeCell ref="E63"/>
    <mergeCell ref="F63"/>
    <mergeCell ref="G63"/>
    <mergeCell ref="H63"/>
    <mergeCell ref="N65"/>
    <mergeCell ref="C66:D66"/>
    <mergeCell ref="E66"/>
    <mergeCell ref="F66"/>
    <mergeCell ref="G66"/>
    <mergeCell ref="H66"/>
    <mergeCell ref="I66"/>
    <mergeCell ref="J66"/>
    <mergeCell ref="K66"/>
    <mergeCell ref="L66"/>
    <mergeCell ref="M66"/>
    <mergeCell ref="N66"/>
    <mergeCell ref="I65"/>
    <mergeCell ref="J65"/>
    <mergeCell ref="K65"/>
    <mergeCell ref="L65"/>
    <mergeCell ref="M65"/>
    <mergeCell ref="C65:D65"/>
    <mergeCell ref="E65"/>
    <mergeCell ref="F65"/>
    <mergeCell ref="G65"/>
    <mergeCell ref="H65"/>
    <mergeCell ref="N67"/>
    <mergeCell ref="C68:D68"/>
    <mergeCell ref="E68"/>
    <mergeCell ref="F68"/>
    <mergeCell ref="G68"/>
    <mergeCell ref="H68"/>
    <mergeCell ref="I68"/>
    <mergeCell ref="J68"/>
    <mergeCell ref="K68"/>
    <mergeCell ref="L68"/>
    <mergeCell ref="M68"/>
    <mergeCell ref="N68"/>
    <mergeCell ref="I67"/>
    <mergeCell ref="J67"/>
    <mergeCell ref="K67"/>
    <mergeCell ref="L67"/>
    <mergeCell ref="M67"/>
    <mergeCell ref="C67:D67"/>
    <mergeCell ref="E67"/>
    <mergeCell ref="F67"/>
    <mergeCell ref="G67"/>
    <mergeCell ref="H67"/>
    <mergeCell ref="N69"/>
    <mergeCell ref="C70:D70"/>
    <mergeCell ref="E70"/>
    <mergeCell ref="F70"/>
    <mergeCell ref="G70"/>
    <mergeCell ref="H70"/>
    <mergeCell ref="I70"/>
    <mergeCell ref="J70"/>
    <mergeCell ref="K70"/>
    <mergeCell ref="L70"/>
    <mergeCell ref="M70"/>
    <mergeCell ref="N70"/>
    <mergeCell ref="I69"/>
    <mergeCell ref="J69"/>
    <mergeCell ref="K69"/>
    <mergeCell ref="L69"/>
    <mergeCell ref="M69"/>
    <mergeCell ref="C69:D69"/>
    <mergeCell ref="E69"/>
    <mergeCell ref="F69"/>
    <mergeCell ref="G69"/>
    <mergeCell ref="H69"/>
    <mergeCell ref="N71"/>
    <mergeCell ref="C72:D72"/>
    <mergeCell ref="E72"/>
    <mergeCell ref="F72"/>
    <mergeCell ref="G72"/>
    <mergeCell ref="H72"/>
    <mergeCell ref="I72"/>
    <mergeCell ref="J72"/>
    <mergeCell ref="K72"/>
    <mergeCell ref="L72"/>
    <mergeCell ref="M72"/>
    <mergeCell ref="N72"/>
    <mergeCell ref="I71"/>
    <mergeCell ref="J71"/>
    <mergeCell ref="K71"/>
    <mergeCell ref="L71"/>
    <mergeCell ref="M71"/>
    <mergeCell ref="C71:D71"/>
    <mergeCell ref="E71"/>
    <mergeCell ref="F71"/>
    <mergeCell ref="G71"/>
    <mergeCell ref="H71"/>
    <mergeCell ref="N73"/>
    <mergeCell ref="C74:D74"/>
    <mergeCell ref="E74"/>
    <mergeCell ref="F74"/>
    <mergeCell ref="G74"/>
    <mergeCell ref="H74"/>
    <mergeCell ref="I74"/>
    <mergeCell ref="J74"/>
    <mergeCell ref="K74"/>
    <mergeCell ref="L74"/>
    <mergeCell ref="M74"/>
    <mergeCell ref="N74"/>
    <mergeCell ref="I73"/>
    <mergeCell ref="J73"/>
    <mergeCell ref="K73"/>
    <mergeCell ref="L73"/>
    <mergeCell ref="M73"/>
    <mergeCell ref="C73:D73"/>
    <mergeCell ref="E73"/>
    <mergeCell ref="F73"/>
    <mergeCell ref="G73"/>
    <mergeCell ref="H73"/>
    <mergeCell ref="N75"/>
    <mergeCell ref="C76:D76"/>
    <mergeCell ref="E76"/>
    <mergeCell ref="F76"/>
    <mergeCell ref="G76"/>
    <mergeCell ref="H76"/>
    <mergeCell ref="I76"/>
    <mergeCell ref="J76"/>
    <mergeCell ref="K76"/>
    <mergeCell ref="L76"/>
    <mergeCell ref="M76"/>
    <mergeCell ref="N76"/>
    <mergeCell ref="I75"/>
    <mergeCell ref="J75"/>
    <mergeCell ref="K75"/>
    <mergeCell ref="L75"/>
    <mergeCell ref="M75"/>
    <mergeCell ref="C75:D75"/>
    <mergeCell ref="E75"/>
    <mergeCell ref="F75"/>
    <mergeCell ref="G75"/>
    <mergeCell ref="H75"/>
    <mergeCell ref="N77"/>
    <mergeCell ref="C78:D78"/>
    <mergeCell ref="E78"/>
    <mergeCell ref="F78"/>
    <mergeCell ref="G78"/>
    <mergeCell ref="H78"/>
    <mergeCell ref="I78"/>
    <mergeCell ref="J78"/>
    <mergeCell ref="K78"/>
    <mergeCell ref="L78"/>
    <mergeCell ref="M78"/>
    <mergeCell ref="N78"/>
    <mergeCell ref="I77"/>
    <mergeCell ref="J77"/>
    <mergeCell ref="K77"/>
    <mergeCell ref="L77"/>
    <mergeCell ref="M77"/>
    <mergeCell ref="C77:D77"/>
    <mergeCell ref="E77"/>
    <mergeCell ref="F77"/>
    <mergeCell ref="G77"/>
    <mergeCell ref="H77"/>
    <mergeCell ref="N79"/>
    <mergeCell ref="C80:D80"/>
    <mergeCell ref="E80"/>
    <mergeCell ref="F80"/>
    <mergeCell ref="G80"/>
    <mergeCell ref="H80"/>
    <mergeCell ref="I80"/>
    <mergeCell ref="J80"/>
    <mergeCell ref="K80"/>
    <mergeCell ref="L80"/>
    <mergeCell ref="M80"/>
    <mergeCell ref="N80"/>
    <mergeCell ref="I79"/>
    <mergeCell ref="J79"/>
    <mergeCell ref="K79"/>
    <mergeCell ref="L79"/>
    <mergeCell ref="M79"/>
    <mergeCell ref="C79:D79"/>
    <mergeCell ref="E79"/>
    <mergeCell ref="F79"/>
    <mergeCell ref="G79"/>
    <mergeCell ref="H79"/>
    <mergeCell ref="N81"/>
    <mergeCell ref="C82:D82"/>
    <mergeCell ref="E82"/>
    <mergeCell ref="F82"/>
    <mergeCell ref="G82"/>
    <mergeCell ref="H82"/>
    <mergeCell ref="I82"/>
    <mergeCell ref="J82"/>
    <mergeCell ref="K82"/>
    <mergeCell ref="L82"/>
    <mergeCell ref="M82"/>
    <mergeCell ref="N82"/>
    <mergeCell ref="I81"/>
    <mergeCell ref="J81"/>
    <mergeCell ref="K81"/>
    <mergeCell ref="L81"/>
    <mergeCell ref="M81"/>
    <mergeCell ref="C81:D81"/>
    <mergeCell ref="E81"/>
    <mergeCell ref="F81"/>
    <mergeCell ref="G81"/>
    <mergeCell ref="H81"/>
    <mergeCell ref="N83"/>
    <mergeCell ref="C84:D84"/>
    <mergeCell ref="E84"/>
    <mergeCell ref="F84"/>
    <mergeCell ref="G84"/>
    <mergeCell ref="H84"/>
    <mergeCell ref="I84"/>
    <mergeCell ref="J84"/>
    <mergeCell ref="K84"/>
    <mergeCell ref="L84"/>
    <mergeCell ref="M84"/>
    <mergeCell ref="N84"/>
    <mergeCell ref="I83"/>
    <mergeCell ref="J83"/>
    <mergeCell ref="K83"/>
    <mergeCell ref="L83"/>
    <mergeCell ref="M83"/>
    <mergeCell ref="C83:D83"/>
    <mergeCell ref="E83"/>
    <mergeCell ref="F83"/>
    <mergeCell ref="G83"/>
    <mergeCell ref="H83"/>
    <mergeCell ref="N85"/>
    <mergeCell ref="C86:D86"/>
    <mergeCell ref="E86"/>
    <mergeCell ref="F86"/>
    <mergeCell ref="G86"/>
    <mergeCell ref="H86"/>
    <mergeCell ref="I86"/>
    <mergeCell ref="J86"/>
    <mergeCell ref="K86"/>
    <mergeCell ref="L86"/>
    <mergeCell ref="M86"/>
    <mergeCell ref="N86"/>
    <mergeCell ref="I85"/>
    <mergeCell ref="J85"/>
    <mergeCell ref="K85"/>
    <mergeCell ref="L85"/>
    <mergeCell ref="M85"/>
    <mergeCell ref="C85:D85"/>
    <mergeCell ref="E85"/>
    <mergeCell ref="F85"/>
    <mergeCell ref="G85"/>
    <mergeCell ref="H85"/>
    <mergeCell ref="N87"/>
    <mergeCell ref="C88:D88"/>
    <mergeCell ref="E88"/>
    <mergeCell ref="F88"/>
    <mergeCell ref="G88"/>
    <mergeCell ref="H88"/>
    <mergeCell ref="I88"/>
    <mergeCell ref="J88"/>
    <mergeCell ref="K88"/>
    <mergeCell ref="L88"/>
    <mergeCell ref="M88"/>
    <mergeCell ref="N88"/>
    <mergeCell ref="I87"/>
    <mergeCell ref="J87"/>
    <mergeCell ref="K87"/>
    <mergeCell ref="L87"/>
    <mergeCell ref="M87"/>
    <mergeCell ref="C87:D87"/>
    <mergeCell ref="E87"/>
    <mergeCell ref="F87"/>
    <mergeCell ref="G87"/>
    <mergeCell ref="H87"/>
    <mergeCell ref="N89"/>
    <mergeCell ref="C90:D90"/>
    <mergeCell ref="E90"/>
    <mergeCell ref="F90"/>
    <mergeCell ref="G90"/>
    <mergeCell ref="H90"/>
    <mergeCell ref="I90"/>
    <mergeCell ref="J90"/>
    <mergeCell ref="K90"/>
    <mergeCell ref="L90"/>
    <mergeCell ref="M90"/>
    <mergeCell ref="N90"/>
    <mergeCell ref="I89"/>
    <mergeCell ref="J89"/>
    <mergeCell ref="K89"/>
    <mergeCell ref="L89"/>
    <mergeCell ref="M89"/>
    <mergeCell ref="C89:D89"/>
    <mergeCell ref="E89"/>
    <mergeCell ref="F89"/>
    <mergeCell ref="G89"/>
    <mergeCell ref="H89"/>
    <mergeCell ref="N91"/>
    <mergeCell ref="C92:D92"/>
    <mergeCell ref="E92"/>
    <mergeCell ref="F92"/>
    <mergeCell ref="G92"/>
    <mergeCell ref="H92"/>
    <mergeCell ref="I92"/>
    <mergeCell ref="J92"/>
    <mergeCell ref="K92"/>
    <mergeCell ref="L92"/>
    <mergeCell ref="M92"/>
    <mergeCell ref="N92"/>
    <mergeCell ref="I91"/>
    <mergeCell ref="J91"/>
    <mergeCell ref="K91"/>
    <mergeCell ref="L91"/>
    <mergeCell ref="M91"/>
    <mergeCell ref="C91:D91"/>
    <mergeCell ref="E91"/>
    <mergeCell ref="F91"/>
    <mergeCell ref="G91"/>
    <mergeCell ref="H91"/>
    <mergeCell ref="N93"/>
    <mergeCell ref="C94:D94"/>
    <mergeCell ref="E94"/>
    <mergeCell ref="F94"/>
    <mergeCell ref="G94"/>
    <mergeCell ref="H94"/>
    <mergeCell ref="I94"/>
    <mergeCell ref="J94"/>
    <mergeCell ref="K94"/>
    <mergeCell ref="L94"/>
    <mergeCell ref="M94"/>
    <mergeCell ref="N94"/>
    <mergeCell ref="I93"/>
    <mergeCell ref="J93"/>
    <mergeCell ref="K93"/>
    <mergeCell ref="L93"/>
    <mergeCell ref="M93"/>
    <mergeCell ref="C93:D93"/>
    <mergeCell ref="E93"/>
    <mergeCell ref="F93"/>
    <mergeCell ref="G93"/>
    <mergeCell ref="H93"/>
    <mergeCell ref="N95"/>
    <mergeCell ref="C96:D96"/>
    <mergeCell ref="E96"/>
    <mergeCell ref="F96"/>
    <mergeCell ref="G96"/>
    <mergeCell ref="H96"/>
    <mergeCell ref="I96"/>
    <mergeCell ref="J96"/>
    <mergeCell ref="K96"/>
    <mergeCell ref="L96"/>
    <mergeCell ref="M96"/>
    <mergeCell ref="N96"/>
    <mergeCell ref="I95"/>
    <mergeCell ref="J95"/>
    <mergeCell ref="K95"/>
    <mergeCell ref="L95"/>
    <mergeCell ref="M95"/>
    <mergeCell ref="C95:D95"/>
    <mergeCell ref="E95"/>
    <mergeCell ref="F95"/>
    <mergeCell ref="G95"/>
    <mergeCell ref="H95"/>
    <mergeCell ref="N97"/>
    <mergeCell ref="C98:D98"/>
    <mergeCell ref="E98"/>
    <mergeCell ref="F98"/>
    <mergeCell ref="G98"/>
    <mergeCell ref="H98"/>
    <mergeCell ref="I98"/>
    <mergeCell ref="J98"/>
    <mergeCell ref="K98"/>
    <mergeCell ref="L98"/>
    <mergeCell ref="M98"/>
    <mergeCell ref="N98"/>
    <mergeCell ref="I97"/>
    <mergeCell ref="J97"/>
    <mergeCell ref="K97"/>
    <mergeCell ref="L97"/>
    <mergeCell ref="M97"/>
    <mergeCell ref="C97:D97"/>
    <mergeCell ref="E97"/>
    <mergeCell ref="F97"/>
    <mergeCell ref="G97"/>
    <mergeCell ref="H97"/>
    <mergeCell ref="N99"/>
    <mergeCell ref="C100:D100"/>
    <mergeCell ref="E100"/>
    <mergeCell ref="F100"/>
    <mergeCell ref="G100"/>
    <mergeCell ref="H100"/>
    <mergeCell ref="I100"/>
    <mergeCell ref="J100"/>
    <mergeCell ref="K100"/>
    <mergeCell ref="L100"/>
    <mergeCell ref="M100"/>
    <mergeCell ref="N100"/>
    <mergeCell ref="I99"/>
    <mergeCell ref="J99"/>
    <mergeCell ref="K99"/>
    <mergeCell ref="L99"/>
    <mergeCell ref="M99"/>
    <mergeCell ref="C99:D99"/>
    <mergeCell ref="E99"/>
    <mergeCell ref="F99"/>
    <mergeCell ref="G99"/>
    <mergeCell ref="H99"/>
    <mergeCell ref="N101"/>
    <mergeCell ref="C102:D102"/>
    <mergeCell ref="E102"/>
    <mergeCell ref="F102"/>
    <mergeCell ref="G102"/>
    <mergeCell ref="H102"/>
    <mergeCell ref="I102"/>
    <mergeCell ref="J102"/>
    <mergeCell ref="K102"/>
    <mergeCell ref="L102"/>
    <mergeCell ref="M102"/>
    <mergeCell ref="N102"/>
    <mergeCell ref="I101"/>
    <mergeCell ref="J101"/>
    <mergeCell ref="K101"/>
    <mergeCell ref="L101"/>
    <mergeCell ref="M101"/>
    <mergeCell ref="C101:D101"/>
    <mergeCell ref="E101"/>
    <mergeCell ref="F101"/>
    <mergeCell ref="G101"/>
    <mergeCell ref="H101"/>
    <mergeCell ref="N103"/>
    <mergeCell ref="C104:D104"/>
    <mergeCell ref="E104"/>
    <mergeCell ref="F104"/>
    <mergeCell ref="G104"/>
    <mergeCell ref="H104"/>
    <mergeCell ref="I104"/>
    <mergeCell ref="J104"/>
    <mergeCell ref="K104"/>
    <mergeCell ref="L104"/>
    <mergeCell ref="M104"/>
    <mergeCell ref="N104"/>
    <mergeCell ref="I103"/>
    <mergeCell ref="J103"/>
    <mergeCell ref="K103"/>
    <mergeCell ref="L103"/>
    <mergeCell ref="M103"/>
    <mergeCell ref="C103:D103"/>
    <mergeCell ref="E103"/>
    <mergeCell ref="F103"/>
    <mergeCell ref="G103"/>
    <mergeCell ref="H103"/>
    <mergeCell ref="N105"/>
    <mergeCell ref="C106:D106"/>
    <mergeCell ref="E106"/>
    <mergeCell ref="F106"/>
    <mergeCell ref="G106"/>
    <mergeCell ref="H106"/>
    <mergeCell ref="I106"/>
    <mergeCell ref="J106"/>
    <mergeCell ref="K106"/>
    <mergeCell ref="L106"/>
    <mergeCell ref="M106"/>
    <mergeCell ref="N106"/>
    <mergeCell ref="I105"/>
    <mergeCell ref="J105"/>
    <mergeCell ref="K105"/>
    <mergeCell ref="L105"/>
    <mergeCell ref="M105"/>
    <mergeCell ref="C105:D105"/>
    <mergeCell ref="E105"/>
    <mergeCell ref="F105"/>
    <mergeCell ref="G105"/>
    <mergeCell ref="H105"/>
    <mergeCell ref="N107"/>
    <mergeCell ref="C108:D108"/>
    <mergeCell ref="E108"/>
    <mergeCell ref="F108"/>
    <mergeCell ref="G108"/>
    <mergeCell ref="H108"/>
    <mergeCell ref="I108"/>
    <mergeCell ref="J108"/>
    <mergeCell ref="K108"/>
    <mergeCell ref="L108"/>
    <mergeCell ref="M108"/>
    <mergeCell ref="N108"/>
    <mergeCell ref="I107"/>
    <mergeCell ref="J107"/>
    <mergeCell ref="K107"/>
    <mergeCell ref="L107"/>
    <mergeCell ref="M107"/>
    <mergeCell ref="C107:D107"/>
    <mergeCell ref="E107"/>
    <mergeCell ref="F107"/>
    <mergeCell ref="G107"/>
    <mergeCell ref="H107"/>
    <mergeCell ref="N109"/>
    <mergeCell ref="C110:D110"/>
    <mergeCell ref="E110"/>
    <mergeCell ref="F110"/>
    <mergeCell ref="G110"/>
    <mergeCell ref="H110"/>
    <mergeCell ref="I110"/>
    <mergeCell ref="J110"/>
    <mergeCell ref="K110"/>
    <mergeCell ref="L110"/>
    <mergeCell ref="M110"/>
    <mergeCell ref="N110"/>
    <mergeCell ref="I109"/>
    <mergeCell ref="J109"/>
    <mergeCell ref="K109"/>
    <mergeCell ref="L109"/>
    <mergeCell ref="M109"/>
    <mergeCell ref="C109:D109"/>
    <mergeCell ref="E109"/>
    <mergeCell ref="F109"/>
    <mergeCell ref="G109"/>
    <mergeCell ref="H109"/>
    <mergeCell ref="G113"/>
    <mergeCell ref="H113"/>
    <mergeCell ref="N111"/>
    <mergeCell ref="C112:D112"/>
    <mergeCell ref="E112"/>
    <mergeCell ref="F112"/>
    <mergeCell ref="G112"/>
    <mergeCell ref="H112"/>
    <mergeCell ref="I112"/>
    <mergeCell ref="J112"/>
    <mergeCell ref="K112"/>
    <mergeCell ref="L112"/>
    <mergeCell ref="M112"/>
    <mergeCell ref="N112"/>
    <mergeCell ref="I111"/>
    <mergeCell ref="J111"/>
    <mergeCell ref="K111"/>
    <mergeCell ref="L111"/>
    <mergeCell ref="M111"/>
    <mergeCell ref="C111:D111"/>
    <mergeCell ref="E111"/>
    <mergeCell ref="F111"/>
    <mergeCell ref="G111"/>
    <mergeCell ref="H111"/>
    <mergeCell ref="N115"/>
    <mergeCell ref="C116:D116"/>
    <mergeCell ref="I115"/>
    <mergeCell ref="J115"/>
    <mergeCell ref="K115"/>
    <mergeCell ref="L115"/>
    <mergeCell ref="M115"/>
    <mergeCell ref="C115:D115"/>
    <mergeCell ref="E115"/>
    <mergeCell ref="F115"/>
    <mergeCell ref="G115"/>
    <mergeCell ref="H115"/>
    <mergeCell ref="N113"/>
    <mergeCell ref="C114:D114"/>
    <mergeCell ref="E114"/>
    <mergeCell ref="F114"/>
    <mergeCell ref="G114"/>
    <mergeCell ref="H114"/>
    <mergeCell ref="I114"/>
    <mergeCell ref="J114"/>
    <mergeCell ref="K114"/>
    <mergeCell ref="L114"/>
    <mergeCell ref="M114"/>
    <mergeCell ref="N114"/>
    <mergeCell ref="I113"/>
    <mergeCell ref="J113"/>
    <mergeCell ref="K113"/>
    <mergeCell ref="L113"/>
    <mergeCell ref="M113"/>
    <mergeCell ref="C113:D113"/>
    <mergeCell ref="E113"/>
    <mergeCell ref="F113"/>
  </mergeCells>
  <dataValidations count="400">
    <dataValidation type="decimal" showErrorMessage="1" errorTitle="Kesalahan Jenis Data" error="Data yang dimasukkan harus berupa Angka!" sqref="J16">
      <formula1>-1000000000000000000</formula1>
      <formula2>1000000000000000000</formula2>
    </dataValidation>
    <dataValidation type="decimal" showErrorMessage="1" errorTitle="Kesalahan Jenis Data" error="Data yang dimasukkan harus berupa Angka!" sqref="K16">
      <formula1>-1000000000000000000</formula1>
      <formula2>1000000000000000000</formula2>
    </dataValidation>
    <dataValidation type="decimal" showErrorMessage="1" errorTitle="Kesalahan Jenis Data" error="Data yang dimasukkan harus berupa Angka!" sqref="L16">
      <formula1>-1000000000000000000</formula1>
      <formula2>1000000000000000000</formula2>
    </dataValidation>
    <dataValidation type="decimal" showErrorMessage="1" errorTitle="Kesalahan Jenis Data" error="Data yang dimasukkan harus berupa Angka!" sqref="M16">
      <formula1>-1000000000000000000</formula1>
      <formula2>1000000000000000000</formula2>
    </dataValidation>
    <dataValidation type="decimal" showErrorMessage="1" errorTitle="Kesalahan Jenis Data" error="Data yang dimasukkan harus berupa Angka!" sqref="J17">
      <formula1>-1000000000000000000</formula1>
      <formula2>1000000000000000000</formula2>
    </dataValidation>
    <dataValidation type="decimal" showErrorMessage="1" errorTitle="Kesalahan Jenis Data" error="Data yang dimasukkan harus berupa Angka!" sqref="K17">
      <formula1>-1000000000000000000</formula1>
      <formula2>1000000000000000000</formula2>
    </dataValidation>
    <dataValidation type="decimal" showErrorMessage="1" errorTitle="Kesalahan Jenis Data" error="Data yang dimasukkan harus berupa Angka!" sqref="L17">
      <formula1>-1000000000000000000</formula1>
      <formula2>1000000000000000000</formula2>
    </dataValidation>
    <dataValidation type="decimal" showErrorMessage="1" errorTitle="Kesalahan Jenis Data" error="Data yang dimasukkan harus berupa Angka!" sqref="M17">
      <formula1>-1000000000000000000</formula1>
      <formula2>1000000000000000000</formula2>
    </dataValidation>
    <dataValidation type="decimal" showErrorMessage="1" errorTitle="Kesalahan Jenis Data" error="Data yang dimasukkan harus berupa Angka!" sqref="J18">
      <formula1>-1000000000000000000</formula1>
      <formula2>1000000000000000000</formula2>
    </dataValidation>
    <dataValidation type="decimal" showErrorMessage="1" errorTitle="Kesalahan Jenis Data" error="Data yang dimasukkan harus berupa Angka!" sqref="K18">
      <formula1>-1000000000000000000</formula1>
      <formula2>1000000000000000000</formula2>
    </dataValidation>
    <dataValidation type="decimal" showErrorMessage="1" errorTitle="Kesalahan Jenis Data" error="Data yang dimasukkan harus berupa Angka!" sqref="L18">
      <formula1>-1000000000000000000</formula1>
      <formula2>1000000000000000000</formula2>
    </dataValidation>
    <dataValidation type="decimal" showErrorMessage="1" errorTitle="Kesalahan Jenis Data" error="Data yang dimasukkan harus berupa Angka!" sqref="M18">
      <formula1>-1000000000000000000</formula1>
      <formula2>1000000000000000000</formula2>
    </dataValidation>
    <dataValidation type="decimal" showErrorMessage="1" errorTitle="Kesalahan Jenis Data" error="Data yang dimasukkan harus berupa Angka!" sqref="J19">
      <formula1>-1000000000000000000</formula1>
      <formula2>1000000000000000000</formula2>
    </dataValidation>
    <dataValidation type="decimal" showErrorMessage="1" errorTitle="Kesalahan Jenis Data" error="Data yang dimasukkan harus berupa Angka!" sqref="K19">
      <formula1>-1000000000000000000</formula1>
      <formula2>1000000000000000000</formula2>
    </dataValidation>
    <dataValidation type="decimal" showErrorMessage="1" errorTitle="Kesalahan Jenis Data" error="Data yang dimasukkan harus berupa Angka!" sqref="L19">
      <formula1>-1000000000000000000</formula1>
      <formula2>1000000000000000000</formula2>
    </dataValidation>
    <dataValidation type="decimal" showErrorMessage="1" errorTitle="Kesalahan Jenis Data" error="Data yang dimasukkan harus berupa Angka!" sqref="M19">
      <formula1>-1000000000000000000</formula1>
      <formula2>1000000000000000000</formula2>
    </dataValidation>
    <dataValidation type="decimal" showErrorMessage="1" errorTitle="Kesalahan Jenis Data" error="Data yang dimasukkan harus berupa Angka!" sqref="J20">
      <formula1>-1000000000000000000</formula1>
      <formula2>1000000000000000000</formula2>
    </dataValidation>
    <dataValidation type="decimal" showErrorMessage="1" errorTitle="Kesalahan Jenis Data" error="Data yang dimasukkan harus berupa Angka!" sqref="K20">
      <formula1>-1000000000000000000</formula1>
      <formula2>1000000000000000000</formula2>
    </dataValidation>
    <dataValidation type="decimal" showErrorMessage="1" errorTitle="Kesalahan Jenis Data" error="Data yang dimasukkan harus berupa Angka!" sqref="L20">
      <formula1>-1000000000000000000</formula1>
      <formula2>1000000000000000000</formula2>
    </dataValidation>
    <dataValidation type="decimal" showErrorMessage="1" errorTitle="Kesalahan Jenis Data" error="Data yang dimasukkan harus berupa Angka!" sqref="M20">
      <formula1>-1000000000000000000</formula1>
      <formula2>1000000000000000000</formula2>
    </dataValidation>
    <dataValidation type="decimal" showErrorMessage="1" errorTitle="Kesalahan Jenis Data" error="Data yang dimasukkan harus berupa Angka!" sqref="J21">
      <formula1>-1000000000000000000</formula1>
      <formula2>1000000000000000000</formula2>
    </dataValidation>
    <dataValidation type="decimal" showErrorMessage="1" errorTitle="Kesalahan Jenis Data" error="Data yang dimasukkan harus berupa Angka!" sqref="K21">
      <formula1>-1000000000000000000</formula1>
      <formula2>1000000000000000000</formula2>
    </dataValidation>
    <dataValidation type="decimal" showErrorMessage="1" errorTitle="Kesalahan Jenis Data" error="Data yang dimasukkan harus berupa Angka!" sqref="L21">
      <formula1>-1000000000000000000</formula1>
      <formula2>1000000000000000000</formula2>
    </dataValidation>
    <dataValidation type="decimal" showErrorMessage="1" errorTitle="Kesalahan Jenis Data" error="Data yang dimasukkan harus berupa Angka!" sqref="M21">
      <formula1>-1000000000000000000</formula1>
      <formula2>1000000000000000000</formula2>
    </dataValidation>
    <dataValidation type="decimal" showErrorMessage="1" errorTitle="Kesalahan Jenis Data" error="Data yang dimasukkan harus berupa Angka!" sqref="J22">
      <formula1>-1000000000000000000</formula1>
      <formula2>1000000000000000000</formula2>
    </dataValidation>
    <dataValidation type="decimal" showErrorMessage="1" errorTitle="Kesalahan Jenis Data" error="Data yang dimasukkan harus berupa Angka!" sqref="K22">
      <formula1>-1000000000000000000</formula1>
      <formula2>1000000000000000000</formula2>
    </dataValidation>
    <dataValidation type="decimal" showErrorMessage="1" errorTitle="Kesalahan Jenis Data" error="Data yang dimasukkan harus berupa Angka!" sqref="L22">
      <formula1>-1000000000000000000</formula1>
      <formula2>1000000000000000000</formula2>
    </dataValidation>
    <dataValidation type="decimal" showErrorMessage="1" errorTitle="Kesalahan Jenis Data" error="Data yang dimasukkan harus berupa Angka!" sqref="M22">
      <formula1>-1000000000000000000</formula1>
      <formula2>1000000000000000000</formula2>
    </dataValidation>
    <dataValidation type="decimal" showErrorMessage="1" errorTitle="Kesalahan Jenis Data" error="Data yang dimasukkan harus berupa Angka!" sqref="J23">
      <formula1>-1000000000000000000</formula1>
      <formula2>1000000000000000000</formula2>
    </dataValidation>
    <dataValidation type="decimal" showErrorMessage="1" errorTitle="Kesalahan Jenis Data" error="Data yang dimasukkan harus berupa Angka!" sqref="K23">
      <formula1>-1000000000000000000</formula1>
      <formula2>1000000000000000000</formula2>
    </dataValidation>
    <dataValidation type="decimal" showErrorMessage="1" errorTitle="Kesalahan Jenis Data" error="Data yang dimasukkan harus berupa Angka!" sqref="L23">
      <formula1>-1000000000000000000</formula1>
      <formula2>1000000000000000000</formula2>
    </dataValidation>
    <dataValidation type="decimal" showErrorMessage="1" errorTitle="Kesalahan Jenis Data" error="Data yang dimasukkan harus berupa Angka!" sqref="M23">
      <formula1>-1000000000000000000</formula1>
      <formula2>1000000000000000000</formula2>
    </dataValidation>
    <dataValidation type="decimal" showErrorMessage="1" errorTitle="Kesalahan Jenis Data" error="Data yang dimasukkan harus berupa Angka!" sqref="J24">
      <formula1>-1000000000000000000</formula1>
      <formula2>1000000000000000000</formula2>
    </dataValidation>
    <dataValidation type="decimal" showErrorMessage="1" errorTitle="Kesalahan Jenis Data" error="Data yang dimasukkan harus berupa Angka!" sqref="K24">
      <formula1>-1000000000000000000</formula1>
      <formula2>1000000000000000000</formula2>
    </dataValidation>
    <dataValidation type="decimal" showErrorMessage="1" errorTitle="Kesalahan Jenis Data" error="Data yang dimasukkan harus berupa Angka!" sqref="L24">
      <formula1>-1000000000000000000</formula1>
      <formula2>1000000000000000000</formula2>
    </dataValidation>
    <dataValidation type="decimal" showErrorMessage="1" errorTitle="Kesalahan Jenis Data" error="Data yang dimasukkan harus berupa Angka!" sqref="M24">
      <formula1>-1000000000000000000</formula1>
      <formula2>1000000000000000000</formula2>
    </dataValidation>
    <dataValidation type="decimal" showErrorMessage="1" errorTitle="Kesalahan Jenis Data" error="Data yang dimasukkan harus berupa Angka!" sqref="J25">
      <formula1>-1000000000000000000</formula1>
      <formula2>1000000000000000000</formula2>
    </dataValidation>
    <dataValidation type="decimal" showErrorMessage="1" errorTitle="Kesalahan Jenis Data" error="Data yang dimasukkan harus berupa Angka!" sqref="K25">
      <formula1>-1000000000000000000</formula1>
      <formula2>1000000000000000000</formula2>
    </dataValidation>
    <dataValidation type="decimal" showErrorMessage="1" errorTitle="Kesalahan Jenis Data" error="Data yang dimasukkan harus berupa Angka!" sqref="L25">
      <formula1>-1000000000000000000</formula1>
      <formula2>1000000000000000000</formula2>
    </dataValidation>
    <dataValidation type="decimal" showErrorMessage="1" errorTitle="Kesalahan Jenis Data" error="Data yang dimasukkan harus berupa Angka!" sqref="M25">
      <formula1>-1000000000000000000</formula1>
      <formula2>1000000000000000000</formula2>
    </dataValidation>
    <dataValidation type="decimal" showErrorMessage="1" errorTitle="Kesalahan Jenis Data" error="Data yang dimasukkan harus berupa Angka!" sqref="J26">
      <formula1>-1000000000000000000</formula1>
      <formula2>1000000000000000000</formula2>
    </dataValidation>
    <dataValidation type="decimal" showErrorMessage="1" errorTitle="Kesalahan Jenis Data" error="Data yang dimasukkan harus berupa Angka!" sqref="K26">
      <formula1>-1000000000000000000</formula1>
      <formula2>1000000000000000000</formula2>
    </dataValidation>
    <dataValidation type="decimal" showErrorMessage="1" errorTitle="Kesalahan Jenis Data" error="Data yang dimasukkan harus berupa Angka!" sqref="L26">
      <formula1>-1000000000000000000</formula1>
      <formula2>1000000000000000000</formula2>
    </dataValidation>
    <dataValidation type="decimal" showErrorMessage="1" errorTitle="Kesalahan Jenis Data" error="Data yang dimasukkan harus berupa Angka!" sqref="M26">
      <formula1>-1000000000000000000</formula1>
      <formula2>1000000000000000000</formula2>
    </dataValidation>
    <dataValidation type="decimal" showErrorMessage="1" errorTitle="Kesalahan Jenis Data" error="Data yang dimasukkan harus berupa Angka!" sqref="J27">
      <formula1>-1000000000000000000</formula1>
      <formula2>1000000000000000000</formula2>
    </dataValidation>
    <dataValidation type="decimal" showErrorMessage="1" errorTitle="Kesalahan Jenis Data" error="Data yang dimasukkan harus berupa Angka!" sqref="K27">
      <formula1>-1000000000000000000</formula1>
      <formula2>1000000000000000000</formula2>
    </dataValidation>
    <dataValidation type="decimal" showErrorMessage="1" errorTitle="Kesalahan Jenis Data" error="Data yang dimasukkan harus berupa Angka!" sqref="L27">
      <formula1>-1000000000000000000</formula1>
      <formula2>1000000000000000000</formula2>
    </dataValidation>
    <dataValidation type="decimal" showErrorMessage="1" errorTitle="Kesalahan Jenis Data" error="Data yang dimasukkan harus berupa Angka!" sqref="M27">
      <formula1>-1000000000000000000</formula1>
      <formula2>1000000000000000000</formula2>
    </dataValidation>
    <dataValidation type="decimal" showErrorMessage="1" errorTitle="Kesalahan Jenis Data" error="Data yang dimasukkan harus berupa Angka!" sqref="J28">
      <formula1>-1000000000000000000</formula1>
      <formula2>1000000000000000000</formula2>
    </dataValidation>
    <dataValidation type="decimal" showErrorMessage="1" errorTitle="Kesalahan Jenis Data" error="Data yang dimasukkan harus berupa Angka!" sqref="K28">
      <formula1>-1000000000000000000</formula1>
      <formula2>1000000000000000000</formula2>
    </dataValidation>
    <dataValidation type="decimal" showErrorMessage="1" errorTitle="Kesalahan Jenis Data" error="Data yang dimasukkan harus berupa Angka!" sqref="L28">
      <formula1>-1000000000000000000</formula1>
      <formula2>1000000000000000000</formula2>
    </dataValidation>
    <dataValidation type="decimal" showErrorMessage="1" errorTitle="Kesalahan Jenis Data" error="Data yang dimasukkan harus berupa Angka!" sqref="M28">
      <formula1>-1000000000000000000</formula1>
      <formula2>1000000000000000000</formula2>
    </dataValidation>
    <dataValidation type="decimal" showErrorMessage="1" errorTitle="Kesalahan Jenis Data" error="Data yang dimasukkan harus berupa Angka!" sqref="J29">
      <formula1>-1000000000000000000</formula1>
      <formula2>1000000000000000000</formula2>
    </dataValidation>
    <dataValidation type="decimal" showErrorMessage="1" errorTitle="Kesalahan Jenis Data" error="Data yang dimasukkan harus berupa Angka!" sqref="K29">
      <formula1>-1000000000000000000</formula1>
      <formula2>1000000000000000000</formula2>
    </dataValidation>
    <dataValidation type="decimal" showErrorMessage="1" errorTitle="Kesalahan Jenis Data" error="Data yang dimasukkan harus berupa Angka!" sqref="L29">
      <formula1>-1000000000000000000</formula1>
      <formula2>1000000000000000000</formula2>
    </dataValidation>
    <dataValidation type="decimal" showErrorMessage="1" errorTitle="Kesalahan Jenis Data" error="Data yang dimasukkan harus berupa Angka!" sqref="M29">
      <formula1>-1000000000000000000</formula1>
      <formula2>1000000000000000000</formula2>
    </dataValidation>
    <dataValidation type="decimal" showErrorMessage="1" errorTitle="Kesalahan Jenis Data" error="Data yang dimasukkan harus berupa Angka!" sqref="J30">
      <formula1>-1000000000000000000</formula1>
      <formula2>1000000000000000000</formula2>
    </dataValidation>
    <dataValidation type="decimal" showErrorMessage="1" errorTitle="Kesalahan Jenis Data" error="Data yang dimasukkan harus berupa Angka!" sqref="K30">
      <formula1>-1000000000000000000</formula1>
      <formula2>1000000000000000000</formula2>
    </dataValidation>
    <dataValidation type="decimal" showErrorMessage="1" errorTitle="Kesalahan Jenis Data" error="Data yang dimasukkan harus berupa Angka!" sqref="L30">
      <formula1>-1000000000000000000</formula1>
      <formula2>1000000000000000000</formula2>
    </dataValidation>
    <dataValidation type="decimal" showErrorMessage="1" errorTitle="Kesalahan Jenis Data" error="Data yang dimasukkan harus berupa Angka!" sqref="M30">
      <formula1>-1000000000000000000</formula1>
      <formula2>1000000000000000000</formula2>
    </dataValidation>
    <dataValidation type="decimal" showErrorMessage="1" errorTitle="Kesalahan Jenis Data" error="Data yang dimasukkan harus berupa Angka!" sqref="J31">
      <formula1>-1000000000000000000</formula1>
      <formula2>1000000000000000000</formula2>
    </dataValidation>
    <dataValidation type="decimal" showErrorMessage="1" errorTitle="Kesalahan Jenis Data" error="Data yang dimasukkan harus berupa Angka!" sqref="K31">
      <formula1>-1000000000000000000</formula1>
      <formula2>1000000000000000000</formula2>
    </dataValidation>
    <dataValidation type="decimal" showErrorMessage="1" errorTitle="Kesalahan Jenis Data" error="Data yang dimasukkan harus berupa Angka!" sqref="L31">
      <formula1>-1000000000000000000</formula1>
      <formula2>1000000000000000000</formula2>
    </dataValidation>
    <dataValidation type="decimal" showErrorMessage="1" errorTitle="Kesalahan Jenis Data" error="Data yang dimasukkan harus berupa Angka!" sqref="M31">
      <formula1>-1000000000000000000</formula1>
      <formula2>1000000000000000000</formula2>
    </dataValidation>
    <dataValidation type="decimal" showErrorMessage="1" errorTitle="Kesalahan Jenis Data" error="Data yang dimasukkan harus berupa Angka!" sqref="J32">
      <formula1>-1000000000000000000</formula1>
      <formula2>1000000000000000000</formula2>
    </dataValidation>
    <dataValidation type="decimal" showErrorMessage="1" errorTitle="Kesalahan Jenis Data" error="Data yang dimasukkan harus berupa Angka!" sqref="K32">
      <formula1>-1000000000000000000</formula1>
      <formula2>1000000000000000000</formula2>
    </dataValidation>
    <dataValidation type="decimal" showErrorMessage="1" errorTitle="Kesalahan Jenis Data" error="Data yang dimasukkan harus berupa Angka!" sqref="L32">
      <formula1>-1000000000000000000</formula1>
      <formula2>1000000000000000000</formula2>
    </dataValidation>
    <dataValidation type="decimal" showErrorMessage="1" errorTitle="Kesalahan Jenis Data" error="Data yang dimasukkan harus berupa Angka!" sqref="M32">
      <formula1>-1000000000000000000</formula1>
      <formula2>1000000000000000000</formula2>
    </dataValidation>
    <dataValidation type="decimal" showErrorMessage="1" errorTitle="Kesalahan Jenis Data" error="Data yang dimasukkan harus berupa Angka!" sqref="J33">
      <formula1>-1000000000000000000</formula1>
      <formula2>1000000000000000000</formula2>
    </dataValidation>
    <dataValidation type="decimal" showErrorMessage="1" errorTitle="Kesalahan Jenis Data" error="Data yang dimasukkan harus berupa Angka!" sqref="K33">
      <formula1>-1000000000000000000</formula1>
      <formula2>1000000000000000000</formula2>
    </dataValidation>
    <dataValidation type="decimal" showErrorMessage="1" errorTitle="Kesalahan Jenis Data" error="Data yang dimasukkan harus berupa Angka!" sqref="L33">
      <formula1>-1000000000000000000</formula1>
      <formula2>1000000000000000000</formula2>
    </dataValidation>
    <dataValidation type="decimal" showErrorMessage="1" errorTitle="Kesalahan Jenis Data" error="Data yang dimasukkan harus berupa Angka!" sqref="M33">
      <formula1>-1000000000000000000</formula1>
      <formula2>1000000000000000000</formula2>
    </dataValidation>
    <dataValidation type="decimal" showErrorMessage="1" errorTitle="Kesalahan Jenis Data" error="Data yang dimasukkan harus berupa Angka!" sqref="J34">
      <formula1>-1000000000000000000</formula1>
      <formula2>1000000000000000000</formula2>
    </dataValidation>
    <dataValidation type="decimal" showErrorMessage="1" errorTitle="Kesalahan Jenis Data" error="Data yang dimasukkan harus berupa Angka!" sqref="K34">
      <formula1>-1000000000000000000</formula1>
      <formula2>1000000000000000000</formula2>
    </dataValidation>
    <dataValidation type="decimal" showErrorMessage="1" errorTitle="Kesalahan Jenis Data" error="Data yang dimasukkan harus berupa Angka!" sqref="L34">
      <formula1>-1000000000000000000</formula1>
      <formula2>1000000000000000000</formula2>
    </dataValidation>
    <dataValidation type="decimal" showErrorMessage="1" errorTitle="Kesalahan Jenis Data" error="Data yang dimasukkan harus berupa Angka!" sqref="M34">
      <formula1>-1000000000000000000</formula1>
      <formula2>1000000000000000000</formula2>
    </dataValidation>
    <dataValidation type="decimal" showErrorMessage="1" errorTitle="Kesalahan Jenis Data" error="Data yang dimasukkan harus berupa Angka!" sqref="J35">
      <formula1>-1000000000000000000</formula1>
      <formula2>1000000000000000000</formula2>
    </dataValidation>
    <dataValidation type="decimal" showErrorMessage="1" errorTitle="Kesalahan Jenis Data" error="Data yang dimasukkan harus berupa Angka!" sqref="K35">
      <formula1>-1000000000000000000</formula1>
      <formula2>1000000000000000000</formula2>
    </dataValidation>
    <dataValidation type="decimal" showErrorMessage="1" errorTitle="Kesalahan Jenis Data" error="Data yang dimasukkan harus berupa Angka!" sqref="L35">
      <formula1>-1000000000000000000</formula1>
      <formula2>1000000000000000000</formula2>
    </dataValidation>
    <dataValidation type="decimal" showErrorMessage="1" errorTitle="Kesalahan Jenis Data" error="Data yang dimasukkan harus berupa Angka!" sqref="M35">
      <formula1>-1000000000000000000</formula1>
      <formula2>1000000000000000000</formula2>
    </dataValidation>
    <dataValidation type="decimal" showErrorMessage="1" errorTitle="Kesalahan Jenis Data" error="Data yang dimasukkan harus berupa Angka!" sqref="J36">
      <formula1>-1000000000000000000</formula1>
      <formula2>1000000000000000000</formula2>
    </dataValidation>
    <dataValidation type="decimal" showErrorMessage="1" errorTitle="Kesalahan Jenis Data" error="Data yang dimasukkan harus berupa Angka!" sqref="K36">
      <formula1>-1000000000000000000</formula1>
      <formula2>1000000000000000000</formula2>
    </dataValidation>
    <dataValidation type="decimal" showErrorMessage="1" errorTitle="Kesalahan Jenis Data" error="Data yang dimasukkan harus berupa Angka!" sqref="L36">
      <formula1>-1000000000000000000</formula1>
      <formula2>1000000000000000000</formula2>
    </dataValidation>
    <dataValidation type="decimal" showErrorMessage="1" errorTitle="Kesalahan Jenis Data" error="Data yang dimasukkan harus berupa Angka!" sqref="M36">
      <formula1>-1000000000000000000</formula1>
      <formula2>1000000000000000000</formula2>
    </dataValidation>
    <dataValidation type="decimal" showErrorMessage="1" errorTitle="Kesalahan Jenis Data" error="Data yang dimasukkan harus berupa Angka!" sqref="J37">
      <formula1>-1000000000000000000</formula1>
      <formula2>1000000000000000000</formula2>
    </dataValidation>
    <dataValidation type="decimal" showErrorMessage="1" errorTitle="Kesalahan Jenis Data" error="Data yang dimasukkan harus berupa Angka!" sqref="K37">
      <formula1>-1000000000000000000</formula1>
      <formula2>1000000000000000000</formula2>
    </dataValidation>
    <dataValidation type="decimal" showErrorMessage="1" errorTitle="Kesalahan Jenis Data" error="Data yang dimasukkan harus berupa Angka!" sqref="L37">
      <formula1>-1000000000000000000</formula1>
      <formula2>1000000000000000000</formula2>
    </dataValidation>
    <dataValidation type="decimal" showErrorMessage="1" errorTitle="Kesalahan Jenis Data" error="Data yang dimasukkan harus berupa Angka!" sqref="M37">
      <formula1>-1000000000000000000</formula1>
      <formula2>1000000000000000000</formula2>
    </dataValidation>
    <dataValidation type="decimal" showErrorMessage="1" errorTitle="Kesalahan Jenis Data" error="Data yang dimasukkan harus berupa Angka!" sqref="J38">
      <formula1>-1000000000000000000</formula1>
      <formula2>1000000000000000000</formula2>
    </dataValidation>
    <dataValidation type="decimal" showErrorMessage="1" errorTitle="Kesalahan Jenis Data" error="Data yang dimasukkan harus berupa Angka!" sqref="K38">
      <formula1>-1000000000000000000</formula1>
      <formula2>1000000000000000000</formula2>
    </dataValidation>
    <dataValidation type="decimal" showErrorMessage="1" errorTitle="Kesalahan Jenis Data" error="Data yang dimasukkan harus berupa Angka!" sqref="L38">
      <formula1>-1000000000000000000</formula1>
      <formula2>1000000000000000000</formula2>
    </dataValidation>
    <dataValidation type="decimal" showErrorMessage="1" errorTitle="Kesalahan Jenis Data" error="Data yang dimasukkan harus berupa Angka!" sqref="M38">
      <formula1>-1000000000000000000</formula1>
      <formula2>1000000000000000000</formula2>
    </dataValidation>
    <dataValidation type="decimal" showErrorMessage="1" errorTitle="Kesalahan Jenis Data" error="Data yang dimasukkan harus berupa Angka!" sqref="J39">
      <formula1>-1000000000000000000</formula1>
      <formula2>1000000000000000000</formula2>
    </dataValidation>
    <dataValidation type="decimal" showErrorMessage="1" errorTitle="Kesalahan Jenis Data" error="Data yang dimasukkan harus berupa Angka!" sqref="K39">
      <formula1>-1000000000000000000</formula1>
      <formula2>1000000000000000000</formula2>
    </dataValidation>
    <dataValidation type="decimal" showErrorMessage="1" errorTitle="Kesalahan Jenis Data" error="Data yang dimasukkan harus berupa Angka!" sqref="L39">
      <formula1>-1000000000000000000</formula1>
      <formula2>1000000000000000000</formula2>
    </dataValidation>
    <dataValidation type="decimal" showErrorMessage="1" errorTitle="Kesalahan Jenis Data" error="Data yang dimasukkan harus berupa Angka!" sqref="M39">
      <formula1>-1000000000000000000</formula1>
      <formula2>1000000000000000000</formula2>
    </dataValidation>
    <dataValidation type="decimal" showErrorMessage="1" errorTitle="Kesalahan Jenis Data" error="Data yang dimasukkan harus berupa Angka!" sqref="J40">
      <formula1>-1000000000000000000</formula1>
      <formula2>1000000000000000000</formula2>
    </dataValidation>
    <dataValidation type="decimal" showErrorMessage="1" errorTitle="Kesalahan Jenis Data" error="Data yang dimasukkan harus berupa Angka!" sqref="K40">
      <formula1>-1000000000000000000</formula1>
      <formula2>1000000000000000000</formula2>
    </dataValidation>
    <dataValidation type="decimal" showErrorMessage="1" errorTitle="Kesalahan Jenis Data" error="Data yang dimasukkan harus berupa Angka!" sqref="L40">
      <formula1>-1000000000000000000</formula1>
      <formula2>1000000000000000000</formula2>
    </dataValidation>
    <dataValidation type="decimal" showErrorMessage="1" errorTitle="Kesalahan Jenis Data" error="Data yang dimasukkan harus berupa Angka!" sqref="M40">
      <formula1>-1000000000000000000</formula1>
      <formula2>1000000000000000000</formula2>
    </dataValidation>
    <dataValidation type="decimal" showErrorMessage="1" errorTitle="Kesalahan Jenis Data" error="Data yang dimasukkan harus berupa Angka!" sqref="J41">
      <formula1>-1000000000000000000</formula1>
      <formula2>1000000000000000000</formula2>
    </dataValidation>
    <dataValidation type="decimal" showErrorMessage="1" errorTitle="Kesalahan Jenis Data" error="Data yang dimasukkan harus berupa Angka!" sqref="K41">
      <formula1>-1000000000000000000</formula1>
      <formula2>1000000000000000000</formula2>
    </dataValidation>
    <dataValidation type="decimal" showErrorMessage="1" errorTitle="Kesalahan Jenis Data" error="Data yang dimasukkan harus berupa Angka!" sqref="L41">
      <formula1>-1000000000000000000</formula1>
      <formula2>1000000000000000000</formula2>
    </dataValidation>
    <dataValidation type="decimal" showErrorMessage="1" errorTitle="Kesalahan Jenis Data" error="Data yang dimasukkan harus berupa Angka!" sqref="M41">
      <formula1>-1000000000000000000</formula1>
      <formula2>1000000000000000000</formula2>
    </dataValidation>
    <dataValidation type="decimal" showErrorMessage="1" errorTitle="Kesalahan Jenis Data" error="Data yang dimasukkan harus berupa Angka!" sqref="J42">
      <formula1>-1000000000000000000</formula1>
      <formula2>1000000000000000000</formula2>
    </dataValidation>
    <dataValidation type="decimal" showErrorMessage="1" errorTitle="Kesalahan Jenis Data" error="Data yang dimasukkan harus berupa Angka!" sqref="K42">
      <formula1>-1000000000000000000</formula1>
      <formula2>1000000000000000000</formula2>
    </dataValidation>
    <dataValidation type="decimal" showErrorMessage="1" errorTitle="Kesalahan Jenis Data" error="Data yang dimasukkan harus berupa Angka!" sqref="L42">
      <formula1>-1000000000000000000</formula1>
      <formula2>1000000000000000000</formula2>
    </dataValidation>
    <dataValidation type="decimal" showErrorMessage="1" errorTitle="Kesalahan Jenis Data" error="Data yang dimasukkan harus berupa Angka!" sqref="M42">
      <formula1>-1000000000000000000</formula1>
      <formula2>1000000000000000000</formula2>
    </dataValidation>
    <dataValidation type="decimal" showErrorMessage="1" errorTitle="Kesalahan Jenis Data" error="Data yang dimasukkan harus berupa Angka!" sqref="J43">
      <formula1>-1000000000000000000</formula1>
      <formula2>1000000000000000000</formula2>
    </dataValidation>
    <dataValidation type="decimal" showErrorMessage="1" errorTitle="Kesalahan Jenis Data" error="Data yang dimasukkan harus berupa Angka!" sqref="K43">
      <formula1>-1000000000000000000</formula1>
      <formula2>1000000000000000000</formula2>
    </dataValidation>
    <dataValidation type="decimal" showErrorMessage="1" errorTitle="Kesalahan Jenis Data" error="Data yang dimasukkan harus berupa Angka!" sqref="L43">
      <formula1>-1000000000000000000</formula1>
      <formula2>1000000000000000000</formula2>
    </dataValidation>
    <dataValidation type="decimal" showErrorMessage="1" errorTitle="Kesalahan Jenis Data" error="Data yang dimasukkan harus berupa Angka!" sqref="M43">
      <formula1>-1000000000000000000</formula1>
      <formula2>1000000000000000000</formula2>
    </dataValidation>
    <dataValidation type="decimal" showErrorMessage="1" errorTitle="Kesalahan Jenis Data" error="Data yang dimasukkan harus berupa Angka!" sqref="J44">
      <formula1>-1000000000000000000</formula1>
      <formula2>1000000000000000000</formula2>
    </dataValidation>
    <dataValidation type="decimal" showErrorMessage="1" errorTitle="Kesalahan Jenis Data" error="Data yang dimasukkan harus berupa Angka!" sqref="K44">
      <formula1>-1000000000000000000</formula1>
      <formula2>1000000000000000000</formula2>
    </dataValidation>
    <dataValidation type="decimal" showErrorMessage="1" errorTitle="Kesalahan Jenis Data" error="Data yang dimasukkan harus berupa Angka!" sqref="L44">
      <formula1>-1000000000000000000</formula1>
      <formula2>1000000000000000000</formula2>
    </dataValidation>
    <dataValidation type="decimal" showErrorMessage="1" errorTitle="Kesalahan Jenis Data" error="Data yang dimasukkan harus berupa Angka!" sqref="M44">
      <formula1>-1000000000000000000</formula1>
      <formula2>1000000000000000000</formula2>
    </dataValidation>
    <dataValidation type="decimal" showErrorMessage="1" errorTitle="Kesalahan Jenis Data" error="Data yang dimasukkan harus berupa Angka!" sqref="J45">
      <formula1>-1000000000000000000</formula1>
      <formula2>1000000000000000000</formula2>
    </dataValidation>
    <dataValidation type="decimal" showErrorMessage="1" errorTitle="Kesalahan Jenis Data" error="Data yang dimasukkan harus berupa Angka!" sqref="K45">
      <formula1>-1000000000000000000</formula1>
      <formula2>1000000000000000000</formula2>
    </dataValidation>
    <dataValidation type="decimal" showErrorMessage="1" errorTitle="Kesalahan Jenis Data" error="Data yang dimasukkan harus berupa Angka!" sqref="L45">
      <formula1>-1000000000000000000</formula1>
      <formula2>1000000000000000000</formula2>
    </dataValidation>
    <dataValidation type="decimal" showErrorMessage="1" errorTitle="Kesalahan Jenis Data" error="Data yang dimasukkan harus berupa Angka!" sqref="M45">
      <formula1>-1000000000000000000</formula1>
      <formula2>1000000000000000000</formula2>
    </dataValidation>
    <dataValidation type="decimal" showErrorMessage="1" errorTitle="Kesalahan Jenis Data" error="Data yang dimasukkan harus berupa Angka!" sqref="J46">
      <formula1>-1000000000000000000</formula1>
      <formula2>1000000000000000000</formula2>
    </dataValidation>
    <dataValidation type="decimal" showErrorMessage="1" errorTitle="Kesalahan Jenis Data" error="Data yang dimasukkan harus berupa Angka!" sqref="K46">
      <formula1>-1000000000000000000</formula1>
      <formula2>1000000000000000000</formula2>
    </dataValidation>
    <dataValidation type="decimal" showErrorMessage="1" errorTitle="Kesalahan Jenis Data" error="Data yang dimasukkan harus berupa Angka!" sqref="L46">
      <formula1>-1000000000000000000</formula1>
      <formula2>1000000000000000000</formula2>
    </dataValidation>
    <dataValidation type="decimal" showErrorMessage="1" errorTitle="Kesalahan Jenis Data" error="Data yang dimasukkan harus berupa Angka!" sqref="M46">
      <formula1>-1000000000000000000</formula1>
      <formula2>1000000000000000000</formula2>
    </dataValidation>
    <dataValidation type="decimal" showErrorMessage="1" errorTitle="Kesalahan Jenis Data" error="Data yang dimasukkan harus berupa Angka!" sqref="J47">
      <formula1>-1000000000000000000</formula1>
      <formula2>1000000000000000000</formula2>
    </dataValidation>
    <dataValidation type="decimal" showErrorMessage="1" errorTitle="Kesalahan Jenis Data" error="Data yang dimasukkan harus berupa Angka!" sqref="K47">
      <formula1>-1000000000000000000</formula1>
      <formula2>1000000000000000000</formula2>
    </dataValidation>
    <dataValidation type="decimal" showErrorMessage="1" errorTitle="Kesalahan Jenis Data" error="Data yang dimasukkan harus berupa Angka!" sqref="L47">
      <formula1>-1000000000000000000</formula1>
      <formula2>1000000000000000000</formula2>
    </dataValidation>
    <dataValidation type="decimal" showErrorMessage="1" errorTitle="Kesalahan Jenis Data" error="Data yang dimasukkan harus berupa Angka!" sqref="M47">
      <formula1>-1000000000000000000</formula1>
      <formula2>1000000000000000000</formula2>
    </dataValidation>
    <dataValidation type="decimal" showErrorMessage="1" errorTitle="Kesalahan Jenis Data" error="Data yang dimasukkan harus berupa Angka!" sqref="J48">
      <formula1>-1000000000000000000</formula1>
      <formula2>1000000000000000000</formula2>
    </dataValidation>
    <dataValidation type="decimal" showErrorMessage="1" errorTitle="Kesalahan Jenis Data" error="Data yang dimasukkan harus berupa Angka!" sqref="K48">
      <formula1>-1000000000000000000</formula1>
      <formula2>1000000000000000000</formula2>
    </dataValidation>
    <dataValidation type="decimal" showErrorMessage="1" errorTitle="Kesalahan Jenis Data" error="Data yang dimasukkan harus berupa Angka!" sqref="L48">
      <formula1>-1000000000000000000</formula1>
      <formula2>1000000000000000000</formula2>
    </dataValidation>
    <dataValidation type="decimal" showErrorMessage="1" errorTitle="Kesalahan Jenis Data" error="Data yang dimasukkan harus berupa Angka!" sqref="M48">
      <formula1>-1000000000000000000</formula1>
      <formula2>1000000000000000000</formula2>
    </dataValidation>
    <dataValidation type="decimal" showErrorMessage="1" errorTitle="Kesalahan Jenis Data" error="Data yang dimasukkan harus berupa Angka!" sqref="J49">
      <formula1>-1000000000000000000</formula1>
      <formula2>1000000000000000000</formula2>
    </dataValidation>
    <dataValidation type="decimal" showErrorMessage="1" errorTitle="Kesalahan Jenis Data" error="Data yang dimasukkan harus berupa Angka!" sqref="K49">
      <formula1>-1000000000000000000</formula1>
      <formula2>1000000000000000000</formula2>
    </dataValidation>
    <dataValidation type="decimal" showErrorMessage="1" errorTitle="Kesalahan Jenis Data" error="Data yang dimasukkan harus berupa Angka!" sqref="L49">
      <formula1>-1000000000000000000</formula1>
      <formula2>1000000000000000000</formula2>
    </dataValidation>
    <dataValidation type="decimal" showErrorMessage="1" errorTitle="Kesalahan Jenis Data" error="Data yang dimasukkan harus berupa Angka!" sqref="M49">
      <formula1>-1000000000000000000</formula1>
      <formula2>1000000000000000000</formula2>
    </dataValidation>
    <dataValidation type="decimal" showErrorMessage="1" errorTitle="Kesalahan Jenis Data" error="Data yang dimasukkan harus berupa Angka!" sqref="J50">
      <formula1>-1000000000000000000</formula1>
      <formula2>1000000000000000000</formula2>
    </dataValidation>
    <dataValidation type="decimal" showErrorMessage="1" errorTitle="Kesalahan Jenis Data" error="Data yang dimasukkan harus berupa Angka!" sqref="K50">
      <formula1>-1000000000000000000</formula1>
      <formula2>1000000000000000000</formula2>
    </dataValidation>
    <dataValidation type="decimal" showErrorMessage="1" errorTitle="Kesalahan Jenis Data" error="Data yang dimasukkan harus berupa Angka!" sqref="L50">
      <formula1>-1000000000000000000</formula1>
      <formula2>1000000000000000000</formula2>
    </dataValidation>
    <dataValidation type="decimal" showErrorMessage="1" errorTitle="Kesalahan Jenis Data" error="Data yang dimasukkan harus berupa Angka!" sqref="M50">
      <formula1>-1000000000000000000</formula1>
      <formula2>1000000000000000000</formula2>
    </dataValidation>
    <dataValidation type="decimal" showErrorMessage="1" errorTitle="Kesalahan Jenis Data" error="Data yang dimasukkan harus berupa Angka!" sqref="J51">
      <formula1>-1000000000000000000</formula1>
      <formula2>1000000000000000000</formula2>
    </dataValidation>
    <dataValidation type="decimal" showErrorMessage="1" errorTitle="Kesalahan Jenis Data" error="Data yang dimasukkan harus berupa Angka!" sqref="K51">
      <formula1>-1000000000000000000</formula1>
      <formula2>1000000000000000000</formula2>
    </dataValidation>
    <dataValidation type="decimal" showErrorMessage="1" errorTitle="Kesalahan Jenis Data" error="Data yang dimasukkan harus berupa Angka!" sqref="L51">
      <formula1>-1000000000000000000</formula1>
      <formula2>1000000000000000000</formula2>
    </dataValidation>
    <dataValidation type="decimal" showErrorMessage="1" errorTitle="Kesalahan Jenis Data" error="Data yang dimasukkan harus berupa Angka!" sqref="M51">
      <formula1>-1000000000000000000</formula1>
      <formula2>1000000000000000000</formula2>
    </dataValidation>
    <dataValidation type="decimal" showErrorMessage="1" errorTitle="Kesalahan Jenis Data" error="Data yang dimasukkan harus berupa Angka!" sqref="J52">
      <formula1>-1000000000000000000</formula1>
      <formula2>1000000000000000000</formula2>
    </dataValidation>
    <dataValidation type="decimal" showErrorMessage="1" errorTitle="Kesalahan Jenis Data" error="Data yang dimasukkan harus berupa Angka!" sqref="K52">
      <formula1>-1000000000000000000</formula1>
      <formula2>1000000000000000000</formula2>
    </dataValidation>
    <dataValidation type="decimal" showErrorMessage="1" errorTitle="Kesalahan Jenis Data" error="Data yang dimasukkan harus berupa Angka!" sqref="L52">
      <formula1>-1000000000000000000</formula1>
      <formula2>1000000000000000000</formula2>
    </dataValidation>
    <dataValidation type="decimal" showErrorMessage="1" errorTitle="Kesalahan Jenis Data" error="Data yang dimasukkan harus berupa Angka!" sqref="M52">
      <formula1>-1000000000000000000</formula1>
      <formula2>1000000000000000000</formula2>
    </dataValidation>
    <dataValidation type="decimal" showErrorMessage="1" errorTitle="Kesalahan Jenis Data" error="Data yang dimasukkan harus berupa Angka!" sqref="J53">
      <formula1>-1000000000000000000</formula1>
      <formula2>1000000000000000000</formula2>
    </dataValidation>
    <dataValidation type="decimal" showErrorMessage="1" errorTitle="Kesalahan Jenis Data" error="Data yang dimasukkan harus berupa Angka!" sqref="K53">
      <formula1>-1000000000000000000</formula1>
      <formula2>1000000000000000000</formula2>
    </dataValidation>
    <dataValidation type="decimal" showErrorMessage="1" errorTitle="Kesalahan Jenis Data" error="Data yang dimasukkan harus berupa Angka!" sqref="L53">
      <formula1>-1000000000000000000</formula1>
      <formula2>1000000000000000000</formula2>
    </dataValidation>
    <dataValidation type="decimal" showErrorMessage="1" errorTitle="Kesalahan Jenis Data" error="Data yang dimasukkan harus berupa Angka!" sqref="M53">
      <formula1>-1000000000000000000</formula1>
      <formula2>1000000000000000000</formula2>
    </dataValidation>
    <dataValidation type="decimal" showErrorMessage="1" errorTitle="Kesalahan Jenis Data" error="Data yang dimasukkan harus berupa Angka!" sqref="J54">
      <formula1>-1000000000000000000</formula1>
      <formula2>1000000000000000000</formula2>
    </dataValidation>
    <dataValidation type="decimal" showErrorMessage="1" errorTitle="Kesalahan Jenis Data" error="Data yang dimasukkan harus berupa Angka!" sqref="K54">
      <formula1>-1000000000000000000</formula1>
      <formula2>1000000000000000000</formula2>
    </dataValidation>
    <dataValidation type="decimal" showErrorMessage="1" errorTitle="Kesalahan Jenis Data" error="Data yang dimasukkan harus berupa Angka!" sqref="L54">
      <formula1>-1000000000000000000</formula1>
      <formula2>1000000000000000000</formula2>
    </dataValidation>
    <dataValidation type="decimal" showErrorMessage="1" errorTitle="Kesalahan Jenis Data" error="Data yang dimasukkan harus berupa Angka!" sqref="M54">
      <formula1>-1000000000000000000</formula1>
      <formula2>1000000000000000000</formula2>
    </dataValidation>
    <dataValidation type="decimal" showErrorMessage="1" errorTitle="Kesalahan Jenis Data" error="Data yang dimasukkan harus berupa Angka!" sqref="J55">
      <formula1>-1000000000000000000</formula1>
      <formula2>1000000000000000000</formula2>
    </dataValidation>
    <dataValidation type="decimal" showErrorMessage="1" errorTitle="Kesalahan Jenis Data" error="Data yang dimasukkan harus berupa Angka!" sqref="K55">
      <formula1>-1000000000000000000</formula1>
      <formula2>1000000000000000000</formula2>
    </dataValidation>
    <dataValidation type="decimal" showErrorMessage="1" errorTitle="Kesalahan Jenis Data" error="Data yang dimasukkan harus berupa Angka!" sqref="L55">
      <formula1>-1000000000000000000</formula1>
      <formula2>1000000000000000000</formula2>
    </dataValidation>
    <dataValidation type="decimal" showErrorMessage="1" errorTitle="Kesalahan Jenis Data" error="Data yang dimasukkan harus berupa Angka!" sqref="M55">
      <formula1>-1000000000000000000</formula1>
      <formula2>1000000000000000000</formula2>
    </dataValidation>
    <dataValidation type="decimal" showErrorMessage="1" errorTitle="Kesalahan Jenis Data" error="Data yang dimasukkan harus berupa Angka!" sqref="J56">
      <formula1>-1000000000000000000</formula1>
      <formula2>1000000000000000000</formula2>
    </dataValidation>
    <dataValidation type="decimal" showErrorMessage="1" errorTitle="Kesalahan Jenis Data" error="Data yang dimasukkan harus berupa Angka!" sqref="K56">
      <formula1>-1000000000000000000</formula1>
      <formula2>1000000000000000000</formula2>
    </dataValidation>
    <dataValidation type="decimal" showErrorMessage="1" errorTitle="Kesalahan Jenis Data" error="Data yang dimasukkan harus berupa Angka!" sqref="L56">
      <formula1>-1000000000000000000</formula1>
      <formula2>1000000000000000000</formula2>
    </dataValidation>
    <dataValidation type="decimal" showErrorMessage="1" errorTitle="Kesalahan Jenis Data" error="Data yang dimasukkan harus berupa Angka!" sqref="M56">
      <formula1>-1000000000000000000</formula1>
      <formula2>1000000000000000000</formula2>
    </dataValidation>
    <dataValidation type="decimal" showErrorMessage="1" errorTitle="Kesalahan Jenis Data" error="Data yang dimasukkan harus berupa Angka!" sqref="J57">
      <formula1>-1000000000000000000</formula1>
      <formula2>1000000000000000000</formula2>
    </dataValidation>
    <dataValidation type="decimal" showErrorMessage="1" errorTitle="Kesalahan Jenis Data" error="Data yang dimasukkan harus berupa Angka!" sqref="K57">
      <formula1>-1000000000000000000</formula1>
      <formula2>1000000000000000000</formula2>
    </dataValidation>
    <dataValidation type="decimal" showErrorMessage="1" errorTitle="Kesalahan Jenis Data" error="Data yang dimasukkan harus berupa Angka!" sqref="L57">
      <formula1>-1000000000000000000</formula1>
      <formula2>1000000000000000000</formula2>
    </dataValidation>
    <dataValidation type="decimal" showErrorMessage="1" errorTitle="Kesalahan Jenis Data" error="Data yang dimasukkan harus berupa Angka!" sqref="M57">
      <formula1>-1000000000000000000</formula1>
      <formula2>1000000000000000000</formula2>
    </dataValidation>
    <dataValidation type="decimal" showErrorMessage="1" errorTitle="Kesalahan Jenis Data" error="Data yang dimasukkan harus berupa Angka!" sqref="J58">
      <formula1>-1000000000000000000</formula1>
      <formula2>1000000000000000000</formula2>
    </dataValidation>
    <dataValidation type="decimal" showErrorMessage="1" errorTitle="Kesalahan Jenis Data" error="Data yang dimasukkan harus berupa Angka!" sqref="K58">
      <formula1>-1000000000000000000</formula1>
      <formula2>1000000000000000000</formula2>
    </dataValidation>
    <dataValidation type="decimal" showErrorMessage="1" errorTitle="Kesalahan Jenis Data" error="Data yang dimasukkan harus berupa Angka!" sqref="L58">
      <formula1>-1000000000000000000</formula1>
      <formula2>1000000000000000000</formula2>
    </dataValidation>
    <dataValidation type="decimal" showErrorMessage="1" errorTitle="Kesalahan Jenis Data" error="Data yang dimasukkan harus berupa Angka!" sqref="M58">
      <formula1>-1000000000000000000</formula1>
      <formula2>1000000000000000000</formula2>
    </dataValidation>
    <dataValidation type="decimal" showErrorMessage="1" errorTitle="Kesalahan Jenis Data" error="Data yang dimasukkan harus berupa Angka!" sqref="J59">
      <formula1>-1000000000000000000</formula1>
      <formula2>1000000000000000000</formula2>
    </dataValidation>
    <dataValidation type="decimal" showErrorMessage="1" errorTitle="Kesalahan Jenis Data" error="Data yang dimasukkan harus berupa Angka!" sqref="K59">
      <formula1>-1000000000000000000</formula1>
      <formula2>1000000000000000000</formula2>
    </dataValidation>
    <dataValidation type="decimal" showErrorMessage="1" errorTitle="Kesalahan Jenis Data" error="Data yang dimasukkan harus berupa Angka!" sqref="L59">
      <formula1>-1000000000000000000</formula1>
      <formula2>1000000000000000000</formula2>
    </dataValidation>
    <dataValidation type="decimal" showErrorMessage="1" errorTitle="Kesalahan Jenis Data" error="Data yang dimasukkan harus berupa Angka!" sqref="M59">
      <formula1>-1000000000000000000</formula1>
      <formula2>1000000000000000000</formula2>
    </dataValidation>
    <dataValidation type="decimal" showErrorMessage="1" errorTitle="Kesalahan Jenis Data" error="Data yang dimasukkan harus berupa Angka!" sqref="J60">
      <formula1>-1000000000000000000</formula1>
      <formula2>1000000000000000000</formula2>
    </dataValidation>
    <dataValidation type="decimal" showErrorMessage="1" errorTitle="Kesalahan Jenis Data" error="Data yang dimasukkan harus berupa Angka!" sqref="K60">
      <formula1>-1000000000000000000</formula1>
      <formula2>1000000000000000000</formula2>
    </dataValidation>
    <dataValidation type="decimal" showErrorMessage="1" errorTitle="Kesalahan Jenis Data" error="Data yang dimasukkan harus berupa Angka!" sqref="L60">
      <formula1>-1000000000000000000</formula1>
      <formula2>1000000000000000000</formula2>
    </dataValidation>
    <dataValidation type="decimal" showErrorMessage="1" errorTitle="Kesalahan Jenis Data" error="Data yang dimasukkan harus berupa Angka!" sqref="M60">
      <formula1>-1000000000000000000</formula1>
      <formula2>1000000000000000000</formula2>
    </dataValidation>
    <dataValidation type="decimal" showErrorMessage="1" errorTitle="Kesalahan Jenis Data" error="Data yang dimasukkan harus berupa Angka!" sqref="J61">
      <formula1>-1000000000000000000</formula1>
      <formula2>1000000000000000000</formula2>
    </dataValidation>
    <dataValidation type="decimal" showErrorMessage="1" errorTitle="Kesalahan Jenis Data" error="Data yang dimasukkan harus berupa Angka!" sqref="K61">
      <formula1>-1000000000000000000</formula1>
      <formula2>1000000000000000000</formula2>
    </dataValidation>
    <dataValidation type="decimal" showErrorMessage="1" errorTitle="Kesalahan Jenis Data" error="Data yang dimasukkan harus berupa Angka!" sqref="L61">
      <formula1>-1000000000000000000</formula1>
      <formula2>1000000000000000000</formula2>
    </dataValidation>
    <dataValidation type="decimal" showErrorMessage="1" errorTitle="Kesalahan Jenis Data" error="Data yang dimasukkan harus berupa Angka!" sqref="M61">
      <formula1>-1000000000000000000</formula1>
      <formula2>1000000000000000000</formula2>
    </dataValidation>
    <dataValidation type="decimal" showErrorMessage="1" errorTitle="Kesalahan Jenis Data" error="Data yang dimasukkan harus berupa Angka!" sqref="J62">
      <formula1>-1000000000000000000</formula1>
      <formula2>1000000000000000000</formula2>
    </dataValidation>
    <dataValidation type="decimal" showErrorMessage="1" errorTitle="Kesalahan Jenis Data" error="Data yang dimasukkan harus berupa Angka!" sqref="K62">
      <formula1>-1000000000000000000</formula1>
      <formula2>1000000000000000000</formula2>
    </dataValidation>
    <dataValidation type="decimal" showErrorMessage="1" errorTitle="Kesalahan Jenis Data" error="Data yang dimasukkan harus berupa Angka!" sqref="L62">
      <formula1>-1000000000000000000</formula1>
      <formula2>1000000000000000000</formula2>
    </dataValidation>
    <dataValidation type="decimal" showErrorMessage="1" errorTitle="Kesalahan Jenis Data" error="Data yang dimasukkan harus berupa Angka!" sqref="M62">
      <formula1>-1000000000000000000</formula1>
      <formula2>1000000000000000000</formula2>
    </dataValidation>
    <dataValidation type="decimal" showErrorMessage="1" errorTitle="Kesalahan Jenis Data" error="Data yang dimasukkan harus berupa Angka!" sqref="J63">
      <formula1>-1000000000000000000</formula1>
      <formula2>1000000000000000000</formula2>
    </dataValidation>
    <dataValidation type="decimal" showErrorMessage="1" errorTitle="Kesalahan Jenis Data" error="Data yang dimasukkan harus berupa Angka!" sqref="K63">
      <formula1>-1000000000000000000</formula1>
      <formula2>1000000000000000000</formula2>
    </dataValidation>
    <dataValidation type="decimal" showErrorMessage="1" errorTitle="Kesalahan Jenis Data" error="Data yang dimasukkan harus berupa Angka!" sqref="L63">
      <formula1>-1000000000000000000</formula1>
      <formula2>1000000000000000000</formula2>
    </dataValidation>
    <dataValidation type="decimal" showErrorMessage="1" errorTitle="Kesalahan Jenis Data" error="Data yang dimasukkan harus berupa Angka!" sqref="M63">
      <formula1>-1000000000000000000</formula1>
      <formula2>1000000000000000000</formula2>
    </dataValidation>
    <dataValidation type="decimal" showErrorMessage="1" errorTitle="Kesalahan Jenis Data" error="Data yang dimasukkan harus berupa Angka!" sqref="J64">
      <formula1>-1000000000000000000</formula1>
      <formula2>1000000000000000000</formula2>
    </dataValidation>
    <dataValidation type="decimal" showErrorMessage="1" errorTitle="Kesalahan Jenis Data" error="Data yang dimasukkan harus berupa Angka!" sqref="K64">
      <formula1>-1000000000000000000</formula1>
      <formula2>1000000000000000000</formula2>
    </dataValidation>
    <dataValidation type="decimal" showErrorMessage="1" errorTitle="Kesalahan Jenis Data" error="Data yang dimasukkan harus berupa Angka!" sqref="L64">
      <formula1>-1000000000000000000</formula1>
      <formula2>1000000000000000000</formula2>
    </dataValidation>
    <dataValidation type="decimal" showErrorMessage="1" errorTitle="Kesalahan Jenis Data" error="Data yang dimasukkan harus berupa Angka!" sqref="M64">
      <formula1>-1000000000000000000</formula1>
      <formula2>1000000000000000000</formula2>
    </dataValidation>
    <dataValidation type="decimal" showErrorMessage="1" errorTitle="Kesalahan Jenis Data" error="Data yang dimasukkan harus berupa Angka!" sqref="J65">
      <formula1>-1000000000000000000</formula1>
      <formula2>1000000000000000000</formula2>
    </dataValidation>
    <dataValidation type="decimal" showErrorMessage="1" errorTitle="Kesalahan Jenis Data" error="Data yang dimasukkan harus berupa Angka!" sqref="K65">
      <formula1>-1000000000000000000</formula1>
      <formula2>1000000000000000000</formula2>
    </dataValidation>
    <dataValidation type="decimal" showErrorMessage="1" errorTitle="Kesalahan Jenis Data" error="Data yang dimasukkan harus berupa Angka!" sqref="L65">
      <formula1>-1000000000000000000</formula1>
      <formula2>1000000000000000000</formula2>
    </dataValidation>
    <dataValidation type="decimal" showErrorMessage="1" errorTitle="Kesalahan Jenis Data" error="Data yang dimasukkan harus berupa Angka!" sqref="M65">
      <formula1>-1000000000000000000</formula1>
      <formula2>1000000000000000000</formula2>
    </dataValidation>
    <dataValidation type="decimal" showErrorMessage="1" errorTitle="Kesalahan Jenis Data" error="Data yang dimasukkan harus berupa Angka!" sqref="J66">
      <formula1>-1000000000000000000</formula1>
      <formula2>1000000000000000000</formula2>
    </dataValidation>
    <dataValidation type="decimal" showErrorMessage="1" errorTitle="Kesalahan Jenis Data" error="Data yang dimasukkan harus berupa Angka!" sqref="K66">
      <formula1>-1000000000000000000</formula1>
      <formula2>1000000000000000000</formula2>
    </dataValidation>
    <dataValidation type="decimal" showErrorMessage="1" errorTitle="Kesalahan Jenis Data" error="Data yang dimasukkan harus berupa Angka!" sqref="L66">
      <formula1>-1000000000000000000</formula1>
      <formula2>1000000000000000000</formula2>
    </dataValidation>
    <dataValidation type="decimal" showErrorMessage="1" errorTitle="Kesalahan Jenis Data" error="Data yang dimasukkan harus berupa Angka!" sqref="M66">
      <formula1>-1000000000000000000</formula1>
      <formula2>1000000000000000000</formula2>
    </dataValidation>
    <dataValidation type="decimal" showErrorMessage="1" errorTitle="Kesalahan Jenis Data" error="Data yang dimasukkan harus berupa Angka!" sqref="J67">
      <formula1>-1000000000000000000</formula1>
      <formula2>1000000000000000000</formula2>
    </dataValidation>
    <dataValidation type="decimal" showErrorMessage="1" errorTitle="Kesalahan Jenis Data" error="Data yang dimasukkan harus berupa Angka!" sqref="K67">
      <formula1>-1000000000000000000</formula1>
      <formula2>1000000000000000000</formula2>
    </dataValidation>
    <dataValidation type="decimal" showErrorMessage="1" errorTitle="Kesalahan Jenis Data" error="Data yang dimasukkan harus berupa Angka!" sqref="L67">
      <formula1>-1000000000000000000</formula1>
      <formula2>1000000000000000000</formula2>
    </dataValidation>
    <dataValidation type="decimal" showErrorMessage="1" errorTitle="Kesalahan Jenis Data" error="Data yang dimasukkan harus berupa Angka!" sqref="M67">
      <formula1>-1000000000000000000</formula1>
      <formula2>1000000000000000000</formula2>
    </dataValidation>
    <dataValidation type="decimal" showErrorMessage="1" errorTitle="Kesalahan Jenis Data" error="Data yang dimasukkan harus berupa Angka!" sqref="J68">
      <formula1>-1000000000000000000</formula1>
      <formula2>1000000000000000000</formula2>
    </dataValidation>
    <dataValidation type="decimal" showErrorMessage="1" errorTitle="Kesalahan Jenis Data" error="Data yang dimasukkan harus berupa Angka!" sqref="K68">
      <formula1>-1000000000000000000</formula1>
      <formula2>1000000000000000000</formula2>
    </dataValidation>
    <dataValidation type="decimal" showErrorMessage="1" errorTitle="Kesalahan Jenis Data" error="Data yang dimasukkan harus berupa Angka!" sqref="L68">
      <formula1>-1000000000000000000</formula1>
      <formula2>1000000000000000000</formula2>
    </dataValidation>
    <dataValidation type="decimal" showErrorMessage="1" errorTitle="Kesalahan Jenis Data" error="Data yang dimasukkan harus berupa Angka!" sqref="M68">
      <formula1>-1000000000000000000</formula1>
      <formula2>1000000000000000000</formula2>
    </dataValidation>
    <dataValidation type="decimal" showErrorMessage="1" errorTitle="Kesalahan Jenis Data" error="Data yang dimasukkan harus berupa Angka!" sqref="J69">
      <formula1>-1000000000000000000</formula1>
      <formula2>1000000000000000000</formula2>
    </dataValidation>
    <dataValidation type="decimal" showErrorMessage="1" errorTitle="Kesalahan Jenis Data" error="Data yang dimasukkan harus berupa Angka!" sqref="K69">
      <formula1>-1000000000000000000</formula1>
      <formula2>1000000000000000000</formula2>
    </dataValidation>
    <dataValidation type="decimal" showErrorMessage="1" errorTitle="Kesalahan Jenis Data" error="Data yang dimasukkan harus berupa Angka!" sqref="L69">
      <formula1>-1000000000000000000</formula1>
      <formula2>1000000000000000000</formula2>
    </dataValidation>
    <dataValidation type="decimal" showErrorMessage="1" errorTitle="Kesalahan Jenis Data" error="Data yang dimasukkan harus berupa Angka!" sqref="M69">
      <formula1>-1000000000000000000</formula1>
      <formula2>1000000000000000000</formula2>
    </dataValidation>
    <dataValidation type="decimal" showErrorMessage="1" errorTitle="Kesalahan Jenis Data" error="Data yang dimasukkan harus berupa Angka!" sqref="J70">
      <formula1>-1000000000000000000</formula1>
      <formula2>1000000000000000000</formula2>
    </dataValidation>
    <dataValidation type="decimal" showErrorMessage="1" errorTitle="Kesalahan Jenis Data" error="Data yang dimasukkan harus berupa Angka!" sqref="K70">
      <formula1>-1000000000000000000</formula1>
      <formula2>1000000000000000000</formula2>
    </dataValidation>
    <dataValidation type="decimal" showErrorMessage="1" errorTitle="Kesalahan Jenis Data" error="Data yang dimasukkan harus berupa Angka!" sqref="L70">
      <formula1>-1000000000000000000</formula1>
      <formula2>1000000000000000000</formula2>
    </dataValidation>
    <dataValidation type="decimal" showErrorMessage="1" errorTitle="Kesalahan Jenis Data" error="Data yang dimasukkan harus berupa Angka!" sqref="M70">
      <formula1>-1000000000000000000</formula1>
      <formula2>1000000000000000000</formula2>
    </dataValidation>
    <dataValidation type="decimal" showErrorMessage="1" errorTitle="Kesalahan Jenis Data" error="Data yang dimasukkan harus berupa Angka!" sqref="J71">
      <formula1>-1000000000000000000</formula1>
      <formula2>1000000000000000000</formula2>
    </dataValidation>
    <dataValidation type="decimal" showErrorMessage="1" errorTitle="Kesalahan Jenis Data" error="Data yang dimasukkan harus berupa Angka!" sqref="K71">
      <formula1>-1000000000000000000</formula1>
      <formula2>1000000000000000000</formula2>
    </dataValidation>
    <dataValidation type="decimal" showErrorMessage="1" errorTitle="Kesalahan Jenis Data" error="Data yang dimasukkan harus berupa Angka!" sqref="L71">
      <formula1>-1000000000000000000</formula1>
      <formula2>1000000000000000000</formula2>
    </dataValidation>
    <dataValidation type="decimal" showErrorMessage="1" errorTitle="Kesalahan Jenis Data" error="Data yang dimasukkan harus berupa Angka!" sqref="M71">
      <formula1>-1000000000000000000</formula1>
      <formula2>1000000000000000000</formula2>
    </dataValidation>
    <dataValidation type="decimal" showErrorMessage="1" errorTitle="Kesalahan Jenis Data" error="Data yang dimasukkan harus berupa Angka!" sqref="J72">
      <formula1>-1000000000000000000</formula1>
      <formula2>1000000000000000000</formula2>
    </dataValidation>
    <dataValidation type="decimal" showErrorMessage="1" errorTitle="Kesalahan Jenis Data" error="Data yang dimasukkan harus berupa Angka!" sqref="K72">
      <formula1>-1000000000000000000</formula1>
      <formula2>1000000000000000000</formula2>
    </dataValidation>
    <dataValidation type="decimal" showErrorMessage="1" errorTitle="Kesalahan Jenis Data" error="Data yang dimasukkan harus berupa Angka!" sqref="L72">
      <formula1>-1000000000000000000</formula1>
      <formula2>1000000000000000000</formula2>
    </dataValidation>
    <dataValidation type="decimal" showErrorMessage="1" errorTitle="Kesalahan Jenis Data" error="Data yang dimasukkan harus berupa Angka!" sqref="M72">
      <formula1>-1000000000000000000</formula1>
      <formula2>1000000000000000000</formula2>
    </dataValidation>
    <dataValidation type="decimal" showErrorMessage="1" errorTitle="Kesalahan Jenis Data" error="Data yang dimasukkan harus berupa Angka!" sqref="J73">
      <formula1>-1000000000000000000</formula1>
      <formula2>1000000000000000000</formula2>
    </dataValidation>
    <dataValidation type="decimal" showErrorMessage="1" errorTitle="Kesalahan Jenis Data" error="Data yang dimasukkan harus berupa Angka!" sqref="K73">
      <formula1>-1000000000000000000</formula1>
      <formula2>1000000000000000000</formula2>
    </dataValidation>
    <dataValidation type="decimal" showErrorMessage="1" errorTitle="Kesalahan Jenis Data" error="Data yang dimasukkan harus berupa Angka!" sqref="L73">
      <formula1>-1000000000000000000</formula1>
      <formula2>1000000000000000000</formula2>
    </dataValidation>
    <dataValidation type="decimal" showErrorMessage="1" errorTitle="Kesalahan Jenis Data" error="Data yang dimasukkan harus berupa Angka!" sqref="M73">
      <formula1>-1000000000000000000</formula1>
      <formula2>1000000000000000000</formula2>
    </dataValidation>
    <dataValidation type="decimal" showErrorMessage="1" errorTitle="Kesalahan Jenis Data" error="Data yang dimasukkan harus berupa Angka!" sqref="J74">
      <formula1>-1000000000000000000</formula1>
      <formula2>1000000000000000000</formula2>
    </dataValidation>
    <dataValidation type="decimal" showErrorMessage="1" errorTitle="Kesalahan Jenis Data" error="Data yang dimasukkan harus berupa Angka!" sqref="K74">
      <formula1>-1000000000000000000</formula1>
      <formula2>1000000000000000000</formula2>
    </dataValidation>
    <dataValidation type="decimal" showErrorMessage="1" errorTitle="Kesalahan Jenis Data" error="Data yang dimasukkan harus berupa Angka!" sqref="L74">
      <formula1>-1000000000000000000</formula1>
      <formula2>1000000000000000000</formula2>
    </dataValidation>
    <dataValidation type="decimal" showErrorMessage="1" errorTitle="Kesalahan Jenis Data" error="Data yang dimasukkan harus berupa Angka!" sqref="M74">
      <formula1>-1000000000000000000</formula1>
      <formula2>1000000000000000000</formula2>
    </dataValidation>
    <dataValidation type="decimal" showErrorMessage="1" errorTitle="Kesalahan Jenis Data" error="Data yang dimasukkan harus berupa Angka!" sqref="J75">
      <formula1>-1000000000000000000</formula1>
      <formula2>1000000000000000000</formula2>
    </dataValidation>
    <dataValidation type="decimal" showErrorMessage="1" errorTitle="Kesalahan Jenis Data" error="Data yang dimasukkan harus berupa Angka!" sqref="K75">
      <formula1>-1000000000000000000</formula1>
      <formula2>1000000000000000000</formula2>
    </dataValidation>
    <dataValidation type="decimal" showErrorMessage="1" errorTitle="Kesalahan Jenis Data" error="Data yang dimasukkan harus berupa Angka!" sqref="L75">
      <formula1>-1000000000000000000</formula1>
      <formula2>1000000000000000000</formula2>
    </dataValidation>
    <dataValidation type="decimal" showErrorMessage="1" errorTitle="Kesalahan Jenis Data" error="Data yang dimasukkan harus berupa Angka!" sqref="M75">
      <formula1>-1000000000000000000</formula1>
      <formula2>1000000000000000000</formula2>
    </dataValidation>
    <dataValidation type="decimal" showErrorMessage="1" errorTitle="Kesalahan Jenis Data" error="Data yang dimasukkan harus berupa Angka!" sqref="J76">
      <formula1>-1000000000000000000</formula1>
      <formula2>1000000000000000000</formula2>
    </dataValidation>
    <dataValidation type="decimal" showErrorMessage="1" errorTitle="Kesalahan Jenis Data" error="Data yang dimasukkan harus berupa Angka!" sqref="K76">
      <formula1>-1000000000000000000</formula1>
      <formula2>1000000000000000000</formula2>
    </dataValidation>
    <dataValidation type="decimal" showErrorMessage="1" errorTitle="Kesalahan Jenis Data" error="Data yang dimasukkan harus berupa Angka!" sqref="L76">
      <formula1>-1000000000000000000</formula1>
      <formula2>1000000000000000000</formula2>
    </dataValidation>
    <dataValidation type="decimal" showErrorMessage="1" errorTitle="Kesalahan Jenis Data" error="Data yang dimasukkan harus berupa Angka!" sqref="M76">
      <formula1>-1000000000000000000</formula1>
      <formula2>1000000000000000000</formula2>
    </dataValidation>
    <dataValidation type="decimal" showErrorMessage="1" errorTitle="Kesalahan Jenis Data" error="Data yang dimasukkan harus berupa Angka!" sqref="J77">
      <formula1>-1000000000000000000</formula1>
      <formula2>1000000000000000000</formula2>
    </dataValidation>
    <dataValidation type="decimal" showErrorMessage="1" errorTitle="Kesalahan Jenis Data" error="Data yang dimasukkan harus berupa Angka!" sqref="K77">
      <formula1>-1000000000000000000</formula1>
      <formula2>1000000000000000000</formula2>
    </dataValidation>
    <dataValidation type="decimal" showErrorMessage="1" errorTitle="Kesalahan Jenis Data" error="Data yang dimasukkan harus berupa Angka!" sqref="L77">
      <formula1>-1000000000000000000</formula1>
      <formula2>1000000000000000000</formula2>
    </dataValidation>
    <dataValidation type="decimal" showErrorMessage="1" errorTitle="Kesalahan Jenis Data" error="Data yang dimasukkan harus berupa Angka!" sqref="M77">
      <formula1>-1000000000000000000</formula1>
      <formula2>1000000000000000000</formula2>
    </dataValidation>
    <dataValidation type="decimal" showErrorMessage="1" errorTitle="Kesalahan Jenis Data" error="Data yang dimasukkan harus berupa Angka!" sqref="J78">
      <formula1>-1000000000000000000</formula1>
      <formula2>1000000000000000000</formula2>
    </dataValidation>
    <dataValidation type="decimal" showErrorMessage="1" errorTitle="Kesalahan Jenis Data" error="Data yang dimasukkan harus berupa Angka!" sqref="K78">
      <formula1>-1000000000000000000</formula1>
      <formula2>1000000000000000000</formula2>
    </dataValidation>
    <dataValidation type="decimal" showErrorMessage="1" errorTitle="Kesalahan Jenis Data" error="Data yang dimasukkan harus berupa Angka!" sqref="L78">
      <formula1>-1000000000000000000</formula1>
      <formula2>1000000000000000000</formula2>
    </dataValidation>
    <dataValidation type="decimal" showErrorMessage="1" errorTitle="Kesalahan Jenis Data" error="Data yang dimasukkan harus berupa Angka!" sqref="M78">
      <formula1>-1000000000000000000</formula1>
      <formula2>1000000000000000000</formula2>
    </dataValidation>
    <dataValidation type="decimal" showErrorMessage="1" errorTitle="Kesalahan Jenis Data" error="Data yang dimasukkan harus berupa Angka!" sqref="J79">
      <formula1>-1000000000000000000</formula1>
      <formula2>1000000000000000000</formula2>
    </dataValidation>
    <dataValidation type="decimal" showErrorMessage="1" errorTitle="Kesalahan Jenis Data" error="Data yang dimasukkan harus berupa Angka!" sqref="K79">
      <formula1>-1000000000000000000</formula1>
      <formula2>1000000000000000000</formula2>
    </dataValidation>
    <dataValidation type="decimal" showErrorMessage="1" errorTitle="Kesalahan Jenis Data" error="Data yang dimasukkan harus berupa Angka!" sqref="L79">
      <formula1>-1000000000000000000</formula1>
      <formula2>1000000000000000000</formula2>
    </dataValidation>
    <dataValidation type="decimal" showErrorMessage="1" errorTitle="Kesalahan Jenis Data" error="Data yang dimasukkan harus berupa Angka!" sqref="M79">
      <formula1>-1000000000000000000</formula1>
      <formula2>1000000000000000000</formula2>
    </dataValidation>
    <dataValidation type="decimal" showErrorMessage="1" errorTitle="Kesalahan Jenis Data" error="Data yang dimasukkan harus berupa Angka!" sqref="J80">
      <formula1>-1000000000000000000</formula1>
      <formula2>1000000000000000000</formula2>
    </dataValidation>
    <dataValidation type="decimal" showErrorMessage="1" errorTitle="Kesalahan Jenis Data" error="Data yang dimasukkan harus berupa Angka!" sqref="K80">
      <formula1>-1000000000000000000</formula1>
      <formula2>1000000000000000000</formula2>
    </dataValidation>
    <dataValidation type="decimal" showErrorMessage="1" errorTitle="Kesalahan Jenis Data" error="Data yang dimasukkan harus berupa Angka!" sqref="L80">
      <formula1>-1000000000000000000</formula1>
      <formula2>1000000000000000000</formula2>
    </dataValidation>
    <dataValidation type="decimal" showErrorMessage="1" errorTitle="Kesalahan Jenis Data" error="Data yang dimasukkan harus berupa Angka!" sqref="M80">
      <formula1>-1000000000000000000</formula1>
      <formula2>1000000000000000000</formula2>
    </dataValidation>
    <dataValidation type="decimal" showErrorMessage="1" errorTitle="Kesalahan Jenis Data" error="Data yang dimasukkan harus berupa Angka!" sqref="J81">
      <formula1>-1000000000000000000</formula1>
      <formula2>1000000000000000000</formula2>
    </dataValidation>
    <dataValidation type="decimal" showErrorMessage="1" errorTitle="Kesalahan Jenis Data" error="Data yang dimasukkan harus berupa Angka!" sqref="K81">
      <formula1>-1000000000000000000</formula1>
      <formula2>1000000000000000000</formula2>
    </dataValidation>
    <dataValidation type="decimal" showErrorMessage="1" errorTitle="Kesalahan Jenis Data" error="Data yang dimasukkan harus berupa Angka!" sqref="L81">
      <formula1>-1000000000000000000</formula1>
      <formula2>1000000000000000000</formula2>
    </dataValidation>
    <dataValidation type="decimal" showErrorMessage="1" errorTitle="Kesalahan Jenis Data" error="Data yang dimasukkan harus berupa Angka!" sqref="M81">
      <formula1>-1000000000000000000</formula1>
      <formula2>1000000000000000000</formula2>
    </dataValidation>
    <dataValidation type="decimal" showErrorMessage="1" errorTitle="Kesalahan Jenis Data" error="Data yang dimasukkan harus berupa Angka!" sqref="J82">
      <formula1>-1000000000000000000</formula1>
      <formula2>1000000000000000000</formula2>
    </dataValidation>
    <dataValidation type="decimal" showErrorMessage="1" errorTitle="Kesalahan Jenis Data" error="Data yang dimasukkan harus berupa Angka!" sqref="K82">
      <formula1>-1000000000000000000</formula1>
      <formula2>1000000000000000000</formula2>
    </dataValidation>
    <dataValidation type="decimal" showErrorMessage="1" errorTitle="Kesalahan Jenis Data" error="Data yang dimasukkan harus berupa Angka!" sqref="L82">
      <formula1>-1000000000000000000</formula1>
      <formula2>1000000000000000000</formula2>
    </dataValidation>
    <dataValidation type="decimal" showErrorMessage="1" errorTitle="Kesalahan Jenis Data" error="Data yang dimasukkan harus berupa Angka!" sqref="M82">
      <formula1>-1000000000000000000</formula1>
      <formula2>1000000000000000000</formula2>
    </dataValidation>
    <dataValidation type="decimal" showErrorMessage="1" errorTitle="Kesalahan Jenis Data" error="Data yang dimasukkan harus berupa Angka!" sqref="J83">
      <formula1>-1000000000000000000</formula1>
      <formula2>1000000000000000000</formula2>
    </dataValidation>
    <dataValidation type="decimal" showErrorMessage="1" errorTitle="Kesalahan Jenis Data" error="Data yang dimasukkan harus berupa Angka!" sqref="K83">
      <formula1>-1000000000000000000</formula1>
      <formula2>1000000000000000000</formula2>
    </dataValidation>
    <dataValidation type="decimal" showErrorMessage="1" errorTitle="Kesalahan Jenis Data" error="Data yang dimasukkan harus berupa Angka!" sqref="L83">
      <formula1>-1000000000000000000</formula1>
      <formula2>1000000000000000000</formula2>
    </dataValidation>
    <dataValidation type="decimal" showErrorMessage="1" errorTitle="Kesalahan Jenis Data" error="Data yang dimasukkan harus berupa Angka!" sqref="M83">
      <formula1>-1000000000000000000</formula1>
      <formula2>1000000000000000000</formula2>
    </dataValidation>
    <dataValidation type="decimal" showErrorMessage="1" errorTitle="Kesalahan Jenis Data" error="Data yang dimasukkan harus berupa Angka!" sqref="J84">
      <formula1>-1000000000000000000</formula1>
      <formula2>1000000000000000000</formula2>
    </dataValidation>
    <dataValidation type="decimal" showErrorMessage="1" errorTitle="Kesalahan Jenis Data" error="Data yang dimasukkan harus berupa Angka!" sqref="K84">
      <formula1>-1000000000000000000</formula1>
      <formula2>1000000000000000000</formula2>
    </dataValidation>
    <dataValidation type="decimal" showErrorMessage="1" errorTitle="Kesalahan Jenis Data" error="Data yang dimasukkan harus berupa Angka!" sqref="L84">
      <formula1>-1000000000000000000</formula1>
      <formula2>1000000000000000000</formula2>
    </dataValidation>
    <dataValidation type="decimal" showErrorMessage="1" errorTitle="Kesalahan Jenis Data" error="Data yang dimasukkan harus berupa Angka!" sqref="M84">
      <formula1>-1000000000000000000</formula1>
      <formula2>1000000000000000000</formula2>
    </dataValidation>
    <dataValidation type="decimal" showErrorMessage="1" errorTitle="Kesalahan Jenis Data" error="Data yang dimasukkan harus berupa Angka!" sqref="J85">
      <formula1>-1000000000000000000</formula1>
      <formula2>1000000000000000000</formula2>
    </dataValidation>
    <dataValidation type="decimal" showErrorMessage="1" errorTitle="Kesalahan Jenis Data" error="Data yang dimasukkan harus berupa Angka!" sqref="K85">
      <formula1>-1000000000000000000</formula1>
      <formula2>1000000000000000000</formula2>
    </dataValidation>
    <dataValidation type="decimal" showErrorMessage="1" errorTitle="Kesalahan Jenis Data" error="Data yang dimasukkan harus berupa Angka!" sqref="L85">
      <formula1>-1000000000000000000</formula1>
      <formula2>1000000000000000000</formula2>
    </dataValidation>
    <dataValidation type="decimal" showErrorMessage="1" errorTitle="Kesalahan Jenis Data" error="Data yang dimasukkan harus berupa Angka!" sqref="M85">
      <formula1>-1000000000000000000</formula1>
      <formula2>1000000000000000000</formula2>
    </dataValidation>
    <dataValidation type="decimal" showErrorMessage="1" errorTitle="Kesalahan Jenis Data" error="Data yang dimasukkan harus berupa Angka!" sqref="J86">
      <formula1>-1000000000000000000</formula1>
      <formula2>1000000000000000000</formula2>
    </dataValidation>
    <dataValidation type="decimal" showErrorMessage="1" errorTitle="Kesalahan Jenis Data" error="Data yang dimasukkan harus berupa Angka!" sqref="K86">
      <formula1>-1000000000000000000</formula1>
      <formula2>1000000000000000000</formula2>
    </dataValidation>
    <dataValidation type="decimal" showErrorMessage="1" errorTitle="Kesalahan Jenis Data" error="Data yang dimasukkan harus berupa Angka!" sqref="L86">
      <formula1>-1000000000000000000</formula1>
      <formula2>1000000000000000000</formula2>
    </dataValidation>
    <dataValidation type="decimal" showErrorMessage="1" errorTitle="Kesalahan Jenis Data" error="Data yang dimasukkan harus berupa Angka!" sqref="M86">
      <formula1>-1000000000000000000</formula1>
      <formula2>1000000000000000000</formula2>
    </dataValidation>
    <dataValidation type="decimal" showErrorMessage="1" errorTitle="Kesalahan Jenis Data" error="Data yang dimasukkan harus berupa Angka!" sqref="J87">
      <formula1>-1000000000000000000</formula1>
      <formula2>1000000000000000000</formula2>
    </dataValidation>
    <dataValidation type="decimal" showErrorMessage="1" errorTitle="Kesalahan Jenis Data" error="Data yang dimasukkan harus berupa Angka!" sqref="K87">
      <formula1>-1000000000000000000</formula1>
      <formula2>1000000000000000000</formula2>
    </dataValidation>
    <dataValidation type="decimal" showErrorMessage="1" errorTitle="Kesalahan Jenis Data" error="Data yang dimasukkan harus berupa Angka!" sqref="L87">
      <formula1>-1000000000000000000</formula1>
      <formula2>1000000000000000000</formula2>
    </dataValidation>
    <dataValidation type="decimal" showErrorMessage="1" errorTitle="Kesalahan Jenis Data" error="Data yang dimasukkan harus berupa Angka!" sqref="M87">
      <formula1>-1000000000000000000</formula1>
      <formula2>1000000000000000000</formula2>
    </dataValidation>
    <dataValidation type="decimal" showErrorMessage="1" errorTitle="Kesalahan Jenis Data" error="Data yang dimasukkan harus berupa Angka!" sqref="J88">
      <formula1>-1000000000000000000</formula1>
      <formula2>1000000000000000000</formula2>
    </dataValidation>
    <dataValidation type="decimal" showErrorMessage="1" errorTitle="Kesalahan Jenis Data" error="Data yang dimasukkan harus berupa Angka!" sqref="K88">
      <formula1>-1000000000000000000</formula1>
      <formula2>1000000000000000000</formula2>
    </dataValidation>
    <dataValidation type="decimal" showErrorMessage="1" errorTitle="Kesalahan Jenis Data" error="Data yang dimasukkan harus berupa Angka!" sqref="L88">
      <formula1>-1000000000000000000</formula1>
      <formula2>1000000000000000000</formula2>
    </dataValidation>
    <dataValidation type="decimal" showErrorMessage="1" errorTitle="Kesalahan Jenis Data" error="Data yang dimasukkan harus berupa Angka!" sqref="M88">
      <formula1>-1000000000000000000</formula1>
      <formula2>1000000000000000000</formula2>
    </dataValidation>
    <dataValidation type="decimal" showErrorMessage="1" errorTitle="Kesalahan Jenis Data" error="Data yang dimasukkan harus berupa Angka!" sqref="J89">
      <formula1>-1000000000000000000</formula1>
      <formula2>1000000000000000000</formula2>
    </dataValidation>
    <dataValidation type="decimal" showErrorMessage="1" errorTitle="Kesalahan Jenis Data" error="Data yang dimasukkan harus berupa Angka!" sqref="K89">
      <formula1>-1000000000000000000</formula1>
      <formula2>1000000000000000000</formula2>
    </dataValidation>
    <dataValidation type="decimal" showErrorMessage="1" errorTitle="Kesalahan Jenis Data" error="Data yang dimasukkan harus berupa Angka!" sqref="L89">
      <formula1>-1000000000000000000</formula1>
      <formula2>1000000000000000000</formula2>
    </dataValidation>
    <dataValidation type="decimal" showErrorMessage="1" errorTitle="Kesalahan Jenis Data" error="Data yang dimasukkan harus berupa Angka!" sqref="M89">
      <formula1>-1000000000000000000</formula1>
      <formula2>1000000000000000000</formula2>
    </dataValidation>
    <dataValidation type="decimal" showErrorMessage="1" errorTitle="Kesalahan Jenis Data" error="Data yang dimasukkan harus berupa Angka!" sqref="J90">
      <formula1>-1000000000000000000</formula1>
      <formula2>1000000000000000000</formula2>
    </dataValidation>
    <dataValidation type="decimal" showErrorMessage="1" errorTitle="Kesalahan Jenis Data" error="Data yang dimasukkan harus berupa Angka!" sqref="K90">
      <formula1>-1000000000000000000</formula1>
      <formula2>1000000000000000000</formula2>
    </dataValidation>
    <dataValidation type="decimal" showErrorMessage="1" errorTitle="Kesalahan Jenis Data" error="Data yang dimasukkan harus berupa Angka!" sqref="L90">
      <formula1>-1000000000000000000</formula1>
      <formula2>1000000000000000000</formula2>
    </dataValidation>
    <dataValidation type="decimal" showErrorMessage="1" errorTitle="Kesalahan Jenis Data" error="Data yang dimasukkan harus berupa Angka!" sqref="M90">
      <formula1>-1000000000000000000</formula1>
      <formula2>1000000000000000000</formula2>
    </dataValidation>
    <dataValidation type="decimal" showErrorMessage="1" errorTitle="Kesalahan Jenis Data" error="Data yang dimasukkan harus berupa Angka!" sqref="J91">
      <formula1>-1000000000000000000</formula1>
      <formula2>1000000000000000000</formula2>
    </dataValidation>
    <dataValidation type="decimal" showErrorMessage="1" errorTitle="Kesalahan Jenis Data" error="Data yang dimasukkan harus berupa Angka!" sqref="K91">
      <formula1>-1000000000000000000</formula1>
      <formula2>1000000000000000000</formula2>
    </dataValidation>
    <dataValidation type="decimal" showErrorMessage="1" errorTitle="Kesalahan Jenis Data" error="Data yang dimasukkan harus berupa Angka!" sqref="L91">
      <formula1>-1000000000000000000</formula1>
      <formula2>1000000000000000000</formula2>
    </dataValidation>
    <dataValidation type="decimal" showErrorMessage="1" errorTitle="Kesalahan Jenis Data" error="Data yang dimasukkan harus berupa Angka!" sqref="M91">
      <formula1>-1000000000000000000</formula1>
      <formula2>1000000000000000000</formula2>
    </dataValidation>
    <dataValidation type="decimal" showErrorMessage="1" errorTitle="Kesalahan Jenis Data" error="Data yang dimasukkan harus berupa Angka!" sqref="J92">
      <formula1>-1000000000000000000</formula1>
      <formula2>1000000000000000000</formula2>
    </dataValidation>
    <dataValidation type="decimal" showErrorMessage="1" errorTitle="Kesalahan Jenis Data" error="Data yang dimasukkan harus berupa Angka!" sqref="K92">
      <formula1>-1000000000000000000</formula1>
      <formula2>1000000000000000000</formula2>
    </dataValidation>
    <dataValidation type="decimal" showErrorMessage="1" errorTitle="Kesalahan Jenis Data" error="Data yang dimasukkan harus berupa Angka!" sqref="L92">
      <formula1>-1000000000000000000</formula1>
      <formula2>1000000000000000000</formula2>
    </dataValidation>
    <dataValidation type="decimal" showErrorMessage="1" errorTitle="Kesalahan Jenis Data" error="Data yang dimasukkan harus berupa Angka!" sqref="M92">
      <formula1>-1000000000000000000</formula1>
      <formula2>1000000000000000000</formula2>
    </dataValidation>
    <dataValidation type="decimal" showErrorMessage="1" errorTitle="Kesalahan Jenis Data" error="Data yang dimasukkan harus berupa Angka!" sqref="J93">
      <formula1>-1000000000000000000</formula1>
      <formula2>1000000000000000000</formula2>
    </dataValidation>
    <dataValidation type="decimal" showErrorMessage="1" errorTitle="Kesalahan Jenis Data" error="Data yang dimasukkan harus berupa Angka!" sqref="K93">
      <formula1>-1000000000000000000</formula1>
      <formula2>1000000000000000000</formula2>
    </dataValidation>
    <dataValidation type="decimal" showErrorMessage="1" errorTitle="Kesalahan Jenis Data" error="Data yang dimasukkan harus berupa Angka!" sqref="L93">
      <formula1>-1000000000000000000</formula1>
      <formula2>1000000000000000000</formula2>
    </dataValidation>
    <dataValidation type="decimal" showErrorMessage="1" errorTitle="Kesalahan Jenis Data" error="Data yang dimasukkan harus berupa Angka!" sqref="M93">
      <formula1>-1000000000000000000</formula1>
      <formula2>1000000000000000000</formula2>
    </dataValidation>
    <dataValidation type="decimal" showErrorMessage="1" errorTitle="Kesalahan Jenis Data" error="Data yang dimasukkan harus berupa Angka!" sqref="J94">
      <formula1>-1000000000000000000</formula1>
      <formula2>1000000000000000000</formula2>
    </dataValidation>
    <dataValidation type="decimal" showErrorMessage="1" errorTitle="Kesalahan Jenis Data" error="Data yang dimasukkan harus berupa Angka!" sqref="K94">
      <formula1>-1000000000000000000</formula1>
      <formula2>1000000000000000000</formula2>
    </dataValidation>
    <dataValidation type="decimal" showErrorMessage="1" errorTitle="Kesalahan Jenis Data" error="Data yang dimasukkan harus berupa Angka!" sqref="L94">
      <formula1>-1000000000000000000</formula1>
      <formula2>1000000000000000000</formula2>
    </dataValidation>
    <dataValidation type="decimal" showErrorMessage="1" errorTitle="Kesalahan Jenis Data" error="Data yang dimasukkan harus berupa Angka!" sqref="M94">
      <formula1>-1000000000000000000</formula1>
      <formula2>1000000000000000000</formula2>
    </dataValidation>
    <dataValidation type="decimal" showErrorMessage="1" errorTitle="Kesalahan Jenis Data" error="Data yang dimasukkan harus berupa Angka!" sqref="J95">
      <formula1>-1000000000000000000</formula1>
      <formula2>1000000000000000000</formula2>
    </dataValidation>
    <dataValidation type="decimal" showErrorMessage="1" errorTitle="Kesalahan Jenis Data" error="Data yang dimasukkan harus berupa Angka!" sqref="K95">
      <formula1>-1000000000000000000</formula1>
      <formula2>1000000000000000000</formula2>
    </dataValidation>
    <dataValidation type="decimal" showErrorMessage="1" errorTitle="Kesalahan Jenis Data" error="Data yang dimasukkan harus berupa Angka!" sqref="L95">
      <formula1>-1000000000000000000</formula1>
      <formula2>1000000000000000000</formula2>
    </dataValidation>
    <dataValidation type="decimal" showErrorMessage="1" errorTitle="Kesalahan Jenis Data" error="Data yang dimasukkan harus berupa Angka!" sqref="M95">
      <formula1>-1000000000000000000</formula1>
      <formula2>1000000000000000000</formula2>
    </dataValidation>
    <dataValidation type="decimal" showErrorMessage="1" errorTitle="Kesalahan Jenis Data" error="Data yang dimasukkan harus berupa Angka!" sqref="J96">
      <formula1>-1000000000000000000</formula1>
      <formula2>1000000000000000000</formula2>
    </dataValidation>
    <dataValidation type="decimal" showErrorMessage="1" errorTitle="Kesalahan Jenis Data" error="Data yang dimasukkan harus berupa Angka!" sqref="K96">
      <formula1>-1000000000000000000</formula1>
      <formula2>1000000000000000000</formula2>
    </dataValidation>
    <dataValidation type="decimal" showErrorMessage="1" errorTitle="Kesalahan Jenis Data" error="Data yang dimasukkan harus berupa Angka!" sqref="L96">
      <formula1>-1000000000000000000</formula1>
      <formula2>1000000000000000000</formula2>
    </dataValidation>
    <dataValidation type="decimal" showErrorMessage="1" errorTitle="Kesalahan Jenis Data" error="Data yang dimasukkan harus berupa Angka!" sqref="M96">
      <formula1>-1000000000000000000</formula1>
      <formula2>1000000000000000000</formula2>
    </dataValidation>
    <dataValidation type="decimal" showErrorMessage="1" errorTitle="Kesalahan Jenis Data" error="Data yang dimasukkan harus berupa Angka!" sqref="J97">
      <formula1>-1000000000000000000</formula1>
      <formula2>1000000000000000000</formula2>
    </dataValidation>
    <dataValidation type="decimal" showErrorMessage="1" errorTitle="Kesalahan Jenis Data" error="Data yang dimasukkan harus berupa Angka!" sqref="K97">
      <formula1>-1000000000000000000</formula1>
      <formula2>1000000000000000000</formula2>
    </dataValidation>
    <dataValidation type="decimal" showErrorMessage="1" errorTitle="Kesalahan Jenis Data" error="Data yang dimasukkan harus berupa Angka!" sqref="L97">
      <formula1>-1000000000000000000</formula1>
      <formula2>1000000000000000000</formula2>
    </dataValidation>
    <dataValidation type="decimal" showErrorMessage="1" errorTitle="Kesalahan Jenis Data" error="Data yang dimasukkan harus berupa Angka!" sqref="M97">
      <formula1>-1000000000000000000</formula1>
      <formula2>1000000000000000000</formula2>
    </dataValidation>
    <dataValidation type="decimal" showErrorMessage="1" errorTitle="Kesalahan Jenis Data" error="Data yang dimasukkan harus berupa Angka!" sqref="J98">
      <formula1>-1000000000000000000</formula1>
      <formula2>1000000000000000000</formula2>
    </dataValidation>
    <dataValidation type="decimal" showErrorMessage="1" errorTitle="Kesalahan Jenis Data" error="Data yang dimasukkan harus berupa Angka!" sqref="K98">
      <formula1>-1000000000000000000</formula1>
      <formula2>1000000000000000000</formula2>
    </dataValidation>
    <dataValidation type="decimal" showErrorMessage="1" errorTitle="Kesalahan Jenis Data" error="Data yang dimasukkan harus berupa Angka!" sqref="L98">
      <formula1>-1000000000000000000</formula1>
      <formula2>1000000000000000000</formula2>
    </dataValidation>
    <dataValidation type="decimal" showErrorMessage="1" errorTitle="Kesalahan Jenis Data" error="Data yang dimasukkan harus berupa Angka!" sqref="M98">
      <formula1>-1000000000000000000</formula1>
      <formula2>1000000000000000000</formula2>
    </dataValidation>
    <dataValidation type="decimal" showErrorMessage="1" errorTitle="Kesalahan Jenis Data" error="Data yang dimasukkan harus berupa Angka!" sqref="J99">
      <formula1>-1000000000000000000</formula1>
      <formula2>1000000000000000000</formula2>
    </dataValidation>
    <dataValidation type="decimal" showErrorMessage="1" errorTitle="Kesalahan Jenis Data" error="Data yang dimasukkan harus berupa Angka!" sqref="K99">
      <formula1>-1000000000000000000</formula1>
      <formula2>1000000000000000000</formula2>
    </dataValidation>
    <dataValidation type="decimal" showErrorMessage="1" errorTitle="Kesalahan Jenis Data" error="Data yang dimasukkan harus berupa Angka!" sqref="L99">
      <formula1>-1000000000000000000</formula1>
      <formula2>1000000000000000000</formula2>
    </dataValidation>
    <dataValidation type="decimal" showErrorMessage="1" errorTitle="Kesalahan Jenis Data" error="Data yang dimasukkan harus berupa Angka!" sqref="M99">
      <formula1>-1000000000000000000</formula1>
      <formula2>1000000000000000000</formula2>
    </dataValidation>
    <dataValidation type="decimal" showErrorMessage="1" errorTitle="Kesalahan Jenis Data" error="Data yang dimasukkan harus berupa Angka!" sqref="J100">
      <formula1>-1000000000000000000</formula1>
      <formula2>1000000000000000000</formula2>
    </dataValidation>
    <dataValidation type="decimal" showErrorMessage="1" errorTitle="Kesalahan Jenis Data" error="Data yang dimasukkan harus berupa Angka!" sqref="K100">
      <formula1>-1000000000000000000</formula1>
      <formula2>1000000000000000000</formula2>
    </dataValidation>
    <dataValidation type="decimal" showErrorMessage="1" errorTitle="Kesalahan Jenis Data" error="Data yang dimasukkan harus berupa Angka!" sqref="L100">
      <formula1>-1000000000000000000</formula1>
      <formula2>1000000000000000000</formula2>
    </dataValidation>
    <dataValidation type="decimal" showErrorMessage="1" errorTitle="Kesalahan Jenis Data" error="Data yang dimasukkan harus berupa Angka!" sqref="M100">
      <formula1>-1000000000000000000</formula1>
      <formula2>1000000000000000000</formula2>
    </dataValidation>
    <dataValidation type="decimal" showErrorMessage="1" errorTitle="Kesalahan Jenis Data" error="Data yang dimasukkan harus berupa Angka!" sqref="J101">
      <formula1>-1000000000000000000</formula1>
      <formula2>1000000000000000000</formula2>
    </dataValidation>
    <dataValidation type="decimal" showErrorMessage="1" errorTitle="Kesalahan Jenis Data" error="Data yang dimasukkan harus berupa Angka!" sqref="K101">
      <formula1>-1000000000000000000</formula1>
      <formula2>1000000000000000000</formula2>
    </dataValidation>
    <dataValidation type="decimal" showErrorMessage="1" errorTitle="Kesalahan Jenis Data" error="Data yang dimasukkan harus berupa Angka!" sqref="L101">
      <formula1>-1000000000000000000</formula1>
      <formula2>1000000000000000000</formula2>
    </dataValidation>
    <dataValidation type="decimal" showErrorMessage="1" errorTitle="Kesalahan Jenis Data" error="Data yang dimasukkan harus berupa Angka!" sqref="M101">
      <formula1>-1000000000000000000</formula1>
      <formula2>1000000000000000000</formula2>
    </dataValidation>
    <dataValidation type="decimal" showErrorMessage="1" errorTitle="Kesalahan Jenis Data" error="Data yang dimasukkan harus berupa Angka!" sqref="J102">
      <formula1>-1000000000000000000</formula1>
      <formula2>1000000000000000000</formula2>
    </dataValidation>
    <dataValidation type="decimal" showErrorMessage="1" errorTitle="Kesalahan Jenis Data" error="Data yang dimasukkan harus berupa Angka!" sqref="K102">
      <formula1>-1000000000000000000</formula1>
      <formula2>1000000000000000000</formula2>
    </dataValidation>
    <dataValidation type="decimal" showErrorMessage="1" errorTitle="Kesalahan Jenis Data" error="Data yang dimasukkan harus berupa Angka!" sqref="L102">
      <formula1>-1000000000000000000</formula1>
      <formula2>1000000000000000000</formula2>
    </dataValidation>
    <dataValidation type="decimal" showErrorMessage="1" errorTitle="Kesalahan Jenis Data" error="Data yang dimasukkan harus berupa Angka!" sqref="M102">
      <formula1>-1000000000000000000</formula1>
      <formula2>1000000000000000000</formula2>
    </dataValidation>
    <dataValidation type="decimal" showErrorMessage="1" errorTitle="Kesalahan Jenis Data" error="Data yang dimasukkan harus berupa Angka!" sqref="J103">
      <formula1>-1000000000000000000</formula1>
      <formula2>1000000000000000000</formula2>
    </dataValidation>
    <dataValidation type="decimal" showErrorMessage="1" errorTitle="Kesalahan Jenis Data" error="Data yang dimasukkan harus berupa Angka!" sqref="K103">
      <formula1>-1000000000000000000</formula1>
      <formula2>1000000000000000000</formula2>
    </dataValidation>
    <dataValidation type="decimal" showErrorMessage="1" errorTitle="Kesalahan Jenis Data" error="Data yang dimasukkan harus berupa Angka!" sqref="L103">
      <formula1>-1000000000000000000</formula1>
      <formula2>1000000000000000000</formula2>
    </dataValidation>
    <dataValidation type="decimal" showErrorMessage="1" errorTitle="Kesalahan Jenis Data" error="Data yang dimasukkan harus berupa Angka!" sqref="M103">
      <formula1>-1000000000000000000</formula1>
      <formula2>1000000000000000000</formula2>
    </dataValidation>
    <dataValidation type="decimal" showErrorMessage="1" errorTitle="Kesalahan Jenis Data" error="Data yang dimasukkan harus berupa Angka!" sqref="J104">
      <formula1>-1000000000000000000</formula1>
      <formula2>1000000000000000000</formula2>
    </dataValidation>
    <dataValidation type="decimal" showErrorMessage="1" errorTitle="Kesalahan Jenis Data" error="Data yang dimasukkan harus berupa Angka!" sqref="K104">
      <formula1>-1000000000000000000</formula1>
      <formula2>1000000000000000000</formula2>
    </dataValidation>
    <dataValidation type="decimal" showErrorMessage="1" errorTitle="Kesalahan Jenis Data" error="Data yang dimasukkan harus berupa Angka!" sqref="L104">
      <formula1>-1000000000000000000</formula1>
      <formula2>1000000000000000000</formula2>
    </dataValidation>
    <dataValidation type="decimal" showErrorMessage="1" errorTitle="Kesalahan Jenis Data" error="Data yang dimasukkan harus berupa Angka!" sqref="M104">
      <formula1>-1000000000000000000</formula1>
      <formula2>1000000000000000000</formula2>
    </dataValidation>
    <dataValidation type="decimal" showErrorMessage="1" errorTitle="Kesalahan Jenis Data" error="Data yang dimasukkan harus berupa Angka!" sqref="J105">
      <formula1>-1000000000000000000</formula1>
      <formula2>1000000000000000000</formula2>
    </dataValidation>
    <dataValidation type="decimal" showErrorMessage="1" errorTitle="Kesalahan Jenis Data" error="Data yang dimasukkan harus berupa Angka!" sqref="K105">
      <formula1>-1000000000000000000</formula1>
      <formula2>1000000000000000000</formula2>
    </dataValidation>
    <dataValidation type="decimal" showErrorMessage="1" errorTitle="Kesalahan Jenis Data" error="Data yang dimasukkan harus berupa Angka!" sqref="L105">
      <formula1>-1000000000000000000</formula1>
      <formula2>1000000000000000000</formula2>
    </dataValidation>
    <dataValidation type="decimal" showErrorMessage="1" errorTitle="Kesalahan Jenis Data" error="Data yang dimasukkan harus berupa Angka!" sqref="M105">
      <formula1>-1000000000000000000</formula1>
      <formula2>1000000000000000000</formula2>
    </dataValidation>
    <dataValidation type="decimal" showErrorMessage="1" errorTitle="Kesalahan Jenis Data" error="Data yang dimasukkan harus berupa Angka!" sqref="J106">
      <formula1>-1000000000000000000</formula1>
      <formula2>1000000000000000000</formula2>
    </dataValidation>
    <dataValidation type="decimal" showErrorMessage="1" errorTitle="Kesalahan Jenis Data" error="Data yang dimasukkan harus berupa Angka!" sqref="K106">
      <formula1>-1000000000000000000</formula1>
      <formula2>1000000000000000000</formula2>
    </dataValidation>
    <dataValidation type="decimal" showErrorMessage="1" errorTitle="Kesalahan Jenis Data" error="Data yang dimasukkan harus berupa Angka!" sqref="L106">
      <formula1>-1000000000000000000</formula1>
      <formula2>1000000000000000000</formula2>
    </dataValidation>
    <dataValidation type="decimal" showErrorMessage="1" errorTitle="Kesalahan Jenis Data" error="Data yang dimasukkan harus berupa Angka!" sqref="M106">
      <formula1>-1000000000000000000</formula1>
      <formula2>1000000000000000000</formula2>
    </dataValidation>
    <dataValidation type="decimal" showErrorMessage="1" errorTitle="Kesalahan Jenis Data" error="Data yang dimasukkan harus berupa Angka!" sqref="J107">
      <formula1>-1000000000000000000</formula1>
      <formula2>1000000000000000000</formula2>
    </dataValidation>
    <dataValidation type="decimal" showErrorMessage="1" errorTitle="Kesalahan Jenis Data" error="Data yang dimasukkan harus berupa Angka!" sqref="K107">
      <formula1>-1000000000000000000</formula1>
      <formula2>1000000000000000000</formula2>
    </dataValidation>
    <dataValidation type="decimal" showErrorMessage="1" errorTitle="Kesalahan Jenis Data" error="Data yang dimasukkan harus berupa Angka!" sqref="L107">
      <formula1>-1000000000000000000</formula1>
      <formula2>1000000000000000000</formula2>
    </dataValidation>
    <dataValidation type="decimal" showErrorMessage="1" errorTitle="Kesalahan Jenis Data" error="Data yang dimasukkan harus berupa Angka!" sqref="M107">
      <formula1>-1000000000000000000</formula1>
      <formula2>1000000000000000000</formula2>
    </dataValidation>
    <dataValidation type="decimal" showErrorMessage="1" errorTitle="Kesalahan Jenis Data" error="Data yang dimasukkan harus berupa Angka!" sqref="J108">
      <formula1>-1000000000000000000</formula1>
      <formula2>1000000000000000000</formula2>
    </dataValidation>
    <dataValidation type="decimal" showErrorMessage="1" errorTitle="Kesalahan Jenis Data" error="Data yang dimasukkan harus berupa Angka!" sqref="K108">
      <formula1>-1000000000000000000</formula1>
      <formula2>1000000000000000000</formula2>
    </dataValidation>
    <dataValidation type="decimal" showErrorMessage="1" errorTitle="Kesalahan Jenis Data" error="Data yang dimasukkan harus berupa Angka!" sqref="L108">
      <formula1>-1000000000000000000</formula1>
      <formula2>1000000000000000000</formula2>
    </dataValidation>
    <dataValidation type="decimal" showErrorMessage="1" errorTitle="Kesalahan Jenis Data" error="Data yang dimasukkan harus berupa Angka!" sqref="M108">
      <formula1>-1000000000000000000</formula1>
      <formula2>1000000000000000000</formula2>
    </dataValidation>
    <dataValidation type="decimal" showErrorMessage="1" errorTitle="Kesalahan Jenis Data" error="Data yang dimasukkan harus berupa Angka!" sqref="J109">
      <formula1>-1000000000000000000</formula1>
      <formula2>1000000000000000000</formula2>
    </dataValidation>
    <dataValidation type="decimal" showErrorMessage="1" errorTitle="Kesalahan Jenis Data" error="Data yang dimasukkan harus berupa Angka!" sqref="K109">
      <formula1>-1000000000000000000</formula1>
      <formula2>1000000000000000000</formula2>
    </dataValidation>
    <dataValidation type="decimal" showErrorMessage="1" errorTitle="Kesalahan Jenis Data" error="Data yang dimasukkan harus berupa Angka!" sqref="L109">
      <formula1>-1000000000000000000</formula1>
      <formula2>1000000000000000000</formula2>
    </dataValidation>
    <dataValidation type="decimal" showErrorMessage="1" errorTitle="Kesalahan Jenis Data" error="Data yang dimasukkan harus berupa Angka!" sqref="M109">
      <formula1>-1000000000000000000</formula1>
      <formula2>1000000000000000000</formula2>
    </dataValidation>
    <dataValidation type="decimal" showErrorMessage="1" errorTitle="Kesalahan Jenis Data" error="Data yang dimasukkan harus berupa Angka!" sqref="J110">
      <formula1>-1000000000000000000</formula1>
      <formula2>1000000000000000000</formula2>
    </dataValidation>
    <dataValidation type="decimal" showErrorMessage="1" errorTitle="Kesalahan Jenis Data" error="Data yang dimasukkan harus berupa Angka!" sqref="K110">
      <formula1>-1000000000000000000</formula1>
      <formula2>1000000000000000000</formula2>
    </dataValidation>
    <dataValidation type="decimal" showErrorMessage="1" errorTitle="Kesalahan Jenis Data" error="Data yang dimasukkan harus berupa Angka!" sqref="L110">
      <formula1>-1000000000000000000</formula1>
      <formula2>1000000000000000000</formula2>
    </dataValidation>
    <dataValidation type="decimal" showErrorMessage="1" errorTitle="Kesalahan Jenis Data" error="Data yang dimasukkan harus berupa Angka!" sqref="M110">
      <formula1>-1000000000000000000</formula1>
      <formula2>1000000000000000000</formula2>
    </dataValidation>
    <dataValidation type="decimal" showErrorMessage="1" errorTitle="Kesalahan Jenis Data" error="Data yang dimasukkan harus berupa Angka!" sqref="J111">
      <formula1>-1000000000000000000</formula1>
      <formula2>1000000000000000000</formula2>
    </dataValidation>
    <dataValidation type="decimal" showErrorMessage="1" errorTitle="Kesalahan Jenis Data" error="Data yang dimasukkan harus berupa Angka!" sqref="K111">
      <formula1>-1000000000000000000</formula1>
      <formula2>1000000000000000000</formula2>
    </dataValidation>
    <dataValidation type="decimal" showErrorMessage="1" errorTitle="Kesalahan Jenis Data" error="Data yang dimasukkan harus berupa Angka!" sqref="L111">
      <formula1>-1000000000000000000</formula1>
      <formula2>1000000000000000000</formula2>
    </dataValidation>
    <dataValidation type="decimal" showErrorMessage="1" errorTitle="Kesalahan Jenis Data" error="Data yang dimasukkan harus berupa Angka!" sqref="M111">
      <formula1>-1000000000000000000</formula1>
      <formula2>1000000000000000000</formula2>
    </dataValidation>
    <dataValidation type="decimal" showErrorMessage="1" errorTitle="Kesalahan Jenis Data" error="Data yang dimasukkan harus berupa Angka!" sqref="J112">
      <formula1>-1000000000000000000</formula1>
      <formula2>1000000000000000000</formula2>
    </dataValidation>
    <dataValidation type="decimal" showErrorMessage="1" errorTitle="Kesalahan Jenis Data" error="Data yang dimasukkan harus berupa Angka!" sqref="K112">
      <formula1>-1000000000000000000</formula1>
      <formula2>1000000000000000000</formula2>
    </dataValidation>
    <dataValidation type="decimal" showErrorMessage="1" errorTitle="Kesalahan Jenis Data" error="Data yang dimasukkan harus berupa Angka!" sqref="L112">
      <formula1>-1000000000000000000</formula1>
      <formula2>1000000000000000000</formula2>
    </dataValidation>
    <dataValidation type="decimal" showErrorMessage="1" errorTitle="Kesalahan Jenis Data" error="Data yang dimasukkan harus berupa Angka!" sqref="M112">
      <formula1>-1000000000000000000</formula1>
      <formula2>1000000000000000000</formula2>
    </dataValidation>
    <dataValidation type="decimal" showErrorMessage="1" errorTitle="Kesalahan Jenis Data" error="Data yang dimasukkan harus berupa Angka!" sqref="J113">
      <formula1>-1000000000000000000</formula1>
      <formula2>1000000000000000000</formula2>
    </dataValidation>
    <dataValidation type="decimal" showErrorMessage="1" errorTitle="Kesalahan Jenis Data" error="Data yang dimasukkan harus berupa Angka!" sqref="K113">
      <formula1>-1000000000000000000</formula1>
      <formula2>1000000000000000000</formula2>
    </dataValidation>
    <dataValidation type="decimal" showErrorMessage="1" errorTitle="Kesalahan Jenis Data" error="Data yang dimasukkan harus berupa Angka!" sqref="L113">
      <formula1>-1000000000000000000</formula1>
      <formula2>1000000000000000000</formula2>
    </dataValidation>
    <dataValidation type="decimal" showErrorMessage="1" errorTitle="Kesalahan Jenis Data" error="Data yang dimasukkan harus berupa Angka!" sqref="M113">
      <formula1>-1000000000000000000</formula1>
      <formula2>1000000000000000000</formula2>
    </dataValidation>
    <dataValidation type="decimal" showErrorMessage="1" errorTitle="Kesalahan Jenis Data" error="Data yang dimasukkan harus berupa Angka!" sqref="J114">
      <formula1>-1000000000000000000</formula1>
      <formula2>1000000000000000000</formula2>
    </dataValidation>
    <dataValidation type="decimal" showErrorMessage="1" errorTitle="Kesalahan Jenis Data" error="Data yang dimasukkan harus berupa Angka!" sqref="K114">
      <formula1>-1000000000000000000</formula1>
      <formula2>1000000000000000000</formula2>
    </dataValidation>
    <dataValidation type="decimal" showErrorMessage="1" errorTitle="Kesalahan Jenis Data" error="Data yang dimasukkan harus berupa Angka!" sqref="L114">
      <formula1>-1000000000000000000</formula1>
      <formula2>1000000000000000000</formula2>
    </dataValidation>
    <dataValidation type="decimal" showErrorMessage="1" errorTitle="Kesalahan Jenis Data" error="Data yang dimasukkan harus berupa Angka!" sqref="M114">
      <formula1>-1000000000000000000</formula1>
      <formula2>1000000000000000000</formula2>
    </dataValidation>
    <dataValidation type="decimal" showErrorMessage="1" errorTitle="Kesalahan Jenis Data" error="Data yang dimasukkan harus berupa Angka!" sqref="J115">
      <formula1>-1000000000000000000</formula1>
      <formula2>1000000000000000000</formula2>
    </dataValidation>
    <dataValidation type="decimal" showErrorMessage="1" errorTitle="Kesalahan Jenis Data" error="Data yang dimasukkan harus berupa Angka!" sqref="K115">
      <formula1>-1000000000000000000</formula1>
      <formula2>1000000000000000000</formula2>
    </dataValidation>
    <dataValidation type="decimal" showErrorMessage="1" errorTitle="Kesalahan Jenis Data" error="Data yang dimasukkan harus berupa Angka!" sqref="L115">
      <formula1>-1000000000000000000</formula1>
      <formula2>1000000000000000000</formula2>
    </dataValidation>
    <dataValidation type="decimal" showErrorMessage="1" errorTitle="Kesalahan Jenis Data" error="Data yang dimasukkan harus berupa Angka!" sqref="M115">
      <formula1>-1000000000000000000</formula1>
      <formula2>1000000000000000000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2:K118"/>
  <sheetViews>
    <sheetView showGridLines="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F113" sqref="F113"/>
    </sheetView>
  </sheetViews>
  <sheetFormatPr defaultRowHeight="15" x14ac:dyDescent="0.25"/>
  <cols>
    <col min="1" max="1" width="9.140625" style="1" customWidth="1"/>
    <col min="2" max="3" width="1" style="1" customWidth="1"/>
    <col min="4" max="4" width="20" style="1" customWidth="1"/>
    <col min="5" max="10" width="30" style="1" customWidth="1"/>
    <col min="11" max="11" width="1" style="1" customWidth="1"/>
    <col min="12" max="12" width="9.140625" style="1" customWidth="1"/>
    <col min="13" max="16384" width="9.140625" style="1"/>
  </cols>
  <sheetData>
    <row r="2" spans="2:11" ht="5.0999999999999996" customHeight="1" x14ac:dyDescent="0.25">
      <c r="B2" s="9" t="s">
        <v>477</v>
      </c>
      <c r="C2" s="2"/>
      <c r="D2" s="2"/>
      <c r="E2" s="2"/>
      <c r="F2" s="2"/>
      <c r="G2" s="2"/>
      <c r="H2" s="2"/>
      <c r="I2" s="2"/>
      <c r="J2" s="2"/>
      <c r="K2" s="2"/>
    </row>
    <row r="3" spans="2:11" hidden="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</row>
    <row r="4" spans="2:11" hidden="1" x14ac:dyDescent="0.25">
      <c r="B4" s="2"/>
      <c r="C4" s="2"/>
      <c r="D4" s="2"/>
      <c r="E4" s="2"/>
      <c r="F4" s="2"/>
      <c r="G4" s="2"/>
      <c r="H4" s="2"/>
      <c r="I4" s="2"/>
      <c r="J4" s="2"/>
      <c r="K4" s="2"/>
    </row>
    <row r="5" spans="2:11" hidden="1" x14ac:dyDescent="0.25">
      <c r="B5" s="2"/>
      <c r="C5" s="2"/>
      <c r="D5" s="2"/>
      <c r="E5" s="2"/>
      <c r="F5" s="2"/>
      <c r="G5" s="2"/>
      <c r="H5" s="2"/>
      <c r="I5" s="2"/>
      <c r="J5" s="2"/>
      <c r="K5" s="2"/>
    </row>
    <row r="6" spans="2:11" hidden="1" x14ac:dyDescent="0.25">
      <c r="B6" s="2"/>
      <c r="C6" s="2"/>
      <c r="D6" s="2"/>
      <c r="E6" s="2"/>
      <c r="F6" s="2"/>
      <c r="G6" s="2"/>
      <c r="H6" s="2"/>
      <c r="I6" s="2"/>
      <c r="J6" s="2"/>
      <c r="K6" s="2"/>
    </row>
    <row r="7" spans="2:11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81"/>
      <c r="J7" s="81"/>
      <c r="K7" s="2"/>
    </row>
    <row r="8" spans="2:11" x14ac:dyDescent="0.25">
      <c r="B8" s="2"/>
      <c r="C8" s="2"/>
      <c r="D8" s="2"/>
      <c r="E8" s="2"/>
      <c r="F8" s="2"/>
      <c r="G8" s="2"/>
      <c r="H8" s="2"/>
      <c r="I8" s="2"/>
      <c r="J8" s="2"/>
      <c r="K8" s="2"/>
    </row>
    <row r="9" spans="2:11" x14ac:dyDescent="0.25">
      <c r="B9" s="2"/>
      <c r="C9" s="82" t="s">
        <v>478</v>
      </c>
      <c r="D9" s="82"/>
      <c r="E9" s="82"/>
      <c r="F9" s="82"/>
      <c r="G9" s="82"/>
      <c r="H9" s="82"/>
      <c r="I9" s="82"/>
      <c r="J9" s="82"/>
      <c r="K9" s="2"/>
    </row>
    <row r="10" spans="2:11" x14ac:dyDescent="0.25">
      <c r="B10" s="2"/>
      <c r="C10" s="82" t="s">
        <v>479</v>
      </c>
      <c r="D10" s="82"/>
      <c r="E10" s="82"/>
      <c r="F10" s="82"/>
      <c r="G10" s="82"/>
      <c r="H10" s="82"/>
      <c r="I10" s="82"/>
      <c r="J10" s="82"/>
      <c r="K10" s="2"/>
    </row>
    <row r="11" spans="2:11" x14ac:dyDescent="0.25">
      <c r="B11" s="2"/>
      <c r="C11" s="83" t="str">
        <f>"Per "&amp;CONCATENATE("Bulan ", 'Data Umum'!D12, " Tahun ", TEXT('Data Umum'!D11, "YYYY"))</f>
        <v>Per Bulan Desember Tahun 2014</v>
      </c>
      <c r="D11" s="83"/>
      <c r="E11" s="83"/>
      <c r="F11" s="83"/>
      <c r="G11" s="83"/>
      <c r="H11" s="83"/>
      <c r="I11" s="83"/>
      <c r="J11" s="83"/>
      <c r="K11" s="2"/>
    </row>
    <row r="12" spans="2:11" hidden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</row>
    <row r="13" spans="2:11" x14ac:dyDescent="0.25">
      <c r="B13" s="2"/>
      <c r="C13" s="84" t="s">
        <v>71</v>
      </c>
      <c r="D13" s="84"/>
      <c r="E13" s="84"/>
      <c r="F13" s="84"/>
      <c r="G13" s="84"/>
      <c r="H13" s="84"/>
      <c r="I13" s="84"/>
      <c r="J13" s="84"/>
      <c r="K13" s="2"/>
    </row>
    <row r="14" spans="2:11" x14ac:dyDescent="0.25">
      <c r="B14" s="2"/>
      <c r="C14" s="76" t="s">
        <v>327</v>
      </c>
      <c r="D14" s="75"/>
      <c r="E14" s="79" t="str">
        <f>"Nama Surat Berharga"</f>
        <v>Nama Surat Berharga</v>
      </c>
      <c r="F14" s="79" t="str">
        <f>"Kategori Surat Berharga"</f>
        <v>Kategori Surat Berharga</v>
      </c>
      <c r="G14" s="79" t="str">
        <f>"Saldo SAK"</f>
        <v>Saldo SAK</v>
      </c>
      <c r="H14" s="79" t="str">
        <f>"Selisih Penilaian SAK dan SAP"</f>
        <v>Selisih Penilaian SAK dan SAP</v>
      </c>
      <c r="I14" s="79" t="str">
        <f>"AYD (PAYDI Garansi)"</f>
        <v>AYD (PAYDI Garansi)</v>
      </c>
      <c r="J14" s="79" t="str">
        <f>"Saldo SAK Lancar (Kurang dari Satu Tahun)"</f>
        <v>Saldo SAK Lancar (Kurang dari Satu Tahun)</v>
      </c>
      <c r="K14" s="2"/>
    </row>
    <row r="15" spans="2:11" x14ac:dyDescent="0.25">
      <c r="B15" s="2"/>
      <c r="C15" s="77"/>
      <c r="D15" s="78"/>
      <c r="E15" s="80"/>
      <c r="F15" s="80"/>
      <c r="G15" s="80"/>
      <c r="H15" s="80"/>
      <c r="I15" s="80"/>
      <c r="J15" s="80"/>
      <c r="K15" s="2"/>
    </row>
    <row r="16" spans="2:11" x14ac:dyDescent="0.25">
      <c r="B16" s="2"/>
      <c r="C16" s="74" t="s">
        <v>6</v>
      </c>
      <c r="D16" s="75"/>
      <c r="E16" s="73"/>
      <c r="F16" s="73"/>
      <c r="G16" s="87">
        <v>0</v>
      </c>
      <c r="H16" s="87">
        <v>0</v>
      </c>
      <c r="I16" s="87">
        <v>0</v>
      </c>
      <c r="J16" s="87">
        <v>0</v>
      </c>
      <c r="K16" s="2"/>
    </row>
    <row r="17" spans="2:11" x14ac:dyDescent="0.25">
      <c r="B17" s="2"/>
      <c r="C17" s="74" t="s">
        <v>328</v>
      </c>
      <c r="D17" s="75"/>
      <c r="E17" s="73"/>
      <c r="F17" s="73"/>
      <c r="G17" s="87">
        <v>0</v>
      </c>
      <c r="H17" s="87">
        <v>0</v>
      </c>
      <c r="I17" s="87">
        <v>0</v>
      </c>
      <c r="J17" s="87">
        <v>0</v>
      </c>
      <c r="K17" s="2"/>
    </row>
    <row r="18" spans="2:11" x14ac:dyDescent="0.25">
      <c r="B18" s="2"/>
      <c r="C18" s="74" t="s">
        <v>329</v>
      </c>
      <c r="D18" s="75"/>
      <c r="E18" s="73"/>
      <c r="F18" s="73"/>
      <c r="G18" s="87">
        <v>0</v>
      </c>
      <c r="H18" s="87">
        <v>0</v>
      </c>
      <c r="I18" s="87">
        <v>0</v>
      </c>
      <c r="J18" s="87">
        <v>0</v>
      </c>
      <c r="K18" s="2"/>
    </row>
    <row r="19" spans="2:11" x14ac:dyDescent="0.25">
      <c r="B19" s="2"/>
      <c r="C19" s="74" t="s">
        <v>330</v>
      </c>
      <c r="D19" s="75"/>
      <c r="E19" s="73"/>
      <c r="F19" s="73"/>
      <c r="G19" s="87">
        <v>0</v>
      </c>
      <c r="H19" s="87">
        <v>0</v>
      </c>
      <c r="I19" s="87">
        <v>0</v>
      </c>
      <c r="J19" s="87">
        <v>0</v>
      </c>
      <c r="K19" s="2"/>
    </row>
    <row r="20" spans="2:11" x14ac:dyDescent="0.25">
      <c r="B20" s="2"/>
      <c r="C20" s="74" t="s">
        <v>331</v>
      </c>
      <c r="D20" s="75"/>
      <c r="E20" s="73"/>
      <c r="F20" s="73"/>
      <c r="G20" s="87">
        <v>0</v>
      </c>
      <c r="H20" s="87">
        <v>0</v>
      </c>
      <c r="I20" s="87">
        <v>0</v>
      </c>
      <c r="J20" s="87">
        <v>0</v>
      </c>
      <c r="K20" s="2"/>
    </row>
    <row r="21" spans="2:11" x14ac:dyDescent="0.25">
      <c r="B21" s="2"/>
      <c r="C21" s="74" t="s">
        <v>332</v>
      </c>
      <c r="D21" s="75"/>
      <c r="E21" s="73"/>
      <c r="F21" s="73"/>
      <c r="G21" s="87">
        <v>0</v>
      </c>
      <c r="H21" s="87">
        <v>0</v>
      </c>
      <c r="I21" s="87">
        <v>0</v>
      </c>
      <c r="J21" s="87">
        <v>0</v>
      </c>
      <c r="K21" s="2"/>
    </row>
    <row r="22" spans="2:11" x14ac:dyDescent="0.25">
      <c r="B22" s="2"/>
      <c r="C22" s="74" t="s">
        <v>333</v>
      </c>
      <c r="D22" s="75"/>
      <c r="E22" s="73"/>
      <c r="F22" s="73"/>
      <c r="G22" s="87">
        <v>0</v>
      </c>
      <c r="H22" s="87">
        <v>0</v>
      </c>
      <c r="I22" s="87">
        <v>0</v>
      </c>
      <c r="J22" s="87">
        <v>0</v>
      </c>
      <c r="K22" s="2"/>
    </row>
    <row r="23" spans="2:11" x14ac:dyDescent="0.25">
      <c r="B23" s="2"/>
      <c r="C23" s="74" t="s">
        <v>334</v>
      </c>
      <c r="D23" s="75"/>
      <c r="E23" s="73"/>
      <c r="F23" s="73"/>
      <c r="G23" s="87">
        <v>0</v>
      </c>
      <c r="H23" s="87">
        <v>0</v>
      </c>
      <c r="I23" s="87">
        <v>0</v>
      </c>
      <c r="J23" s="87">
        <v>0</v>
      </c>
      <c r="K23" s="2"/>
    </row>
    <row r="24" spans="2:11" x14ac:dyDescent="0.25">
      <c r="B24" s="2"/>
      <c r="C24" s="74" t="s">
        <v>335</v>
      </c>
      <c r="D24" s="75"/>
      <c r="E24" s="73"/>
      <c r="F24" s="73"/>
      <c r="G24" s="87">
        <v>0</v>
      </c>
      <c r="H24" s="87">
        <v>0</v>
      </c>
      <c r="I24" s="87">
        <v>0</v>
      </c>
      <c r="J24" s="87">
        <v>0</v>
      </c>
      <c r="K24" s="2"/>
    </row>
    <row r="25" spans="2:11" x14ac:dyDescent="0.25">
      <c r="B25" s="2"/>
      <c r="C25" s="74" t="s">
        <v>336</v>
      </c>
      <c r="D25" s="75"/>
      <c r="E25" s="73"/>
      <c r="F25" s="73"/>
      <c r="G25" s="87">
        <v>0</v>
      </c>
      <c r="H25" s="87">
        <v>0</v>
      </c>
      <c r="I25" s="87">
        <v>0</v>
      </c>
      <c r="J25" s="87">
        <v>0</v>
      </c>
      <c r="K25" s="2"/>
    </row>
    <row r="26" spans="2:11" x14ac:dyDescent="0.25">
      <c r="B26" s="2"/>
      <c r="C26" s="74" t="s">
        <v>337</v>
      </c>
      <c r="D26" s="75"/>
      <c r="E26" s="73"/>
      <c r="F26" s="73"/>
      <c r="G26" s="87">
        <v>0</v>
      </c>
      <c r="H26" s="87">
        <v>0</v>
      </c>
      <c r="I26" s="87">
        <v>0</v>
      </c>
      <c r="J26" s="87">
        <v>0</v>
      </c>
      <c r="K26" s="2"/>
    </row>
    <row r="27" spans="2:11" x14ac:dyDescent="0.25">
      <c r="B27" s="2"/>
      <c r="C27" s="74" t="s">
        <v>338</v>
      </c>
      <c r="D27" s="75"/>
      <c r="E27" s="73"/>
      <c r="F27" s="73"/>
      <c r="G27" s="87">
        <v>0</v>
      </c>
      <c r="H27" s="87">
        <v>0</v>
      </c>
      <c r="I27" s="87">
        <v>0</v>
      </c>
      <c r="J27" s="87">
        <v>0</v>
      </c>
      <c r="K27" s="2"/>
    </row>
    <row r="28" spans="2:11" x14ac:dyDescent="0.25">
      <c r="B28" s="2"/>
      <c r="C28" s="74" t="s">
        <v>339</v>
      </c>
      <c r="D28" s="75"/>
      <c r="E28" s="73"/>
      <c r="F28" s="73"/>
      <c r="G28" s="87">
        <v>0</v>
      </c>
      <c r="H28" s="87">
        <v>0</v>
      </c>
      <c r="I28" s="87">
        <v>0</v>
      </c>
      <c r="J28" s="87">
        <v>0</v>
      </c>
      <c r="K28" s="2"/>
    </row>
    <row r="29" spans="2:11" x14ac:dyDescent="0.25">
      <c r="B29" s="2"/>
      <c r="C29" s="74" t="s">
        <v>340</v>
      </c>
      <c r="D29" s="75"/>
      <c r="E29" s="73"/>
      <c r="F29" s="73"/>
      <c r="G29" s="87">
        <v>0</v>
      </c>
      <c r="H29" s="87">
        <v>0</v>
      </c>
      <c r="I29" s="87">
        <v>0</v>
      </c>
      <c r="J29" s="87">
        <v>0</v>
      </c>
      <c r="K29" s="2"/>
    </row>
    <row r="30" spans="2:11" x14ac:dyDescent="0.25">
      <c r="B30" s="2"/>
      <c r="C30" s="74" t="s">
        <v>341</v>
      </c>
      <c r="D30" s="75"/>
      <c r="E30" s="73"/>
      <c r="F30" s="73"/>
      <c r="G30" s="87">
        <v>0</v>
      </c>
      <c r="H30" s="87">
        <v>0</v>
      </c>
      <c r="I30" s="87">
        <v>0</v>
      </c>
      <c r="J30" s="87">
        <v>0</v>
      </c>
      <c r="K30" s="2"/>
    </row>
    <row r="31" spans="2:11" x14ac:dyDescent="0.25">
      <c r="B31" s="2"/>
      <c r="C31" s="74" t="s">
        <v>342</v>
      </c>
      <c r="D31" s="75"/>
      <c r="E31" s="73"/>
      <c r="F31" s="73"/>
      <c r="G31" s="87">
        <v>0</v>
      </c>
      <c r="H31" s="87">
        <v>0</v>
      </c>
      <c r="I31" s="87">
        <v>0</v>
      </c>
      <c r="J31" s="87">
        <v>0</v>
      </c>
      <c r="K31" s="2"/>
    </row>
    <row r="32" spans="2:11" x14ac:dyDescent="0.25">
      <c r="B32" s="2"/>
      <c r="C32" s="74" t="s">
        <v>343</v>
      </c>
      <c r="D32" s="75"/>
      <c r="E32" s="73"/>
      <c r="F32" s="73"/>
      <c r="G32" s="87">
        <v>0</v>
      </c>
      <c r="H32" s="87">
        <v>0</v>
      </c>
      <c r="I32" s="87">
        <v>0</v>
      </c>
      <c r="J32" s="87">
        <v>0</v>
      </c>
      <c r="K32" s="2"/>
    </row>
    <row r="33" spans="2:11" x14ac:dyDescent="0.25">
      <c r="B33" s="2"/>
      <c r="C33" s="74" t="s">
        <v>344</v>
      </c>
      <c r="D33" s="75"/>
      <c r="E33" s="73"/>
      <c r="F33" s="73"/>
      <c r="G33" s="87">
        <v>0</v>
      </c>
      <c r="H33" s="87">
        <v>0</v>
      </c>
      <c r="I33" s="87">
        <v>0</v>
      </c>
      <c r="J33" s="87">
        <v>0</v>
      </c>
      <c r="K33" s="2"/>
    </row>
    <row r="34" spans="2:11" x14ac:dyDescent="0.25">
      <c r="B34" s="2"/>
      <c r="C34" s="74" t="s">
        <v>345</v>
      </c>
      <c r="D34" s="75"/>
      <c r="E34" s="73"/>
      <c r="F34" s="73"/>
      <c r="G34" s="87">
        <v>0</v>
      </c>
      <c r="H34" s="87">
        <v>0</v>
      </c>
      <c r="I34" s="87">
        <v>0</v>
      </c>
      <c r="J34" s="87">
        <v>0</v>
      </c>
      <c r="K34" s="2"/>
    </row>
    <row r="35" spans="2:11" x14ac:dyDescent="0.25">
      <c r="B35" s="2"/>
      <c r="C35" s="74" t="s">
        <v>346</v>
      </c>
      <c r="D35" s="75"/>
      <c r="E35" s="73"/>
      <c r="F35" s="73"/>
      <c r="G35" s="87">
        <v>0</v>
      </c>
      <c r="H35" s="87">
        <v>0</v>
      </c>
      <c r="I35" s="87">
        <v>0</v>
      </c>
      <c r="J35" s="87">
        <v>0</v>
      </c>
      <c r="K35" s="2"/>
    </row>
    <row r="36" spans="2:11" x14ac:dyDescent="0.25">
      <c r="B36" s="2"/>
      <c r="C36" s="74" t="s">
        <v>347</v>
      </c>
      <c r="D36" s="75"/>
      <c r="E36" s="73"/>
      <c r="F36" s="73"/>
      <c r="G36" s="87">
        <v>0</v>
      </c>
      <c r="H36" s="87">
        <v>0</v>
      </c>
      <c r="I36" s="87">
        <v>0</v>
      </c>
      <c r="J36" s="87">
        <v>0</v>
      </c>
      <c r="K36" s="2"/>
    </row>
    <row r="37" spans="2:11" x14ac:dyDescent="0.25">
      <c r="B37" s="2"/>
      <c r="C37" s="74" t="s">
        <v>348</v>
      </c>
      <c r="D37" s="75"/>
      <c r="E37" s="73"/>
      <c r="F37" s="73"/>
      <c r="G37" s="87">
        <v>0</v>
      </c>
      <c r="H37" s="87">
        <v>0</v>
      </c>
      <c r="I37" s="87">
        <v>0</v>
      </c>
      <c r="J37" s="87">
        <v>0</v>
      </c>
      <c r="K37" s="2"/>
    </row>
    <row r="38" spans="2:11" x14ac:dyDescent="0.25">
      <c r="B38" s="2"/>
      <c r="C38" s="74" t="s">
        <v>349</v>
      </c>
      <c r="D38" s="75"/>
      <c r="E38" s="73"/>
      <c r="F38" s="73"/>
      <c r="G38" s="87">
        <v>0</v>
      </c>
      <c r="H38" s="87">
        <v>0</v>
      </c>
      <c r="I38" s="87">
        <v>0</v>
      </c>
      <c r="J38" s="87">
        <v>0</v>
      </c>
      <c r="K38" s="2"/>
    </row>
    <row r="39" spans="2:11" x14ac:dyDescent="0.25">
      <c r="B39" s="2"/>
      <c r="C39" s="74" t="s">
        <v>350</v>
      </c>
      <c r="D39" s="75"/>
      <c r="E39" s="73"/>
      <c r="F39" s="73"/>
      <c r="G39" s="87">
        <v>0</v>
      </c>
      <c r="H39" s="87">
        <v>0</v>
      </c>
      <c r="I39" s="87">
        <v>0</v>
      </c>
      <c r="J39" s="87">
        <v>0</v>
      </c>
      <c r="K39" s="2"/>
    </row>
    <row r="40" spans="2:11" x14ac:dyDescent="0.25">
      <c r="B40" s="2"/>
      <c r="C40" s="74" t="s">
        <v>351</v>
      </c>
      <c r="D40" s="75"/>
      <c r="E40" s="73"/>
      <c r="F40" s="73"/>
      <c r="G40" s="87">
        <v>0</v>
      </c>
      <c r="H40" s="87">
        <v>0</v>
      </c>
      <c r="I40" s="87">
        <v>0</v>
      </c>
      <c r="J40" s="87">
        <v>0</v>
      </c>
      <c r="K40" s="2"/>
    </row>
    <row r="41" spans="2:11" x14ac:dyDescent="0.25">
      <c r="B41" s="2"/>
      <c r="C41" s="74" t="s">
        <v>352</v>
      </c>
      <c r="D41" s="75"/>
      <c r="E41" s="73"/>
      <c r="F41" s="73"/>
      <c r="G41" s="87">
        <v>0</v>
      </c>
      <c r="H41" s="87">
        <v>0</v>
      </c>
      <c r="I41" s="87">
        <v>0</v>
      </c>
      <c r="J41" s="87">
        <v>0</v>
      </c>
      <c r="K41" s="2"/>
    </row>
    <row r="42" spans="2:11" x14ac:dyDescent="0.25">
      <c r="B42" s="2"/>
      <c r="C42" s="74" t="s">
        <v>353</v>
      </c>
      <c r="D42" s="75"/>
      <c r="E42" s="73"/>
      <c r="F42" s="73"/>
      <c r="G42" s="87">
        <v>0</v>
      </c>
      <c r="H42" s="87">
        <v>0</v>
      </c>
      <c r="I42" s="87">
        <v>0</v>
      </c>
      <c r="J42" s="87">
        <v>0</v>
      </c>
      <c r="K42" s="2"/>
    </row>
    <row r="43" spans="2:11" x14ac:dyDescent="0.25">
      <c r="B43" s="2"/>
      <c r="C43" s="74" t="s">
        <v>354</v>
      </c>
      <c r="D43" s="75"/>
      <c r="E43" s="73"/>
      <c r="F43" s="73"/>
      <c r="G43" s="87">
        <v>0</v>
      </c>
      <c r="H43" s="87">
        <v>0</v>
      </c>
      <c r="I43" s="87">
        <v>0</v>
      </c>
      <c r="J43" s="87">
        <v>0</v>
      </c>
      <c r="K43" s="2"/>
    </row>
    <row r="44" spans="2:11" x14ac:dyDescent="0.25">
      <c r="B44" s="2"/>
      <c r="C44" s="74" t="s">
        <v>355</v>
      </c>
      <c r="D44" s="75"/>
      <c r="E44" s="73"/>
      <c r="F44" s="73"/>
      <c r="G44" s="87">
        <v>0</v>
      </c>
      <c r="H44" s="87">
        <v>0</v>
      </c>
      <c r="I44" s="87">
        <v>0</v>
      </c>
      <c r="J44" s="87">
        <v>0</v>
      </c>
      <c r="K44" s="2"/>
    </row>
    <row r="45" spans="2:11" x14ac:dyDescent="0.25">
      <c r="B45" s="2"/>
      <c r="C45" s="74" t="s">
        <v>356</v>
      </c>
      <c r="D45" s="75"/>
      <c r="E45" s="73"/>
      <c r="F45" s="73"/>
      <c r="G45" s="87">
        <v>0</v>
      </c>
      <c r="H45" s="87">
        <v>0</v>
      </c>
      <c r="I45" s="87">
        <v>0</v>
      </c>
      <c r="J45" s="87">
        <v>0</v>
      </c>
      <c r="K45" s="2"/>
    </row>
    <row r="46" spans="2:11" x14ac:dyDescent="0.25">
      <c r="B46" s="2"/>
      <c r="C46" s="74" t="s">
        <v>357</v>
      </c>
      <c r="D46" s="75"/>
      <c r="E46" s="73"/>
      <c r="F46" s="73"/>
      <c r="G46" s="87">
        <v>0</v>
      </c>
      <c r="H46" s="87">
        <v>0</v>
      </c>
      <c r="I46" s="87">
        <v>0</v>
      </c>
      <c r="J46" s="87">
        <v>0</v>
      </c>
      <c r="K46" s="2"/>
    </row>
    <row r="47" spans="2:11" x14ac:dyDescent="0.25">
      <c r="B47" s="2"/>
      <c r="C47" s="74" t="s">
        <v>358</v>
      </c>
      <c r="D47" s="75"/>
      <c r="E47" s="73"/>
      <c r="F47" s="73"/>
      <c r="G47" s="87">
        <v>0</v>
      </c>
      <c r="H47" s="87">
        <v>0</v>
      </c>
      <c r="I47" s="87">
        <v>0</v>
      </c>
      <c r="J47" s="87">
        <v>0</v>
      </c>
      <c r="K47" s="2"/>
    </row>
    <row r="48" spans="2:11" x14ac:dyDescent="0.25">
      <c r="B48" s="2"/>
      <c r="C48" s="74" t="s">
        <v>359</v>
      </c>
      <c r="D48" s="75"/>
      <c r="E48" s="73"/>
      <c r="F48" s="73"/>
      <c r="G48" s="87">
        <v>0</v>
      </c>
      <c r="H48" s="87">
        <v>0</v>
      </c>
      <c r="I48" s="87">
        <v>0</v>
      </c>
      <c r="J48" s="87">
        <v>0</v>
      </c>
      <c r="K48" s="2"/>
    </row>
    <row r="49" spans="2:11" x14ac:dyDescent="0.25">
      <c r="B49" s="2"/>
      <c r="C49" s="74" t="s">
        <v>360</v>
      </c>
      <c r="D49" s="75"/>
      <c r="E49" s="73"/>
      <c r="F49" s="73"/>
      <c r="G49" s="87">
        <v>0</v>
      </c>
      <c r="H49" s="87">
        <v>0</v>
      </c>
      <c r="I49" s="87">
        <v>0</v>
      </c>
      <c r="J49" s="87">
        <v>0</v>
      </c>
      <c r="K49" s="2"/>
    </row>
    <row r="50" spans="2:11" x14ac:dyDescent="0.25">
      <c r="B50" s="2"/>
      <c r="C50" s="74" t="s">
        <v>361</v>
      </c>
      <c r="D50" s="75"/>
      <c r="E50" s="73"/>
      <c r="F50" s="73"/>
      <c r="G50" s="87">
        <v>0</v>
      </c>
      <c r="H50" s="87">
        <v>0</v>
      </c>
      <c r="I50" s="87">
        <v>0</v>
      </c>
      <c r="J50" s="87">
        <v>0</v>
      </c>
      <c r="K50" s="2"/>
    </row>
    <row r="51" spans="2:11" x14ac:dyDescent="0.25">
      <c r="B51" s="2"/>
      <c r="C51" s="74" t="s">
        <v>362</v>
      </c>
      <c r="D51" s="75"/>
      <c r="E51" s="73"/>
      <c r="F51" s="73"/>
      <c r="G51" s="87">
        <v>0</v>
      </c>
      <c r="H51" s="87">
        <v>0</v>
      </c>
      <c r="I51" s="87">
        <v>0</v>
      </c>
      <c r="J51" s="87">
        <v>0</v>
      </c>
      <c r="K51" s="2"/>
    </row>
    <row r="52" spans="2:11" x14ac:dyDescent="0.25">
      <c r="B52" s="2"/>
      <c r="C52" s="74" t="s">
        <v>363</v>
      </c>
      <c r="D52" s="75"/>
      <c r="E52" s="73"/>
      <c r="F52" s="73"/>
      <c r="G52" s="87">
        <v>0</v>
      </c>
      <c r="H52" s="87">
        <v>0</v>
      </c>
      <c r="I52" s="87">
        <v>0</v>
      </c>
      <c r="J52" s="87">
        <v>0</v>
      </c>
      <c r="K52" s="2"/>
    </row>
    <row r="53" spans="2:11" x14ac:dyDescent="0.25">
      <c r="B53" s="2"/>
      <c r="C53" s="74" t="s">
        <v>364</v>
      </c>
      <c r="D53" s="75"/>
      <c r="E53" s="73"/>
      <c r="F53" s="73"/>
      <c r="G53" s="87">
        <v>0</v>
      </c>
      <c r="H53" s="87">
        <v>0</v>
      </c>
      <c r="I53" s="87">
        <v>0</v>
      </c>
      <c r="J53" s="87">
        <v>0</v>
      </c>
      <c r="K53" s="2"/>
    </row>
    <row r="54" spans="2:11" x14ac:dyDescent="0.25">
      <c r="B54" s="2"/>
      <c r="C54" s="74" t="s">
        <v>365</v>
      </c>
      <c r="D54" s="75"/>
      <c r="E54" s="73"/>
      <c r="F54" s="73"/>
      <c r="G54" s="87">
        <v>0</v>
      </c>
      <c r="H54" s="87">
        <v>0</v>
      </c>
      <c r="I54" s="87">
        <v>0</v>
      </c>
      <c r="J54" s="87">
        <v>0</v>
      </c>
      <c r="K54" s="2"/>
    </row>
    <row r="55" spans="2:11" x14ac:dyDescent="0.25">
      <c r="B55" s="2"/>
      <c r="C55" s="74" t="s">
        <v>366</v>
      </c>
      <c r="D55" s="75"/>
      <c r="E55" s="73"/>
      <c r="F55" s="73"/>
      <c r="G55" s="87">
        <v>0</v>
      </c>
      <c r="H55" s="87">
        <v>0</v>
      </c>
      <c r="I55" s="87">
        <v>0</v>
      </c>
      <c r="J55" s="87">
        <v>0</v>
      </c>
      <c r="K55" s="2"/>
    </row>
    <row r="56" spans="2:11" x14ac:dyDescent="0.25">
      <c r="B56" s="2"/>
      <c r="C56" s="74" t="s">
        <v>367</v>
      </c>
      <c r="D56" s="75"/>
      <c r="E56" s="73"/>
      <c r="F56" s="73"/>
      <c r="G56" s="87">
        <v>0</v>
      </c>
      <c r="H56" s="87">
        <v>0</v>
      </c>
      <c r="I56" s="87">
        <v>0</v>
      </c>
      <c r="J56" s="87">
        <v>0</v>
      </c>
      <c r="K56" s="2"/>
    </row>
    <row r="57" spans="2:11" x14ac:dyDescent="0.25">
      <c r="B57" s="2"/>
      <c r="C57" s="74" t="s">
        <v>368</v>
      </c>
      <c r="D57" s="75"/>
      <c r="E57" s="73"/>
      <c r="F57" s="73"/>
      <c r="G57" s="87">
        <v>0</v>
      </c>
      <c r="H57" s="87">
        <v>0</v>
      </c>
      <c r="I57" s="87">
        <v>0</v>
      </c>
      <c r="J57" s="87">
        <v>0</v>
      </c>
      <c r="K57" s="2"/>
    </row>
    <row r="58" spans="2:11" x14ac:dyDescent="0.25">
      <c r="B58" s="2"/>
      <c r="C58" s="74" t="s">
        <v>369</v>
      </c>
      <c r="D58" s="75"/>
      <c r="E58" s="73"/>
      <c r="F58" s="73"/>
      <c r="G58" s="87">
        <v>0</v>
      </c>
      <c r="H58" s="87">
        <v>0</v>
      </c>
      <c r="I58" s="87">
        <v>0</v>
      </c>
      <c r="J58" s="87">
        <v>0</v>
      </c>
      <c r="K58" s="2"/>
    </row>
    <row r="59" spans="2:11" x14ac:dyDescent="0.25">
      <c r="B59" s="2"/>
      <c r="C59" s="74" t="s">
        <v>370</v>
      </c>
      <c r="D59" s="75"/>
      <c r="E59" s="73"/>
      <c r="F59" s="73"/>
      <c r="G59" s="87">
        <v>0</v>
      </c>
      <c r="H59" s="87">
        <v>0</v>
      </c>
      <c r="I59" s="87">
        <v>0</v>
      </c>
      <c r="J59" s="87">
        <v>0</v>
      </c>
      <c r="K59" s="2"/>
    </row>
    <row r="60" spans="2:11" x14ac:dyDescent="0.25">
      <c r="B60" s="2"/>
      <c r="C60" s="74" t="s">
        <v>371</v>
      </c>
      <c r="D60" s="75"/>
      <c r="E60" s="73"/>
      <c r="F60" s="73"/>
      <c r="G60" s="87">
        <v>0</v>
      </c>
      <c r="H60" s="87">
        <v>0</v>
      </c>
      <c r="I60" s="87">
        <v>0</v>
      </c>
      <c r="J60" s="87">
        <v>0</v>
      </c>
      <c r="K60" s="2"/>
    </row>
    <row r="61" spans="2:11" x14ac:dyDescent="0.25">
      <c r="B61" s="2"/>
      <c r="C61" s="74" t="s">
        <v>372</v>
      </c>
      <c r="D61" s="75"/>
      <c r="E61" s="73"/>
      <c r="F61" s="73"/>
      <c r="G61" s="87">
        <v>0</v>
      </c>
      <c r="H61" s="87">
        <v>0</v>
      </c>
      <c r="I61" s="87">
        <v>0</v>
      </c>
      <c r="J61" s="87">
        <v>0</v>
      </c>
      <c r="K61" s="2"/>
    </row>
    <row r="62" spans="2:11" x14ac:dyDescent="0.25">
      <c r="B62" s="2"/>
      <c r="C62" s="74" t="s">
        <v>373</v>
      </c>
      <c r="D62" s="75"/>
      <c r="E62" s="73"/>
      <c r="F62" s="73"/>
      <c r="G62" s="87">
        <v>0</v>
      </c>
      <c r="H62" s="87">
        <v>0</v>
      </c>
      <c r="I62" s="87">
        <v>0</v>
      </c>
      <c r="J62" s="87">
        <v>0</v>
      </c>
      <c r="K62" s="2"/>
    </row>
    <row r="63" spans="2:11" x14ac:dyDescent="0.25">
      <c r="B63" s="2"/>
      <c r="C63" s="74" t="s">
        <v>374</v>
      </c>
      <c r="D63" s="75"/>
      <c r="E63" s="73"/>
      <c r="F63" s="73"/>
      <c r="G63" s="87">
        <v>0</v>
      </c>
      <c r="H63" s="87">
        <v>0</v>
      </c>
      <c r="I63" s="87">
        <v>0</v>
      </c>
      <c r="J63" s="87">
        <v>0</v>
      </c>
      <c r="K63" s="2"/>
    </row>
    <row r="64" spans="2:11" x14ac:dyDescent="0.25">
      <c r="B64" s="2"/>
      <c r="C64" s="74" t="s">
        <v>375</v>
      </c>
      <c r="D64" s="75"/>
      <c r="E64" s="73"/>
      <c r="F64" s="73"/>
      <c r="G64" s="87">
        <v>0</v>
      </c>
      <c r="H64" s="87">
        <v>0</v>
      </c>
      <c r="I64" s="87">
        <v>0</v>
      </c>
      <c r="J64" s="87">
        <v>0</v>
      </c>
      <c r="K64" s="2"/>
    </row>
    <row r="65" spans="2:11" x14ac:dyDescent="0.25">
      <c r="B65" s="2"/>
      <c r="C65" s="74" t="s">
        <v>376</v>
      </c>
      <c r="D65" s="75"/>
      <c r="E65" s="73"/>
      <c r="F65" s="73"/>
      <c r="G65" s="87">
        <v>0</v>
      </c>
      <c r="H65" s="87">
        <v>0</v>
      </c>
      <c r="I65" s="87">
        <v>0</v>
      </c>
      <c r="J65" s="87">
        <v>0</v>
      </c>
      <c r="K65" s="2"/>
    </row>
    <row r="66" spans="2:11" x14ac:dyDescent="0.25">
      <c r="B66" s="2"/>
      <c r="C66" s="74" t="s">
        <v>377</v>
      </c>
      <c r="D66" s="75"/>
      <c r="E66" s="73"/>
      <c r="F66" s="73"/>
      <c r="G66" s="87">
        <v>0</v>
      </c>
      <c r="H66" s="87">
        <v>0</v>
      </c>
      <c r="I66" s="87">
        <v>0</v>
      </c>
      <c r="J66" s="87">
        <v>0</v>
      </c>
      <c r="K66" s="2"/>
    </row>
    <row r="67" spans="2:11" x14ac:dyDescent="0.25">
      <c r="B67" s="2"/>
      <c r="C67" s="74" t="s">
        <v>378</v>
      </c>
      <c r="D67" s="75"/>
      <c r="E67" s="73"/>
      <c r="F67" s="73"/>
      <c r="G67" s="87">
        <v>0</v>
      </c>
      <c r="H67" s="87">
        <v>0</v>
      </c>
      <c r="I67" s="87">
        <v>0</v>
      </c>
      <c r="J67" s="87">
        <v>0</v>
      </c>
      <c r="K67" s="2"/>
    </row>
    <row r="68" spans="2:11" x14ac:dyDescent="0.25">
      <c r="B68" s="2"/>
      <c r="C68" s="74" t="s">
        <v>379</v>
      </c>
      <c r="D68" s="75"/>
      <c r="E68" s="73"/>
      <c r="F68" s="73"/>
      <c r="G68" s="87">
        <v>0</v>
      </c>
      <c r="H68" s="87">
        <v>0</v>
      </c>
      <c r="I68" s="87">
        <v>0</v>
      </c>
      <c r="J68" s="87">
        <v>0</v>
      </c>
      <c r="K68" s="2"/>
    </row>
    <row r="69" spans="2:11" x14ac:dyDescent="0.25">
      <c r="B69" s="2"/>
      <c r="C69" s="74" t="s">
        <v>380</v>
      </c>
      <c r="D69" s="75"/>
      <c r="E69" s="73"/>
      <c r="F69" s="73"/>
      <c r="G69" s="87">
        <v>0</v>
      </c>
      <c r="H69" s="87">
        <v>0</v>
      </c>
      <c r="I69" s="87">
        <v>0</v>
      </c>
      <c r="J69" s="87">
        <v>0</v>
      </c>
      <c r="K69" s="2"/>
    </row>
    <row r="70" spans="2:11" x14ac:dyDescent="0.25">
      <c r="B70" s="2"/>
      <c r="C70" s="74" t="s">
        <v>381</v>
      </c>
      <c r="D70" s="75"/>
      <c r="E70" s="73"/>
      <c r="F70" s="73"/>
      <c r="G70" s="87">
        <v>0</v>
      </c>
      <c r="H70" s="87">
        <v>0</v>
      </c>
      <c r="I70" s="87">
        <v>0</v>
      </c>
      <c r="J70" s="87">
        <v>0</v>
      </c>
      <c r="K70" s="2"/>
    </row>
    <row r="71" spans="2:11" x14ac:dyDescent="0.25">
      <c r="B71" s="2"/>
      <c r="C71" s="74" t="s">
        <v>382</v>
      </c>
      <c r="D71" s="75"/>
      <c r="E71" s="73"/>
      <c r="F71" s="73"/>
      <c r="G71" s="87">
        <v>0</v>
      </c>
      <c r="H71" s="87">
        <v>0</v>
      </c>
      <c r="I71" s="87">
        <v>0</v>
      </c>
      <c r="J71" s="87">
        <v>0</v>
      </c>
      <c r="K71" s="2"/>
    </row>
    <row r="72" spans="2:11" x14ac:dyDescent="0.25">
      <c r="B72" s="2"/>
      <c r="C72" s="74" t="s">
        <v>383</v>
      </c>
      <c r="D72" s="75"/>
      <c r="E72" s="73"/>
      <c r="F72" s="73"/>
      <c r="G72" s="87">
        <v>0</v>
      </c>
      <c r="H72" s="87">
        <v>0</v>
      </c>
      <c r="I72" s="87">
        <v>0</v>
      </c>
      <c r="J72" s="87">
        <v>0</v>
      </c>
      <c r="K72" s="2"/>
    </row>
    <row r="73" spans="2:11" x14ac:dyDescent="0.25">
      <c r="B73" s="2"/>
      <c r="C73" s="74" t="s">
        <v>384</v>
      </c>
      <c r="D73" s="75"/>
      <c r="E73" s="73"/>
      <c r="F73" s="73"/>
      <c r="G73" s="87">
        <v>0</v>
      </c>
      <c r="H73" s="87">
        <v>0</v>
      </c>
      <c r="I73" s="87">
        <v>0</v>
      </c>
      <c r="J73" s="87">
        <v>0</v>
      </c>
      <c r="K73" s="2"/>
    </row>
    <row r="74" spans="2:11" x14ac:dyDescent="0.25">
      <c r="B74" s="2"/>
      <c r="C74" s="74" t="s">
        <v>385</v>
      </c>
      <c r="D74" s="75"/>
      <c r="E74" s="73"/>
      <c r="F74" s="73"/>
      <c r="G74" s="87">
        <v>0</v>
      </c>
      <c r="H74" s="87">
        <v>0</v>
      </c>
      <c r="I74" s="87">
        <v>0</v>
      </c>
      <c r="J74" s="87">
        <v>0</v>
      </c>
      <c r="K74" s="2"/>
    </row>
    <row r="75" spans="2:11" x14ac:dyDescent="0.25">
      <c r="B75" s="2"/>
      <c r="C75" s="74" t="s">
        <v>386</v>
      </c>
      <c r="D75" s="75"/>
      <c r="E75" s="73"/>
      <c r="F75" s="73"/>
      <c r="G75" s="87">
        <v>0</v>
      </c>
      <c r="H75" s="87">
        <v>0</v>
      </c>
      <c r="I75" s="87">
        <v>0</v>
      </c>
      <c r="J75" s="87">
        <v>0</v>
      </c>
      <c r="K75" s="2"/>
    </row>
    <row r="76" spans="2:11" x14ac:dyDescent="0.25">
      <c r="B76" s="2"/>
      <c r="C76" s="74" t="s">
        <v>387</v>
      </c>
      <c r="D76" s="75"/>
      <c r="E76" s="73"/>
      <c r="F76" s="73"/>
      <c r="G76" s="87">
        <v>0</v>
      </c>
      <c r="H76" s="87">
        <v>0</v>
      </c>
      <c r="I76" s="87">
        <v>0</v>
      </c>
      <c r="J76" s="87">
        <v>0</v>
      </c>
      <c r="K76" s="2"/>
    </row>
    <row r="77" spans="2:11" x14ac:dyDescent="0.25">
      <c r="B77" s="2"/>
      <c r="C77" s="74" t="s">
        <v>388</v>
      </c>
      <c r="D77" s="75"/>
      <c r="E77" s="73"/>
      <c r="F77" s="73"/>
      <c r="G77" s="87">
        <v>0</v>
      </c>
      <c r="H77" s="87">
        <v>0</v>
      </c>
      <c r="I77" s="87">
        <v>0</v>
      </c>
      <c r="J77" s="87">
        <v>0</v>
      </c>
      <c r="K77" s="2"/>
    </row>
    <row r="78" spans="2:11" x14ac:dyDescent="0.25">
      <c r="B78" s="2"/>
      <c r="C78" s="74" t="s">
        <v>389</v>
      </c>
      <c r="D78" s="75"/>
      <c r="E78" s="73"/>
      <c r="F78" s="73"/>
      <c r="G78" s="87">
        <v>0</v>
      </c>
      <c r="H78" s="87">
        <v>0</v>
      </c>
      <c r="I78" s="87">
        <v>0</v>
      </c>
      <c r="J78" s="87">
        <v>0</v>
      </c>
      <c r="K78" s="2"/>
    </row>
    <row r="79" spans="2:11" x14ac:dyDescent="0.25">
      <c r="B79" s="2"/>
      <c r="C79" s="74" t="s">
        <v>390</v>
      </c>
      <c r="D79" s="75"/>
      <c r="E79" s="73"/>
      <c r="F79" s="73"/>
      <c r="G79" s="87">
        <v>0</v>
      </c>
      <c r="H79" s="87">
        <v>0</v>
      </c>
      <c r="I79" s="87">
        <v>0</v>
      </c>
      <c r="J79" s="87">
        <v>0</v>
      </c>
      <c r="K79" s="2"/>
    </row>
    <row r="80" spans="2:11" x14ac:dyDescent="0.25">
      <c r="B80" s="2"/>
      <c r="C80" s="74" t="s">
        <v>391</v>
      </c>
      <c r="D80" s="75"/>
      <c r="E80" s="73"/>
      <c r="F80" s="73"/>
      <c r="G80" s="87">
        <v>0</v>
      </c>
      <c r="H80" s="87">
        <v>0</v>
      </c>
      <c r="I80" s="87">
        <v>0</v>
      </c>
      <c r="J80" s="87">
        <v>0</v>
      </c>
      <c r="K80" s="2"/>
    </row>
    <row r="81" spans="2:11" x14ac:dyDescent="0.25">
      <c r="B81" s="2"/>
      <c r="C81" s="74" t="s">
        <v>392</v>
      </c>
      <c r="D81" s="75"/>
      <c r="E81" s="73"/>
      <c r="F81" s="73"/>
      <c r="G81" s="87">
        <v>0</v>
      </c>
      <c r="H81" s="87">
        <v>0</v>
      </c>
      <c r="I81" s="87">
        <v>0</v>
      </c>
      <c r="J81" s="87">
        <v>0</v>
      </c>
      <c r="K81" s="2"/>
    </row>
    <row r="82" spans="2:11" x14ac:dyDescent="0.25">
      <c r="B82" s="2"/>
      <c r="C82" s="74" t="s">
        <v>393</v>
      </c>
      <c r="D82" s="75"/>
      <c r="E82" s="73"/>
      <c r="F82" s="73"/>
      <c r="G82" s="87">
        <v>0</v>
      </c>
      <c r="H82" s="87">
        <v>0</v>
      </c>
      <c r="I82" s="87">
        <v>0</v>
      </c>
      <c r="J82" s="87">
        <v>0</v>
      </c>
      <c r="K82" s="2"/>
    </row>
    <row r="83" spans="2:11" x14ac:dyDescent="0.25">
      <c r="B83" s="2"/>
      <c r="C83" s="74" t="s">
        <v>394</v>
      </c>
      <c r="D83" s="75"/>
      <c r="E83" s="73"/>
      <c r="F83" s="73"/>
      <c r="G83" s="87">
        <v>0</v>
      </c>
      <c r="H83" s="87">
        <v>0</v>
      </c>
      <c r="I83" s="87">
        <v>0</v>
      </c>
      <c r="J83" s="87">
        <v>0</v>
      </c>
      <c r="K83" s="2"/>
    </row>
    <row r="84" spans="2:11" x14ac:dyDescent="0.25">
      <c r="B84" s="2"/>
      <c r="C84" s="74" t="s">
        <v>395</v>
      </c>
      <c r="D84" s="75"/>
      <c r="E84" s="73"/>
      <c r="F84" s="73"/>
      <c r="G84" s="87">
        <v>0</v>
      </c>
      <c r="H84" s="87">
        <v>0</v>
      </c>
      <c r="I84" s="87">
        <v>0</v>
      </c>
      <c r="J84" s="87">
        <v>0</v>
      </c>
      <c r="K84" s="2"/>
    </row>
    <row r="85" spans="2:11" x14ac:dyDescent="0.25">
      <c r="B85" s="2"/>
      <c r="C85" s="74" t="s">
        <v>396</v>
      </c>
      <c r="D85" s="75"/>
      <c r="E85" s="73"/>
      <c r="F85" s="73"/>
      <c r="G85" s="87">
        <v>0</v>
      </c>
      <c r="H85" s="87">
        <v>0</v>
      </c>
      <c r="I85" s="87">
        <v>0</v>
      </c>
      <c r="J85" s="87">
        <v>0</v>
      </c>
      <c r="K85" s="2"/>
    </row>
    <row r="86" spans="2:11" x14ac:dyDescent="0.25">
      <c r="B86" s="2"/>
      <c r="C86" s="74" t="s">
        <v>397</v>
      </c>
      <c r="D86" s="75"/>
      <c r="E86" s="73"/>
      <c r="F86" s="73"/>
      <c r="G86" s="87">
        <v>0</v>
      </c>
      <c r="H86" s="87">
        <v>0</v>
      </c>
      <c r="I86" s="87">
        <v>0</v>
      </c>
      <c r="J86" s="87">
        <v>0</v>
      </c>
      <c r="K86" s="2"/>
    </row>
    <row r="87" spans="2:11" x14ac:dyDescent="0.25">
      <c r="B87" s="2"/>
      <c r="C87" s="74" t="s">
        <v>398</v>
      </c>
      <c r="D87" s="75"/>
      <c r="E87" s="73"/>
      <c r="F87" s="73"/>
      <c r="G87" s="87">
        <v>0</v>
      </c>
      <c r="H87" s="87">
        <v>0</v>
      </c>
      <c r="I87" s="87">
        <v>0</v>
      </c>
      <c r="J87" s="87">
        <v>0</v>
      </c>
      <c r="K87" s="2"/>
    </row>
    <row r="88" spans="2:11" x14ac:dyDescent="0.25">
      <c r="B88" s="2"/>
      <c r="C88" s="74" t="s">
        <v>399</v>
      </c>
      <c r="D88" s="75"/>
      <c r="E88" s="73"/>
      <c r="F88" s="73"/>
      <c r="G88" s="87">
        <v>0</v>
      </c>
      <c r="H88" s="87">
        <v>0</v>
      </c>
      <c r="I88" s="87">
        <v>0</v>
      </c>
      <c r="J88" s="87">
        <v>0</v>
      </c>
      <c r="K88" s="2"/>
    </row>
    <row r="89" spans="2:11" x14ac:dyDescent="0.25">
      <c r="B89" s="2"/>
      <c r="C89" s="74" t="s">
        <v>400</v>
      </c>
      <c r="D89" s="75"/>
      <c r="E89" s="73"/>
      <c r="F89" s="73"/>
      <c r="G89" s="87">
        <v>0</v>
      </c>
      <c r="H89" s="87">
        <v>0</v>
      </c>
      <c r="I89" s="87">
        <v>0</v>
      </c>
      <c r="J89" s="87">
        <v>0</v>
      </c>
      <c r="K89" s="2"/>
    </row>
    <row r="90" spans="2:11" x14ac:dyDescent="0.25">
      <c r="B90" s="2"/>
      <c r="C90" s="74" t="s">
        <v>401</v>
      </c>
      <c r="D90" s="75"/>
      <c r="E90" s="73"/>
      <c r="F90" s="73"/>
      <c r="G90" s="87">
        <v>0</v>
      </c>
      <c r="H90" s="87">
        <v>0</v>
      </c>
      <c r="I90" s="87">
        <v>0</v>
      </c>
      <c r="J90" s="87">
        <v>0</v>
      </c>
      <c r="K90" s="2"/>
    </row>
    <row r="91" spans="2:11" x14ac:dyDescent="0.25">
      <c r="B91" s="2"/>
      <c r="C91" s="74" t="s">
        <v>402</v>
      </c>
      <c r="D91" s="75"/>
      <c r="E91" s="73"/>
      <c r="F91" s="73"/>
      <c r="G91" s="87">
        <v>0</v>
      </c>
      <c r="H91" s="87">
        <v>0</v>
      </c>
      <c r="I91" s="87">
        <v>0</v>
      </c>
      <c r="J91" s="87">
        <v>0</v>
      </c>
      <c r="K91" s="2"/>
    </row>
    <row r="92" spans="2:11" x14ac:dyDescent="0.25">
      <c r="B92" s="2"/>
      <c r="C92" s="74" t="s">
        <v>403</v>
      </c>
      <c r="D92" s="75"/>
      <c r="E92" s="73"/>
      <c r="F92" s="73"/>
      <c r="G92" s="87">
        <v>0</v>
      </c>
      <c r="H92" s="87">
        <v>0</v>
      </c>
      <c r="I92" s="87">
        <v>0</v>
      </c>
      <c r="J92" s="87">
        <v>0</v>
      </c>
      <c r="K92" s="2"/>
    </row>
    <row r="93" spans="2:11" x14ac:dyDescent="0.25">
      <c r="B93" s="2"/>
      <c r="C93" s="74" t="s">
        <v>404</v>
      </c>
      <c r="D93" s="75"/>
      <c r="E93" s="73"/>
      <c r="F93" s="73"/>
      <c r="G93" s="87">
        <v>0</v>
      </c>
      <c r="H93" s="87">
        <v>0</v>
      </c>
      <c r="I93" s="87">
        <v>0</v>
      </c>
      <c r="J93" s="87">
        <v>0</v>
      </c>
      <c r="K93" s="2"/>
    </row>
    <row r="94" spans="2:11" x14ac:dyDescent="0.25">
      <c r="B94" s="2"/>
      <c r="C94" s="74" t="s">
        <v>405</v>
      </c>
      <c r="D94" s="75"/>
      <c r="E94" s="73"/>
      <c r="F94" s="73"/>
      <c r="G94" s="87">
        <v>0</v>
      </c>
      <c r="H94" s="87">
        <v>0</v>
      </c>
      <c r="I94" s="87">
        <v>0</v>
      </c>
      <c r="J94" s="87">
        <v>0</v>
      </c>
      <c r="K94" s="2"/>
    </row>
    <row r="95" spans="2:11" x14ac:dyDescent="0.25">
      <c r="B95" s="2"/>
      <c r="C95" s="74" t="s">
        <v>406</v>
      </c>
      <c r="D95" s="75"/>
      <c r="E95" s="73"/>
      <c r="F95" s="73"/>
      <c r="G95" s="87">
        <v>0</v>
      </c>
      <c r="H95" s="87">
        <v>0</v>
      </c>
      <c r="I95" s="87">
        <v>0</v>
      </c>
      <c r="J95" s="87">
        <v>0</v>
      </c>
      <c r="K95" s="2"/>
    </row>
    <row r="96" spans="2:11" x14ac:dyDescent="0.25">
      <c r="B96" s="2"/>
      <c r="C96" s="74" t="s">
        <v>407</v>
      </c>
      <c r="D96" s="75"/>
      <c r="E96" s="73"/>
      <c r="F96" s="73"/>
      <c r="G96" s="87">
        <v>0</v>
      </c>
      <c r="H96" s="87">
        <v>0</v>
      </c>
      <c r="I96" s="87">
        <v>0</v>
      </c>
      <c r="J96" s="87">
        <v>0</v>
      </c>
      <c r="K96" s="2"/>
    </row>
    <row r="97" spans="2:11" x14ac:dyDescent="0.25">
      <c r="B97" s="2"/>
      <c r="C97" s="74" t="s">
        <v>408</v>
      </c>
      <c r="D97" s="75"/>
      <c r="E97" s="73"/>
      <c r="F97" s="73"/>
      <c r="G97" s="87">
        <v>0</v>
      </c>
      <c r="H97" s="87">
        <v>0</v>
      </c>
      <c r="I97" s="87">
        <v>0</v>
      </c>
      <c r="J97" s="87">
        <v>0</v>
      </c>
      <c r="K97" s="2"/>
    </row>
    <row r="98" spans="2:11" x14ac:dyDescent="0.25">
      <c r="B98" s="2"/>
      <c r="C98" s="74" t="s">
        <v>409</v>
      </c>
      <c r="D98" s="75"/>
      <c r="E98" s="73"/>
      <c r="F98" s="73"/>
      <c r="G98" s="87">
        <v>0</v>
      </c>
      <c r="H98" s="87">
        <v>0</v>
      </c>
      <c r="I98" s="87">
        <v>0</v>
      </c>
      <c r="J98" s="87">
        <v>0</v>
      </c>
      <c r="K98" s="2"/>
    </row>
    <row r="99" spans="2:11" x14ac:dyDescent="0.25">
      <c r="B99" s="2"/>
      <c r="C99" s="74" t="s">
        <v>410</v>
      </c>
      <c r="D99" s="75"/>
      <c r="E99" s="73"/>
      <c r="F99" s="73"/>
      <c r="G99" s="87">
        <v>0</v>
      </c>
      <c r="H99" s="87">
        <v>0</v>
      </c>
      <c r="I99" s="87">
        <v>0</v>
      </c>
      <c r="J99" s="87">
        <v>0</v>
      </c>
      <c r="K99" s="2"/>
    </row>
    <row r="100" spans="2:11" x14ac:dyDescent="0.25">
      <c r="B100" s="2"/>
      <c r="C100" s="74" t="s">
        <v>411</v>
      </c>
      <c r="D100" s="75"/>
      <c r="E100" s="73"/>
      <c r="F100" s="73"/>
      <c r="G100" s="87">
        <v>0</v>
      </c>
      <c r="H100" s="87">
        <v>0</v>
      </c>
      <c r="I100" s="87">
        <v>0</v>
      </c>
      <c r="J100" s="87">
        <v>0</v>
      </c>
      <c r="K100" s="2"/>
    </row>
    <row r="101" spans="2:11" x14ac:dyDescent="0.25">
      <c r="B101" s="2"/>
      <c r="C101" s="74" t="s">
        <v>412</v>
      </c>
      <c r="D101" s="75"/>
      <c r="E101" s="73"/>
      <c r="F101" s="73"/>
      <c r="G101" s="87">
        <v>0</v>
      </c>
      <c r="H101" s="87">
        <v>0</v>
      </c>
      <c r="I101" s="87">
        <v>0</v>
      </c>
      <c r="J101" s="87">
        <v>0</v>
      </c>
      <c r="K101" s="2"/>
    </row>
    <row r="102" spans="2:11" x14ac:dyDescent="0.25">
      <c r="B102" s="2"/>
      <c r="C102" s="74" t="s">
        <v>413</v>
      </c>
      <c r="D102" s="75"/>
      <c r="E102" s="73"/>
      <c r="F102" s="73"/>
      <c r="G102" s="87">
        <v>0</v>
      </c>
      <c r="H102" s="87">
        <v>0</v>
      </c>
      <c r="I102" s="87">
        <v>0</v>
      </c>
      <c r="J102" s="87">
        <v>0</v>
      </c>
      <c r="K102" s="2"/>
    </row>
    <row r="103" spans="2:11" x14ac:dyDescent="0.25">
      <c r="B103" s="2"/>
      <c r="C103" s="74" t="s">
        <v>414</v>
      </c>
      <c r="D103" s="75"/>
      <c r="E103" s="73"/>
      <c r="F103" s="73"/>
      <c r="G103" s="87">
        <v>0</v>
      </c>
      <c r="H103" s="87">
        <v>0</v>
      </c>
      <c r="I103" s="87">
        <v>0</v>
      </c>
      <c r="J103" s="87">
        <v>0</v>
      </c>
      <c r="K103" s="2"/>
    </row>
    <row r="104" spans="2:11" x14ac:dyDescent="0.25">
      <c r="B104" s="2"/>
      <c r="C104" s="74" t="s">
        <v>415</v>
      </c>
      <c r="D104" s="75"/>
      <c r="E104" s="73"/>
      <c r="F104" s="73"/>
      <c r="G104" s="87">
        <v>0</v>
      </c>
      <c r="H104" s="87">
        <v>0</v>
      </c>
      <c r="I104" s="87">
        <v>0</v>
      </c>
      <c r="J104" s="87">
        <v>0</v>
      </c>
      <c r="K104" s="2"/>
    </row>
    <row r="105" spans="2:11" x14ac:dyDescent="0.25">
      <c r="B105" s="2"/>
      <c r="C105" s="74" t="s">
        <v>416</v>
      </c>
      <c r="D105" s="75"/>
      <c r="E105" s="73"/>
      <c r="F105" s="73"/>
      <c r="G105" s="87">
        <v>0</v>
      </c>
      <c r="H105" s="87">
        <v>0</v>
      </c>
      <c r="I105" s="87">
        <v>0</v>
      </c>
      <c r="J105" s="87">
        <v>0</v>
      </c>
      <c r="K105" s="2"/>
    </row>
    <row r="106" spans="2:11" x14ac:dyDescent="0.25">
      <c r="B106" s="2"/>
      <c r="C106" s="74" t="s">
        <v>417</v>
      </c>
      <c r="D106" s="75"/>
      <c r="E106" s="73"/>
      <c r="F106" s="73"/>
      <c r="G106" s="87">
        <v>0</v>
      </c>
      <c r="H106" s="87">
        <v>0</v>
      </c>
      <c r="I106" s="87">
        <v>0</v>
      </c>
      <c r="J106" s="87">
        <v>0</v>
      </c>
      <c r="K106" s="2"/>
    </row>
    <row r="107" spans="2:11" x14ac:dyDescent="0.25">
      <c r="B107" s="2"/>
      <c r="C107" s="74" t="s">
        <v>418</v>
      </c>
      <c r="D107" s="75"/>
      <c r="E107" s="73"/>
      <c r="F107" s="73"/>
      <c r="G107" s="87">
        <v>0</v>
      </c>
      <c r="H107" s="87">
        <v>0</v>
      </c>
      <c r="I107" s="87">
        <v>0</v>
      </c>
      <c r="J107" s="87">
        <v>0</v>
      </c>
      <c r="K107" s="2"/>
    </row>
    <row r="108" spans="2:11" x14ac:dyDescent="0.25">
      <c r="B108" s="2"/>
      <c r="C108" s="74" t="s">
        <v>419</v>
      </c>
      <c r="D108" s="75"/>
      <c r="E108" s="73"/>
      <c r="F108" s="73"/>
      <c r="G108" s="87">
        <v>0</v>
      </c>
      <c r="H108" s="87">
        <v>0</v>
      </c>
      <c r="I108" s="87">
        <v>0</v>
      </c>
      <c r="J108" s="87">
        <v>0</v>
      </c>
      <c r="K108" s="2"/>
    </row>
    <row r="109" spans="2:11" x14ac:dyDescent="0.25">
      <c r="B109" s="2"/>
      <c r="C109" s="74" t="s">
        <v>420</v>
      </c>
      <c r="D109" s="75"/>
      <c r="E109" s="73"/>
      <c r="F109" s="73"/>
      <c r="G109" s="87">
        <v>0</v>
      </c>
      <c r="H109" s="87">
        <v>0</v>
      </c>
      <c r="I109" s="87">
        <v>0</v>
      </c>
      <c r="J109" s="87">
        <v>0</v>
      </c>
      <c r="K109" s="2"/>
    </row>
    <row r="110" spans="2:11" x14ac:dyDescent="0.25">
      <c r="B110" s="2"/>
      <c r="C110" s="74" t="s">
        <v>421</v>
      </c>
      <c r="D110" s="75"/>
      <c r="E110" s="73"/>
      <c r="F110" s="73"/>
      <c r="G110" s="87">
        <v>0</v>
      </c>
      <c r="H110" s="87">
        <v>0</v>
      </c>
      <c r="I110" s="87">
        <v>0</v>
      </c>
      <c r="J110" s="87">
        <v>0</v>
      </c>
      <c r="K110" s="2"/>
    </row>
    <row r="111" spans="2:11" x14ac:dyDescent="0.25">
      <c r="B111" s="2"/>
      <c r="C111" s="74" t="s">
        <v>422</v>
      </c>
      <c r="D111" s="75"/>
      <c r="E111" s="73"/>
      <c r="F111" s="73"/>
      <c r="G111" s="87">
        <v>0</v>
      </c>
      <c r="H111" s="87">
        <v>0</v>
      </c>
      <c r="I111" s="87">
        <v>0</v>
      </c>
      <c r="J111" s="87">
        <v>0</v>
      </c>
      <c r="K111" s="2"/>
    </row>
    <row r="112" spans="2:11" x14ac:dyDescent="0.25">
      <c r="B112" s="2"/>
      <c r="C112" s="74" t="s">
        <v>423</v>
      </c>
      <c r="D112" s="75"/>
      <c r="E112" s="73"/>
      <c r="F112" s="73"/>
      <c r="G112" s="87">
        <v>0</v>
      </c>
      <c r="H112" s="87">
        <v>0</v>
      </c>
      <c r="I112" s="87">
        <v>0</v>
      </c>
      <c r="J112" s="87">
        <v>0</v>
      </c>
      <c r="K112" s="2"/>
    </row>
    <row r="113" spans="1:11" x14ac:dyDescent="0.25">
      <c r="B113" s="2"/>
      <c r="C113" s="74" t="s">
        <v>424</v>
      </c>
      <c r="D113" s="75"/>
      <c r="E113" s="73"/>
      <c r="F113" s="73"/>
      <c r="G113" s="87">
        <v>0</v>
      </c>
      <c r="H113" s="87">
        <v>0</v>
      </c>
      <c r="I113" s="87">
        <v>0</v>
      </c>
      <c r="J113" s="87">
        <v>0</v>
      </c>
      <c r="K113" s="2"/>
    </row>
    <row r="114" spans="1:11" s="24" customFormat="1" x14ac:dyDescent="0.25">
      <c r="B114" s="5"/>
      <c r="C114" s="94" t="s">
        <v>425</v>
      </c>
      <c r="D114" s="95"/>
      <c r="E114" s="73"/>
      <c r="F114" s="73"/>
      <c r="G114" s="87">
        <v>0</v>
      </c>
      <c r="H114" s="87">
        <v>0</v>
      </c>
      <c r="I114" s="87">
        <v>0</v>
      </c>
      <c r="J114" s="87">
        <v>0</v>
      </c>
      <c r="K114" s="5"/>
    </row>
    <row r="115" spans="1:11" s="24" customFormat="1" x14ac:dyDescent="0.25">
      <c r="A115" s="25" t="s">
        <v>426</v>
      </c>
      <c r="B115" s="5"/>
      <c r="C115" s="94" t="s">
        <v>427</v>
      </c>
      <c r="D115" s="95"/>
      <c r="E115" s="73"/>
      <c r="F115" s="73"/>
      <c r="G115" s="87">
        <v>0</v>
      </c>
      <c r="H115" s="87">
        <v>0</v>
      </c>
      <c r="I115" s="87">
        <v>0</v>
      </c>
      <c r="J115" s="87">
        <v>0</v>
      </c>
      <c r="K115" s="5"/>
    </row>
    <row r="116" spans="1:11" x14ac:dyDescent="0.25">
      <c r="A116" s="26" t="s">
        <v>428</v>
      </c>
      <c r="B116" s="2"/>
      <c r="C116" s="74" t="s">
        <v>318</v>
      </c>
      <c r="D116" s="75"/>
      <c r="E116" s="21" t="str">
        <f>""</f>
        <v/>
      </c>
      <c r="F116" s="21" t="str">
        <f>""</f>
        <v/>
      </c>
      <c r="G116" s="20">
        <f>SUM(G16:G115)</f>
        <v>0</v>
      </c>
      <c r="H116" s="20">
        <f>SUM(H16:H115)</f>
        <v>0</v>
      </c>
      <c r="I116" s="20">
        <f>SUM(I16:I115)</f>
        <v>0</v>
      </c>
      <c r="J116" s="20">
        <f>SUM(J16:J115)</f>
        <v>0</v>
      </c>
      <c r="K116" s="2"/>
    </row>
    <row r="117" spans="1:11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</row>
    <row r="118" spans="1:11" ht="5.0999999999999996" customHeight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</row>
  </sheetData>
  <sheetProtection password="BBAF" sheet="1" formatColumns="0" insertRows="0" deleteRows="0" selectLockedCells="1"/>
  <mergeCells count="713">
    <mergeCell ref="C7:J7"/>
    <mergeCell ref="C9:J9"/>
    <mergeCell ref="C10:J10"/>
    <mergeCell ref="C11:J11"/>
    <mergeCell ref="C13:J13"/>
    <mergeCell ref="I14:I15"/>
    <mergeCell ref="J14:J15"/>
    <mergeCell ref="C16:D16"/>
    <mergeCell ref="E16"/>
    <mergeCell ref="F16"/>
    <mergeCell ref="G16"/>
    <mergeCell ref="H16"/>
    <mergeCell ref="I16"/>
    <mergeCell ref="J16"/>
    <mergeCell ref="C14:D15"/>
    <mergeCell ref="E14:E15"/>
    <mergeCell ref="F14:F15"/>
    <mergeCell ref="G14:G15"/>
    <mergeCell ref="H14:H15"/>
    <mergeCell ref="I17"/>
    <mergeCell ref="J17"/>
    <mergeCell ref="C18:D18"/>
    <mergeCell ref="E18"/>
    <mergeCell ref="F18"/>
    <mergeCell ref="G18"/>
    <mergeCell ref="H18"/>
    <mergeCell ref="I18"/>
    <mergeCell ref="J18"/>
    <mergeCell ref="C17:D17"/>
    <mergeCell ref="E17"/>
    <mergeCell ref="F17"/>
    <mergeCell ref="G17"/>
    <mergeCell ref="H17"/>
    <mergeCell ref="I19"/>
    <mergeCell ref="J19"/>
    <mergeCell ref="C20:D20"/>
    <mergeCell ref="E20"/>
    <mergeCell ref="F20"/>
    <mergeCell ref="G20"/>
    <mergeCell ref="H20"/>
    <mergeCell ref="I20"/>
    <mergeCell ref="J20"/>
    <mergeCell ref="C19:D19"/>
    <mergeCell ref="E19"/>
    <mergeCell ref="F19"/>
    <mergeCell ref="G19"/>
    <mergeCell ref="H19"/>
    <mergeCell ref="I21"/>
    <mergeCell ref="J21"/>
    <mergeCell ref="C22:D22"/>
    <mergeCell ref="E22"/>
    <mergeCell ref="F22"/>
    <mergeCell ref="G22"/>
    <mergeCell ref="H22"/>
    <mergeCell ref="I22"/>
    <mergeCell ref="J22"/>
    <mergeCell ref="C21:D21"/>
    <mergeCell ref="E21"/>
    <mergeCell ref="F21"/>
    <mergeCell ref="G21"/>
    <mergeCell ref="H21"/>
    <mergeCell ref="I23"/>
    <mergeCell ref="J23"/>
    <mergeCell ref="C24:D24"/>
    <mergeCell ref="E24"/>
    <mergeCell ref="F24"/>
    <mergeCell ref="G24"/>
    <mergeCell ref="H24"/>
    <mergeCell ref="I24"/>
    <mergeCell ref="J24"/>
    <mergeCell ref="C23:D23"/>
    <mergeCell ref="E23"/>
    <mergeCell ref="F23"/>
    <mergeCell ref="G23"/>
    <mergeCell ref="H23"/>
    <mergeCell ref="I25"/>
    <mergeCell ref="J25"/>
    <mergeCell ref="C26:D26"/>
    <mergeCell ref="E26"/>
    <mergeCell ref="F26"/>
    <mergeCell ref="G26"/>
    <mergeCell ref="H26"/>
    <mergeCell ref="I26"/>
    <mergeCell ref="J26"/>
    <mergeCell ref="C25:D25"/>
    <mergeCell ref="E25"/>
    <mergeCell ref="F25"/>
    <mergeCell ref="G25"/>
    <mergeCell ref="H25"/>
    <mergeCell ref="I27"/>
    <mergeCell ref="J27"/>
    <mergeCell ref="C28:D28"/>
    <mergeCell ref="E28"/>
    <mergeCell ref="F28"/>
    <mergeCell ref="G28"/>
    <mergeCell ref="H28"/>
    <mergeCell ref="I28"/>
    <mergeCell ref="J28"/>
    <mergeCell ref="C27:D27"/>
    <mergeCell ref="E27"/>
    <mergeCell ref="F27"/>
    <mergeCell ref="G27"/>
    <mergeCell ref="H27"/>
    <mergeCell ref="I29"/>
    <mergeCell ref="J29"/>
    <mergeCell ref="C30:D30"/>
    <mergeCell ref="E30"/>
    <mergeCell ref="F30"/>
    <mergeCell ref="G30"/>
    <mergeCell ref="H30"/>
    <mergeCell ref="I30"/>
    <mergeCell ref="J30"/>
    <mergeCell ref="C29:D29"/>
    <mergeCell ref="E29"/>
    <mergeCell ref="F29"/>
    <mergeCell ref="G29"/>
    <mergeCell ref="H29"/>
    <mergeCell ref="I31"/>
    <mergeCell ref="J31"/>
    <mergeCell ref="C32:D32"/>
    <mergeCell ref="E32"/>
    <mergeCell ref="F32"/>
    <mergeCell ref="G32"/>
    <mergeCell ref="H32"/>
    <mergeCell ref="I32"/>
    <mergeCell ref="J32"/>
    <mergeCell ref="C31:D31"/>
    <mergeCell ref="E31"/>
    <mergeCell ref="F31"/>
    <mergeCell ref="G31"/>
    <mergeCell ref="H31"/>
    <mergeCell ref="I33"/>
    <mergeCell ref="J33"/>
    <mergeCell ref="C34:D34"/>
    <mergeCell ref="E34"/>
    <mergeCell ref="F34"/>
    <mergeCell ref="G34"/>
    <mergeCell ref="H34"/>
    <mergeCell ref="I34"/>
    <mergeCell ref="J34"/>
    <mergeCell ref="C33:D33"/>
    <mergeCell ref="E33"/>
    <mergeCell ref="F33"/>
    <mergeCell ref="G33"/>
    <mergeCell ref="H33"/>
    <mergeCell ref="I35"/>
    <mergeCell ref="J35"/>
    <mergeCell ref="C36:D36"/>
    <mergeCell ref="E36"/>
    <mergeCell ref="F36"/>
    <mergeCell ref="G36"/>
    <mergeCell ref="H36"/>
    <mergeCell ref="I36"/>
    <mergeCell ref="J36"/>
    <mergeCell ref="C35:D35"/>
    <mergeCell ref="E35"/>
    <mergeCell ref="F35"/>
    <mergeCell ref="G35"/>
    <mergeCell ref="H35"/>
    <mergeCell ref="I37"/>
    <mergeCell ref="J37"/>
    <mergeCell ref="C38:D38"/>
    <mergeCell ref="E38"/>
    <mergeCell ref="F38"/>
    <mergeCell ref="G38"/>
    <mergeCell ref="H38"/>
    <mergeCell ref="I38"/>
    <mergeCell ref="J38"/>
    <mergeCell ref="C37:D37"/>
    <mergeCell ref="E37"/>
    <mergeCell ref="F37"/>
    <mergeCell ref="G37"/>
    <mergeCell ref="H37"/>
    <mergeCell ref="I39"/>
    <mergeCell ref="J39"/>
    <mergeCell ref="C40:D40"/>
    <mergeCell ref="E40"/>
    <mergeCell ref="F40"/>
    <mergeCell ref="G40"/>
    <mergeCell ref="H40"/>
    <mergeCell ref="I40"/>
    <mergeCell ref="J40"/>
    <mergeCell ref="C39:D39"/>
    <mergeCell ref="E39"/>
    <mergeCell ref="F39"/>
    <mergeCell ref="G39"/>
    <mergeCell ref="H39"/>
    <mergeCell ref="I41"/>
    <mergeCell ref="J41"/>
    <mergeCell ref="C42:D42"/>
    <mergeCell ref="E42"/>
    <mergeCell ref="F42"/>
    <mergeCell ref="G42"/>
    <mergeCell ref="H42"/>
    <mergeCell ref="I42"/>
    <mergeCell ref="J42"/>
    <mergeCell ref="C41:D41"/>
    <mergeCell ref="E41"/>
    <mergeCell ref="F41"/>
    <mergeCell ref="G41"/>
    <mergeCell ref="H41"/>
    <mergeCell ref="I43"/>
    <mergeCell ref="J43"/>
    <mergeCell ref="C44:D44"/>
    <mergeCell ref="E44"/>
    <mergeCell ref="F44"/>
    <mergeCell ref="G44"/>
    <mergeCell ref="H44"/>
    <mergeCell ref="I44"/>
    <mergeCell ref="J44"/>
    <mergeCell ref="C43:D43"/>
    <mergeCell ref="E43"/>
    <mergeCell ref="F43"/>
    <mergeCell ref="G43"/>
    <mergeCell ref="H43"/>
    <mergeCell ref="I45"/>
    <mergeCell ref="J45"/>
    <mergeCell ref="C46:D46"/>
    <mergeCell ref="E46"/>
    <mergeCell ref="F46"/>
    <mergeCell ref="G46"/>
    <mergeCell ref="H46"/>
    <mergeCell ref="I46"/>
    <mergeCell ref="J46"/>
    <mergeCell ref="C45:D45"/>
    <mergeCell ref="E45"/>
    <mergeCell ref="F45"/>
    <mergeCell ref="G45"/>
    <mergeCell ref="H45"/>
    <mergeCell ref="I47"/>
    <mergeCell ref="J47"/>
    <mergeCell ref="C48:D48"/>
    <mergeCell ref="E48"/>
    <mergeCell ref="F48"/>
    <mergeCell ref="G48"/>
    <mergeCell ref="H48"/>
    <mergeCell ref="I48"/>
    <mergeCell ref="J48"/>
    <mergeCell ref="C47:D47"/>
    <mergeCell ref="E47"/>
    <mergeCell ref="F47"/>
    <mergeCell ref="G47"/>
    <mergeCell ref="H47"/>
    <mergeCell ref="I49"/>
    <mergeCell ref="J49"/>
    <mergeCell ref="C50:D50"/>
    <mergeCell ref="E50"/>
    <mergeCell ref="F50"/>
    <mergeCell ref="G50"/>
    <mergeCell ref="H50"/>
    <mergeCell ref="I50"/>
    <mergeCell ref="J50"/>
    <mergeCell ref="C49:D49"/>
    <mergeCell ref="E49"/>
    <mergeCell ref="F49"/>
    <mergeCell ref="G49"/>
    <mergeCell ref="H49"/>
    <mergeCell ref="I51"/>
    <mergeCell ref="J51"/>
    <mergeCell ref="C52:D52"/>
    <mergeCell ref="E52"/>
    <mergeCell ref="F52"/>
    <mergeCell ref="G52"/>
    <mergeCell ref="H52"/>
    <mergeCell ref="I52"/>
    <mergeCell ref="J52"/>
    <mergeCell ref="C51:D51"/>
    <mergeCell ref="E51"/>
    <mergeCell ref="F51"/>
    <mergeCell ref="G51"/>
    <mergeCell ref="H51"/>
    <mergeCell ref="I53"/>
    <mergeCell ref="J53"/>
    <mergeCell ref="C54:D54"/>
    <mergeCell ref="E54"/>
    <mergeCell ref="F54"/>
    <mergeCell ref="G54"/>
    <mergeCell ref="H54"/>
    <mergeCell ref="I54"/>
    <mergeCell ref="J54"/>
    <mergeCell ref="C53:D53"/>
    <mergeCell ref="E53"/>
    <mergeCell ref="F53"/>
    <mergeCell ref="G53"/>
    <mergeCell ref="H53"/>
    <mergeCell ref="I55"/>
    <mergeCell ref="J55"/>
    <mergeCell ref="C56:D56"/>
    <mergeCell ref="E56"/>
    <mergeCell ref="F56"/>
    <mergeCell ref="G56"/>
    <mergeCell ref="H56"/>
    <mergeCell ref="I56"/>
    <mergeCell ref="J56"/>
    <mergeCell ref="C55:D55"/>
    <mergeCell ref="E55"/>
    <mergeCell ref="F55"/>
    <mergeCell ref="G55"/>
    <mergeCell ref="H55"/>
    <mergeCell ref="I57"/>
    <mergeCell ref="J57"/>
    <mergeCell ref="C58:D58"/>
    <mergeCell ref="E58"/>
    <mergeCell ref="F58"/>
    <mergeCell ref="G58"/>
    <mergeCell ref="H58"/>
    <mergeCell ref="I58"/>
    <mergeCell ref="J58"/>
    <mergeCell ref="C57:D57"/>
    <mergeCell ref="E57"/>
    <mergeCell ref="F57"/>
    <mergeCell ref="G57"/>
    <mergeCell ref="H57"/>
    <mergeCell ref="I59"/>
    <mergeCell ref="J59"/>
    <mergeCell ref="C60:D60"/>
    <mergeCell ref="E60"/>
    <mergeCell ref="F60"/>
    <mergeCell ref="G60"/>
    <mergeCell ref="H60"/>
    <mergeCell ref="I60"/>
    <mergeCell ref="J60"/>
    <mergeCell ref="C59:D59"/>
    <mergeCell ref="E59"/>
    <mergeCell ref="F59"/>
    <mergeCell ref="G59"/>
    <mergeCell ref="H59"/>
    <mergeCell ref="I61"/>
    <mergeCell ref="J61"/>
    <mergeCell ref="C62:D62"/>
    <mergeCell ref="E62"/>
    <mergeCell ref="F62"/>
    <mergeCell ref="G62"/>
    <mergeCell ref="H62"/>
    <mergeCell ref="I62"/>
    <mergeCell ref="J62"/>
    <mergeCell ref="C61:D61"/>
    <mergeCell ref="E61"/>
    <mergeCell ref="F61"/>
    <mergeCell ref="G61"/>
    <mergeCell ref="H61"/>
    <mergeCell ref="I63"/>
    <mergeCell ref="J63"/>
    <mergeCell ref="C64:D64"/>
    <mergeCell ref="E64"/>
    <mergeCell ref="F64"/>
    <mergeCell ref="G64"/>
    <mergeCell ref="H64"/>
    <mergeCell ref="I64"/>
    <mergeCell ref="J64"/>
    <mergeCell ref="C63:D63"/>
    <mergeCell ref="E63"/>
    <mergeCell ref="F63"/>
    <mergeCell ref="G63"/>
    <mergeCell ref="H63"/>
    <mergeCell ref="I65"/>
    <mergeCell ref="J65"/>
    <mergeCell ref="C66:D66"/>
    <mergeCell ref="E66"/>
    <mergeCell ref="F66"/>
    <mergeCell ref="G66"/>
    <mergeCell ref="H66"/>
    <mergeCell ref="I66"/>
    <mergeCell ref="J66"/>
    <mergeCell ref="C65:D65"/>
    <mergeCell ref="E65"/>
    <mergeCell ref="F65"/>
    <mergeCell ref="G65"/>
    <mergeCell ref="H65"/>
    <mergeCell ref="I67"/>
    <mergeCell ref="J67"/>
    <mergeCell ref="C68:D68"/>
    <mergeCell ref="E68"/>
    <mergeCell ref="F68"/>
    <mergeCell ref="G68"/>
    <mergeCell ref="H68"/>
    <mergeCell ref="I68"/>
    <mergeCell ref="J68"/>
    <mergeCell ref="C67:D67"/>
    <mergeCell ref="E67"/>
    <mergeCell ref="F67"/>
    <mergeCell ref="G67"/>
    <mergeCell ref="H67"/>
    <mergeCell ref="I69"/>
    <mergeCell ref="J69"/>
    <mergeCell ref="C70:D70"/>
    <mergeCell ref="E70"/>
    <mergeCell ref="F70"/>
    <mergeCell ref="G70"/>
    <mergeCell ref="H70"/>
    <mergeCell ref="I70"/>
    <mergeCell ref="J70"/>
    <mergeCell ref="C69:D69"/>
    <mergeCell ref="E69"/>
    <mergeCell ref="F69"/>
    <mergeCell ref="G69"/>
    <mergeCell ref="H69"/>
    <mergeCell ref="I71"/>
    <mergeCell ref="J71"/>
    <mergeCell ref="C72:D72"/>
    <mergeCell ref="E72"/>
    <mergeCell ref="F72"/>
    <mergeCell ref="G72"/>
    <mergeCell ref="H72"/>
    <mergeCell ref="I72"/>
    <mergeCell ref="J72"/>
    <mergeCell ref="C71:D71"/>
    <mergeCell ref="E71"/>
    <mergeCell ref="F71"/>
    <mergeCell ref="G71"/>
    <mergeCell ref="H71"/>
    <mergeCell ref="I73"/>
    <mergeCell ref="J73"/>
    <mergeCell ref="C74:D74"/>
    <mergeCell ref="E74"/>
    <mergeCell ref="F74"/>
    <mergeCell ref="G74"/>
    <mergeCell ref="H74"/>
    <mergeCell ref="I74"/>
    <mergeCell ref="J74"/>
    <mergeCell ref="C73:D73"/>
    <mergeCell ref="E73"/>
    <mergeCell ref="F73"/>
    <mergeCell ref="G73"/>
    <mergeCell ref="H73"/>
    <mergeCell ref="I75"/>
    <mergeCell ref="J75"/>
    <mergeCell ref="C76:D76"/>
    <mergeCell ref="E76"/>
    <mergeCell ref="F76"/>
    <mergeCell ref="G76"/>
    <mergeCell ref="H76"/>
    <mergeCell ref="I76"/>
    <mergeCell ref="J76"/>
    <mergeCell ref="C75:D75"/>
    <mergeCell ref="E75"/>
    <mergeCell ref="F75"/>
    <mergeCell ref="G75"/>
    <mergeCell ref="H75"/>
    <mergeCell ref="I77"/>
    <mergeCell ref="J77"/>
    <mergeCell ref="C78:D78"/>
    <mergeCell ref="E78"/>
    <mergeCell ref="F78"/>
    <mergeCell ref="G78"/>
    <mergeCell ref="H78"/>
    <mergeCell ref="I78"/>
    <mergeCell ref="J78"/>
    <mergeCell ref="C77:D77"/>
    <mergeCell ref="E77"/>
    <mergeCell ref="F77"/>
    <mergeCell ref="G77"/>
    <mergeCell ref="H77"/>
    <mergeCell ref="I79"/>
    <mergeCell ref="J79"/>
    <mergeCell ref="C80:D80"/>
    <mergeCell ref="E80"/>
    <mergeCell ref="F80"/>
    <mergeCell ref="G80"/>
    <mergeCell ref="H80"/>
    <mergeCell ref="I80"/>
    <mergeCell ref="J80"/>
    <mergeCell ref="C79:D79"/>
    <mergeCell ref="E79"/>
    <mergeCell ref="F79"/>
    <mergeCell ref="G79"/>
    <mergeCell ref="H79"/>
    <mergeCell ref="I81"/>
    <mergeCell ref="J81"/>
    <mergeCell ref="C82:D82"/>
    <mergeCell ref="E82"/>
    <mergeCell ref="F82"/>
    <mergeCell ref="G82"/>
    <mergeCell ref="H82"/>
    <mergeCell ref="I82"/>
    <mergeCell ref="J82"/>
    <mergeCell ref="C81:D81"/>
    <mergeCell ref="E81"/>
    <mergeCell ref="F81"/>
    <mergeCell ref="G81"/>
    <mergeCell ref="H81"/>
    <mergeCell ref="I83"/>
    <mergeCell ref="J83"/>
    <mergeCell ref="C84:D84"/>
    <mergeCell ref="E84"/>
    <mergeCell ref="F84"/>
    <mergeCell ref="G84"/>
    <mergeCell ref="H84"/>
    <mergeCell ref="I84"/>
    <mergeCell ref="J84"/>
    <mergeCell ref="C83:D83"/>
    <mergeCell ref="E83"/>
    <mergeCell ref="F83"/>
    <mergeCell ref="G83"/>
    <mergeCell ref="H83"/>
    <mergeCell ref="I85"/>
    <mergeCell ref="J85"/>
    <mergeCell ref="C86:D86"/>
    <mergeCell ref="E86"/>
    <mergeCell ref="F86"/>
    <mergeCell ref="G86"/>
    <mergeCell ref="H86"/>
    <mergeCell ref="I86"/>
    <mergeCell ref="J86"/>
    <mergeCell ref="C85:D85"/>
    <mergeCell ref="E85"/>
    <mergeCell ref="F85"/>
    <mergeCell ref="G85"/>
    <mergeCell ref="H85"/>
    <mergeCell ref="I87"/>
    <mergeCell ref="J87"/>
    <mergeCell ref="C88:D88"/>
    <mergeCell ref="E88"/>
    <mergeCell ref="F88"/>
    <mergeCell ref="G88"/>
    <mergeCell ref="H88"/>
    <mergeCell ref="I88"/>
    <mergeCell ref="J88"/>
    <mergeCell ref="C87:D87"/>
    <mergeCell ref="E87"/>
    <mergeCell ref="F87"/>
    <mergeCell ref="G87"/>
    <mergeCell ref="H87"/>
    <mergeCell ref="I89"/>
    <mergeCell ref="J89"/>
    <mergeCell ref="C90:D90"/>
    <mergeCell ref="E90"/>
    <mergeCell ref="F90"/>
    <mergeCell ref="G90"/>
    <mergeCell ref="H90"/>
    <mergeCell ref="I90"/>
    <mergeCell ref="J90"/>
    <mergeCell ref="C89:D89"/>
    <mergeCell ref="E89"/>
    <mergeCell ref="F89"/>
    <mergeCell ref="G89"/>
    <mergeCell ref="H89"/>
    <mergeCell ref="I91"/>
    <mergeCell ref="J91"/>
    <mergeCell ref="C92:D92"/>
    <mergeCell ref="E92"/>
    <mergeCell ref="F92"/>
    <mergeCell ref="G92"/>
    <mergeCell ref="H92"/>
    <mergeCell ref="I92"/>
    <mergeCell ref="J92"/>
    <mergeCell ref="C91:D91"/>
    <mergeCell ref="E91"/>
    <mergeCell ref="F91"/>
    <mergeCell ref="G91"/>
    <mergeCell ref="H91"/>
    <mergeCell ref="I93"/>
    <mergeCell ref="J93"/>
    <mergeCell ref="C94:D94"/>
    <mergeCell ref="E94"/>
    <mergeCell ref="F94"/>
    <mergeCell ref="G94"/>
    <mergeCell ref="H94"/>
    <mergeCell ref="I94"/>
    <mergeCell ref="J94"/>
    <mergeCell ref="C93:D93"/>
    <mergeCell ref="E93"/>
    <mergeCell ref="F93"/>
    <mergeCell ref="G93"/>
    <mergeCell ref="H93"/>
    <mergeCell ref="I95"/>
    <mergeCell ref="J95"/>
    <mergeCell ref="C96:D96"/>
    <mergeCell ref="E96"/>
    <mergeCell ref="F96"/>
    <mergeCell ref="G96"/>
    <mergeCell ref="H96"/>
    <mergeCell ref="I96"/>
    <mergeCell ref="J96"/>
    <mergeCell ref="C95:D95"/>
    <mergeCell ref="E95"/>
    <mergeCell ref="F95"/>
    <mergeCell ref="G95"/>
    <mergeCell ref="H95"/>
    <mergeCell ref="I97"/>
    <mergeCell ref="J97"/>
    <mergeCell ref="C98:D98"/>
    <mergeCell ref="E98"/>
    <mergeCell ref="F98"/>
    <mergeCell ref="G98"/>
    <mergeCell ref="H98"/>
    <mergeCell ref="I98"/>
    <mergeCell ref="J98"/>
    <mergeCell ref="C97:D97"/>
    <mergeCell ref="E97"/>
    <mergeCell ref="F97"/>
    <mergeCell ref="G97"/>
    <mergeCell ref="H97"/>
    <mergeCell ref="I99"/>
    <mergeCell ref="J99"/>
    <mergeCell ref="C100:D100"/>
    <mergeCell ref="E100"/>
    <mergeCell ref="F100"/>
    <mergeCell ref="G100"/>
    <mergeCell ref="H100"/>
    <mergeCell ref="I100"/>
    <mergeCell ref="J100"/>
    <mergeCell ref="C99:D99"/>
    <mergeCell ref="E99"/>
    <mergeCell ref="F99"/>
    <mergeCell ref="G99"/>
    <mergeCell ref="H99"/>
    <mergeCell ref="I101"/>
    <mergeCell ref="J101"/>
    <mergeCell ref="C102:D102"/>
    <mergeCell ref="E102"/>
    <mergeCell ref="F102"/>
    <mergeCell ref="G102"/>
    <mergeCell ref="H102"/>
    <mergeCell ref="I102"/>
    <mergeCell ref="J102"/>
    <mergeCell ref="C101:D101"/>
    <mergeCell ref="E101"/>
    <mergeCell ref="F101"/>
    <mergeCell ref="G101"/>
    <mergeCell ref="H101"/>
    <mergeCell ref="I103"/>
    <mergeCell ref="J103"/>
    <mergeCell ref="C104:D104"/>
    <mergeCell ref="E104"/>
    <mergeCell ref="F104"/>
    <mergeCell ref="G104"/>
    <mergeCell ref="H104"/>
    <mergeCell ref="I104"/>
    <mergeCell ref="J104"/>
    <mergeCell ref="C103:D103"/>
    <mergeCell ref="E103"/>
    <mergeCell ref="F103"/>
    <mergeCell ref="G103"/>
    <mergeCell ref="H103"/>
    <mergeCell ref="I105"/>
    <mergeCell ref="J105"/>
    <mergeCell ref="C106:D106"/>
    <mergeCell ref="E106"/>
    <mergeCell ref="F106"/>
    <mergeCell ref="G106"/>
    <mergeCell ref="H106"/>
    <mergeCell ref="I106"/>
    <mergeCell ref="J106"/>
    <mergeCell ref="C105:D105"/>
    <mergeCell ref="E105"/>
    <mergeCell ref="F105"/>
    <mergeCell ref="G105"/>
    <mergeCell ref="H105"/>
    <mergeCell ref="I107"/>
    <mergeCell ref="J107"/>
    <mergeCell ref="C108:D108"/>
    <mergeCell ref="E108"/>
    <mergeCell ref="F108"/>
    <mergeCell ref="G108"/>
    <mergeCell ref="H108"/>
    <mergeCell ref="I108"/>
    <mergeCell ref="J108"/>
    <mergeCell ref="C107:D107"/>
    <mergeCell ref="E107"/>
    <mergeCell ref="F107"/>
    <mergeCell ref="G107"/>
    <mergeCell ref="H107"/>
    <mergeCell ref="I109"/>
    <mergeCell ref="J109"/>
    <mergeCell ref="C110:D110"/>
    <mergeCell ref="E110"/>
    <mergeCell ref="F110"/>
    <mergeCell ref="G110"/>
    <mergeCell ref="H110"/>
    <mergeCell ref="I110"/>
    <mergeCell ref="J110"/>
    <mergeCell ref="C109:D109"/>
    <mergeCell ref="E109"/>
    <mergeCell ref="F109"/>
    <mergeCell ref="G109"/>
    <mergeCell ref="H109"/>
    <mergeCell ref="I111"/>
    <mergeCell ref="J111"/>
    <mergeCell ref="C112:D112"/>
    <mergeCell ref="E112"/>
    <mergeCell ref="F112"/>
    <mergeCell ref="G112"/>
    <mergeCell ref="H112"/>
    <mergeCell ref="I112"/>
    <mergeCell ref="J112"/>
    <mergeCell ref="C111:D111"/>
    <mergeCell ref="E111"/>
    <mergeCell ref="F111"/>
    <mergeCell ref="G111"/>
    <mergeCell ref="H111"/>
    <mergeCell ref="I115"/>
    <mergeCell ref="J115"/>
    <mergeCell ref="C116:D116"/>
    <mergeCell ref="C115:D115"/>
    <mergeCell ref="E115"/>
    <mergeCell ref="F115"/>
    <mergeCell ref="G115"/>
    <mergeCell ref="H115"/>
    <mergeCell ref="I113"/>
    <mergeCell ref="J113"/>
    <mergeCell ref="C114:D114"/>
    <mergeCell ref="E114"/>
    <mergeCell ref="F114"/>
    <mergeCell ref="G114"/>
    <mergeCell ref="H114"/>
    <mergeCell ref="I114"/>
    <mergeCell ref="J114"/>
    <mergeCell ref="C113:D113"/>
    <mergeCell ref="E113"/>
    <mergeCell ref="F113"/>
    <mergeCell ref="G113"/>
    <mergeCell ref="H113"/>
  </mergeCells>
  <dataValidations count="400">
    <dataValidation type="decimal" showErrorMessage="1" errorTitle="Kesalahan Jenis Data" error="Data yang dimasukkan harus berupa Angka!" sqref="G16">
      <formula1>-1000000000000000000</formula1>
      <formula2>1000000000000000000</formula2>
    </dataValidation>
    <dataValidation type="decimal" showErrorMessage="1" errorTitle="Kesalahan Jenis Data" error="Data yang dimasukkan harus berupa Angka!" sqref="H16">
      <formula1>-1000000000000000000</formula1>
      <formula2>1000000000000000000</formula2>
    </dataValidation>
    <dataValidation type="decimal" showErrorMessage="1" errorTitle="Kesalahan Jenis Data" error="Data yang dimasukkan harus berupa Angka!" sqref="I16">
      <formula1>-1000000000000000000</formula1>
      <formula2>1000000000000000000</formula2>
    </dataValidation>
    <dataValidation type="decimal" showErrorMessage="1" errorTitle="Kesalahan Jenis Data" error="Data yang dimasukkan harus berupa Angka!" sqref="J16">
      <formula1>-1000000000000000000</formula1>
      <formula2>1000000000000000000</formula2>
    </dataValidation>
    <dataValidation type="decimal" showErrorMessage="1" errorTitle="Kesalahan Jenis Data" error="Data yang dimasukkan harus berupa Angka!" sqref="G17">
      <formula1>-1000000000000000000</formula1>
      <formula2>1000000000000000000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I17">
      <formula1>-1000000000000000000</formula1>
      <formula2>1000000000000000000</formula2>
    </dataValidation>
    <dataValidation type="decimal" showErrorMessage="1" errorTitle="Kesalahan Jenis Data" error="Data yang dimasukkan harus berupa Angka!" sqref="J17">
      <formula1>-1000000000000000000</formula1>
      <formula2>1000000000000000000</formula2>
    </dataValidation>
    <dataValidation type="decimal" showErrorMessage="1" errorTitle="Kesalahan Jenis Data" error="Data yang dimasukkan harus berupa Angka!" sqref="G18">
      <formula1>-1000000000000000000</formula1>
      <formula2>1000000000000000000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ecimal" showErrorMessage="1" errorTitle="Kesalahan Jenis Data" error="Data yang dimasukkan harus berupa Angka!" sqref="J18">
      <formula1>-1000000000000000000</formula1>
      <formula2>1000000000000000000</formula2>
    </dataValidation>
    <dataValidation type="decimal" showErrorMessage="1" errorTitle="Kesalahan Jenis Data" error="Data yang dimasukkan harus berupa Angka!" sqref="G19">
      <formula1>-1000000000000000000</formula1>
      <formula2>1000000000000000000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  <dataValidation type="decimal" showErrorMessage="1" errorTitle="Kesalahan Jenis Data" error="Data yang dimasukkan harus berupa Angka!" sqref="J19">
      <formula1>-1000000000000000000</formula1>
      <formula2>1000000000000000000</formula2>
    </dataValidation>
    <dataValidation type="decimal" showErrorMessage="1" errorTitle="Kesalahan Jenis Data" error="Data yang dimasukkan harus berupa Angka!" sqref="G20">
      <formula1>-1000000000000000000</formula1>
      <formula2>1000000000000000000</formula2>
    </dataValidation>
    <dataValidation type="decimal" showErrorMessage="1" errorTitle="Kesalahan Jenis Data" error="Data yang dimasukkan harus berupa Angka!" sqref="H20">
      <formula1>-1000000000000000000</formula1>
      <formula2>1000000000000000000</formula2>
    </dataValidation>
    <dataValidation type="decimal" showErrorMessage="1" errorTitle="Kesalahan Jenis Data" error="Data yang dimasukkan harus berupa Angka!" sqref="I20">
      <formula1>-1000000000000000000</formula1>
      <formula2>1000000000000000000</formula2>
    </dataValidation>
    <dataValidation type="decimal" showErrorMessage="1" errorTitle="Kesalahan Jenis Data" error="Data yang dimasukkan harus berupa Angka!" sqref="J20">
      <formula1>-1000000000000000000</formula1>
      <formula2>1000000000000000000</formula2>
    </dataValidation>
    <dataValidation type="decimal" showErrorMessage="1" errorTitle="Kesalahan Jenis Data" error="Data yang dimasukkan harus berupa Angka!" sqref="G21">
      <formula1>-1000000000000000000</formula1>
      <formula2>1000000000000000000</formula2>
    </dataValidation>
    <dataValidation type="decimal" showErrorMessage="1" errorTitle="Kesalahan Jenis Data" error="Data yang dimasukkan harus berupa Angka!" sqref="H21">
      <formula1>-1000000000000000000</formula1>
      <formula2>1000000000000000000</formula2>
    </dataValidation>
    <dataValidation type="decimal" showErrorMessage="1" errorTitle="Kesalahan Jenis Data" error="Data yang dimasukkan harus berupa Angka!" sqref="I21">
      <formula1>-1000000000000000000</formula1>
      <formula2>1000000000000000000</formula2>
    </dataValidation>
    <dataValidation type="decimal" showErrorMessage="1" errorTitle="Kesalahan Jenis Data" error="Data yang dimasukkan harus berupa Angka!" sqref="J21">
      <formula1>-1000000000000000000</formula1>
      <formula2>1000000000000000000</formula2>
    </dataValidation>
    <dataValidation type="decimal" showErrorMessage="1" errorTitle="Kesalahan Jenis Data" error="Data yang dimasukkan harus berupa Angka!" sqref="G22">
      <formula1>-1000000000000000000</formula1>
      <formula2>1000000000000000000</formula2>
    </dataValidation>
    <dataValidation type="decimal" showErrorMessage="1" errorTitle="Kesalahan Jenis Data" error="Data yang dimasukkan harus berupa Angka!" sqref="H22">
      <formula1>-1000000000000000000</formula1>
      <formula2>1000000000000000000</formula2>
    </dataValidation>
    <dataValidation type="decimal" showErrorMessage="1" errorTitle="Kesalahan Jenis Data" error="Data yang dimasukkan harus berupa Angka!" sqref="I22">
      <formula1>-1000000000000000000</formula1>
      <formula2>1000000000000000000</formula2>
    </dataValidation>
    <dataValidation type="decimal" showErrorMessage="1" errorTitle="Kesalahan Jenis Data" error="Data yang dimasukkan harus berupa Angka!" sqref="J22">
      <formula1>-1000000000000000000</formula1>
      <formula2>1000000000000000000</formula2>
    </dataValidation>
    <dataValidation type="decimal" showErrorMessage="1" errorTitle="Kesalahan Jenis Data" error="Data yang dimasukkan harus berupa Angka!" sqref="G23">
      <formula1>-1000000000000000000</formula1>
      <formula2>1000000000000000000</formula2>
    </dataValidation>
    <dataValidation type="decimal" showErrorMessage="1" errorTitle="Kesalahan Jenis Data" error="Data yang dimasukkan harus berupa Angka!" sqref="H23">
      <formula1>-1000000000000000000</formula1>
      <formula2>1000000000000000000</formula2>
    </dataValidation>
    <dataValidation type="decimal" showErrorMessage="1" errorTitle="Kesalahan Jenis Data" error="Data yang dimasukkan harus berupa Angka!" sqref="I23">
      <formula1>-1000000000000000000</formula1>
      <formula2>1000000000000000000</formula2>
    </dataValidation>
    <dataValidation type="decimal" showErrorMessage="1" errorTitle="Kesalahan Jenis Data" error="Data yang dimasukkan harus berupa Angka!" sqref="J23">
      <formula1>-1000000000000000000</formula1>
      <formula2>1000000000000000000</formula2>
    </dataValidation>
    <dataValidation type="decimal" showErrorMessage="1" errorTitle="Kesalahan Jenis Data" error="Data yang dimasukkan harus berupa Angka!" sqref="G24">
      <formula1>-1000000000000000000</formula1>
      <formula2>1000000000000000000</formula2>
    </dataValidation>
    <dataValidation type="decimal" showErrorMessage="1" errorTitle="Kesalahan Jenis Data" error="Data yang dimasukkan harus berupa Angka!" sqref="H24">
      <formula1>-1000000000000000000</formula1>
      <formula2>1000000000000000000</formula2>
    </dataValidation>
    <dataValidation type="decimal" showErrorMessage="1" errorTitle="Kesalahan Jenis Data" error="Data yang dimasukkan harus berupa Angka!" sqref="I24">
      <formula1>-1000000000000000000</formula1>
      <formula2>1000000000000000000</formula2>
    </dataValidation>
    <dataValidation type="decimal" showErrorMessage="1" errorTitle="Kesalahan Jenis Data" error="Data yang dimasukkan harus berupa Angka!" sqref="J24">
      <formula1>-1000000000000000000</formula1>
      <formula2>1000000000000000000</formula2>
    </dataValidation>
    <dataValidation type="decimal" showErrorMessage="1" errorTitle="Kesalahan Jenis Data" error="Data yang dimasukkan harus berupa Angka!" sqref="G25">
      <formula1>-1000000000000000000</formula1>
      <formula2>1000000000000000000</formula2>
    </dataValidation>
    <dataValidation type="decimal" showErrorMessage="1" errorTitle="Kesalahan Jenis Data" error="Data yang dimasukkan harus berupa Angka!" sqref="H25">
      <formula1>-1000000000000000000</formula1>
      <formula2>1000000000000000000</formula2>
    </dataValidation>
    <dataValidation type="decimal" showErrorMessage="1" errorTitle="Kesalahan Jenis Data" error="Data yang dimasukkan harus berupa Angka!" sqref="I25">
      <formula1>-1000000000000000000</formula1>
      <formula2>1000000000000000000</formula2>
    </dataValidation>
    <dataValidation type="decimal" showErrorMessage="1" errorTitle="Kesalahan Jenis Data" error="Data yang dimasukkan harus berupa Angka!" sqref="J25">
      <formula1>-1000000000000000000</formula1>
      <formula2>1000000000000000000</formula2>
    </dataValidation>
    <dataValidation type="decimal" showErrorMessage="1" errorTitle="Kesalahan Jenis Data" error="Data yang dimasukkan harus berupa Angka!" sqref="G26">
      <formula1>-1000000000000000000</formula1>
      <formula2>1000000000000000000</formula2>
    </dataValidation>
    <dataValidation type="decimal" showErrorMessage="1" errorTitle="Kesalahan Jenis Data" error="Data yang dimasukkan harus berupa Angka!" sqref="H26">
      <formula1>-1000000000000000000</formula1>
      <formula2>1000000000000000000</formula2>
    </dataValidation>
    <dataValidation type="decimal" showErrorMessage="1" errorTitle="Kesalahan Jenis Data" error="Data yang dimasukkan harus berupa Angka!" sqref="I26">
      <formula1>-1000000000000000000</formula1>
      <formula2>1000000000000000000</formula2>
    </dataValidation>
    <dataValidation type="decimal" showErrorMessage="1" errorTitle="Kesalahan Jenis Data" error="Data yang dimasukkan harus berupa Angka!" sqref="J26">
      <formula1>-1000000000000000000</formula1>
      <formula2>1000000000000000000</formula2>
    </dataValidation>
    <dataValidation type="decimal" showErrorMessage="1" errorTitle="Kesalahan Jenis Data" error="Data yang dimasukkan harus berupa Angka!" sqref="G27">
      <formula1>-1000000000000000000</formula1>
      <formula2>1000000000000000000</formula2>
    </dataValidation>
    <dataValidation type="decimal" showErrorMessage="1" errorTitle="Kesalahan Jenis Data" error="Data yang dimasukkan harus berupa Angka!" sqref="H27">
      <formula1>-1000000000000000000</formula1>
      <formula2>1000000000000000000</formula2>
    </dataValidation>
    <dataValidation type="decimal" showErrorMessage="1" errorTitle="Kesalahan Jenis Data" error="Data yang dimasukkan harus berupa Angka!" sqref="I27">
      <formula1>-1000000000000000000</formula1>
      <formula2>1000000000000000000</formula2>
    </dataValidation>
    <dataValidation type="decimal" showErrorMessage="1" errorTitle="Kesalahan Jenis Data" error="Data yang dimasukkan harus berupa Angka!" sqref="J27">
      <formula1>-1000000000000000000</formula1>
      <formula2>1000000000000000000</formula2>
    </dataValidation>
    <dataValidation type="decimal" showErrorMessage="1" errorTitle="Kesalahan Jenis Data" error="Data yang dimasukkan harus berupa Angka!" sqref="G28">
      <formula1>-1000000000000000000</formula1>
      <formula2>1000000000000000000</formula2>
    </dataValidation>
    <dataValidation type="decimal" showErrorMessage="1" errorTitle="Kesalahan Jenis Data" error="Data yang dimasukkan harus berupa Angka!" sqref="H28">
      <formula1>-1000000000000000000</formula1>
      <formula2>1000000000000000000</formula2>
    </dataValidation>
    <dataValidation type="decimal" showErrorMessage="1" errorTitle="Kesalahan Jenis Data" error="Data yang dimasukkan harus berupa Angka!" sqref="I28">
      <formula1>-1000000000000000000</formula1>
      <formula2>1000000000000000000</formula2>
    </dataValidation>
    <dataValidation type="decimal" showErrorMessage="1" errorTitle="Kesalahan Jenis Data" error="Data yang dimasukkan harus berupa Angka!" sqref="J28">
      <formula1>-1000000000000000000</formula1>
      <formula2>1000000000000000000</formula2>
    </dataValidation>
    <dataValidation type="decimal" showErrorMessage="1" errorTitle="Kesalahan Jenis Data" error="Data yang dimasukkan harus berupa Angka!" sqref="G29">
      <formula1>-1000000000000000000</formula1>
      <formula2>1000000000000000000</formula2>
    </dataValidation>
    <dataValidation type="decimal" showErrorMessage="1" errorTitle="Kesalahan Jenis Data" error="Data yang dimasukkan harus berupa Angka!" sqref="H29">
      <formula1>-1000000000000000000</formula1>
      <formula2>1000000000000000000</formula2>
    </dataValidation>
    <dataValidation type="decimal" showErrorMessage="1" errorTitle="Kesalahan Jenis Data" error="Data yang dimasukkan harus berupa Angka!" sqref="I29">
      <formula1>-1000000000000000000</formula1>
      <formula2>1000000000000000000</formula2>
    </dataValidation>
    <dataValidation type="decimal" showErrorMessage="1" errorTitle="Kesalahan Jenis Data" error="Data yang dimasukkan harus berupa Angka!" sqref="J29">
      <formula1>-1000000000000000000</formula1>
      <formula2>1000000000000000000</formula2>
    </dataValidation>
    <dataValidation type="decimal" showErrorMessage="1" errorTitle="Kesalahan Jenis Data" error="Data yang dimasukkan harus berupa Angka!" sqref="G30">
      <formula1>-1000000000000000000</formula1>
      <formula2>1000000000000000000</formula2>
    </dataValidation>
    <dataValidation type="decimal" showErrorMessage="1" errorTitle="Kesalahan Jenis Data" error="Data yang dimasukkan harus berupa Angka!" sqref="H30">
      <formula1>-1000000000000000000</formula1>
      <formula2>1000000000000000000</formula2>
    </dataValidation>
    <dataValidation type="decimal" showErrorMessage="1" errorTitle="Kesalahan Jenis Data" error="Data yang dimasukkan harus berupa Angka!" sqref="I30">
      <formula1>-1000000000000000000</formula1>
      <formula2>1000000000000000000</formula2>
    </dataValidation>
    <dataValidation type="decimal" showErrorMessage="1" errorTitle="Kesalahan Jenis Data" error="Data yang dimasukkan harus berupa Angka!" sqref="J30">
      <formula1>-1000000000000000000</formula1>
      <formula2>1000000000000000000</formula2>
    </dataValidation>
    <dataValidation type="decimal" showErrorMessage="1" errorTitle="Kesalahan Jenis Data" error="Data yang dimasukkan harus berupa Angka!" sqref="G31">
      <formula1>-1000000000000000000</formula1>
      <formula2>1000000000000000000</formula2>
    </dataValidation>
    <dataValidation type="decimal" showErrorMessage="1" errorTitle="Kesalahan Jenis Data" error="Data yang dimasukkan harus berupa Angka!" sqref="H31">
      <formula1>-1000000000000000000</formula1>
      <formula2>1000000000000000000</formula2>
    </dataValidation>
    <dataValidation type="decimal" showErrorMessage="1" errorTitle="Kesalahan Jenis Data" error="Data yang dimasukkan harus berupa Angka!" sqref="I31">
      <formula1>-1000000000000000000</formula1>
      <formula2>1000000000000000000</formula2>
    </dataValidation>
    <dataValidation type="decimal" showErrorMessage="1" errorTitle="Kesalahan Jenis Data" error="Data yang dimasukkan harus berupa Angka!" sqref="J31">
      <formula1>-1000000000000000000</formula1>
      <formula2>1000000000000000000</formula2>
    </dataValidation>
    <dataValidation type="decimal" showErrorMessage="1" errorTitle="Kesalahan Jenis Data" error="Data yang dimasukkan harus berupa Angka!" sqref="G32">
      <formula1>-1000000000000000000</formula1>
      <formula2>1000000000000000000</formula2>
    </dataValidation>
    <dataValidation type="decimal" showErrorMessage="1" errorTitle="Kesalahan Jenis Data" error="Data yang dimasukkan harus berupa Angka!" sqref="H32">
      <formula1>-1000000000000000000</formula1>
      <formula2>1000000000000000000</formula2>
    </dataValidation>
    <dataValidation type="decimal" showErrorMessage="1" errorTitle="Kesalahan Jenis Data" error="Data yang dimasukkan harus berupa Angka!" sqref="I32">
      <formula1>-1000000000000000000</formula1>
      <formula2>1000000000000000000</formula2>
    </dataValidation>
    <dataValidation type="decimal" showErrorMessage="1" errorTitle="Kesalahan Jenis Data" error="Data yang dimasukkan harus berupa Angka!" sqref="J32">
      <formula1>-1000000000000000000</formula1>
      <formula2>1000000000000000000</formula2>
    </dataValidation>
    <dataValidation type="decimal" showErrorMessage="1" errorTitle="Kesalahan Jenis Data" error="Data yang dimasukkan harus berupa Angka!" sqref="G33">
      <formula1>-1000000000000000000</formula1>
      <formula2>1000000000000000000</formula2>
    </dataValidation>
    <dataValidation type="decimal" showErrorMessage="1" errorTitle="Kesalahan Jenis Data" error="Data yang dimasukkan harus berupa Angka!" sqref="H33">
      <formula1>-1000000000000000000</formula1>
      <formula2>1000000000000000000</formula2>
    </dataValidation>
    <dataValidation type="decimal" showErrorMessage="1" errorTitle="Kesalahan Jenis Data" error="Data yang dimasukkan harus berupa Angka!" sqref="I33">
      <formula1>-1000000000000000000</formula1>
      <formula2>1000000000000000000</formula2>
    </dataValidation>
    <dataValidation type="decimal" showErrorMessage="1" errorTitle="Kesalahan Jenis Data" error="Data yang dimasukkan harus berupa Angka!" sqref="J33">
      <formula1>-1000000000000000000</formula1>
      <formula2>1000000000000000000</formula2>
    </dataValidation>
    <dataValidation type="decimal" showErrorMessage="1" errorTitle="Kesalahan Jenis Data" error="Data yang dimasukkan harus berupa Angka!" sqref="G34">
      <formula1>-1000000000000000000</formula1>
      <formula2>1000000000000000000</formula2>
    </dataValidation>
    <dataValidation type="decimal" showErrorMessage="1" errorTitle="Kesalahan Jenis Data" error="Data yang dimasukkan harus berupa Angka!" sqref="H34">
      <formula1>-1000000000000000000</formula1>
      <formula2>1000000000000000000</formula2>
    </dataValidation>
    <dataValidation type="decimal" showErrorMessage="1" errorTitle="Kesalahan Jenis Data" error="Data yang dimasukkan harus berupa Angka!" sqref="I34">
      <formula1>-1000000000000000000</formula1>
      <formula2>1000000000000000000</formula2>
    </dataValidation>
    <dataValidation type="decimal" showErrorMessage="1" errorTitle="Kesalahan Jenis Data" error="Data yang dimasukkan harus berupa Angka!" sqref="J34">
      <formula1>-1000000000000000000</formula1>
      <formula2>1000000000000000000</formula2>
    </dataValidation>
    <dataValidation type="decimal" showErrorMessage="1" errorTitle="Kesalahan Jenis Data" error="Data yang dimasukkan harus berupa Angka!" sqref="G35">
      <formula1>-1000000000000000000</formula1>
      <formula2>1000000000000000000</formula2>
    </dataValidation>
    <dataValidation type="decimal" showErrorMessage="1" errorTitle="Kesalahan Jenis Data" error="Data yang dimasukkan harus berupa Angka!" sqref="H35">
      <formula1>-1000000000000000000</formula1>
      <formula2>1000000000000000000</formula2>
    </dataValidation>
    <dataValidation type="decimal" showErrorMessage="1" errorTitle="Kesalahan Jenis Data" error="Data yang dimasukkan harus berupa Angka!" sqref="I35">
      <formula1>-1000000000000000000</formula1>
      <formula2>1000000000000000000</formula2>
    </dataValidation>
    <dataValidation type="decimal" showErrorMessage="1" errorTitle="Kesalahan Jenis Data" error="Data yang dimasukkan harus berupa Angka!" sqref="J35">
      <formula1>-1000000000000000000</formula1>
      <formula2>1000000000000000000</formula2>
    </dataValidation>
    <dataValidation type="decimal" showErrorMessage="1" errorTitle="Kesalahan Jenis Data" error="Data yang dimasukkan harus berupa Angka!" sqref="G36">
      <formula1>-1000000000000000000</formula1>
      <formula2>1000000000000000000</formula2>
    </dataValidation>
    <dataValidation type="decimal" showErrorMessage="1" errorTitle="Kesalahan Jenis Data" error="Data yang dimasukkan harus berupa Angka!" sqref="H36">
      <formula1>-1000000000000000000</formula1>
      <formula2>1000000000000000000</formula2>
    </dataValidation>
    <dataValidation type="decimal" showErrorMessage="1" errorTitle="Kesalahan Jenis Data" error="Data yang dimasukkan harus berupa Angka!" sqref="I36">
      <formula1>-1000000000000000000</formula1>
      <formula2>1000000000000000000</formula2>
    </dataValidation>
    <dataValidation type="decimal" showErrorMessage="1" errorTitle="Kesalahan Jenis Data" error="Data yang dimasukkan harus berupa Angka!" sqref="J36">
      <formula1>-1000000000000000000</formula1>
      <formula2>1000000000000000000</formula2>
    </dataValidation>
    <dataValidation type="decimal" showErrorMessage="1" errorTitle="Kesalahan Jenis Data" error="Data yang dimasukkan harus berupa Angka!" sqref="G37">
      <formula1>-1000000000000000000</formula1>
      <formula2>1000000000000000000</formula2>
    </dataValidation>
    <dataValidation type="decimal" showErrorMessage="1" errorTitle="Kesalahan Jenis Data" error="Data yang dimasukkan harus berupa Angka!" sqref="H37">
      <formula1>-1000000000000000000</formula1>
      <formula2>1000000000000000000</formula2>
    </dataValidation>
    <dataValidation type="decimal" showErrorMessage="1" errorTitle="Kesalahan Jenis Data" error="Data yang dimasukkan harus berupa Angka!" sqref="I37">
      <formula1>-1000000000000000000</formula1>
      <formula2>1000000000000000000</formula2>
    </dataValidation>
    <dataValidation type="decimal" showErrorMessage="1" errorTitle="Kesalahan Jenis Data" error="Data yang dimasukkan harus berupa Angka!" sqref="J37">
      <formula1>-1000000000000000000</formula1>
      <formula2>1000000000000000000</formula2>
    </dataValidation>
    <dataValidation type="decimal" showErrorMessage="1" errorTitle="Kesalahan Jenis Data" error="Data yang dimasukkan harus berupa Angka!" sqref="G38">
      <formula1>-1000000000000000000</formula1>
      <formula2>1000000000000000000</formula2>
    </dataValidation>
    <dataValidation type="decimal" showErrorMessage="1" errorTitle="Kesalahan Jenis Data" error="Data yang dimasukkan harus berupa Angka!" sqref="H38">
      <formula1>-1000000000000000000</formula1>
      <formula2>1000000000000000000</formula2>
    </dataValidation>
    <dataValidation type="decimal" showErrorMessage="1" errorTitle="Kesalahan Jenis Data" error="Data yang dimasukkan harus berupa Angka!" sqref="I38">
      <formula1>-1000000000000000000</formula1>
      <formula2>1000000000000000000</formula2>
    </dataValidation>
    <dataValidation type="decimal" showErrorMessage="1" errorTitle="Kesalahan Jenis Data" error="Data yang dimasukkan harus berupa Angka!" sqref="J38">
      <formula1>-1000000000000000000</formula1>
      <formula2>1000000000000000000</formula2>
    </dataValidation>
    <dataValidation type="decimal" showErrorMessage="1" errorTitle="Kesalahan Jenis Data" error="Data yang dimasukkan harus berupa Angka!" sqref="G39">
      <formula1>-1000000000000000000</formula1>
      <formula2>1000000000000000000</formula2>
    </dataValidation>
    <dataValidation type="decimal" showErrorMessage="1" errorTitle="Kesalahan Jenis Data" error="Data yang dimasukkan harus berupa Angka!" sqref="H39">
      <formula1>-1000000000000000000</formula1>
      <formula2>1000000000000000000</formula2>
    </dataValidation>
    <dataValidation type="decimal" showErrorMessage="1" errorTitle="Kesalahan Jenis Data" error="Data yang dimasukkan harus berupa Angka!" sqref="I39">
      <formula1>-1000000000000000000</formula1>
      <formula2>1000000000000000000</formula2>
    </dataValidation>
    <dataValidation type="decimal" showErrorMessage="1" errorTitle="Kesalahan Jenis Data" error="Data yang dimasukkan harus berupa Angka!" sqref="J39">
      <formula1>-1000000000000000000</formula1>
      <formula2>1000000000000000000</formula2>
    </dataValidation>
    <dataValidation type="decimal" showErrorMessage="1" errorTitle="Kesalahan Jenis Data" error="Data yang dimasukkan harus berupa Angka!" sqref="G40">
      <formula1>-1000000000000000000</formula1>
      <formula2>1000000000000000000</formula2>
    </dataValidation>
    <dataValidation type="decimal" showErrorMessage="1" errorTitle="Kesalahan Jenis Data" error="Data yang dimasukkan harus berupa Angka!" sqref="H40">
      <formula1>-1000000000000000000</formula1>
      <formula2>1000000000000000000</formula2>
    </dataValidation>
    <dataValidation type="decimal" showErrorMessage="1" errorTitle="Kesalahan Jenis Data" error="Data yang dimasukkan harus berupa Angka!" sqref="I40">
      <formula1>-1000000000000000000</formula1>
      <formula2>1000000000000000000</formula2>
    </dataValidation>
    <dataValidation type="decimal" showErrorMessage="1" errorTitle="Kesalahan Jenis Data" error="Data yang dimasukkan harus berupa Angka!" sqref="J40">
      <formula1>-1000000000000000000</formula1>
      <formula2>1000000000000000000</formula2>
    </dataValidation>
    <dataValidation type="decimal" showErrorMessage="1" errorTitle="Kesalahan Jenis Data" error="Data yang dimasukkan harus berupa Angka!" sqref="G41">
      <formula1>-1000000000000000000</formula1>
      <formula2>1000000000000000000</formula2>
    </dataValidation>
    <dataValidation type="decimal" showErrorMessage="1" errorTitle="Kesalahan Jenis Data" error="Data yang dimasukkan harus berupa Angka!" sqref="H41">
      <formula1>-1000000000000000000</formula1>
      <formula2>1000000000000000000</formula2>
    </dataValidation>
    <dataValidation type="decimal" showErrorMessage="1" errorTitle="Kesalahan Jenis Data" error="Data yang dimasukkan harus berupa Angka!" sqref="I41">
      <formula1>-1000000000000000000</formula1>
      <formula2>1000000000000000000</formula2>
    </dataValidation>
    <dataValidation type="decimal" showErrorMessage="1" errorTitle="Kesalahan Jenis Data" error="Data yang dimasukkan harus berupa Angka!" sqref="J41">
      <formula1>-1000000000000000000</formula1>
      <formula2>1000000000000000000</formula2>
    </dataValidation>
    <dataValidation type="decimal" showErrorMessage="1" errorTitle="Kesalahan Jenis Data" error="Data yang dimasukkan harus berupa Angka!" sqref="G42">
      <formula1>-1000000000000000000</formula1>
      <formula2>1000000000000000000</formula2>
    </dataValidation>
    <dataValidation type="decimal" showErrorMessage="1" errorTitle="Kesalahan Jenis Data" error="Data yang dimasukkan harus berupa Angka!" sqref="H42">
      <formula1>-1000000000000000000</formula1>
      <formula2>1000000000000000000</formula2>
    </dataValidation>
    <dataValidation type="decimal" showErrorMessage="1" errorTitle="Kesalahan Jenis Data" error="Data yang dimasukkan harus berupa Angka!" sqref="I42">
      <formula1>-1000000000000000000</formula1>
      <formula2>1000000000000000000</formula2>
    </dataValidation>
    <dataValidation type="decimal" showErrorMessage="1" errorTitle="Kesalahan Jenis Data" error="Data yang dimasukkan harus berupa Angka!" sqref="J42">
      <formula1>-1000000000000000000</formula1>
      <formula2>1000000000000000000</formula2>
    </dataValidation>
    <dataValidation type="decimal" showErrorMessage="1" errorTitle="Kesalahan Jenis Data" error="Data yang dimasukkan harus berupa Angka!" sqref="G43">
      <formula1>-1000000000000000000</formula1>
      <formula2>1000000000000000000</formula2>
    </dataValidation>
    <dataValidation type="decimal" showErrorMessage="1" errorTitle="Kesalahan Jenis Data" error="Data yang dimasukkan harus berupa Angka!" sqref="H43">
      <formula1>-1000000000000000000</formula1>
      <formula2>1000000000000000000</formula2>
    </dataValidation>
    <dataValidation type="decimal" showErrorMessage="1" errorTitle="Kesalahan Jenis Data" error="Data yang dimasukkan harus berupa Angka!" sqref="I43">
      <formula1>-1000000000000000000</formula1>
      <formula2>1000000000000000000</formula2>
    </dataValidation>
    <dataValidation type="decimal" showErrorMessage="1" errorTitle="Kesalahan Jenis Data" error="Data yang dimasukkan harus berupa Angka!" sqref="J43">
      <formula1>-1000000000000000000</formula1>
      <formula2>1000000000000000000</formula2>
    </dataValidation>
    <dataValidation type="decimal" showErrorMessage="1" errorTitle="Kesalahan Jenis Data" error="Data yang dimasukkan harus berupa Angka!" sqref="G44">
      <formula1>-1000000000000000000</formula1>
      <formula2>1000000000000000000</formula2>
    </dataValidation>
    <dataValidation type="decimal" showErrorMessage="1" errorTitle="Kesalahan Jenis Data" error="Data yang dimasukkan harus berupa Angka!" sqref="H44">
      <formula1>-1000000000000000000</formula1>
      <formula2>1000000000000000000</formula2>
    </dataValidation>
    <dataValidation type="decimal" showErrorMessage="1" errorTitle="Kesalahan Jenis Data" error="Data yang dimasukkan harus berupa Angka!" sqref="I44">
      <formula1>-1000000000000000000</formula1>
      <formula2>1000000000000000000</formula2>
    </dataValidation>
    <dataValidation type="decimal" showErrorMessage="1" errorTitle="Kesalahan Jenis Data" error="Data yang dimasukkan harus berupa Angka!" sqref="J44">
      <formula1>-1000000000000000000</formula1>
      <formula2>1000000000000000000</formula2>
    </dataValidation>
    <dataValidation type="decimal" showErrorMessage="1" errorTitle="Kesalahan Jenis Data" error="Data yang dimasukkan harus berupa Angka!" sqref="G45">
      <formula1>-1000000000000000000</formula1>
      <formula2>1000000000000000000</formula2>
    </dataValidation>
    <dataValidation type="decimal" showErrorMessage="1" errorTitle="Kesalahan Jenis Data" error="Data yang dimasukkan harus berupa Angka!" sqref="H45">
      <formula1>-1000000000000000000</formula1>
      <formula2>1000000000000000000</formula2>
    </dataValidation>
    <dataValidation type="decimal" showErrorMessage="1" errorTitle="Kesalahan Jenis Data" error="Data yang dimasukkan harus berupa Angka!" sqref="I45">
      <formula1>-1000000000000000000</formula1>
      <formula2>1000000000000000000</formula2>
    </dataValidation>
    <dataValidation type="decimal" showErrorMessage="1" errorTitle="Kesalahan Jenis Data" error="Data yang dimasukkan harus berupa Angka!" sqref="J45">
      <formula1>-1000000000000000000</formula1>
      <formula2>1000000000000000000</formula2>
    </dataValidation>
    <dataValidation type="decimal" showErrorMessage="1" errorTitle="Kesalahan Jenis Data" error="Data yang dimasukkan harus berupa Angka!" sqref="G46">
      <formula1>-1000000000000000000</formula1>
      <formula2>1000000000000000000</formula2>
    </dataValidation>
    <dataValidation type="decimal" showErrorMessage="1" errorTitle="Kesalahan Jenis Data" error="Data yang dimasukkan harus berupa Angka!" sqref="H46">
      <formula1>-1000000000000000000</formula1>
      <formula2>1000000000000000000</formula2>
    </dataValidation>
    <dataValidation type="decimal" showErrorMessage="1" errorTitle="Kesalahan Jenis Data" error="Data yang dimasukkan harus berupa Angka!" sqref="I46">
      <formula1>-1000000000000000000</formula1>
      <formula2>1000000000000000000</formula2>
    </dataValidation>
    <dataValidation type="decimal" showErrorMessage="1" errorTitle="Kesalahan Jenis Data" error="Data yang dimasukkan harus berupa Angka!" sqref="J46">
      <formula1>-1000000000000000000</formula1>
      <formula2>1000000000000000000</formula2>
    </dataValidation>
    <dataValidation type="decimal" showErrorMessage="1" errorTitle="Kesalahan Jenis Data" error="Data yang dimasukkan harus berupa Angka!" sqref="G47">
      <formula1>-1000000000000000000</formula1>
      <formula2>1000000000000000000</formula2>
    </dataValidation>
    <dataValidation type="decimal" showErrorMessage="1" errorTitle="Kesalahan Jenis Data" error="Data yang dimasukkan harus berupa Angka!" sqref="H47">
      <formula1>-1000000000000000000</formula1>
      <formula2>1000000000000000000</formula2>
    </dataValidation>
    <dataValidation type="decimal" showErrorMessage="1" errorTitle="Kesalahan Jenis Data" error="Data yang dimasukkan harus berupa Angka!" sqref="I47">
      <formula1>-1000000000000000000</formula1>
      <formula2>1000000000000000000</formula2>
    </dataValidation>
    <dataValidation type="decimal" showErrorMessage="1" errorTitle="Kesalahan Jenis Data" error="Data yang dimasukkan harus berupa Angka!" sqref="J47">
      <formula1>-1000000000000000000</formula1>
      <formula2>1000000000000000000</formula2>
    </dataValidation>
    <dataValidation type="decimal" showErrorMessage="1" errorTitle="Kesalahan Jenis Data" error="Data yang dimasukkan harus berupa Angka!" sqref="G48">
      <formula1>-1000000000000000000</formula1>
      <formula2>1000000000000000000</formula2>
    </dataValidation>
    <dataValidation type="decimal" showErrorMessage="1" errorTitle="Kesalahan Jenis Data" error="Data yang dimasukkan harus berupa Angka!" sqref="H48">
      <formula1>-1000000000000000000</formula1>
      <formula2>1000000000000000000</formula2>
    </dataValidation>
    <dataValidation type="decimal" showErrorMessage="1" errorTitle="Kesalahan Jenis Data" error="Data yang dimasukkan harus berupa Angka!" sqref="I48">
      <formula1>-1000000000000000000</formula1>
      <formula2>1000000000000000000</formula2>
    </dataValidation>
    <dataValidation type="decimal" showErrorMessage="1" errorTitle="Kesalahan Jenis Data" error="Data yang dimasukkan harus berupa Angka!" sqref="J48">
      <formula1>-1000000000000000000</formula1>
      <formula2>1000000000000000000</formula2>
    </dataValidation>
    <dataValidation type="decimal" showErrorMessage="1" errorTitle="Kesalahan Jenis Data" error="Data yang dimasukkan harus berupa Angka!" sqref="G49">
      <formula1>-1000000000000000000</formula1>
      <formula2>1000000000000000000</formula2>
    </dataValidation>
    <dataValidation type="decimal" showErrorMessage="1" errorTitle="Kesalahan Jenis Data" error="Data yang dimasukkan harus berupa Angka!" sqref="H49">
      <formula1>-1000000000000000000</formula1>
      <formula2>1000000000000000000</formula2>
    </dataValidation>
    <dataValidation type="decimal" showErrorMessage="1" errorTitle="Kesalahan Jenis Data" error="Data yang dimasukkan harus berupa Angka!" sqref="I49">
      <formula1>-1000000000000000000</formula1>
      <formula2>1000000000000000000</formula2>
    </dataValidation>
    <dataValidation type="decimal" showErrorMessage="1" errorTitle="Kesalahan Jenis Data" error="Data yang dimasukkan harus berupa Angka!" sqref="J49">
      <formula1>-1000000000000000000</formula1>
      <formula2>1000000000000000000</formula2>
    </dataValidation>
    <dataValidation type="decimal" showErrorMessage="1" errorTitle="Kesalahan Jenis Data" error="Data yang dimasukkan harus berupa Angka!" sqref="G50">
      <formula1>-1000000000000000000</formula1>
      <formula2>1000000000000000000</formula2>
    </dataValidation>
    <dataValidation type="decimal" showErrorMessage="1" errorTitle="Kesalahan Jenis Data" error="Data yang dimasukkan harus berupa Angka!" sqref="H50">
      <formula1>-1000000000000000000</formula1>
      <formula2>1000000000000000000</formula2>
    </dataValidation>
    <dataValidation type="decimal" showErrorMessage="1" errorTitle="Kesalahan Jenis Data" error="Data yang dimasukkan harus berupa Angka!" sqref="I50">
      <formula1>-1000000000000000000</formula1>
      <formula2>1000000000000000000</formula2>
    </dataValidation>
    <dataValidation type="decimal" showErrorMessage="1" errorTitle="Kesalahan Jenis Data" error="Data yang dimasukkan harus berupa Angka!" sqref="J50">
      <formula1>-1000000000000000000</formula1>
      <formula2>1000000000000000000</formula2>
    </dataValidation>
    <dataValidation type="decimal" showErrorMessage="1" errorTitle="Kesalahan Jenis Data" error="Data yang dimasukkan harus berupa Angka!" sqref="G51">
      <formula1>-1000000000000000000</formula1>
      <formula2>1000000000000000000</formula2>
    </dataValidation>
    <dataValidation type="decimal" showErrorMessage="1" errorTitle="Kesalahan Jenis Data" error="Data yang dimasukkan harus berupa Angka!" sqref="H51">
      <formula1>-1000000000000000000</formula1>
      <formula2>1000000000000000000</formula2>
    </dataValidation>
    <dataValidation type="decimal" showErrorMessage="1" errorTitle="Kesalahan Jenis Data" error="Data yang dimasukkan harus berupa Angka!" sqref="I51">
      <formula1>-1000000000000000000</formula1>
      <formula2>1000000000000000000</formula2>
    </dataValidation>
    <dataValidation type="decimal" showErrorMessage="1" errorTitle="Kesalahan Jenis Data" error="Data yang dimasukkan harus berupa Angka!" sqref="J51">
      <formula1>-1000000000000000000</formula1>
      <formula2>1000000000000000000</formula2>
    </dataValidation>
    <dataValidation type="decimal" showErrorMessage="1" errorTitle="Kesalahan Jenis Data" error="Data yang dimasukkan harus berupa Angka!" sqref="G52">
      <formula1>-1000000000000000000</formula1>
      <formula2>1000000000000000000</formula2>
    </dataValidation>
    <dataValidation type="decimal" showErrorMessage="1" errorTitle="Kesalahan Jenis Data" error="Data yang dimasukkan harus berupa Angka!" sqref="H52">
      <formula1>-1000000000000000000</formula1>
      <formula2>1000000000000000000</formula2>
    </dataValidation>
    <dataValidation type="decimal" showErrorMessage="1" errorTitle="Kesalahan Jenis Data" error="Data yang dimasukkan harus berupa Angka!" sqref="I52">
      <formula1>-1000000000000000000</formula1>
      <formula2>1000000000000000000</formula2>
    </dataValidation>
    <dataValidation type="decimal" showErrorMessage="1" errorTitle="Kesalahan Jenis Data" error="Data yang dimasukkan harus berupa Angka!" sqref="J52">
      <formula1>-1000000000000000000</formula1>
      <formula2>1000000000000000000</formula2>
    </dataValidation>
    <dataValidation type="decimal" showErrorMessage="1" errorTitle="Kesalahan Jenis Data" error="Data yang dimasukkan harus berupa Angka!" sqref="G53">
      <formula1>-1000000000000000000</formula1>
      <formula2>1000000000000000000</formula2>
    </dataValidation>
    <dataValidation type="decimal" showErrorMessage="1" errorTitle="Kesalahan Jenis Data" error="Data yang dimasukkan harus berupa Angka!" sqref="H53">
      <formula1>-1000000000000000000</formula1>
      <formula2>1000000000000000000</formula2>
    </dataValidation>
    <dataValidation type="decimal" showErrorMessage="1" errorTitle="Kesalahan Jenis Data" error="Data yang dimasukkan harus berupa Angka!" sqref="I53">
      <formula1>-1000000000000000000</formula1>
      <formula2>1000000000000000000</formula2>
    </dataValidation>
    <dataValidation type="decimal" showErrorMessage="1" errorTitle="Kesalahan Jenis Data" error="Data yang dimasukkan harus berupa Angka!" sqref="J53">
      <formula1>-1000000000000000000</formula1>
      <formula2>1000000000000000000</formula2>
    </dataValidation>
    <dataValidation type="decimal" showErrorMessage="1" errorTitle="Kesalahan Jenis Data" error="Data yang dimasukkan harus berupa Angka!" sqref="G54">
      <formula1>-1000000000000000000</formula1>
      <formula2>1000000000000000000</formula2>
    </dataValidation>
    <dataValidation type="decimal" showErrorMessage="1" errorTitle="Kesalahan Jenis Data" error="Data yang dimasukkan harus berupa Angka!" sqref="H54">
      <formula1>-1000000000000000000</formula1>
      <formula2>1000000000000000000</formula2>
    </dataValidation>
    <dataValidation type="decimal" showErrorMessage="1" errorTitle="Kesalahan Jenis Data" error="Data yang dimasukkan harus berupa Angka!" sqref="I54">
      <formula1>-1000000000000000000</formula1>
      <formula2>1000000000000000000</formula2>
    </dataValidation>
    <dataValidation type="decimal" showErrorMessage="1" errorTitle="Kesalahan Jenis Data" error="Data yang dimasukkan harus berupa Angka!" sqref="J54">
      <formula1>-1000000000000000000</formula1>
      <formula2>1000000000000000000</formula2>
    </dataValidation>
    <dataValidation type="decimal" showErrorMessage="1" errorTitle="Kesalahan Jenis Data" error="Data yang dimasukkan harus berupa Angka!" sqref="G55">
      <formula1>-1000000000000000000</formula1>
      <formula2>1000000000000000000</formula2>
    </dataValidation>
    <dataValidation type="decimal" showErrorMessage="1" errorTitle="Kesalahan Jenis Data" error="Data yang dimasukkan harus berupa Angka!" sqref="H55">
      <formula1>-1000000000000000000</formula1>
      <formula2>1000000000000000000</formula2>
    </dataValidation>
    <dataValidation type="decimal" showErrorMessage="1" errorTitle="Kesalahan Jenis Data" error="Data yang dimasukkan harus berupa Angka!" sqref="I55">
      <formula1>-1000000000000000000</formula1>
      <formula2>1000000000000000000</formula2>
    </dataValidation>
    <dataValidation type="decimal" showErrorMessage="1" errorTitle="Kesalahan Jenis Data" error="Data yang dimasukkan harus berupa Angka!" sqref="J55">
      <formula1>-1000000000000000000</formula1>
      <formula2>1000000000000000000</formula2>
    </dataValidation>
    <dataValidation type="decimal" showErrorMessage="1" errorTitle="Kesalahan Jenis Data" error="Data yang dimasukkan harus berupa Angka!" sqref="G56">
      <formula1>-1000000000000000000</formula1>
      <formula2>1000000000000000000</formula2>
    </dataValidation>
    <dataValidation type="decimal" showErrorMessage="1" errorTitle="Kesalahan Jenis Data" error="Data yang dimasukkan harus berupa Angka!" sqref="H56">
      <formula1>-1000000000000000000</formula1>
      <formula2>1000000000000000000</formula2>
    </dataValidation>
    <dataValidation type="decimal" showErrorMessage="1" errorTitle="Kesalahan Jenis Data" error="Data yang dimasukkan harus berupa Angka!" sqref="I56">
      <formula1>-1000000000000000000</formula1>
      <formula2>1000000000000000000</formula2>
    </dataValidation>
    <dataValidation type="decimal" showErrorMessage="1" errorTitle="Kesalahan Jenis Data" error="Data yang dimasukkan harus berupa Angka!" sqref="J56">
      <formula1>-1000000000000000000</formula1>
      <formula2>1000000000000000000</formula2>
    </dataValidation>
    <dataValidation type="decimal" showErrorMessage="1" errorTitle="Kesalahan Jenis Data" error="Data yang dimasukkan harus berupa Angka!" sqref="G57">
      <formula1>-1000000000000000000</formula1>
      <formula2>1000000000000000000</formula2>
    </dataValidation>
    <dataValidation type="decimal" showErrorMessage="1" errorTitle="Kesalahan Jenis Data" error="Data yang dimasukkan harus berupa Angka!" sqref="H57">
      <formula1>-1000000000000000000</formula1>
      <formula2>1000000000000000000</formula2>
    </dataValidation>
    <dataValidation type="decimal" showErrorMessage="1" errorTitle="Kesalahan Jenis Data" error="Data yang dimasukkan harus berupa Angka!" sqref="I57">
      <formula1>-1000000000000000000</formula1>
      <formula2>1000000000000000000</formula2>
    </dataValidation>
    <dataValidation type="decimal" showErrorMessage="1" errorTitle="Kesalahan Jenis Data" error="Data yang dimasukkan harus berupa Angka!" sqref="J57">
      <formula1>-1000000000000000000</formula1>
      <formula2>1000000000000000000</formula2>
    </dataValidation>
    <dataValidation type="decimal" showErrorMessage="1" errorTitle="Kesalahan Jenis Data" error="Data yang dimasukkan harus berupa Angka!" sqref="G58">
      <formula1>-1000000000000000000</formula1>
      <formula2>1000000000000000000</formula2>
    </dataValidation>
    <dataValidation type="decimal" showErrorMessage="1" errorTitle="Kesalahan Jenis Data" error="Data yang dimasukkan harus berupa Angka!" sqref="H58">
      <formula1>-1000000000000000000</formula1>
      <formula2>1000000000000000000</formula2>
    </dataValidation>
    <dataValidation type="decimal" showErrorMessage="1" errorTitle="Kesalahan Jenis Data" error="Data yang dimasukkan harus berupa Angka!" sqref="I58">
      <formula1>-1000000000000000000</formula1>
      <formula2>1000000000000000000</formula2>
    </dataValidation>
    <dataValidation type="decimal" showErrorMessage="1" errorTitle="Kesalahan Jenis Data" error="Data yang dimasukkan harus berupa Angka!" sqref="J58">
      <formula1>-1000000000000000000</formula1>
      <formula2>1000000000000000000</formula2>
    </dataValidation>
    <dataValidation type="decimal" showErrorMessage="1" errorTitle="Kesalahan Jenis Data" error="Data yang dimasukkan harus berupa Angka!" sqref="G59">
      <formula1>-1000000000000000000</formula1>
      <formula2>1000000000000000000</formula2>
    </dataValidation>
    <dataValidation type="decimal" showErrorMessage="1" errorTitle="Kesalahan Jenis Data" error="Data yang dimasukkan harus berupa Angka!" sqref="H59">
      <formula1>-1000000000000000000</formula1>
      <formula2>1000000000000000000</formula2>
    </dataValidation>
    <dataValidation type="decimal" showErrorMessage="1" errorTitle="Kesalahan Jenis Data" error="Data yang dimasukkan harus berupa Angka!" sqref="I59">
      <formula1>-1000000000000000000</formula1>
      <formula2>1000000000000000000</formula2>
    </dataValidation>
    <dataValidation type="decimal" showErrorMessage="1" errorTitle="Kesalahan Jenis Data" error="Data yang dimasukkan harus berupa Angka!" sqref="J59">
      <formula1>-1000000000000000000</formula1>
      <formula2>1000000000000000000</formula2>
    </dataValidation>
    <dataValidation type="decimal" showErrorMessage="1" errorTitle="Kesalahan Jenis Data" error="Data yang dimasukkan harus berupa Angka!" sqref="G60">
      <formula1>-1000000000000000000</formula1>
      <formula2>1000000000000000000</formula2>
    </dataValidation>
    <dataValidation type="decimal" showErrorMessage="1" errorTitle="Kesalahan Jenis Data" error="Data yang dimasukkan harus berupa Angka!" sqref="H60">
      <formula1>-1000000000000000000</formula1>
      <formula2>1000000000000000000</formula2>
    </dataValidation>
    <dataValidation type="decimal" showErrorMessage="1" errorTitle="Kesalahan Jenis Data" error="Data yang dimasukkan harus berupa Angka!" sqref="I60">
      <formula1>-1000000000000000000</formula1>
      <formula2>1000000000000000000</formula2>
    </dataValidation>
    <dataValidation type="decimal" showErrorMessage="1" errorTitle="Kesalahan Jenis Data" error="Data yang dimasukkan harus berupa Angka!" sqref="J60">
      <formula1>-1000000000000000000</formula1>
      <formula2>1000000000000000000</formula2>
    </dataValidation>
    <dataValidation type="decimal" showErrorMessage="1" errorTitle="Kesalahan Jenis Data" error="Data yang dimasukkan harus berupa Angka!" sqref="G61">
      <formula1>-1000000000000000000</formula1>
      <formula2>1000000000000000000</formula2>
    </dataValidation>
    <dataValidation type="decimal" showErrorMessage="1" errorTitle="Kesalahan Jenis Data" error="Data yang dimasukkan harus berupa Angka!" sqref="H61">
      <formula1>-1000000000000000000</formula1>
      <formula2>1000000000000000000</formula2>
    </dataValidation>
    <dataValidation type="decimal" showErrorMessage="1" errorTitle="Kesalahan Jenis Data" error="Data yang dimasukkan harus berupa Angka!" sqref="I61">
      <formula1>-1000000000000000000</formula1>
      <formula2>1000000000000000000</formula2>
    </dataValidation>
    <dataValidation type="decimal" showErrorMessage="1" errorTitle="Kesalahan Jenis Data" error="Data yang dimasukkan harus berupa Angka!" sqref="J61">
      <formula1>-1000000000000000000</formula1>
      <formula2>1000000000000000000</formula2>
    </dataValidation>
    <dataValidation type="decimal" showErrorMessage="1" errorTitle="Kesalahan Jenis Data" error="Data yang dimasukkan harus berupa Angka!" sqref="G62">
      <formula1>-1000000000000000000</formula1>
      <formula2>1000000000000000000</formula2>
    </dataValidation>
    <dataValidation type="decimal" showErrorMessage="1" errorTitle="Kesalahan Jenis Data" error="Data yang dimasukkan harus berupa Angka!" sqref="H62">
      <formula1>-1000000000000000000</formula1>
      <formula2>1000000000000000000</formula2>
    </dataValidation>
    <dataValidation type="decimal" showErrorMessage="1" errorTitle="Kesalahan Jenis Data" error="Data yang dimasukkan harus berupa Angka!" sqref="I62">
      <formula1>-1000000000000000000</formula1>
      <formula2>1000000000000000000</formula2>
    </dataValidation>
    <dataValidation type="decimal" showErrorMessage="1" errorTitle="Kesalahan Jenis Data" error="Data yang dimasukkan harus berupa Angka!" sqref="J62">
      <formula1>-1000000000000000000</formula1>
      <formula2>1000000000000000000</formula2>
    </dataValidation>
    <dataValidation type="decimal" showErrorMessage="1" errorTitle="Kesalahan Jenis Data" error="Data yang dimasukkan harus berupa Angka!" sqref="G63">
      <formula1>-1000000000000000000</formula1>
      <formula2>1000000000000000000</formula2>
    </dataValidation>
    <dataValidation type="decimal" showErrorMessage="1" errorTitle="Kesalahan Jenis Data" error="Data yang dimasukkan harus berupa Angka!" sqref="H63">
      <formula1>-1000000000000000000</formula1>
      <formula2>1000000000000000000</formula2>
    </dataValidation>
    <dataValidation type="decimal" showErrorMessage="1" errorTitle="Kesalahan Jenis Data" error="Data yang dimasukkan harus berupa Angka!" sqref="I63">
      <formula1>-1000000000000000000</formula1>
      <formula2>1000000000000000000</formula2>
    </dataValidation>
    <dataValidation type="decimal" showErrorMessage="1" errorTitle="Kesalahan Jenis Data" error="Data yang dimasukkan harus berupa Angka!" sqref="J63">
      <formula1>-1000000000000000000</formula1>
      <formula2>1000000000000000000</formula2>
    </dataValidation>
    <dataValidation type="decimal" showErrorMessage="1" errorTitle="Kesalahan Jenis Data" error="Data yang dimasukkan harus berupa Angka!" sqref="G64">
      <formula1>-1000000000000000000</formula1>
      <formula2>1000000000000000000</formula2>
    </dataValidation>
    <dataValidation type="decimal" showErrorMessage="1" errorTitle="Kesalahan Jenis Data" error="Data yang dimasukkan harus berupa Angka!" sqref="H64">
      <formula1>-1000000000000000000</formula1>
      <formula2>1000000000000000000</formula2>
    </dataValidation>
    <dataValidation type="decimal" showErrorMessage="1" errorTitle="Kesalahan Jenis Data" error="Data yang dimasukkan harus berupa Angka!" sqref="I64">
      <formula1>-1000000000000000000</formula1>
      <formula2>1000000000000000000</formula2>
    </dataValidation>
    <dataValidation type="decimal" showErrorMessage="1" errorTitle="Kesalahan Jenis Data" error="Data yang dimasukkan harus berupa Angka!" sqref="J64">
      <formula1>-1000000000000000000</formula1>
      <formula2>1000000000000000000</formula2>
    </dataValidation>
    <dataValidation type="decimal" showErrorMessage="1" errorTitle="Kesalahan Jenis Data" error="Data yang dimasukkan harus berupa Angka!" sqref="G65">
      <formula1>-1000000000000000000</formula1>
      <formula2>1000000000000000000</formula2>
    </dataValidation>
    <dataValidation type="decimal" showErrorMessage="1" errorTitle="Kesalahan Jenis Data" error="Data yang dimasukkan harus berupa Angka!" sqref="H65">
      <formula1>-1000000000000000000</formula1>
      <formula2>1000000000000000000</formula2>
    </dataValidation>
    <dataValidation type="decimal" showErrorMessage="1" errorTitle="Kesalahan Jenis Data" error="Data yang dimasukkan harus berupa Angka!" sqref="I65">
      <formula1>-1000000000000000000</formula1>
      <formula2>1000000000000000000</formula2>
    </dataValidation>
    <dataValidation type="decimal" showErrorMessage="1" errorTitle="Kesalahan Jenis Data" error="Data yang dimasukkan harus berupa Angka!" sqref="J65">
      <formula1>-1000000000000000000</formula1>
      <formula2>1000000000000000000</formula2>
    </dataValidation>
    <dataValidation type="decimal" showErrorMessage="1" errorTitle="Kesalahan Jenis Data" error="Data yang dimasukkan harus berupa Angka!" sqref="G66">
      <formula1>-1000000000000000000</formula1>
      <formula2>1000000000000000000</formula2>
    </dataValidation>
    <dataValidation type="decimal" showErrorMessage="1" errorTitle="Kesalahan Jenis Data" error="Data yang dimasukkan harus berupa Angka!" sqref="H66">
      <formula1>-1000000000000000000</formula1>
      <formula2>1000000000000000000</formula2>
    </dataValidation>
    <dataValidation type="decimal" showErrorMessage="1" errorTitle="Kesalahan Jenis Data" error="Data yang dimasukkan harus berupa Angka!" sqref="I66">
      <formula1>-1000000000000000000</formula1>
      <formula2>1000000000000000000</formula2>
    </dataValidation>
    <dataValidation type="decimal" showErrorMessage="1" errorTitle="Kesalahan Jenis Data" error="Data yang dimasukkan harus berupa Angka!" sqref="J66">
      <formula1>-1000000000000000000</formula1>
      <formula2>1000000000000000000</formula2>
    </dataValidation>
    <dataValidation type="decimal" showErrorMessage="1" errorTitle="Kesalahan Jenis Data" error="Data yang dimasukkan harus berupa Angka!" sqref="G67">
      <formula1>-1000000000000000000</formula1>
      <formula2>1000000000000000000</formula2>
    </dataValidation>
    <dataValidation type="decimal" showErrorMessage="1" errorTitle="Kesalahan Jenis Data" error="Data yang dimasukkan harus berupa Angka!" sqref="H67">
      <formula1>-1000000000000000000</formula1>
      <formula2>1000000000000000000</formula2>
    </dataValidation>
    <dataValidation type="decimal" showErrorMessage="1" errorTitle="Kesalahan Jenis Data" error="Data yang dimasukkan harus berupa Angka!" sqref="I67">
      <formula1>-1000000000000000000</formula1>
      <formula2>1000000000000000000</formula2>
    </dataValidation>
    <dataValidation type="decimal" showErrorMessage="1" errorTitle="Kesalahan Jenis Data" error="Data yang dimasukkan harus berupa Angka!" sqref="J67">
      <formula1>-1000000000000000000</formula1>
      <formula2>1000000000000000000</formula2>
    </dataValidation>
    <dataValidation type="decimal" showErrorMessage="1" errorTitle="Kesalahan Jenis Data" error="Data yang dimasukkan harus berupa Angka!" sqref="G68">
      <formula1>-1000000000000000000</formula1>
      <formula2>1000000000000000000</formula2>
    </dataValidation>
    <dataValidation type="decimal" showErrorMessage="1" errorTitle="Kesalahan Jenis Data" error="Data yang dimasukkan harus berupa Angka!" sqref="H68">
      <formula1>-1000000000000000000</formula1>
      <formula2>1000000000000000000</formula2>
    </dataValidation>
    <dataValidation type="decimal" showErrorMessage="1" errorTitle="Kesalahan Jenis Data" error="Data yang dimasukkan harus berupa Angka!" sqref="I68">
      <formula1>-1000000000000000000</formula1>
      <formula2>1000000000000000000</formula2>
    </dataValidation>
    <dataValidation type="decimal" showErrorMessage="1" errorTitle="Kesalahan Jenis Data" error="Data yang dimasukkan harus berupa Angka!" sqref="J68">
      <formula1>-1000000000000000000</formula1>
      <formula2>1000000000000000000</formula2>
    </dataValidation>
    <dataValidation type="decimal" showErrorMessage="1" errorTitle="Kesalahan Jenis Data" error="Data yang dimasukkan harus berupa Angka!" sqref="G69">
      <formula1>-1000000000000000000</formula1>
      <formula2>1000000000000000000</formula2>
    </dataValidation>
    <dataValidation type="decimal" showErrorMessage="1" errorTitle="Kesalahan Jenis Data" error="Data yang dimasukkan harus berupa Angka!" sqref="H69">
      <formula1>-1000000000000000000</formula1>
      <formula2>1000000000000000000</formula2>
    </dataValidation>
    <dataValidation type="decimal" showErrorMessage="1" errorTitle="Kesalahan Jenis Data" error="Data yang dimasukkan harus berupa Angka!" sqref="I69">
      <formula1>-1000000000000000000</formula1>
      <formula2>1000000000000000000</formula2>
    </dataValidation>
    <dataValidation type="decimal" showErrorMessage="1" errorTitle="Kesalahan Jenis Data" error="Data yang dimasukkan harus berupa Angka!" sqref="J69">
      <formula1>-1000000000000000000</formula1>
      <formula2>1000000000000000000</formula2>
    </dataValidation>
    <dataValidation type="decimal" showErrorMessage="1" errorTitle="Kesalahan Jenis Data" error="Data yang dimasukkan harus berupa Angka!" sqref="G70">
      <formula1>-1000000000000000000</formula1>
      <formula2>1000000000000000000</formula2>
    </dataValidation>
    <dataValidation type="decimal" showErrorMessage="1" errorTitle="Kesalahan Jenis Data" error="Data yang dimasukkan harus berupa Angka!" sqref="H70">
      <formula1>-1000000000000000000</formula1>
      <formula2>1000000000000000000</formula2>
    </dataValidation>
    <dataValidation type="decimal" showErrorMessage="1" errorTitle="Kesalahan Jenis Data" error="Data yang dimasukkan harus berupa Angka!" sqref="I70">
      <formula1>-1000000000000000000</formula1>
      <formula2>1000000000000000000</formula2>
    </dataValidation>
    <dataValidation type="decimal" showErrorMessage="1" errorTitle="Kesalahan Jenis Data" error="Data yang dimasukkan harus berupa Angka!" sqref="J70">
      <formula1>-1000000000000000000</formula1>
      <formula2>1000000000000000000</formula2>
    </dataValidation>
    <dataValidation type="decimal" showErrorMessage="1" errorTitle="Kesalahan Jenis Data" error="Data yang dimasukkan harus berupa Angka!" sqref="G71">
      <formula1>-1000000000000000000</formula1>
      <formula2>1000000000000000000</formula2>
    </dataValidation>
    <dataValidation type="decimal" showErrorMessage="1" errorTitle="Kesalahan Jenis Data" error="Data yang dimasukkan harus berupa Angka!" sqref="H71">
      <formula1>-1000000000000000000</formula1>
      <formula2>1000000000000000000</formula2>
    </dataValidation>
    <dataValidation type="decimal" showErrorMessage="1" errorTitle="Kesalahan Jenis Data" error="Data yang dimasukkan harus berupa Angka!" sqref="I71">
      <formula1>-1000000000000000000</formula1>
      <formula2>1000000000000000000</formula2>
    </dataValidation>
    <dataValidation type="decimal" showErrorMessage="1" errorTitle="Kesalahan Jenis Data" error="Data yang dimasukkan harus berupa Angka!" sqref="J71">
      <formula1>-1000000000000000000</formula1>
      <formula2>1000000000000000000</formula2>
    </dataValidation>
    <dataValidation type="decimal" showErrorMessage="1" errorTitle="Kesalahan Jenis Data" error="Data yang dimasukkan harus berupa Angka!" sqref="G72">
      <formula1>-1000000000000000000</formula1>
      <formula2>1000000000000000000</formula2>
    </dataValidation>
    <dataValidation type="decimal" showErrorMessage="1" errorTitle="Kesalahan Jenis Data" error="Data yang dimasukkan harus berupa Angka!" sqref="H72">
      <formula1>-1000000000000000000</formula1>
      <formula2>1000000000000000000</formula2>
    </dataValidation>
    <dataValidation type="decimal" showErrorMessage="1" errorTitle="Kesalahan Jenis Data" error="Data yang dimasukkan harus berupa Angka!" sqref="I72">
      <formula1>-1000000000000000000</formula1>
      <formula2>1000000000000000000</formula2>
    </dataValidation>
    <dataValidation type="decimal" showErrorMessage="1" errorTitle="Kesalahan Jenis Data" error="Data yang dimasukkan harus berupa Angka!" sqref="J72">
      <formula1>-1000000000000000000</formula1>
      <formula2>1000000000000000000</formula2>
    </dataValidation>
    <dataValidation type="decimal" showErrorMessage="1" errorTitle="Kesalahan Jenis Data" error="Data yang dimasukkan harus berupa Angka!" sqref="G73">
      <formula1>-1000000000000000000</formula1>
      <formula2>1000000000000000000</formula2>
    </dataValidation>
    <dataValidation type="decimal" showErrorMessage="1" errorTitle="Kesalahan Jenis Data" error="Data yang dimasukkan harus berupa Angka!" sqref="H73">
      <formula1>-1000000000000000000</formula1>
      <formula2>1000000000000000000</formula2>
    </dataValidation>
    <dataValidation type="decimal" showErrorMessage="1" errorTitle="Kesalahan Jenis Data" error="Data yang dimasukkan harus berupa Angka!" sqref="I73">
      <formula1>-1000000000000000000</formula1>
      <formula2>1000000000000000000</formula2>
    </dataValidation>
    <dataValidation type="decimal" showErrorMessage="1" errorTitle="Kesalahan Jenis Data" error="Data yang dimasukkan harus berupa Angka!" sqref="J73">
      <formula1>-1000000000000000000</formula1>
      <formula2>1000000000000000000</formula2>
    </dataValidation>
    <dataValidation type="decimal" showErrorMessage="1" errorTitle="Kesalahan Jenis Data" error="Data yang dimasukkan harus berupa Angka!" sqref="G74">
      <formula1>-1000000000000000000</formula1>
      <formula2>1000000000000000000</formula2>
    </dataValidation>
    <dataValidation type="decimal" showErrorMessage="1" errorTitle="Kesalahan Jenis Data" error="Data yang dimasukkan harus berupa Angka!" sqref="H74">
      <formula1>-1000000000000000000</formula1>
      <formula2>1000000000000000000</formula2>
    </dataValidation>
    <dataValidation type="decimal" showErrorMessage="1" errorTitle="Kesalahan Jenis Data" error="Data yang dimasukkan harus berupa Angka!" sqref="I74">
      <formula1>-1000000000000000000</formula1>
      <formula2>1000000000000000000</formula2>
    </dataValidation>
    <dataValidation type="decimal" showErrorMessage="1" errorTitle="Kesalahan Jenis Data" error="Data yang dimasukkan harus berupa Angka!" sqref="J74">
      <formula1>-1000000000000000000</formula1>
      <formula2>1000000000000000000</formula2>
    </dataValidation>
    <dataValidation type="decimal" showErrorMessage="1" errorTitle="Kesalahan Jenis Data" error="Data yang dimasukkan harus berupa Angka!" sqref="G75">
      <formula1>-1000000000000000000</formula1>
      <formula2>1000000000000000000</formula2>
    </dataValidation>
    <dataValidation type="decimal" showErrorMessage="1" errorTitle="Kesalahan Jenis Data" error="Data yang dimasukkan harus berupa Angka!" sqref="H75">
      <formula1>-1000000000000000000</formula1>
      <formula2>1000000000000000000</formula2>
    </dataValidation>
    <dataValidation type="decimal" showErrorMessage="1" errorTitle="Kesalahan Jenis Data" error="Data yang dimasukkan harus berupa Angka!" sqref="I75">
      <formula1>-1000000000000000000</formula1>
      <formula2>1000000000000000000</formula2>
    </dataValidation>
    <dataValidation type="decimal" showErrorMessage="1" errorTitle="Kesalahan Jenis Data" error="Data yang dimasukkan harus berupa Angka!" sqref="J75">
      <formula1>-1000000000000000000</formula1>
      <formula2>1000000000000000000</formula2>
    </dataValidation>
    <dataValidation type="decimal" showErrorMessage="1" errorTitle="Kesalahan Jenis Data" error="Data yang dimasukkan harus berupa Angka!" sqref="G76">
      <formula1>-1000000000000000000</formula1>
      <formula2>1000000000000000000</formula2>
    </dataValidation>
    <dataValidation type="decimal" showErrorMessage="1" errorTitle="Kesalahan Jenis Data" error="Data yang dimasukkan harus berupa Angka!" sqref="H76">
      <formula1>-1000000000000000000</formula1>
      <formula2>1000000000000000000</formula2>
    </dataValidation>
    <dataValidation type="decimal" showErrorMessage="1" errorTitle="Kesalahan Jenis Data" error="Data yang dimasukkan harus berupa Angka!" sqref="I76">
      <formula1>-1000000000000000000</formula1>
      <formula2>1000000000000000000</formula2>
    </dataValidation>
    <dataValidation type="decimal" showErrorMessage="1" errorTitle="Kesalahan Jenis Data" error="Data yang dimasukkan harus berupa Angka!" sqref="J76">
      <formula1>-1000000000000000000</formula1>
      <formula2>1000000000000000000</formula2>
    </dataValidation>
    <dataValidation type="decimal" showErrorMessage="1" errorTitle="Kesalahan Jenis Data" error="Data yang dimasukkan harus berupa Angka!" sqref="G77">
      <formula1>-1000000000000000000</formula1>
      <formula2>1000000000000000000</formula2>
    </dataValidation>
    <dataValidation type="decimal" showErrorMessage="1" errorTitle="Kesalahan Jenis Data" error="Data yang dimasukkan harus berupa Angka!" sqref="H77">
      <formula1>-1000000000000000000</formula1>
      <formula2>1000000000000000000</formula2>
    </dataValidation>
    <dataValidation type="decimal" showErrorMessage="1" errorTitle="Kesalahan Jenis Data" error="Data yang dimasukkan harus berupa Angka!" sqref="I77">
      <formula1>-1000000000000000000</formula1>
      <formula2>1000000000000000000</formula2>
    </dataValidation>
    <dataValidation type="decimal" showErrorMessage="1" errorTitle="Kesalahan Jenis Data" error="Data yang dimasukkan harus berupa Angka!" sqref="J77">
      <formula1>-1000000000000000000</formula1>
      <formula2>1000000000000000000</formula2>
    </dataValidation>
    <dataValidation type="decimal" showErrorMessage="1" errorTitle="Kesalahan Jenis Data" error="Data yang dimasukkan harus berupa Angka!" sqref="G78">
      <formula1>-1000000000000000000</formula1>
      <formula2>1000000000000000000</formula2>
    </dataValidation>
    <dataValidation type="decimal" showErrorMessage="1" errorTitle="Kesalahan Jenis Data" error="Data yang dimasukkan harus berupa Angka!" sqref="H78">
      <formula1>-1000000000000000000</formula1>
      <formula2>1000000000000000000</formula2>
    </dataValidation>
    <dataValidation type="decimal" showErrorMessage="1" errorTitle="Kesalahan Jenis Data" error="Data yang dimasukkan harus berupa Angka!" sqref="I78">
      <formula1>-1000000000000000000</formula1>
      <formula2>1000000000000000000</formula2>
    </dataValidation>
    <dataValidation type="decimal" showErrorMessage="1" errorTitle="Kesalahan Jenis Data" error="Data yang dimasukkan harus berupa Angka!" sqref="J78">
      <formula1>-1000000000000000000</formula1>
      <formula2>1000000000000000000</formula2>
    </dataValidation>
    <dataValidation type="decimal" showErrorMessage="1" errorTitle="Kesalahan Jenis Data" error="Data yang dimasukkan harus berupa Angka!" sqref="G79">
      <formula1>-1000000000000000000</formula1>
      <formula2>1000000000000000000</formula2>
    </dataValidation>
    <dataValidation type="decimal" showErrorMessage="1" errorTitle="Kesalahan Jenis Data" error="Data yang dimasukkan harus berupa Angka!" sqref="H79">
      <formula1>-1000000000000000000</formula1>
      <formula2>1000000000000000000</formula2>
    </dataValidation>
    <dataValidation type="decimal" showErrorMessage="1" errorTitle="Kesalahan Jenis Data" error="Data yang dimasukkan harus berupa Angka!" sqref="I79">
      <formula1>-1000000000000000000</formula1>
      <formula2>1000000000000000000</formula2>
    </dataValidation>
    <dataValidation type="decimal" showErrorMessage="1" errorTitle="Kesalahan Jenis Data" error="Data yang dimasukkan harus berupa Angka!" sqref="J79">
      <formula1>-1000000000000000000</formula1>
      <formula2>1000000000000000000</formula2>
    </dataValidation>
    <dataValidation type="decimal" showErrorMessage="1" errorTitle="Kesalahan Jenis Data" error="Data yang dimasukkan harus berupa Angka!" sqref="G80">
      <formula1>-1000000000000000000</formula1>
      <formula2>1000000000000000000</formula2>
    </dataValidation>
    <dataValidation type="decimal" showErrorMessage="1" errorTitle="Kesalahan Jenis Data" error="Data yang dimasukkan harus berupa Angka!" sqref="H80">
      <formula1>-1000000000000000000</formula1>
      <formula2>1000000000000000000</formula2>
    </dataValidation>
    <dataValidation type="decimal" showErrorMessage="1" errorTitle="Kesalahan Jenis Data" error="Data yang dimasukkan harus berupa Angka!" sqref="I80">
      <formula1>-1000000000000000000</formula1>
      <formula2>1000000000000000000</formula2>
    </dataValidation>
    <dataValidation type="decimal" showErrorMessage="1" errorTitle="Kesalahan Jenis Data" error="Data yang dimasukkan harus berupa Angka!" sqref="J80">
      <formula1>-1000000000000000000</formula1>
      <formula2>1000000000000000000</formula2>
    </dataValidation>
    <dataValidation type="decimal" showErrorMessage="1" errorTitle="Kesalahan Jenis Data" error="Data yang dimasukkan harus berupa Angka!" sqref="G81">
      <formula1>-1000000000000000000</formula1>
      <formula2>1000000000000000000</formula2>
    </dataValidation>
    <dataValidation type="decimal" showErrorMessage="1" errorTitle="Kesalahan Jenis Data" error="Data yang dimasukkan harus berupa Angka!" sqref="H81">
      <formula1>-1000000000000000000</formula1>
      <formula2>1000000000000000000</formula2>
    </dataValidation>
    <dataValidation type="decimal" showErrorMessage="1" errorTitle="Kesalahan Jenis Data" error="Data yang dimasukkan harus berupa Angka!" sqref="I81">
      <formula1>-1000000000000000000</formula1>
      <formula2>1000000000000000000</formula2>
    </dataValidation>
    <dataValidation type="decimal" showErrorMessage="1" errorTitle="Kesalahan Jenis Data" error="Data yang dimasukkan harus berupa Angka!" sqref="J81">
      <formula1>-1000000000000000000</formula1>
      <formula2>1000000000000000000</formula2>
    </dataValidation>
    <dataValidation type="decimal" showErrorMessage="1" errorTitle="Kesalahan Jenis Data" error="Data yang dimasukkan harus berupa Angka!" sqref="G82">
      <formula1>-1000000000000000000</formula1>
      <formula2>1000000000000000000</formula2>
    </dataValidation>
    <dataValidation type="decimal" showErrorMessage="1" errorTitle="Kesalahan Jenis Data" error="Data yang dimasukkan harus berupa Angka!" sqref="H82">
      <formula1>-1000000000000000000</formula1>
      <formula2>1000000000000000000</formula2>
    </dataValidation>
    <dataValidation type="decimal" showErrorMessage="1" errorTitle="Kesalahan Jenis Data" error="Data yang dimasukkan harus berupa Angka!" sqref="I82">
      <formula1>-1000000000000000000</formula1>
      <formula2>1000000000000000000</formula2>
    </dataValidation>
    <dataValidation type="decimal" showErrorMessage="1" errorTitle="Kesalahan Jenis Data" error="Data yang dimasukkan harus berupa Angka!" sqref="J82">
      <formula1>-1000000000000000000</formula1>
      <formula2>1000000000000000000</formula2>
    </dataValidation>
    <dataValidation type="decimal" showErrorMessage="1" errorTitle="Kesalahan Jenis Data" error="Data yang dimasukkan harus berupa Angka!" sqref="G83">
      <formula1>-1000000000000000000</formula1>
      <formula2>1000000000000000000</formula2>
    </dataValidation>
    <dataValidation type="decimal" showErrorMessage="1" errorTitle="Kesalahan Jenis Data" error="Data yang dimasukkan harus berupa Angka!" sqref="H83">
      <formula1>-1000000000000000000</formula1>
      <formula2>1000000000000000000</formula2>
    </dataValidation>
    <dataValidation type="decimal" showErrorMessage="1" errorTitle="Kesalahan Jenis Data" error="Data yang dimasukkan harus berupa Angka!" sqref="I83">
      <formula1>-1000000000000000000</formula1>
      <formula2>1000000000000000000</formula2>
    </dataValidation>
    <dataValidation type="decimal" showErrorMessage="1" errorTitle="Kesalahan Jenis Data" error="Data yang dimasukkan harus berupa Angka!" sqref="J83">
      <formula1>-1000000000000000000</formula1>
      <formula2>1000000000000000000</formula2>
    </dataValidation>
    <dataValidation type="decimal" showErrorMessage="1" errorTitle="Kesalahan Jenis Data" error="Data yang dimasukkan harus berupa Angka!" sqref="G84">
      <formula1>-1000000000000000000</formula1>
      <formula2>1000000000000000000</formula2>
    </dataValidation>
    <dataValidation type="decimal" showErrorMessage="1" errorTitle="Kesalahan Jenis Data" error="Data yang dimasukkan harus berupa Angka!" sqref="H84">
      <formula1>-1000000000000000000</formula1>
      <formula2>1000000000000000000</formula2>
    </dataValidation>
    <dataValidation type="decimal" showErrorMessage="1" errorTitle="Kesalahan Jenis Data" error="Data yang dimasukkan harus berupa Angka!" sqref="I84">
      <formula1>-1000000000000000000</formula1>
      <formula2>1000000000000000000</formula2>
    </dataValidation>
    <dataValidation type="decimal" showErrorMessage="1" errorTitle="Kesalahan Jenis Data" error="Data yang dimasukkan harus berupa Angka!" sqref="J84">
      <formula1>-1000000000000000000</formula1>
      <formula2>1000000000000000000</formula2>
    </dataValidation>
    <dataValidation type="decimal" showErrorMessage="1" errorTitle="Kesalahan Jenis Data" error="Data yang dimasukkan harus berupa Angka!" sqref="G85">
      <formula1>-1000000000000000000</formula1>
      <formula2>1000000000000000000</formula2>
    </dataValidation>
    <dataValidation type="decimal" showErrorMessage="1" errorTitle="Kesalahan Jenis Data" error="Data yang dimasukkan harus berupa Angka!" sqref="H85">
      <formula1>-1000000000000000000</formula1>
      <formula2>1000000000000000000</formula2>
    </dataValidation>
    <dataValidation type="decimal" showErrorMessage="1" errorTitle="Kesalahan Jenis Data" error="Data yang dimasukkan harus berupa Angka!" sqref="I85">
      <formula1>-1000000000000000000</formula1>
      <formula2>1000000000000000000</formula2>
    </dataValidation>
    <dataValidation type="decimal" showErrorMessage="1" errorTitle="Kesalahan Jenis Data" error="Data yang dimasukkan harus berupa Angka!" sqref="J85">
      <formula1>-1000000000000000000</formula1>
      <formula2>1000000000000000000</formula2>
    </dataValidation>
    <dataValidation type="decimal" showErrorMessage="1" errorTitle="Kesalahan Jenis Data" error="Data yang dimasukkan harus berupa Angka!" sqref="G86">
      <formula1>-1000000000000000000</formula1>
      <formula2>1000000000000000000</formula2>
    </dataValidation>
    <dataValidation type="decimal" showErrorMessage="1" errorTitle="Kesalahan Jenis Data" error="Data yang dimasukkan harus berupa Angka!" sqref="H86">
      <formula1>-1000000000000000000</formula1>
      <formula2>1000000000000000000</formula2>
    </dataValidation>
    <dataValidation type="decimal" showErrorMessage="1" errorTitle="Kesalahan Jenis Data" error="Data yang dimasukkan harus berupa Angka!" sqref="I86">
      <formula1>-1000000000000000000</formula1>
      <formula2>1000000000000000000</formula2>
    </dataValidation>
    <dataValidation type="decimal" showErrorMessage="1" errorTitle="Kesalahan Jenis Data" error="Data yang dimasukkan harus berupa Angka!" sqref="J86">
      <formula1>-1000000000000000000</formula1>
      <formula2>1000000000000000000</formula2>
    </dataValidation>
    <dataValidation type="decimal" showErrorMessage="1" errorTitle="Kesalahan Jenis Data" error="Data yang dimasukkan harus berupa Angka!" sqref="G87">
      <formula1>-1000000000000000000</formula1>
      <formula2>1000000000000000000</formula2>
    </dataValidation>
    <dataValidation type="decimal" showErrorMessage="1" errorTitle="Kesalahan Jenis Data" error="Data yang dimasukkan harus berupa Angka!" sqref="H87">
      <formula1>-1000000000000000000</formula1>
      <formula2>1000000000000000000</formula2>
    </dataValidation>
    <dataValidation type="decimal" showErrorMessage="1" errorTitle="Kesalahan Jenis Data" error="Data yang dimasukkan harus berupa Angka!" sqref="I87">
      <formula1>-1000000000000000000</formula1>
      <formula2>1000000000000000000</formula2>
    </dataValidation>
    <dataValidation type="decimal" showErrorMessage="1" errorTitle="Kesalahan Jenis Data" error="Data yang dimasukkan harus berupa Angka!" sqref="J87">
      <formula1>-1000000000000000000</formula1>
      <formula2>1000000000000000000</formula2>
    </dataValidation>
    <dataValidation type="decimal" showErrorMessage="1" errorTitle="Kesalahan Jenis Data" error="Data yang dimasukkan harus berupa Angka!" sqref="G88">
      <formula1>-1000000000000000000</formula1>
      <formula2>1000000000000000000</formula2>
    </dataValidation>
    <dataValidation type="decimal" showErrorMessage="1" errorTitle="Kesalahan Jenis Data" error="Data yang dimasukkan harus berupa Angka!" sqref="H88">
      <formula1>-1000000000000000000</formula1>
      <formula2>1000000000000000000</formula2>
    </dataValidation>
    <dataValidation type="decimal" showErrorMessage="1" errorTitle="Kesalahan Jenis Data" error="Data yang dimasukkan harus berupa Angka!" sqref="I88">
      <formula1>-1000000000000000000</formula1>
      <formula2>1000000000000000000</formula2>
    </dataValidation>
    <dataValidation type="decimal" showErrorMessage="1" errorTitle="Kesalahan Jenis Data" error="Data yang dimasukkan harus berupa Angka!" sqref="J88">
      <formula1>-1000000000000000000</formula1>
      <formula2>1000000000000000000</formula2>
    </dataValidation>
    <dataValidation type="decimal" showErrorMessage="1" errorTitle="Kesalahan Jenis Data" error="Data yang dimasukkan harus berupa Angka!" sqref="G89">
      <formula1>-1000000000000000000</formula1>
      <formula2>1000000000000000000</formula2>
    </dataValidation>
    <dataValidation type="decimal" showErrorMessage="1" errorTitle="Kesalahan Jenis Data" error="Data yang dimasukkan harus berupa Angka!" sqref="H89">
      <formula1>-1000000000000000000</formula1>
      <formula2>1000000000000000000</formula2>
    </dataValidation>
    <dataValidation type="decimal" showErrorMessage="1" errorTitle="Kesalahan Jenis Data" error="Data yang dimasukkan harus berupa Angka!" sqref="I89">
      <formula1>-1000000000000000000</formula1>
      <formula2>1000000000000000000</formula2>
    </dataValidation>
    <dataValidation type="decimal" showErrorMessage="1" errorTitle="Kesalahan Jenis Data" error="Data yang dimasukkan harus berupa Angka!" sqref="J89">
      <formula1>-1000000000000000000</formula1>
      <formula2>1000000000000000000</formula2>
    </dataValidation>
    <dataValidation type="decimal" showErrorMessage="1" errorTitle="Kesalahan Jenis Data" error="Data yang dimasukkan harus berupa Angka!" sqref="G90">
      <formula1>-1000000000000000000</formula1>
      <formula2>1000000000000000000</formula2>
    </dataValidation>
    <dataValidation type="decimal" showErrorMessage="1" errorTitle="Kesalahan Jenis Data" error="Data yang dimasukkan harus berupa Angka!" sqref="H90">
      <formula1>-1000000000000000000</formula1>
      <formula2>1000000000000000000</formula2>
    </dataValidation>
    <dataValidation type="decimal" showErrorMessage="1" errorTitle="Kesalahan Jenis Data" error="Data yang dimasukkan harus berupa Angka!" sqref="I90">
      <formula1>-1000000000000000000</formula1>
      <formula2>1000000000000000000</formula2>
    </dataValidation>
    <dataValidation type="decimal" showErrorMessage="1" errorTitle="Kesalahan Jenis Data" error="Data yang dimasukkan harus berupa Angka!" sqref="J90">
      <formula1>-1000000000000000000</formula1>
      <formula2>1000000000000000000</formula2>
    </dataValidation>
    <dataValidation type="decimal" showErrorMessage="1" errorTitle="Kesalahan Jenis Data" error="Data yang dimasukkan harus berupa Angka!" sqref="G91">
      <formula1>-1000000000000000000</formula1>
      <formula2>1000000000000000000</formula2>
    </dataValidation>
    <dataValidation type="decimal" showErrorMessage="1" errorTitle="Kesalahan Jenis Data" error="Data yang dimasukkan harus berupa Angka!" sqref="H91">
      <formula1>-1000000000000000000</formula1>
      <formula2>1000000000000000000</formula2>
    </dataValidation>
    <dataValidation type="decimal" showErrorMessage="1" errorTitle="Kesalahan Jenis Data" error="Data yang dimasukkan harus berupa Angka!" sqref="I91">
      <formula1>-1000000000000000000</formula1>
      <formula2>1000000000000000000</formula2>
    </dataValidation>
    <dataValidation type="decimal" showErrorMessage="1" errorTitle="Kesalahan Jenis Data" error="Data yang dimasukkan harus berupa Angka!" sqref="J91">
      <formula1>-1000000000000000000</formula1>
      <formula2>1000000000000000000</formula2>
    </dataValidation>
    <dataValidation type="decimal" showErrorMessage="1" errorTitle="Kesalahan Jenis Data" error="Data yang dimasukkan harus berupa Angka!" sqref="G92">
      <formula1>-1000000000000000000</formula1>
      <formula2>1000000000000000000</formula2>
    </dataValidation>
    <dataValidation type="decimal" showErrorMessage="1" errorTitle="Kesalahan Jenis Data" error="Data yang dimasukkan harus berupa Angka!" sqref="H92">
      <formula1>-1000000000000000000</formula1>
      <formula2>1000000000000000000</formula2>
    </dataValidation>
    <dataValidation type="decimal" showErrorMessage="1" errorTitle="Kesalahan Jenis Data" error="Data yang dimasukkan harus berupa Angka!" sqref="I92">
      <formula1>-1000000000000000000</formula1>
      <formula2>1000000000000000000</formula2>
    </dataValidation>
    <dataValidation type="decimal" showErrorMessage="1" errorTitle="Kesalahan Jenis Data" error="Data yang dimasukkan harus berupa Angka!" sqref="J92">
      <formula1>-1000000000000000000</formula1>
      <formula2>1000000000000000000</formula2>
    </dataValidation>
    <dataValidation type="decimal" showErrorMessage="1" errorTitle="Kesalahan Jenis Data" error="Data yang dimasukkan harus berupa Angka!" sqref="G93">
      <formula1>-1000000000000000000</formula1>
      <formula2>1000000000000000000</formula2>
    </dataValidation>
    <dataValidation type="decimal" showErrorMessage="1" errorTitle="Kesalahan Jenis Data" error="Data yang dimasukkan harus berupa Angka!" sqref="H93">
      <formula1>-1000000000000000000</formula1>
      <formula2>1000000000000000000</formula2>
    </dataValidation>
    <dataValidation type="decimal" showErrorMessage="1" errorTitle="Kesalahan Jenis Data" error="Data yang dimasukkan harus berupa Angka!" sqref="I93">
      <formula1>-1000000000000000000</formula1>
      <formula2>1000000000000000000</formula2>
    </dataValidation>
    <dataValidation type="decimal" showErrorMessage="1" errorTitle="Kesalahan Jenis Data" error="Data yang dimasukkan harus berupa Angka!" sqref="J93">
      <formula1>-1000000000000000000</formula1>
      <formula2>1000000000000000000</formula2>
    </dataValidation>
    <dataValidation type="decimal" showErrorMessage="1" errorTitle="Kesalahan Jenis Data" error="Data yang dimasukkan harus berupa Angka!" sqref="G94">
      <formula1>-1000000000000000000</formula1>
      <formula2>1000000000000000000</formula2>
    </dataValidation>
    <dataValidation type="decimal" showErrorMessage="1" errorTitle="Kesalahan Jenis Data" error="Data yang dimasukkan harus berupa Angka!" sqref="H94">
      <formula1>-1000000000000000000</formula1>
      <formula2>1000000000000000000</formula2>
    </dataValidation>
    <dataValidation type="decimal" showErrorMessage="1" errorTitle="Kesalahan Jenis Data" error="Data yang dimasukkan harus berupa Angka!" sqref="I94">
      <formula1>-1000000000000000000</formula1>
      <formula2>1000000000000000000</formula2>
    </dataValidation>
    <dataValidation type="decimal" showErrorMessage="1" errorTitle="Kesalahan Jenis Data" error="Data yang dimasukkan harus berupa Angka!" sqref="J94">
      <formula1>-1000000000000000000</formula1>
      <formula2>1000000000000000000</formula2>
    </dataValidation>
    <dataValidation type="decimal" showErrorMessage="1" errorTitle="Kesalahan Jenis Data" error="Data yang dimasukkan harus berupa Angka!" sqref="G95">
      <formula1>-1000000000000000000</formula1>
      <formula2>1000000000000000000</formula2>
    </dataValidation>
    <dataValidation type="decimal" showErrorMessage="1" errorTitle="Kesalahan Jenis Data" error="Data yang dimasukkan harus berupa Angka!" sqref="H95">
      <formula1>-1000000000000000000</formula1>
      <formula2>1000000000000000000</formula2>
    </dataValidation>
    <dataValidation type="decimal" showErrorMessage="1" errorTitle="Kesalahan Jenis Data" error="Data yang dimasukkan harus berupa Angka!" sqref="I95">
      <formula1>-1000000000000000000</formula1>
      <formula2>1000000000000000000</formula2>
    </dataValidation>
    <dataValidation type="decimal" showErrorMessage="1" errorTitle="Kesalahan Jenis Data" error="Data yang dimasukkan harus berupa Angka!" sqref="J95">
      <formula1>-1000000000000000000</formula1>
      <formula2>1000000000000000000</formula2>
    </dataValidation>
    <dataValidation type="decimal" showErrorMessage="1" errorTitle="Kesalahan Jenis Data" error="Data yang dimasukkan harus berupa Angka!" sqref="G96">
      <formula1>-1000000000000000000</formula1>
      <formula2>1000000000000000000</formula2>
    </dataValidation>
    <dataValidation type="decimal" showErrorMessage="1" errorTitle="Kesalahan Jenis Data" error="Data yang dimasukkan harus berupa Angka!" sqref="H96">
      <formula1>-1000000000000000000</formula1>
      <formula2>1000000000000000000</formula2>
    </dataValidation>
    <dataValidation type="decimal" showErrorMessage="1" errorTitle="Kesalahan Jenis Data" error="Data yang dimasukkan harus berupa Angka!" sqref="I96">
      <formula1>-1000000000000000000</formula1>
      <formula2>1000000000000000000</formula2>
    </dataValidation>
    <dataValidation type="decimal" showErrorMessage="1" errorTitle="Kesalahan Jenis Data" error="Data yang dimasukkan harus berupa Angka!" sqref="J96">
      <formula1>-1000000000000000000</formula1>
      <formula2>1000000000000000000</formula2>
    </dataValidation>
    <dataValidation type="decimal" showErrorMessage="1" errorTitle="Kesalahan Jenis Data" error="Data yang dimasukkan harus berupa Angka!" sqref="G97">
      <formula1>-1000000000000000000</formula1>
      <formula2>1000000000000000000</formula2>
    </dataValidation>
    <dataValidation type="decimal" showErrorMessage="1" errorTitle="Kesalahan Jenis Data" error="Data yang dimasukkan harus berupa Angka!" sqref="H97">
      <formula1>-1000000000000000000</formula1>
      <formula2>1000000000000000000</formula2>
    </dataValidation>
    <dataValidation type="decimal" showErrorMessage="1" errorTitle="Kesalahan Jenis Data" error="Data yang dimasukkan harus berupa Angka!" sqref="I97">
      <formula1>-1000000000000000000</formula1>
      <formula2>1000000000000000000</formula2>
    </dataValidation>
    <dataValidation type="decimal" showErrorMessage="1" errorTitle="Kesalahan Jenis Data" error="Data yang dimasukkan harus berupa Angka!" sqref="J97">
      <formula1>-1000000000000000000</formula1>
      <formula2>1000000000000000000</formula2>
    </dataValidation>
    <dataValidation type="decimal" showErrorMessage="1" errorTitle="Kesalahan Jenis Data" error="Data yang dimasukkan harus berupa Angka!" sqref="G98">
      <formula1>-1000000000000000000</formula1>
      <formula2>1000000000000000000</formula2>
    </dataValidation>
    <dataValidation type="decimal" showErrorMessage="1" errorTitle="Kesalahan Jenis Data" error="Data yang dimasukkan harus berupa Angka!" sqref="H98">
      <formula1>-1000000000000000000</formula1>
      <formula2>1000000000000000000</formula2>
    </dataValidation>
    <dataValidation type="decimal" showErrorMessage="1" errorTitle="Kesalahan Jenis Data" error="Data yang dimasukkan harus berupa Angka!" sqref="I98">
      <formula1>-1000000000000000000</formula1>
      <formula2>1000000000000000000</formula2>
    </dataValidation>
    <dataValidation type="decimal" showErrorMessage="1" errorTitle="Kesalahan Jenis Data" error="Data yang dimasukkan harus berupa Angka!" sqref="J98">
      <formula1>-1000000000000000000</formula1>
      <formula2>1000000000000000000</formula2>
    </dataValidation>
    <dataValidation type="decimal" showErrorMessage="1" errorTitle="Kesalahan Jenis Data" error="Data yang dimasukkan harus berupa Angka!" sqref="G99">
      <formula1>-1000000000000000000</formula1>
      <formula2>1000000000000000000</formula2>
    </dataValidation>
    <dataValidation type="decimal" showErrorMessage="1" errorTitle="Kesalahan Jenis Data" error="Data yang dimasukkan harus berupa Angka!" sqref="H99">
      <formula1>-1000000000000000000</formula1>
      <formula2>1000000000000000000</formula2>
    </dataValidation>
    <dataValidation type="decimal" showErrorMessage="1" errorTitle="Kesalahan Jenis Data" error="Data yang dimasukkan harus berupa Angka!" sqref="I99">
      <formula1>-1000000000000000000</formula1>
      <formula2>1000000000000000000</formula2>
    </dataValidation>
    <dataValidation type="decimal" showErrorMessage="1" errorTitle="Kesalahan Jenis Data" error="Data yang dimasukkan harus berupa Angka!" sqref="J99">
      <formula1>-1000000000000000000</formula1>
      <formula2>1000000000000000000</formula2>
    </dataValidation>
    <dataValidation type="decimal" showErrorMessage="1" errorTitle="Kesalahan Jenis Data" error="Data yang dimasukkan harus berupa Angka!" sqref="G100">
      <formula1>-1000000000000000000</formula1>
      <formula2>1000000000000000000</formula2>
    </dataValidation>
    <dataValidation type="decimal" showErrorMessage="1" errorTitle="Kesalahan Jenis Data" error="Data yang dimasukkan harus berupa Angka!" sqref="H100">
      <formula1>-1000000000000000000</formula1>
      <formula2>1000000000000000000</formula2>
    </dataValidation>
    <dataValidation type="decimal" showErrorMessage="1" errorTitle="Kesalahan Jenis Data" error="Data yang dimasukkan harus berupa Angka!" sqref="I100">
      <formula1>-1000000000000000000</formula1>
      <formula2>1000000000000000000</formula2>
    </dataValidation>
    <dataValidation type="decimal" showErrorMessage="1" errorTitle="Kesalahan Jenis Data" error="Data yang dimasukkan harus berupa Angka!" sqref="J100">
      <formula1>-1000000000000000000</formula1>
      <formula2>1000000000000000000</formula2>
    </dataValidation>
    <dataValidation type="decimal" showErrorMessage="1" errorTitle="Kesalahan Jenis Data" error="Data yang dimasukkan harus berupa Angka!" sqref="G101">
      <formula1>-1000000000000000000</formula1>
      <formula2>1000000000000000000</formula2>
    </dataValidation>
    <dataValidation type="decimal" showErrorMessage="1" errorTitle="Kesalahan Jenis Data" error="Data yang dimasukkan harus berupa Angka!" sqref="H101">
      <formula1>-1000000000000000000</formula1>
      <formula2>1000000000000000000</formula2>
    </dataValidation>
    <dataValidation type="decimal" showErrorMessage="1" errorTitle="Kesalahan Jenis Data" error="Data yang dimasukkan harus berupa Angka!" sqref="I101">
      <formula1>-1000000000000000000</formula1>
      <formula2>1000000000000000000</formula2>
    </dataValidation>
    <dataValidation type="decimal" showErrorMessage="1" errorTitle="Kesalahan Jenis Data" error="Data yang dimasukkan harus berupa Angka!" sqref="J101">
      <formula1>-1000000000000000000</formula1>
      <formula2>1000000000000000000</formula2>
    </dataValidation>
    <dataValidation type="decimal" showErrorMessage="1" errorTitle="Kesalahan Jenis Data" error="Data yang dimasukkan harus berupa Angka!" sqref="G102">
      <formula1>-1000000000000000000</formula1>
      <formula2>1000000000000000000</formula2>
    </dataValidation>
    <dataValidation type="decimal" showErrorMessage="1" errorTitle="Kesalahan Jenis Data" error="Data yang dimasukkan harus berupa Angka!" sqref="H102">
      <formula1>-1000000000000000000</formula1>
      <formula2>1000000000000000000</formula2>
    </dataValidation>
    <dataValidation type="decimal" showErrorMessage="1" errorTitle="Kesalahan Jenis Data" error="Data yang dimasukkan harus berupa Angka!" sqref="I102">
      <formula1>-1000000000000000000</formula1>
      <formula2>1000000000000000000</formula2>
    </dataValidation>
    <dataValidation type="decimal" showErrorMessage="1" errorTitle="Kesalahan Jenis Data" error="Data yang dimasukkan harus berupa Angka!" sqref="J102">
      <formula1>-1000000000000000000</formula1>
      <formula2>1000000000000000000</formula2>
    </dataValidation>
    <dataValidation type="decimal" showErrorMessage="1" errorTitle="Kesalahan Jenis Data" error="Data yang dimasukkan harus berupa Angka!" sqref="G103">
      <formula1>-1000000000000000000</formula1>
      <formula2>1000000000000000000</formula2>
    </dataValidation>
    <dataValidation type="decimal" showErrorMessage="1" errorTitle="Kesalahan Jenis Data" error="Data yang dimasukkan harus berupa Angka!" sqref="H103">
      <formula1>-1000000000000000000</formula1>
      <formula2>1000000000000000000</formula2>
    </dataValidation>
    <dataValidation type="decimal" showErrorMessage="1" errorTitle="Kesalahan Jenis Data" error="Data yang dimasukkan harus berupa Angka!" sqref="I103">
      <formula1>-1000000000000000000</formula1>
      <formula2>1000000000000000000</formula2>
    </dataValidation>
    <dataValidation type="decimal" showErrorMessage="1" errorTitle="Kesalahan Jenis Data" error="Data yang dimasukkan harus berupa Angka!" sqref="J103">
      <formula1>-1000000000000000000</formula1>
      <formula2>1000000000000000000</formula2>
    </dataValidation>
    <dataValidation type="decimal" showErrorMessage="1" errorTitle="Kesalahan Jenis Data" error="Data yang dimasukkan harus berupa Angka!" sqref="G104">
      <formula1>-1000000000000000000</formula1>
      <formula2>1000000000000000000</formula2>
    </dataValidation>
    <dataValidation type="decimal" showErrorMessage="1" errorTitle="Kesalahan Jenis Data" error="Data yang dimasukkan harus berupa Angka!" sqref="H104">
      <formula1>-1000000000000000000</formula1>
      <formula2>1000000000000000000</formula2>
    </dataValidation>
    <dataValidation type="decimal" showErrorMessage="1" errorTitle="Kesalahan Jenis Data" error="Data yang dimasukkan harus berupa Angka!" sqref="I104">
      <formula1>-1000000000000000000</formula1>
      <formula2>1000000000000000000</formula2>
    </dataValidation>
    <dataValidation type="decimal" showErrorMessage="1" errorTitle="Kesalahan Jenis Data" error="Data yang dimasukkan harus berupa Angka!" sqref="J104">
      <formula1>-1000000000000000000</formula1>
      <formula2>1000000000000000000</formula2>
    </dataValidation>
    <dataValidation type="decimal" showErrorMessage="1" errorTitle="Kesalahan Jenis Data" error="Data yang dimasukkan harus berupa Angka!" sqref="G105">
      <formula1>-1000000000000000000</formula1>
      <formula2>1000000000000000000</formula2>
    </dataValidation>
    <dataValidation type="decimal" showErrorMessage="1" errorTitle="Kesalahan Jenis Data" error="Data yang dimasukkan harus berupa Angka!" sqref="H105">
      <formula1>-1000000000000000000</formula1>
      <formula2>1000000000000000000</formula2>
    </dataValidation>
    <dataValidation type="decimal" showErrorMessage="1" errorTitle="Kesalahan Jenis Data" error="Data yang dimasukkan harus berupa Angka!" sqref="I105">
      <formula1>-1000000000000000000</formula1>
      <formula2>1000000000000000000</formula2>
    </dataValidation>
    <dataValidation type="decimal" showErrorMessage="1" errorTitle="Kesalahan Jenis Data" error="Data yang dimasukkan harus berupa Angka!" sqref="J105">
      <formula1>-1000000000000000000</formula1>
      <formula2>1000000000000000000</formula2>
    </dataValidation>
    <dataValidation type="decimal" showErrorMessage="1" errorTitle="Kesalahan Jenis Data" error="Data yang dimasukkan harus berupa Angka!" sqref="G106">
      <formula1>-1000000000000000000</formula1>
      <formula2>1000000000000000000</formula2>
    </dataValidation>
    <dataValidation type="decimal" showErrorMessage="1" errorTitle="Kesalahan Jenis Data" error="Data yang dimasukkan harus berupa Angka!" sqref="H106">
      <formula1>-1000000000000000000</formula1>
      <formula2>1000000000000000000</formula2>
    </dataValidation>
    <dataValidation type="decimal" showErrorMessage="1" errorTitle="Kesalahan Jenis Data" error="Data yang dimasukkan harus berupa Angka!" sqref="I106">
      <formula1>-1000000000000000000</formula1>
      <formula2>1000000000000000000</formula2>
    </dataValidation>
    <dataValidation type="decimal" showErrorMessage="1" errorTitle="Kesalahan Jenis Data" error="Data yang dimasukkan harus berupa Angka!" sqref="J106">
      <formula1>-1000000000000000000</formula1>
      <formula2>1000000000000000000</formula2>
    </dataValidation>
    <dataValidation type="decimal" showErrorMessage="1" errorTitle="Kesalahan Jenis Data" error="Data yang dimasukkan harus berupa Angka!" sqref="G107">
      <formula1>-1000000000000000000</formula1>
      <formula2>1000000000000000000</formula2>
    </dataValidation>
    <dataValidation type="decimal" showErrorMessage="1" errorTitle="Kesalahan Jenis Data" error="Data yang dimasukkan harus berupa Angka!" sqref="H107">
      <formula1>-1000000000000000000</formula1>
      <formula2>1000000000000000000</formula2>
    </dataValidation>
    <dataValidation type="decimal" showErrorMessage="1" errorTitle="Kesalahan Jenis Data" error="Data yang dimasukkan harus berupa Angka!" sqref="I107">
      <formula1>-1000000000000000000</formula1>
      <formula2>1000000000000000000</formula2>
    </dataValidation>
    <dataValidation type="decimal" showErrorMessage="1" errorTitle="Kesalahan Jenis Data" error="Data yang dimasukkan harus berupa Angka!" sqref="J107">
      <formula1>-1000000000000000000</formula1>
      <formula2>1000000000000000000</formula2>
    </dataValidation>
    <dataValidation type="decimal" showErrorMessage="1" errorTitle="Kesalahan Jenis Data" error="Data yang dimasukkan harus berupa Angka!" sqref="G108">
      <formula1>-1000000000000000000</formula1>
      <formula2>1000000000000000000</formula2>
    </dataValidation>
    <dataValidation type="decimal" showErrorMessage="1" errorTitle="Kesalahan Jenis Data" error="Data yang dimasukkan harus berupa Angka!" sqref="H108">
      <formula1>-1000000000000000000</formula1>
      <formula2>1000000000000000000</formula2>
    </dataValidation>
    <dataValidation type="decimal" showErrorMessage="1" errorTitle="Kesalahan Jenis Data" error="Data yang dimasukkan harus berupa Angka!" sqref="I108">
      <formula1>-1000000000000000000</formula1>
      <formula2>1000000000000000000</formula2>
    </dataValidation>
    <dataValidation type="decimal" showErrorMessage="1" errorTitle="Kesalahan Jenis Data" error="Data yang dimasukkan harus berupa Angka!" sqref="J108">
      <formula1>-1000000000000000000</formula1>
      <formula2>1000000000000000000</formula2>
    </dataValidation>
    <dataValidation type="decimal" showErrorMessage="1" errorTitle="Kesalahan Jenis Data" error="Data yang dimasukkan harus berupa Angka!" sqref="G109">
      <formula1>-1000000000000000000</formula1>
      <formula2>1000000000000000000</formula2>
    </dataValidation>
    <dataValidation type="decimal" showErrorMessage="1" errorTitle="Kesalahan Jenis Data" error="Data yang dimasukkan harus berupa Angka!" sqref="H109">
      <formula1>-1000000000000000000</formula1>
      <formula2>1000000000000000000</formula2>
    </dataValidation>
    <dataValidation type="decimal" showErrorMessage="1" errorTitle="Kesalahan Jenis Data" error="Data yang dimasukkan harus berupa Angka!" sqref="I109">
      <formula1>-1000000000000000000</formula1>
      <formula2>1000000000000000000</formula2>
    </dataValidation>
    <dataValidation type="decimal" showErrorMessage="1" errorTitle="Kesalahan Jenis Data" error="Data yang dimasukkan harus berupa Angka!" sqref="J109">
      <formula1>-1000000000000000000</formula1>
      <formula2>1000000000000000000</formula2>
    </dataValidation>
    <dataValidation type="decimal" showErrorMessage="1" errorTitle="Kesalahan Jenis Data" error="Data yang dimasukkan harus berupa Angka!" sqref="G110">
      <formula1>-1000000000000000000</formula1>
      <formula2>1000000000000000000</formula2>
    </dataValidation>
    <dataValidation type="decimal" showErrorMessage="1" errorTitle="Kesalahan Jenis Data" error="Data yang dimasukkan harus berupa Angka!" sqref="H110">
      <formula1>-1000000000000000000</formula1>
      <formula2>1000000000000000000</formula2>
    </dataValidation>
    <dataValidation type="decimal" showErrorMessage="1" errorTitle="Kesalahan Jenis Data" error="Data yang dimasukkan harus berupa Angka!" sqref="I110">
      <formula1>-1000000000000000000</formula1>
      <formula2>1000000000000000000</formula2>
    </dataValidation>
    <dataValidation type="decimal" showErrorMessage="1" errorTitle="Kesalahan Jenis Data" error="Data yang dimasukkan harus berupa Angka!" sqref="J110">
      <formula1>-1000000000000000000</formula1>
      <formula2>1000000000000000000</formula2>
    </dataValidation>
    <dataValidation type="decimal" showErrorMessage="1" errorTitle="Kesalahan Jenis Data" error="Data yang dimasukkan harus berupa Angka!" sqref="G111">
      <formula1>-1000000000000000000</formula1>
      <formula2>1000000000000000000</formula2>
    </dataValidation>
    <dataValidation type="decimal" showErrorMessage="1" errorTitle="Kesalahan Jenis Data" error="Data yang dimasukkan harus berupa Angka!" sqref="H111">
      <formula1>-1000000000000000000</formula1>
      <formula2>1000000000000000000</formula2>
    </dataValidation>
    <dataValidation type="decimal" showErrorMessage="1" errorTitle="Kesalahan Jenis Data" error="Data yang dimasukkan harus berupa Angka!" sqref="I111">
      <formula1>-1000000000000000000</formula1>
      <formula2>1000000000000000000</formula2>
    </dataValidation>
    <dataValidation type="decimal" showErrorMessage="1" errorTitle="Kesalahan Jenis Data" error="Data yang dimasukkan harus berupa Angka!" sqref="J111">
      <formula1>-1000000000000000000</formula1>
      <formula2>1000000000000000000</formula2>
    </dataValidation>
    <dataValidation type="decimal" showErrorMessage="1" errorTitle="Kesalahan Jenis Data" error="Data yang dimasukkan harus berupa Angka!" sqref="G112">
      <formula1>-1000000000000000000</formula1>
      <formula2>1000000000000000000</formula2>
    </dataValidation>
    <dataValidation type="decimal" showErrorMessage="1" errorTitle="Kesalahan Jenis Data" error="Data yang dimasukkan harus berupa Angka!" sqref="H112">
      <formula1>-1000000000000000000</formula1>
      <formula2>1000000000000000000</formula2>
    </dataValidation>
    <dataValidation type="decimal" showErrorMessage="1" errorTitle="Kesalahan Jenis Data" error="Data yang dimasukkan harus berupa Angka!" sqref="I112">
      <formula1>-1000000000000000000</formula1>
      <formula2>1000000000000000000</formula2>
    </dataValidation>
    <dataValidation type="decimal" showErrorMessage="1" errorTitle="Kesalahan Jenis Data" error="Data yang dimasukkan harus berupa Angka!" sqref="J112">
      <formula1>-1000000000000000000</formula1>
      <formula2>1000000000000000000</formula2>
    </dataValidation>
    <dataValidation type="decimal" showErrorMessage="1" errorTitle="Kesalahan Jenis Data" error="Data yang dimasukkan harus berupa Angka!" sqref="G113">
      <formula1>-1000000000000000000</formula1>
      <formula2>1000000000000000000</formula2>
    </dataValidation>
    <dataValidation type="decimal" showErrorMessage="1" errorTitle="Kesalahan Jenis Data" error="Data yang dimasukkan harus berupa Angka!" sqref="H113">
      <formula1>-1000000000000000000</formula1>
      <formula2>1000000000000000000</formula2>
    </dataValidation>
    <dataValidation type="decimal" showErrorMessage="1" errorTitle="Kesalahan Jenis Data" error="Data yang dimasukkan harus berupa Angka!" sqref="I113">
      <formula1>-1000000000000000000</formula1>
      <formula2>1000000000000000000</formula2>
    </dataValidation>
    <dataValidation type="decimal" showErrorMessage="1" errorTitle="Kesalahan Jenis Data" error="Data yang dimasukkan harus berupa Angka!" sqref="J113">
      <formula1>-1000000000000000000</formula1>
      <formula2>1000000000000000000</formula2>
    </dataValidation>
    <dataValidation type="decimal" showErrorMessage="1" errorTitle="Kesalahan Jenis Data" error="Data yang dimasukkan harus berupa Angka!" sqref="G114">
      <formula1>-1000000000000000000</formula1>
      <formula2>1000000000000000000</formula2>
    </dataValidation>
    <dataValidation type="decimal" showErrorMessage="1" errorTitle="Kesalahan Jenis Data" error="Data yang dimasukkan harus berupa Angka!" sqref="H114">
      <formula1>-1000000000000000000</formula1>
      <formula2>1000000000000000000</formula2>
    </dataValidation>
    <dataValidation type="decimal" showErrorMessage="1" errorTitle="Kesalahan Jenis Data" error="Data yang dimasukkan harus berupa Angka!" sqref="I114">
      <formula1>-1000000000000000000</formula1>
      <formula2>1000000000000000000</formula2>
    </dataValidation>
    <dataValidation type="decimal" showErrorMessage="1" errorTitle="Kesalahan Jenis Data" error="Data yang dimasukkan harus berupa Angka!" sqref="J114">
      <formula1>-1000000000000000000</formula1>
      <formula2>1000000000000000000</formula2>
    </dataValidation>
    <dataValidation type="decimal" showErrorMessage="1" errorTitle="Kesalahan Jenis Data" error="Data yang dimasukkan harus berupa Angka!" sqref="G115">
      <formula1>-1000000000000000000</formula1>
      <formula2>1000000000000000000</formula2>
    </dataValidation>
    <dataValidation type="decimal" showErrorMessage="1" errorTitle="Kesalahan Jenis Data" error="Data yang dimasukkan harus berupa Angka!" sqref="H115">
      <formula1>-1000000000000000000</formula1>
      <formula2>1000000000000000000</formula2>
    </dataValidation>
    <dataValidation type="decimal" showErrorMessage="1" errorTitle="Kesalahan Jenis Data" error="Data yang dimasukkan harus berupa Angka!" sqref="I115">
      <formula1>-1000000000000000000</formula1>
      <formula2>1000000000000000000</formula2>
    </dataValidation>
    <dataValidation type="decimal" showErrorMessage="1" errorTitle="Kesalahan Jenis Data" error="Data yang dimasukkan harus berupa Angka!" sqref="J115">
      <formula1>-1000000000000000000</formula1>
      <formula2>1000000000000000000</formula2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2:L118"/>
  <sheetViews>
    <sheetView showGridLines="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/>
    </sheetView>
  </sheetViews>
  <sheetFormatPr defaultRowHeight="15" x14ac:dyDescent="0.25"/>
  <cols>
    <col min="1" max="1" width="9.140625" style="1" customWidth="1"/>
    <col min="2" max="3" width="1" style="1" customWidth="1"/>
    <col min="4" max="4" width="20" style="1" customWidth="1"/>
    <col min="5" max="11" width="30" style="1" customWidth="1"/>
    <col min="12" max="12" width="1" style="1" customWidth="1"/>
    <col min="13" max="13" width="9.140625" style="1" customWidth="1"/>
    <col min="14" max="16384" width="9.140625" style="1"/>
  </cols>
  <sheetData>
    <row r="2" spans="2:12" ht="5.0999999999999996" customHeight="1" x14ac:dyDescent="0.25">
      <c r="B2" s="9" t="s">
        <v>480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idden="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idden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hidden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hidden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81"/>
      <c r="J7" s="81"/>
      <c r="K7" s="81"/>
      <c r="L7" s="2"/>
    </row>
    <row r="8" spans="2:12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 x14ac:dyDescent="0.25">
      <c r="B9" s="2"/>
      <c r="C9" s="82" t="s">
        <v>481</v>
      </c>
      <c r="D9" s="82"/>
      <c r="E9" s="82"/>
      <c r="F9" s="82"/>
      <c r="G9" s="82"/>
      <c r="H9" s="82"/>
      <c r="I9" s="82"/>
      <c r="J9" s="82"/>
      <c r="K9" s="82"/>
      <c r="L9" s="2"/>
    </row>
    <row r="10" spans="2:12" x14ac:dyDescent="0.25">
      <c r="B10" s="2"/>
      <c r="C10" s="82" t="s">
        <v>482</v>
      </c>
      <c r="D10" s="82"/>
      <c r="E10" s="82"/>
      <c r="F10" s="82"/>
      <c r="G10" s="82"/>
      <c r="H10" s="82"/>
      <c r="I10" s="82"/>
      <c r="J10" s="82"/>
      <c r="K10" s="82"/>
      <c r="L10" s="2"/>
    </row>
    <row r="11" spans="2:12" x14ac:dyDescent="0.25">
      <c r="B11" s="2"/>
      <c r="C11" s="83" t="str">
        <f>"Per "&amp;CONCATENATE("Bulan ", 'Data Umum'!D12, " Tahun ", TEXT('Data Umum'!D11, "YYYY"))</f>
        <v>Per Bulan Desember Tahun 2014</v>
      </c>
      <c r="D11" s="83"/>
      <c r="E11" s="83"/>
      <c r="F11" s="83"/>
      <c r="G11" s="83"/>
      <c r="H11" s="83"/>
      <c r="I11" s="83"/>
      <c r="J11" s="83"/>
      <c r="K11" s="83"/>
      <c r="L11" s="2"/>
    </row>
    <row r="12" spans="2:12" hidden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2:12" x14ac:dyDescent="0.25">
      <c r="B13" s="2"/>
      <c r="C13" s="84" t="s">
        <v>71</v>
      </c>
      <c r="D13" s="84"/>
      <c r="E13" s="84"/>
      <c r="F13" s="84"/>
      <c r="G13" s="84"/>
      <c r="H13" s="84"/>
      <c r="I13" s="84"/>
      <c r="J13" s="84"/>
      <c r="K13" s="84"/>
      <c r="L13" s="2"/>
    </row>
    <row r="14" spans="2:12" x14ac:dyDescent="0.25">
      <c r="B14" s="2"/>
      <c r="C14" s="76" t="s">
        <v>327</v>
      </c>
      <c r="D14" s="75"/>
      <c r="E14" s="79" t="str">
        <f>"Nama Reksa Dana"</f>
        <v>Nama Reksa Dana</v>
      </c>
      <c r="F14" s="79" t="str">
        <f>"Jenis Reksa Dana"</f>
        <v>Jenis Reksa Dana</v>
      </c>
      <c r="G14" s="79" t="str">
        <f>"Manager Investasi"</f>
        <v>Manager Investasi</v>
      </c>
      <c r="H14" s="79" t="str">
        <f>"Saldo SAK"</f>
        <v>Saldo SAK</v>
      </c>
      <c r="I14" s="79" t="str">
        <f>"AYD (PAYDI Garansi)"</f>
        <v>AYD (PAYDI Garansi)</v>
      </c>
      <c r="J14" s="79" t="str">
        <f>"Saldo SAK Lancar (Kurang dari satu tahun)"</f>
        <v>Saldo SAK Lancar (Kurang dari satu tahun)</v>
      </c>
      <c r="K14" s="79" t="str">
        <f>"Keterangan"</f>
        <v>Keterangan</v>
      </c>
      <c r="L14" s="2"/>
    </row>
    <row r="15" spans="2:12" x14ac:dyDescent="0.25">
      <c r="B15" s="2"/>
      <c r="C15" s="77"/>
      <c r="D15" s="78"/>
      <c r="E15" s="80"/>
      <c r="F15" s="80"/>
      <c r="G15" s="80"/>
      <c r="H15" s="80"/>
      <c r="I15" s="80"/>
      <c r="J15" s="80"/>
      <c r="K15" s="80"/>
      <c r="L15" s="2"/>
    </row>
    <row r="16" spans="2:12" x14ac:dyDescent="0.25">
      <c r="B16" s="2"/>
      <c r="C16" s="74" t="s">
        <v>6</v>
      </c>
      <c r="D16" s="75"/>
      <c r="E16" s="73"/>
      <c r="F16" s="73"/>
      <c r="G16" s="73"/>
      <c r="H16" s="87">
        <v>0</v>
      </c>
      <c r="I16" s="87">
        <v>0</v>
      </c>
      <c r="J16" s="87">
        <v>0</v>
      </c>
      <c r="K16" s="73"/>
      <c r="L16" s="2"/>
    </row>
    <row r="17" spans="2:12" x14ac:dyDescent="0.25">
      <c r="B17" s="2"/>
      <c r="C17" s="74" t="s">
        <v>328</v>
      </c>
      <c r="D17" s="75"/>
      <c r="E17" s="73"/>
      <c r="F17" s="73"/>
      <c r="G17" s="73"/>
      <c r="H17" s="87">
        <v>0</v>
      </c>
      <c r="I17" s="87">
        <v>0</v>
      </c>
      <c r="J17" s="87">
        <v>0</v>
      </c>
      <c r="K17" s="73"/>
      <c r="L17" s="2"/>
    </row>
    <row r="18" spans="2:12" x14ac:dyDescent="0.25">
      <c r="B18" s="2"/>
      <c r="C18" s="74" t="s">
        <v>329</v>
      </c>
      <c r="D18" s="75"/>
      <c r="E18" s="73"/>
      <c r="F18" s="73"/>
      <c r="G18" s="73"/>
      <c r="H18" s="87">
        <v>0</v>
      </c>
      <c r="I18" s="87">
        <v>0</v>
      </c>
      <c r="J18" s="87">
        <v>0</v>
      </c>
      <c r="K18" s="73"/>
      <c r="L18" s="2"/>
    </row>
    <row r="19" spans="2:12" x14ac:dyDescent="0.25">
      <c r="B19" s="2"/>
      <c r="C19" s="74" t="s">
        <v>330</v>
      </c>
      <c r="D19" s="75"/>
      <c r="E19" s="73"/>
      <c r="F19" s="73"/>
      <c r="G19" s="73"/>
      <c r="H19" s="87">
        <v>0</v>
      </c>
      <c r="I19" s="87">
        <v>0</v>
      </c>
      <c r="J19" s="87">
        <v>0</v>
      </c>
      <c r="K19" s="73"/>
      <c r="L19" s="2"/>
    </row>
    <row r="20" spans="2:12" x14ac:dyDescent="0.25">
      <c r="B20" s="2"/>
      <c r="C20" s="74" t="s">
        <v>331</v>
      </c>
      <c r="D20" s="75"/>
      <c r="E20" s="73"/>
      <c r="F20" s="73"/>
      <c r="G20" s="73"/>
      <c r="H20" s="87">
        <v>0</v>
      </c>
      <c r="I20" s="87">
        <v>0</v>
      </c>
      <c r="J20" s="87">
        <v>0</v>
      </c>
      <c r="K20" s="73"/>
      <c r="L20" s="2"/>
    </row>
    <row r="21" spans="2:12" x14ac:dyDescent="0.25">
      <c r="B21" s="2"/>
      <c r="C21" s="74" t="s">
        <v>332</v>
      </c>
      <c r="D21" s="75"/>
      <c r="E21" s="73"/>
      <c r="F21" s="73"/>
      <c r="G21" s="73"/>
      <c r="H21" s="87">
        <v>0</v>
      </c>
      <c r="I21" s="87">
        <v>0</v>
      </c>
      <c r="J21" s="87">
        <v>0</v>
      </c>
      <c r="K21" s="73"/>
      <c r="L21" s="2"/>
    </row>
    <row r="22" spans="2:12" x14ac:dyDescent="0.25">
      <c r="B22" s="2"/>
      <c r="C22" s="74" t="s">
        <v>333</v>
      </c>
      <c r="D22" s="75"/>
      <c r="E22" s="73"/>
      <c r="F22" s="73"/>
      <c r="G22" s="73"/>
      <c r="H22" s="87">
        <v>0</v>
      </c>
      <c r="I22" s="87">
        <v>0</v>
      </c>
      <c r="J22" s="87">
        <v>0</v>
      </c>
      <c r="K22" s="73"/>
      <c r="L22" s="2"/>
    </row>
    <row r="23" spans="2:12" x14ac:dyDescent="0.25">
      <c r="B23" s="2"/>
      <c r="C23" s="74" t="s">
        <v>334</v>
      </c>
      <c r="D23" s="75"/>
      <c r="E23" s="73"/>
      <c r="F23" s="73"/>
      <c r="G23" s="73"/>
      <c r="H23" s="87">
        <v>0</v>
      </c>
      <c r="I23" s="87">
        <v>0</v>
      </c>
      <c r="J23" s="87">
        <v>0</v>
      </c>
      <c r="K23" s="73"/>
      <c r="L23" s="2"/>
    </row>
    <row r="24" spans="2:12" x14ac:dyDescent="0.25">
      <c r="B24" s="2"/>
      <c r="C24" s="74" t="s">
        <v>335</v>
      </c>
      <c r="D24" s="75"/>
      <c r="E24" s="73"/>
      <c r="F24" s="73"/>
      <c r="G24" s="73"/>
      <c r="H24" s="87">
        <v>0</v>
      </c>
      <c r="I24" s="87">
        <v>0</v>
      </c>
      <c r="J24" s="87">
        <v>0</v>
      </c>
      <c r="K24" s="73"/>
      <c r="L24" s="2"/>
    </row>
    <row r="25" spans="2:12" x14ac:dyDescent="0.25">
      <c r="B25" s="2"/>
      <c r="C25" s="74" t="s">
        <v>336</v>
      </c>
      <c r="D25" s="75"/>
      <c r="E25" s="73"/>
      <c r="F25" s="73"/>
      <c r="G25" s="73"/>
      <c r="H25" s="87">
        <v>0</v>
      </c>
      <c r="I25" s="87">
        <v>0</v>
      </c>
      <c r="J25" s="87">
        <v>0</v>
      </c>
      <c r="K25" s="73"/>
      <c r="L25" s="2"/>
    </row>
    <row r="26" spans="2:12" x14ac:dyDescent="0.25">
      <c r="B26" s="2"/>
      <c r="C26" s="74" t="s">
        <v>337</v>
      </c>
      <c r="D26" s="75"/>
      <c r="E26" s="73"/>
      <c r="F26" s="73"/>
      <c r="G26" s="73"/>
      <c r="H26" s="87">
        <v>0</v>
      </c>
      <c r="I26" s="87">
        <v>0</v>
      </c>
      <c r="J26" s="87">
        <v>0</v>
      </c>
      <c r="K26" s="73"/>
      <c r="L26" s="2"/>
    </row>
    <row r="27" spans="2:12" x14ac:dyDescent="0.25">
      <c r="B27" s="2"/>
      <c r="C27" s="74" t="s">
        <v>338</v>
      </c>
      <c r="D27" s="75"/>
      <c r="E27" s="73"/>
      <c r="F27" s="73"/>
      <c r="G27" s="73"/>
      <c r="H27" s="87">
        <v>0</v>
      </c>
      <c r="I27" s="87">
        <v>0</v>
      </c>
      <c r="J27" s="87">
        <v>0</v>
      </c>
      <c r="K27" s="73"/>
      <c r="L27" s="2"/>
    </row>
    <row r="28" spans="2:12" x14ac:dyDescent="0.25">
      <c r="B28" s="2"/>
      <c r="C28" s="74" t="s">
        <v>339</v>
      </c>
      <c r="D28" s="75"/>
      <c r="E28" s="73"/>
      <c r="F28" s="73"/>
      <c r="G28" s="73"/>
      <c r="H28" s="87">
        <v>0</v>
      </c>
      <c r="I28" s="87">
        <v>0</v>
      </c>
      <c r="J28" s="87">
        <v>0</v>
      </c>
      <c r="K28" s="73"/>
      <c r="L28" s="2"/>
    </row>
    <row r="29" spans="2:12" x14ac:dyDescent="0.25">
      <c r="B29" s="2"/>
      <c r="C29" s="74" t="s">
        <v>340</v>
      </c>
      <c r="D29" s="75"/>
      <c r="E29" s="73"/>
      <c r="F29" s="73"/>
      <c r="G29" s="73"/>
      <c r="H29" s="87">
        <v>0</v>
      </c>
      <c r="I29" s="87">
        <v>0</v>
      </c>
      <c r="J29" s="87">
        <v>0</v>
      </c>
      <c r="K29" s="73"/>
      <c r="L29" s="2"/>
    </row>
    <row r="30" spans="2:12" x14ac:dyDescent="0.25">
      <c r="B30" s="2"/>
      <c r="C30" s="74" t="s">
        <v>341</v>
      </c>
      <c r="D30" s="75"/>
      <c r="E30" s="73"/>
      <c r="F30" s="73"/>
      <c r="G30" s="73"/>
      <c r="H30" s="87">
        <v>0</v>
      </c>
      <c r="I30" s="87">
        <v>0</v>
      </c>
      <c r="J30" s="87">
        <v>0</v>
      </c>
      <c r="K30" s="73"/>
      <c r="L30" s="2"/>
    </row>
    <row r="31" spans="2:12" x14ac:dyDescent="0.25">
      <c r="B31" s="2"/>
      <c r="C31" s="74" t="s">
        <v>342</v>
      </c>
      <c r="D31" s="75"/>
      <c r="E31" s="73"/>
      <c r="F31" s="73"/>
      <c r="G31" s="73"/>
      <c r="H31" s="87">
        <v>0</v>
      </c>
      <c r="I31" s="87">
        <v>0</v>
      </c>
      <c r="J31" s="87">
        <v>0</v>
      </c>
      <c r="K31" s="73"/>
      <c r="L31" s="2"/>
    </row>
    <row r="32" spans="2:12" x14ac:dyDescent="0.25">
      <c r="B32" s="2"/>
      <c r="C32" s="74" t="s">
        <v>343</v>
      </c>
      <c r="D32" s="75"/>
      <c r="E32" s="73"/>
      <c r="F32" s="73"/>
      <c r="G32" s="73"/>
      <c r="H32" s="87">
        <v>0</v>
      </c>
      <c r="I32" s="87">
        <v>0</v>
      </c>
      <c r="J32" s="87">
        <v>0</v>
      </c>
      <c r="K32" s="73"/>
      <c r="L32" s="2"/>
    </row>
    <row r="33" spans="2:12" x14ac:dyDescent="0.25">
      <c r="B33" s="2"/>
      <c r="C33" s="74" t="s">
        <v>344</v>
      </c>
      <c r="D33" s="75"/>
      <c r="E33" s="73"/>
      <c r="F33" s="73"/>
      <c r="G33" s="73"/>
      <c r="H33" s="87">
        <v>0</v>
      </c>
      <c r="I33" s="87">
        <v>0</v>
      </c>
      <c r="J33" s="87">
        <v>0</v>
      </c>
      <c r="K33" s="73"/>
      <c r="L33" s="2"/>
    </row>
    <row r="34" spans="2:12" x14ac:dyDescent="0.25">
      <c r="B34" s="2"/>
      <c r="C34" s="74" t="s">
        <v>345</v>
      </c>
      <c r="D34" s="75"/>
      <c r="E34" s="73"/>
      <c r="F34" s="73"/>
      <c r="G34" s="73"/>
      <c r="H34" s="87">
        <v>0</v>
      </c>
      <c r="I34" s="87">
        <v>0</v>
      </c>
      <c r="J34" s="87">
        <v>0</v>
      </c>
      <c r="K34" s="73"/>
      <c r="L34" s="2"/>
    </row>
    <row r="35" spans="2:12" x14ac:dyDescent="0.25">
      <c r="B35" s="2"/>
      <c r="C35" s="74" t="s">
        <v>346</v>
      </c>
      <c r="D35" s="75"/>
      <c r="E35" s="73"/>
      <c r="F35" s="73"/>
      <c r="G35" s="73"/>
      <c r="H35" s="87">
        <v>0</v>
      </c>
      <c r="I35" s="87">
        <v>0</v>
      </c>
      <c r="J35" s="87">
        <v>0</v>
      </c>
      <c r="K35" s="73"/>
      <c r="L35" s="2"/>
    </row>
    <row r="36" spans="2:12" x14ac:dyDescent="0.25">
      <c r="B36" s="2"/>
      <c r="C36" s="74" t="s">
        <v>347</v>
      </c>
      <c r="D36" s="75"/>
      <c r="E36" s="73"/>
      <c r="F36" s="73"/>
      <c r="G36" s="73"/>
      <c r="H36" s="87">
        <v>0</v>
      </c>
      <c r="I36" s="87">
        <v>0</v>
      </c>
      <c r="J36" s="87">
        <v>0</v>
      </c>
      <c r="K36" s="73"/>
      <c r="L36" s="2"/>
    </row>
    <row r="37" spans="2:12" x14ac:dyDescent="0.25">
      <c r="B37" s="2"/>
      <c r="C37" s="74" t="s">
        <v>348</v>
      </c>
      <c r="D37" s="75"/>
      <c r="E37" s="73"/>
      <c r="F37" s="73"/>
      <c r="G37" s="73"/>
      <c r="H37" s="87">
        <v>0</v>
      </c>
      <c r="I37" s="87">
        <v>0</v>
      </c>
      <c r="J37" s="87">
        <v>0</v>
      </c>
      <c r="K37" s="73"/>
      <c r="L37" s="2"/>
    </row>
    <row r="38" spans="2:12" x14ac:dyDescent="0.25">
      <c r="B38" s="2"/>
      <c r="C38" s="74" t="s">
        <v>349</v>
      </c>
      <c r="D38" s="75"/>
      <c r="E38" s="73"/>
      <c r="F38" s="73"/>
      <c r="G38" s="73"/>
      <c r="H38" s="87">
        <v>0</v>
      </c>
      <c r="I38" s="87">
        <v>0</v>
      </c>
      <c r="J38" s="87">
        <v>0</v>
      </c>
      <c r="K38" s="73"/>
      <c r="L38" s="2"/>
    </row>
    <row r="39" spans="2:12" x14ac:dyDescent="0.25">
      <c r="B39" s="2"/>
      <c r="C39" s="74" t="s">
        <v>350</v>
      </c>
      <c r="D39" s="75"/>
      <c r="E39" s="73"/>
      <c r="F39" s="73"/>
      <c r="G39" s="73"/>
      <c r="H39" s="87">
        <v>0</v>
      </c>
      <c r="I39" s="87">
        <v>0</v>
      </c>
      <c r="J39" s="87">
        <v>0</v>
      </c>
      <c r="K39" s="73"/>
      <c r="L39" s="2"/>
    </row>
    <row r="40" spans="2:12" x14ac:dyDescent="0.25">
      <c r="B40" s="2"/>
      <c r="C40" s="74" t="s">
        <v>351</v>
      </c>
      <c r="D40" s="75"/>
      <c r="E40" s="73"/>
      <c r="F40" s="73"/>
      <c r="G40" s="73"/>
      <c r="H40" s="87">
        <v>0</v>
      </c>
      <c r="I40" s="87">
        <v>0</v>
      </c>
      <c r="J40" s="87">
        <v>0</v>
      </c>
      <c r="K40" s="73"/>
      <c r="L40" s="2"/>
    </row>
    <row r="41" spans="2:12" x14ac:dyDescent="0.25">
      <c r="B41" s="2"/>
      <c r="C41" s="74" t="s">
        <v>352</v>
      </c>
      <c r="D41" s="75"/>
      <c r="E41" s="73"/>
      <c r="F41" s="73"/>
      <c r="G41" s="73"/>
      <c r="H41" s="87">
        <v>0</v>
      </c>
      <c r="I41" s="87">
        <v>0</v>
      </c>
      <c r="J41" s="87">
        <v>0</v>
      </c>
      <c r="K41" s="73"/>
      <c r="L41" s="2"/>
    </row>
    <row r="42" spans="2:12" x14ac:dyDescent="0.25">
      <c r="B42" s="2"/>
      <c r="C42" s="74" t="s">
        <v>353</v>
      </c>
      <c r="D42" s="75"/>
      <c r="E42" s="73"/>
      <c r="F42" s="73"/>
      <c r="G42" s="73"/>
      <c r="H42" s="87">
        <v>0</v>
      </c>
      <c r="I42" s="87">
        <v>0</v>
      </c>
      <c r="J42" s="87">
        <v>0</v>
      </c>
      <c r="K42" s="73"/>
      <c r="L42" s="2"/>
    </row>
    <row r="43" spans="2:12" x14ac:dyDescent="0.25">
      <c r="B43" s="2"/>
      <c r="C43" s="74" t="s">
        <v>354</v>
      </c>
      <c r="D43" s="75"/>
      <c r="E43" s="73"/>
      <c r="F43" s="73"/>
      <c r="G43" s="73"/>
      <c r="H43" s="87">
        <v>0</v>
      </c>
      <c r="I43" s="87">
        <v>0</v>
      </c>
      <c r="J43" s="87">
        <v>0</v>
      </c>
      <c r="K43" s="73"/>
      <c r="L43" s="2"/>
    </row>
    <row r="44" spans="2:12" x14ac:dyDescent="0.25">
      <c r="B44" s="2"/>
      <c r="C44" s="74" t="s">
        <v>355</v>
      </c>
      <c r="D44" s="75"/>
      <c r="E44" s="73"/>
      <c r="F44" s="73"/>
      <c r="G44" s="73"/>
      <c r="H44" s="87">
        <v>0</v>
      </c>
      <c r="I44" s="87">
        <v>0</v>
      </c>
      <c r="J44" s="87">
        <v>0</v>
      </c>
      <c r="K44" s="73"/>
      <c r="L44" s="2"/>
    </row>
    <row r="45" spans="2:12" x14ac:dyDescent="0.25">
      <c r="B45" s="2"/>
      <c r="C45" s="74" t="s">
        <v>356</v>
      </c>
      <c r="D45" s="75"/>
      <c r="E45" s="73"/>
      <c r="F45" s="73"/>
      <c r="G45" s="73"/>
      <c r="H45" s="87">
        <v>0</v>
      </c>
      <c r="I45" s="87">
        <v>0</v>
      </c>
      <c r="J45" s="87">
        <v>0</v>
      </c>
      <c r="K45" s="73"/>
      <c r="L45" s="2"/>
    </row>
    <row r="46" spans="2:12" x14ac:dyDescent="0.25">
      <c r="B46" s="2"/>
      <c r="C46" s="74" t="s">
        <v>357</v>
      </c>
      <c r="D46" s="75"/>
      <c r="E46" s="73"/>
      <c r="F46" s="73"/>
      <c r="G46" s="73"/>
      <c r="H46" s="87">
        <v>0</v>
      </c>
      <c r="I46" s="87">
        <v>0</v>
      </c>
      <c r="J46" s="87">
        <v>0</v>
      </c>
      <c r="K46" s="73"/>
      <c r="L46" s="2"/>
    </row>
    <row r="47" spans="2:12" x14ac:dyDescent="0.25">
      <c r="B47" s="2"/>
      <c r="C47" s="74" t="s">
        <v>358</v>
      </c>
      <c r="D47" s="75"/>
      <c r="E47" s="73"/>
      <c r="F47" s="73"/>
      <c r="G47" s="73"/>
      <c r="H47" s="87">
        <v>0</v>
      </c>
      <c r="I47" s="87">
        <v>0</v>
      </c>
      <c r="J47" s="87">
        <v>0</v>
      </c>
      <c r="K47" s="73"/>
      <c r="L47" s="2"/>
    </row>
    <row r="48" spans="2:12" x14ac:dyDescent="0.25">
      <c r="B48" s="2"/>
      <c r="C48" s="74" t="s">
        <v>359</v>
      </c>
      <c r="D48" s="75"/>
      <c r="E48" s="73"/>
      <c r="F48" s="73"/>
      <c r="G48" s="73"/>
      <c r="H48" s="87">
        <v>0</v>
      </c>
      <c r="I48" s="87">
        <v>0</v>
      </c>
      <c r="J48" s="87">
        <v>0</v>
      </c>
      <c r="K48" s="73"/>
      <c r="L48" s="2"/>
    </row>
    <row r="49" spans="2:12" x14ac:dyDescent="0.25">
      <c r="B49" s="2"/>
      <c r="C49" s="74" t="s">
        <v>360</v>
      </c>
      <c r="D49" s="75"/>
      <c r="E49" s="73"/>
      <c r="F49" s="73"/>
      <c r="G49" s="73"/>
      <c r="H49" s="87">
        <v>0</v>
      </c>
      <c r="I49" s="87">
        <v>0</v>
      </c>
      <c r="J49" s="87">
        <v>0</v>
      </c>
      <c r="K49" s="73"/>
      <c r="L49" s="2"/>
    </row>
    <row r="50" spans="2:12" x14ac:dyDescent="0.25">
      <c r="B50" s="2"/>
      <c r="C50" s="74" t="s">
        <v>361</v>
      </c>
      <c r="D50" s="75"/>
      <c r="E50" s="73"/>
      <c r="F50" s="73"/>
      <c r="G50" s="73"/>
      <c r="H50" s="87">
        <v>0</v>
      </c>
      <c r="I50" s="87">
        <v>0</v>
      </c>
      <c r="J50" s="87">
        <v>0</v>
      </c>
      <c r="K50" s="73"/>
      <c r="L50" s="2"/>
    </row>
    <row r="51" spans="2:12" x14ac:dyDescent="0.25">
      <c r="B51" s="2"/>
      <c r="C51" s="74" t="s">
        <v>362</v>
      </c>
      <c r="D51" s="75"/>
      <c r="E51" s="73"/>
      <c r="F51" s="73"/>
      <c r="G51" s="73"/>
      <c r="H51" s="87">
        <v>0</v>
      </c>
      <c r="I51" s="87">
        <v>0</v>
      </c>
      <c r="J51" s="87">
        <v>0</v>
      </c>
      <c r="K51" s="73"/>
      <c r="L51" s="2"/>
    </row>
    <row r="52" spans="2:12" x14ac:dyDescent="0.25">
      <c r="B52" s="2"/>
      <c r="C52" s="74" t="s">
        <v>363</v>
      </c>
      <c r="D52" s="75"/>
      <c r="E52" s="73"/>
      <c r="F52" s="73"/>
      <c r="G52" s="73"/>
      <c r="H52" s="87">
        <v>0</v>
      </c>
      <c r="I52" s="87">
        <v>0</v>
      </c>
      <c r="J52" s="87">
        <v>0</v>
      </c>
      <c r="K52" s="73"/>
      <c r="L52" s="2"/>
    </row>
    <row r="53" spans="2:12" x14ac:dyDescent="0.25">
      <c r="B53" s="2"/>
      <c r="C53" s="74" t="s">
        <v>364</v>
      </c>
      <c r="D53" s="75"/>
      <c r="E53" s="73"/>
      <c r="F53" s="73"/>
      <c r="G53" s="73"/>
      <c r="H53" s="87">
        <v>0</v>
      </c>
      <c r="I53" s="87">
        <v>0</v>
      </c>
      <c r="J53" s="87">
        <v>0</v>
      </c>
      <c r="K53" s="73"/>
      <c r="L53" s="2"/>
    </row>
    <row r="54" spans="2:12" x14ac:dyDescent="0.25">
      <c r="B54" s="2"/>
      <c r="C54" s="74" t="s">
        <v>365</v>
      </c>
      <c r="D54" s="75"/>
      <c r="E54" s="73"/>
      <c r="F54" s="73"/>
      <c r="G54" s="73"/>
      <c r="H54" s="87">
        <v>0</v>
      </c>
      <c r="I54" s="87">
        <v>0</v>
      </c>
      <c r="J54" s="87">
        <v>0</v>
      </c>
      <c r="K54" s="73"/>
      <c r="L54" s="2"/>
    </row>
    <row r="55" spans="2:12" x14ac:dyDescent="0.25">
      <c r="B55" s="2"/>
      <c r="C55" s="74" t="s">
        <v>366</v>
      </c>
      <c r="D55" s="75"/>
      <c r="E55" s="73"/>
      <c r="F55" s="73"/>
      <c r="G55" s="73"/>
      <c r="H55" s="87">
        <v>0</v>
      </c>
      <c r="I55" s="87">
        <v>0</v>
      </c>
      <c r="J55" s="87">
        <v>0</v>
      </c>
      <c r="K55" s="73"/>
      <c r="L55" s="2"/>
    </row>
    <row r="56" spans="2:12" x14ac:dyDescent="0.25">
      <c r="B56" s="2"/>
      <c r="C56" s="74" t="s">
        <v>367</v>
      </c>
      <c r="D56" s="75"/>
      <c r="E56" s="73"/>
      <c r="F56" s="73"/>
      <c r="G56" s="73"/>
      <c r="H56" s="87">
        <v>0</v>
      </c>
      <c r="I56" s="87">
        <v>0</v>
      </c>
      <c r="J56" s="87">
        <v>0</v>
      </c>
      <c r="K56" s="73"/>
      <c r="L56" s="2"/>
    </row>
    <row r="57" spans="2:12" x14ac:dyDescent="0.25">
      <c r="B57" s="2"/>
      <c r="C57" s="74" t="s">
        <v>368</v>
      </c>
      <c r="D57" s="75"/>
      <c r="E57" s="73"/>
      <c r="F57" s="73"/>
      <c r="G57" s="73"/>
      <c r="H57" s="87">
        <v>0</v>
      </c>
      <c r="I57" s="87">
        <v>0</v>
      </c>
      <c r="J57" s="87">
        <v>0</v>
      </c>
      <c r="K57" s="73"/>
      <c r="L57" s="2"/>
    </row>
    <row r="58" spans="2:12" x14ac:dyDescent="0.25">
      <c r="B58" s="2"/>
      <c r="C58" s="74" t="s">
        <v>369</v>
      </c>
      <c r="D58" s="75"/>
      <c r="E58" s="73"/>
      <c r="F58" s="73"/>
      <c r="G58" s="73"/>
      <c r="H58" s="87">
        <v>0</v>
      </c>
      <c r="I58" s="87">
        <v>0</v>
      </c>
      <c r="J58" s="87">
        <v>0</v>
      </c>
      <c r="K58" s="73"/>
      <c r="L58" s="2"/>
    </row>
    <row r="59" spans="2:12" x14ac:dyDescent="0.25">
      <c r="B59" s="2"/>
      <c r="C59" s="74" t="s">
        <v>370</v>
      </c>
      <c r="D59" s="75"/>
      <c r="E59" s="73"/>
      <c r="F59" s="73"/>
      <c r="G59" s="73"/>
      <c r="H59" s="87">
        <v>0</v>
      </c>
      <c r="I59" s="87">
        <v>0</v>
      </c>
      <c r="J59" s="87">
        <v>0</v>
      </c>
      <c r="K59" s="73"/>
      <c r="L59" s="2"/>
    </row>
    <row r="60" spans="2:12" x14ac:dyDescent="0.25">
      <c r="B60" s="2"/>
      <c r="C60" s="74" t="s">
        <v>371</v>
      </c>
      <c r="D60" s="75"/>
      <c r="E60" s="73"/>
      <c r="F60" s="73"/>
      <c r="G60" s="73"/>
      <c r="H60" s="87">
        <v>0</v>
      </c>
      <c r="I60" s="87">
        <v>0</v>
      </c>
      <c r="J60" s="87">
        <v>0</v>
      </c>
      <c r="K60" s="73"/>
      <c r="L60" s="2"/>
    </row>
    <row r="61" spans="2:12" x14ac:dyDescent="0.25">
      <c r="B61" s="2"/>
      <c r="C61" s="74" t="s">
        <v>372</v>
      </c>
      <c r="D61" s="75"/>
      <c r="E61" s="73"/>
      <c r="F61" s="73"/>
      <c r="G61" s="73"/>
      <c r="H61" s="87">
        <v>0</v>
      </c>
      <c r="I61" s="87">
        <v>0</v>
      </c>
      <c r="J61" s="87">
        <v>0</v>
      </c>
      <c r="K61" s="73"/>
      <c r="L61" s="2"/>
    </row>
    <row r="62" spans="2:12" x14ac:dyDescent="0.25">
      <c r="B62" s="2"/>
      <c r="C62" s="74" t="s">
        <v>373</v>
      </c>
      <c r="D62" s="75"/>
      <c r="E62" s="73"/>
      <c r="F62" s="73"/>
      <c r="G62" s="73"/>
      <c r="H62" s="87">
        <v>0</v>
      </c>
      <c r="I62" s="87">
        <v>0</v>
      </c>
      <c r="J62" s="87">
        <v>0</v>
      </c>
      <c r="K62" s="73"/>
      <c r="L62" s="2"/>
    </row>
    <row r="63" spans="2:12" x14ac:dyDescent="0.25">
      <c r="B63" s="2"/>
      <c r="C63" s="74" t="s">
        <v>374</v>
      </c>
      <c r="D63" s="75"/>
      <c r="E63" s="73"/>
      <c r="F63" s="73"/>
      <c r="G63" s="73"/>
      <c r="H63" s="87">
        <v>0</v>
      </c>
      <c r="I63" s="87">
        <v>0</v>
      </c>
      <c r="J63" s="87">
        <v>0</v>
      </c>
      <c r="K63" s="73"/>
      <c r="L63" s="2"/>
    </row>
    <row r="64" spans="2:12" x14ac:dyDescent="0.25">
      <c r="B64" s="2"/>
      <c r="C64" s="74" t="s">
        <v>375</v>
      </c>
      <c r="D64" s="75"/>
      <c r="E64" s="73"/>
      <c r="F64" s="73"/>
      <c r="G64" s="73"/>
      <c r="H64" s="87">
        <v>0</v>
      </c>
      <c r="I64" s="87">
        <v>0</v>
      </c>
      <c r="J64" s="87">
        <v>0</v>
      </c>
      <c r="K64" s="73"/>
      <c r="L64" s="2"/>
    </row>
    <row r="65" spans="2:12" x14ac:dyDescent="0.25">
      <c r="B65" s="2"/>
      <c r="C65" s="74" t="s">
        <v>376</v>
      </c>
      <c r="D65" s="75"/>
      <c r="E65" s="73"/>
      <c r="F65" s="73"/>
      <c r="G65" s="73"/>
      <c r="H65" s="87">
        <v>0</v>
      </c>
      <c r="I65" s="87">
        <v>0</v>
      </c>
      <c r="J65" s="87">
        <v>0</v>
      </c>
      <c r="K65" s="73"/>
      <c r="L65" s="2"/>
    </row>
    <row r="66" spans="2:12" x14ac:dyDescent="0.25">
      <c r="B66" s="2"/>
      <c r="C66" s="74" t="s">
        <v>377</v>
      </c>
      <c r="D66" s="75"/>
      <c r="E66" s="73"/>
      <c r="F66" s="73"/>
      <c r="G66" s="73"/>
      <c r="H66" s="87">
        <v>0</v>
      </c>
      <c r="I66" s="87">
        <v>0</v>
      </c>
      <c r="J66" s="87">
        <v>0</v>
      </c>
      <c r="K66" s="73"/>
      <c r="L66" s="2"/>
    </row>
    <row r="67" spans="2:12" x14ac:dyDescent="0.25">
      <c r="B67" s="2"/>
      <c r="C67" s="74" t="s">
        <v>378</v>
      </c>
      <c r="D67" s="75"/>
      <c r="E67" s="73"/>
      <c r="F67" s="73"/>
      <c r="G67" s="73"/>
      <c r="H67" s="87">
        <v>0</v>
      </c>
      <c r="I67" s="87">
        <v>0</v>
      </c>
      <c r="J67" s="87">
        <v>0</v>
      </c>
      <c r="K67" s="73"/>
      <c r="L67" s="2"/>
    </row>
    <row r="68" spans="2:12" x14ac:dyDescent="0.25">
      <c r="B68" s="2"/>
      <c r="C68" s="74" t="s">
        <v>379</v>
      </c>
      <c r="D68" s="75"/>
      <c r="E68" s="73"/>
      <c r="F68" s="73"/>
      <c r="G68" s="73"/>
      <c r="H68" s="87">
        <v>0</v>
      </c>
      <c r="I68" s="87">
        <v>0</v>
      </c>
      <c r="J68" s="87">
        <v>0</v>
      </c>
      <c r="K68" s="73"/>
      <c r="L68" s="2"/>
    </row>
    <row r="69" spans="2:12" x14ac:dyDescent="0.25">
      <c r="B69" s="2"/>
      <c r="C69" s="74" t="s">
        <v>380</v>
      </c>
      <c r="D69" s="75"/>
      <c r="E69" s="73"/>
      <c r="F69" s="73"/>
      <c r="G69" s="73"/>
      <c r="H69" s="87">
        <v>0</v>
      </c>
      <c r="I69" s="87">
        <v>0</v>
      </c>
      <c r="J69" s="87">
        <v>0</v>
      </c>
      <c r="K69" s="73"/>
      <c r="L69" s="2"/>
    </row>
    <row r="70" spans="2:12" x14ac:dyDescent="0.25">
      <c r="B70" s="2"/>
      <c r="C70" s="74" t="s">
        <v>381</v>
      </c>
      <c r="D70" s="75"/>
      <c r="E70" s="73"/>
      <c r="F70" s="73"/>
      <c r="G70" s="73"/>
      <c r="H70" s="87">
        <v>0</v>
      </c>
      <c r="I70" s="87">
        <v>0</v>
      </c>
      <c r="J70" s="87">
        <v>0</v>
      </c>
      <c r="K70" s="73"/>
      <c r="L70" s="2"/>
    </row>
    <row r="71" spans="2:12" x14ac:dyDescent="0.25">
      <c r="B71" s="2"/>
      <c r="C71" s="74" t="s">
        <v>382</v>
      </c>
      <c r="D71" s="75"/>
      <c r="E71" s="73"/>
      <c r="F71" s="73"/>
      <c r="G71" s="73"/>
      <c r="H71" s="87">
        <v>0</v>
      </c>
      <c r="I71" s="87">
        <v>0</v>
      </c>
      <c r="J71" s="87">
        <v>0</v>
      </c>
      <c r="K71" s="73"/>
      <c r="L71" s="2"/>
    </row>
    <row r="72" spans="2:12" x14ac:dyDescent="0.25">
      <c r="B72" s="2"/>
      <c r="C72" s="74" t="s">
        <v>383</v>
      </c>
      <c r="D72" s="75"/>
      <c r="E72" s="73"/>
      <c r="F72" s="73"/>
      <c r="G72" s="73"/>
      <c r="H72" s="87">
        <v>0</v>
      </c>
      <c r="I72" s="87">
        <v>0</v>
      </c>
      <c r="J72" s="87">
        <v>0</v>
      </c>
      <c r="K72" s="73"/>
      <c r="L72" s="2"/>
    </row>
    <row r="73" spans="2:12" x14ac:dyDescent="0.25">
      <c r="B73" s="2"/>
      <c r="C73" s="74" t="s">
        <v>384</v>
      </c>
      <c r="D73" s="75"/>
      <c r="E73" s="73"/>
      <c r="F73" s="73"/>
      <c r="G73" s="73"/>
      <c r="H73" s="87">
        <v>0</v>
      </c>
      <c r="I73" s="87">
        <v>0</v>
      </c>
      <c r="J73" s="87">
        <v>0</v>
      </c>
      <c r="K73" s="73"/>
      <c r="L73" s="2"/>
    </row>
    <row r="74" spans="2:12" x14ac:dyDescent="0.25">
      <c r="B74" s="2"/>
      <c r="C74" s="74" t="s">
        <v>385</v>
      </c>
      <c r="D74" s="75"/>
      <c r="E74" s="73"/>
      <c r="F74" s="73"/>
      <c r="G74" s="73"/>
      <c r="H74" s="87">
        <v>0</v>
      </c>
      <c r="I74" s="87">
        <v>0</v>
      </c>
      <c r="J74" s="87">
        <v>0</v>
      </c>
      <c r="K74" s="73"/>
      <c r="L74" s="2"/>
    </row>
    <row r="75" spans="2:12" x14ac:dyDescent="0.25">
      <c r="B75" s="2"/>
      <c r="C75" s="74" t="s">
        <v>386</v>
      </c>
      <c r="D75" s="75"/>
      <c r="E75" s="73"/>
      <c r="F75" s="73"/>
      <c r="G75" s="73"/>
      <c r="H75" s="87">
        <v>0</v>
      </c>
      <c r="I75" s="87">
        <v>0</v>
      </c>
      <c r="J75" s="87">
        <v>0</v>
      </c>
      <c r="K75" s="73"/>
      <c r="L75" s="2"/>
    </row>
    <row r="76" spans="2:12" x14ac:dyDescent="0.25">
      <c r="B76" s="2"/>
      <c r="C76" s="74" t="s">
        <v>387</v>
      </c>
      <c r="D76" s="75"/>
      <c r="E76" s="73"/>
      <c r="F76" s="73"/>
      <c r="G76" s="73"/>
      <c r="H76" s="87">
        <v>0</v>
      </c>
      <c r="I76" s="87">
        <v>0</v>
      </c>
      <c r="J76" s="87">
        <v>0</v>
      </c>
      <c r="K76" s="73"/>
      <c r="L76" s="2"/>
    </row>
    <row r="77" spans="2:12" x14ac:dyDescent="0.25">
      <c r="B77" s="2"/>
      <c r="C77" s="74" t="s">
        <v>388</v>
      </c>
      <c r="D77" s="75"/>
      <c r="E77" s="73"/>
      <c r="F77" s="73"/>
      <c r="G77" s="73"/>
      <c r="H77" s="87">
        <v>0</v>
      </c>
      <c r="I77" s="87">
        <v>0</v>
      </c>
      <c r="J77" s="87">
        <v>0</v>
      </c>
      <c r="K77" s="73"/>
      <c r="L77" s="2"/>
    </row>
    <row r="78" spans="2:12" x14ac:dyDescent="0.25">
      <c r="B78" s="2"/>
      <c r="C78" s="74" t="s">
        <v>389</v>
      </c>
      <c r="D78" s="75"/>
      <c r="E78" s="73"/>
      <c r="F78" s="73"/>
      <c r="G78" s="73"/>
      <c r="H78" s="87">
        <v>0</v>
      </c>
      <c r="I78" s="87">
        <v>0</v>
      </c>
      <c r="J78" s="87">
        <v>0</v>
      </c>
      <c r="K78" s="73"/>
      <c r="L78" s="2"/>
    </row>
    <row r="79" spans="2:12" x14ac:dyDescent="0.25">
      <c r="B79" s="2"/>
      <c r="C79" s="74" t="s">
        <v>390</v>
      </c>
      <c r="D79" s="75"/>
      <c r="E79" s="73"/>
      <c r="F79" s="73"/>
      <c r="G79" s="73"/>
      <c r="H79" s="87">
        <v>0</v>
      </c>
      <c r="I79" s="87">
        <v>0</v>
      </c>
      <c r="J79" s="87">
        <v>0</v>
      </c>
      <c r="K79" s="73"/>
      <c r="L79" s="2"/>
    </row>
    <row r="80" spans="2:12" x14ac:dyDescent="0.25">
      <c r="B80" s="2"/>
      <c r="C80" s="74" t="s">
        <v>391</v>
      </c>
      <c r="D80" s="75"/>
      <c r="E80" s="73"/>
      <c r="F80" s="73"/>
      <c r="G80" s="73"/>
      <c r="H80" s="87">
        <v>0</v>
      </c>
      <c r="I80" s="87">
        <v>0</v>
      </c>
      <c r="J80" s="87">
        <v>0</v>
      </c>
      <c r="K80" s="73"/>
      <c r="L80" s="2"/>
    </row>
    <row r="81" spans="2:12" x14ac:dyDescent="0.25">
      <c r="B81" s="2"/>
      <c r="C81" s="74" t="s">
        <v>392</v>
      </c>
      <c r="D81" s="75"/>
      <c r="E81" s="73"/>
      <c r="F81" s="73"/>
      <c r="G81" s="73"/>
      <c r="H81" s="87">
        <v>0</v>
      </c>
      <c r="I81" s="87">
        <v>0</v>
      </c>
      <c r="J81" s="87">
        <v>0</v>
      </c>
      <c r="K81" s="73"/>
      <c r="L81" s="2"/>
    </row>
    <row r="82" spans="2:12" x14ac:dyDescent="0.25">
      <c r="B82" s="2"/>
      <c r="C82" s="74" t="s">
        <v>393</v>
      </c>
      <c r="D82" s="75"/>
      <c r="E82" s="73"/>
      <c r="F82" s="73"/>
      <c r="G82" s="73"/>
      <c r="H82" s="87">
        <v>0</v>
      </c>
      <c r="I82" s="87">
        <v>0</v>
      </c>
      <c r="J82" s="87">
        <v>0</v>
      </c>
      <c r="K82" s="73"/>
      <c r="L82" s="2"/>
    </row>
    <row r="83" spans="2:12" x14ac:dyDescent="0.25">
      <c r="B83" s="2"/>
      <c r="C83" s="74" t="s">
        <v>394</v>
      </c>
      <c r="D83" s="75"/>
      <c r="E83" s="73"/>
      <c r="F83" s="73"/>
      <c r="G83" s="73"/>
      <c r="H83" s="87">
        <v>0</v>
      </c>
      <c r="I83" s="87">
        <v>0</v>
      </c>
      <c r="J83" s="87">
        <v>0</v>
      </c>
      <c r="K83" s="73"/>
      <c r="L83" s="2"/>
    </row>
    <row r="84" spans="2:12" x14ac:dyDescent="0.25">
      <c r="B84" s="2"/>
      <c r="C84" s="74" t="s">
        <v>395</v>
      </c>
      <c r="D84" s="75"/>
      <c r="E84" s="73"/>
      <c r="F84" s="73"/>
      <c r="G84" s="73"/>
      <c r="H84" s="87">
        <v>0</v>
      </c>
      <c r="I84" s="87">
        <v>0</v>
      </c>
      <c r="J84" s="87">
        <v>0</v>
      </c>
      <c r="K84" s="73"/>
      <c r="L84" s="2"/>
    </row>
    <row r="85" spans="2:12" x14ac:dyDescent="0.25">
      <c r="B85" s="2"/>
      <c r="C85" s="74" t="s">
        <v>396</v>
      </c>
      <c r="D85" s="75"/>
      <c r="E85" s="73"/>
      <c r="F85" s="73"/>
      <c r="G85" s="73"/>
      <c r="H85" s="87">
        <v>0</v>
      </c>
      <c r="I85" s="87">
        <v>0</v>
      </c>
      <c r="J85" s="87">
        <v>0</v>
      </c>
      <c r="K85" s="73"/>
      <c r="L85" s="2"/>
    </row>
    <row r="86" spans="2:12" x14ac:dyDescent="0.25">
      <c r="B86" s="2"/>
      <c r="C86" s="74" t="s">
        <v>397</v>
      </c>
      <c r="D86" s="75"/>
      <c r="E86" s="73"/>
      <c r="F86" s="73"/>
      <c r="G86" s="73"/>
      <c r="H86" s="87">
        <v>0</v>
      </c>
      <c r="I86" s="87">
        <v>0</v>
      </c>
      <c r="J86" s="87">
        <v>0</v>
      </c>
      <c r="K86" s="73"/>
      <c r="L86" s="2"/>
    </row>
    <row r="87" spans="2:12" x14ac:dyDescent="0.25">
      <c r="B87" s="2"/>
      <c r="C87" s="74" t="s">
        <v>398</v>
      </c>
      <c r="D87" s="75"/>
      <c r="E87" s="73"/>
      <c r="F87" s="73"/>
      <c r="G87" s="73"/>
      <c r="H87" s="87">
        <v>0</v>
      </c>
      <c r="I87" s="87">
        <v>0</v>
      </c>
      <c r="J87" s="87">
        <v>0</v>
      </c>
      <c r="K87" s="73"/>
      <c r="L87" s="2"/>
    </row>
    <row r="88" spans="2:12" x14ac:dyDescent="0.25">
      <c r="B88" s="2"/>
      <c r="C88" s="74" t="s">
        <v>399</v>
      </c>
      <c r="D88" s="75"/>
      <c r="E88" s="73"/>
      <c r="F88" s="73"/>
      <c r="G88" s="73"/>
      <c r="H88" s="87">
        <v>0</v>
      </c>
      <c r="I88" s="87">
        <v>0</v>
      </c>
      <c r="J88" s="87">
        <v>0</v>
      </c>
      <c r="K88" s="73"/>
      <c r="L88" s="2"/>
    </row>
    <row r="89" spans="2:12" x14ac:dyDescent="0.25">
      <c r="B89" s="2"/>
      <c r="C89" s="74" t="s">
        <v>400</v>
      </c>
      <c r="D89" s="75"/>
      <c r="E89" s="73"/>
      <c r="F89" s="73"/>
      <c r="G89" s="73"/>
      <c r="H89" s="87">
        <v>0</v>
      </c>
      <c r="I89" s="87">
        <v>0</v>
      </c>
      <c r="J89" s="87">
        <v>0</v>
      </c>
      <c r="K89" s="73"/>
      <c r="L89" s="2"/>
    </row>
    <row r="90" spans="2:12" x14ac:dyDescent="0.25">
      <c r="B90" s="2"/>
      <c r="C90" s="74" t="s">
        <v>401</v>
      </c>
      <c r="D90" s="75"/>
      <c r="E90" s="73"/>
      <c r="F90" s="73"/>
      <c r="G90" s="73"/>
      <c r="H90" s="87">
        <v>0</v>
      </c>
      <c r="I90" s="87">
        <v>0</v>
      </c>
      <c r="J90" s="87">
        <v>0</v>
      </c>
      <c r="K90" s="73"/>
      <c r="L90" s="2"/>
    </row>
    <row r="91" spans="2:12" x14ac:dyDescent="0.25">
      <c r="B91" s="2"/>
      <c r="C91" s="74" t="s">
        <v>402</v>
      </c>
      <c r="D91" s="75"/>
      <c r="E91" s="73"/>
      <c r="F91" s="73"/>
      <c r="G91" s="73"/>
      <c r="H91" s="87">
        <v>0</v>
      </c>
      <c r="I91" s="87">
        <v>0</v>
      </c>
      <c r="J91" s="87">
        <v>0</v>
      </c>
      <c r="K91" s="73"/>
      <c r="L91" s="2"/>
    </row>
    <row r="92" spans="2:12" x14ac:dyDescent="0.25">
      <c r="B92" s="2"/>
      <c r="C92" s="74" t="s">
        <v>403</v>
      </c>
      <c r="D92" s="75"/>
      <c r="E92" s="73"/>
      <c r="F92" s="73"/>
      <c r="G92" s="73"/>
      <c r="H92" s="87">
        <v>0</v>
      </c>
      <c r="I92" s="87">
        <v>0</v>
      </c>
      <c r="J92" s="87">
        <v>0</v>
      </c>
      <c r="K92" s="73"/>
      <c r="L92" s="2"/>
    </row>
    <row r="93" spans="2:12" x14ac:dyDescent="0.25">
      <c r="B93" s="2"/>
      <c r="C93" s="74" t="s">
        <v>404</v>
      </c>
      <c r="D93" s="75"/>
      <c r="E93" s="73"/>
      <c r="F93" s="73"/>
      <c r="G93" s="73"/>
      <c r="H93" s="87">
        <v>0</v>
      </c>
      <c r="I93" s="87">
        <v>0</v>
      </c>
      <c r="J93" s="87">
        <v>0</v>
      </c>
      <c r="K93" s="73"/>
      <c r="L93" s="2"/>
    </row>
    <row r="94" spans="2:12" x14ac:dyDescent="0.25">
      <c r="B94" s="2"/>
      <c r="C94" s="74" t="s">
        <v>405</v>
      </c>
      <c r="D94" s="75"/>
      <c r="E94" s="73"/>
      <c r="F94" s="73"/>
      <c r="G94" s="73"/>
      <c r="H94" s="87">
        <v>0</v>
      </c>
      <c r="I94" s="87">
        <v>0</v>
      </c>
      <c r="J94" s="87">
        <v>0</v>
      </c>
      <c r="K94" s="73"/>
      <c r="L94" s="2"/>
    </row>
    <row r="95" spans="2:12" x14ac:dyDescent="0.25">
      <c r="B95" s="2"/>
      <c r="C95" s="74" t="s">
        <v>406</v>
      </c>
      <c r="D95" s="75"/>
      <c r="E95" s="73"/>
      <c r="F95" s="73"/>
      <c r="G95" s="73"/>
      <c r="H95" s="87">
        <v>0</v>
      </c>
      <c r="I95" s="87">
        <v>0</v>
      </c>
      <c r="J95" s="87">
        <v>0</v>
      </c>
      <c r="K95" s="73"/>
      <c r="L95" s="2"/>
    </row>
    <row r="96" spans="2:12" x14ac:dyDescent="0.25">
      <c r="B96" s="2"/>
      <c r="C96" s="74" t="s">
        <v>407</v>
      </c>
      <c r="D96" s="75"/>
      <c r="E96" s="73"/>
      <c r="F96" s="73"/>
      <c r="G96" s="73"/>
      <c r="H96" s="87">
        <v>0</v>
      </c>
      <c r="I96" s="87">
        <v>0</v>
      </c>
      <c r="J96" s="87">
        <v>0</v>
      </c>
      <c r="K96" s="73"/>
      <c r="L96" s="2"/>
    </row>
    <row r="97" spans="2:12" x14ac:dyDescent="0.25">
      <c r="B97" s="2"/>
      <c r="C97" s="74" t="s">
        <v>408</v>
      </c>
      <c r="D97" s="75"/>
      <c r="E97" s="73"/>
      <c r="F97" s="73"/>
      <c r="G97" s="73"/>
      <c r="H97" s="87">
        <v>0</v>
      </c>
      <c r="I97" s="87">
        <v>0</v>
      </c>
      <c r="J97" s="87">
        <v>0</v>
      </c>
      <c r="K97" s="73"/>
      <c r="L97" s="2"/>
    </row>
    <row r="98" spans="2:12" x14ac:dyDescent="0.25">
      <c r="B98" s="2"/>
      <c r="C98" s="74" t="s">
        <v>409</v>
      </c>
      <c r="D98" s="75"/>
      <c r="E98" s="73"/>
      <c r="F98" s="73"/>
      <c r="G98" s="73"/>
      <c r="H98" s="87">
        <v>0</v>
      </c>
      <c r="I98" s="87">
        <v>0</v>
      </c>
      <c r="J98" s="87">
        <v>0</v>
      </c>
      <c r="K98" s="73"/>
      <c r="L98" s="2"/>
    </row>
    <row r="99" spans="2:12" x14ac:dyDescent="0.25">
      <c r="B99" s="2"/>
      <c r="C99" s="74" t="s">
        <v>410</v>
      </c>
      <c r="D99" s="75"/>
      <c r="E99" s="73"/>
      <c r="F99" s="73"/>
      <c r="G99" s="73"/>
      <c r="H99" s="87">
        <v>0</v>
      </c>
      <c r="I99" s="87">
        <v>0</v>
      </c>
      <c r="J99" s="87">
        <v>0</v>
      </c>
      <c r="K99" s="73"/>
      <c r="L99" s="2"/>
    </row>
    <row r="100" spans="2:12" x14ac:dyDescent="0.25">
      <c r="B100" s="2"/>
      <c r="C100" s="74" t="s">
        <v>411</v>
      </c>
      <c r="D100" s="75"/>
      <c r="E100" s="73"/>
      <c r="F100" s="73"/>
      <c r="G100" s="73"/>
      <c r="H100" s="87">
        <v>0</v>
      </c>
      <c r="I100" s="87">
        <v>0</v>
      </c>
      <c r="J100" s="87">
        <v>0</v>
      </c>
      <c r="K100" s="73"/>
      <c r="L100" s="2"/>
    </row>
    <row r="101" spans="2:12" x14ac:dyDescent="0.25">
      <c r="B101" s="2"/>
      <c r="C101" s="74" t="s">
        <v>412</v>
      </c>
      <c r="D101" s="75"/>
      <c r="E101" s="73"/>
      <c r="F101" s="73"/>
      <c r="G101" s="73"/>
      <c r="H101" s="87">
        <v>0</v>
      </c>
      <c r="I101" s="87">
        <v>0</v>
      </c>
      <c r="J101" s="87">
        <v>0</v>
      </c>
      <c r="K101" s="73"/>
      <c r="L101" s="2"/>
    </row>
    <row r="102" spans="2:12" x14ac:dyDescent="0.25">
      <c r="B102" s="2"/>
      <c r="C102" s="74" t="s">
        <v>413</v>
      </c>
      <c r="D102" s="75"/>
      <c r="E102" s="73"/>
      <c r="F102" s="73"/>
      <c r="G102" s="73"/>
      <c r="H102" s="87">
        <v>0</v>
      </c>
      <c r="I102" s="87">
        <v>0</v>
      </c>
      <c r="J102" s="87">
        <v>0</v>
      </c>
      <c r="K102" s="73"/>
      <c r="L102" s="2"/>
    </row>
    <row r="103" spans="2:12" x14ac:dyDescent="0.25">
      <c r="B103" s="2"/>
      <c r="C103" s="74" t="s">
        <v>414</v>
      </c>
      <c r="D103" s="75"/>
      <c r="E103" s="73"/>
      <c r="F103" s="73"/>
      <c r="G103" s="73"/>
      <c r="H103" s="87">
        <v>0</v>
      </c>
      <c r="I103" s="87">
        <v>0</v>
      </c>
      <c r="J103" s="87">
        <v>0</v>
      </c>
      <c r="K103" s="73"/>
      <c r="L103" s="2"/>
    </row>
    <row r="104" spans="2:12" x14ac:dyDescent="0.25">
      <c r="B104" s="2"/>
      <c r="C104" s="74" t="s">
        <v>415</v>
      </c>
      <c r="D104" s="75"/>
      <c r="E104" s="73"/>
      <c r="F104" s="73"/>
      <c r="G104" s="73"/>
      <c r="H104" s="87">
        <v>0</v>
      </c>
      <c r="I104" s="87">
        <v>0</v>
      </c>
      <c r="J104" s="87">
        <v>0</v>
      </c>
      <c r="K104" s="73"/>
      <c r="L104" s="2"/>
    </row>
    <row r="105" spans="2:12" x14ac:dyDescent="0.25">
      <c r="B105" s="2"/>
      <c r="C105" s="74" t="s">
        <v>416</v>
      </c>
      <c r="D105" s="75"/>
      <c r="E105" s="73"/>
      <c r="F105" s="73"/>
      <c r="G105" s="73"/>
      <c r="H105" s="87">
        <v>0</v>
      </c>
      <c r="I105" s="87">
        <v>0</v>
      </c>
      <c r="J105" s="87">
        <v>0</v>
      </c>
      <c r="K105" s="73"/>
      <c r="L105" s="2"/>
    </row>
    <row r="106" spans="2:12" x14ac:dyDescent="0.25">
      <c r="B106" s="2"/>
      <c r="C106" s="74" t="s">
        <v>417</v>
      </c>
      <c r="D106" s="75"/>
      <c r="E106" s="73"/>
      <c r="F106" s="73"/>
      <c r="G106" s="73"/>
      <c r="H106" s="87">
        <v>0</v>
      </c>
      <c r="I106" s="87">
        <v>0</v>
      </c>
      <c r="J106" s="87">
        <v>0</v>
      </c>
      <c r="K106" s="73"/>
      <c r="L106" s="2"/>
    </row>
    <row r="107" spans="2:12" x14ac:dyDescent="0.25">
      <c r="B107" s="2"/>
      <c r="C107" s="74" t="s">
        <v>418</v>
      </c>
      <c r="D107" s="75"/>
      <c r="E107" s="73"/>
      <c r="F107" s="73"/>
      <c r="G107" s="73"/>
      <c r="H107" s="87">
        <v>0</v>
      </c>
      <c r="I107" s="87">
        <v>0</v>
      </c>
      <c r="J107" s="87">
        <v>0</v>
      </c>
      <c r="K107" s="73"/>
      <c r="L107" s="2"/>
    </row>
    <row r="108" spans="2:12" x14ac:dyDescent="0.25">
      <c r="B108" s="2"/>
      <c r="C108" s="74" t="s">
        <v>419</v>
      </c>
      <c r="D108" s="75"/>
      <c r="E108" s="73"/>
      <c r="F108" s="73"/>
      <c r="G108" s="73"/>
      <c r="H108" s="87">
        <v>0</v>
      </c>
      <c r="I108" s="87">
        <v>0</v>
      </c>
      <c r="J108" s="87">
        <v>0</v>
      </c>
      <c r="K108" s="73"/>
      <c r="L108" s="2"/>
    </row>
    <row r="109" spans="2:12" x14ac:dyDescent="0.25">
      <c r="B109" s="2"/>
      <c r="C109" s="74" t="s">
        <v>420</v>
      </c>
      <c r="D109" s="75"/>
      <c r="E109" s="73"/>
      <c r="F109" s="73"/>
      <c r="G109" s="73"/>
      <c r="H109" s="87">
        <v>0</v>
      </c>
      <c r="I109" s="87">
        <v>0</v>
      </c>
      <c r="J109" s="87">
        <v>0</v>
      </c>
      <c r="K109" s="73"/>
      <c r="L109" s="2"/>
    </row>
    <row r="110" spans="2:12" x14ac:dyDescent="0.25">
      <c r="B110" s="2"/>
      <c r="C110" s="74" t="s">
        <v>421</v>
      </c>
      <c r="D110" s="75"/>
      <c r="E110" s="73"/>
      <c r="F110" s="73"/>
      <c r="G110" s="73"/>
      <c r="H110" s="87">
        <v>0</v>
      </c>
      <c r="I110" s="87">
        <v>0</v>
      </c>
      <c r="J110" s="87">
        <v>0</v>
      </c>
      <c r="K110" s="73"/>
      <c r="L110" s="2"/>
    </row>
    <row r="111" spans="2:12" x14ac:dyDescent="0.25">
      <c r="B111" s="2"/>
      <c r="C111" s="74" t="s">
        <v>422</v>
      </c>
      <c r="D111" s="75"/>
      <c r="E111" s="73"/>
      <c r="F111" s="73"/>
      <c r="G111" s="73"/>
      <c r="H111" s="87">
        <v>0</v>
      </c>
      <c r="I111" s="87">
        <v>0</v>
      </c>
      <c r="J111" s="87">
        <v>0</v>
      </c>
      <c r="K111" s="73"/>
      <c r="L111" s="2"/>
    </row>
    <row r="112" spans="2:12" x14ac:dyDescent="0.25">
      <c r="B112" s="2"/>
      <c r="C112" s="74" t="s">
        <v>423</v>
      </c>
      <c r="D112" s="75"/>
      <c r="E112" s="73"/>
      <c r="F112" s="73"/>
      <c r="G112" s="73"/>
      <c r="H112" s="87">
        <v>0</v>
      </c>
      <c r="I112" s="87">
        <v>0</v>
      </c>
      <c r="J112" s="87">
        <v>0</v>
      </c>
      <c r="K112" s="73"/>
      <c r="L112" s="2"/>
    </row>
    <row r="113" spans="1:12" x14ac:dyDescent="0.25">
      <c r="B113" s="2"/>
      <c r="C113" s="74" t="s">
        <v>424</v>
      </c>
      <c r="D113" s="75"/>
      <c r="E113" s="73"/>
      <c r="F113" s="73"/>
      <c r="G113" s="73"/>
      <c r="H113" s="87">
        <v>0</v>
      </c>
      <c r="I113" s="87">
        <v>0</v>
      </c>
      <c r="J113" s="87">
        <v>0</v>
      </c>
      <c r="K113" s="73"/>
      <c r="L113" s="2"/>
    </row>
    <row r="114" spans="1:12" s="24" customFormat="1" x14ac:dyDescent="0.25">
      <c r="B114" s="5"/>
      <c r="C114" s="94" t="s">
        <v>425</v>
      </c>
      <c r="D114" s="95"/>
      <c r="E114" s="73"/>
      <c r="F114" s="73"/>
      <c r="G114" s="73"/>
      <c r="H114" s="87">
        <v>0</v>
      </c>
      <c r="I114" s="87">
        <v>0</v>
      </c>
      <c r="J114" s="87">
        <v>0</v>
      </c>
      <c r="K114" s="73"/>
      <c r="L114" s="5"/>
    </row>
    <row r="115" spans="1:12" s="24" customFormat="1" x14ac:dyDescent="0.25">
      <c r="A115" s="25" t="s">
        <v>426</v>
      </c>
      <c r="B115" s="5"/>
      <c r="C115" s="94" t="s">
        <v>427</v>
      </c>
      <c r="D115" s="95"/>
      <c r="E115" s="73"/>
      <c r="F115" s="73"/>
      <c r="G115" s="73"/>
      <c r="H115" s="87">
        <v>0</v>
      </c>
      <c r="I115" s="87">
        <v>0</v>
      </c>
      <c r="J115" s="87">
        <v>0</v>
      </c>
      <c r="K115" s="73"/>
      <c r="L115" s="5"/>
    </row>
    <row r="116" spans="1:12" x14ac:dyDescent="0.25">
      <c r="A116" s="26" t="s">
        <v>428</v>
      </c>
      <c r="B116" s="2"/>
      <c r="C116" s="74" t="s">
        <v>318</v>
      </c>
      <c r="D116" s="75"/>
      <c r="E116" s="21" t="str">
        <f>""</f>
        <v/>
      </c>
      <c r="F116" s="21" t="str">
        <f>""</f>
        <v/>
      </c>
      <c r="G116" s="21" t="str">
        <f>""</f>
        <v/>
      </c>
      <c r="H116" s="20">
        <f>SUM(H16:H115)</f>
        <v>0</v>
      </c>
      <c r="I116" s="20">
        <f>SUM(I16:I115)</f>
        <v>0</v>
      </c>
      <c r="J116" s="20">
        <f>SUM(J16:J115)</f>
        <v>0</v>
      </c>
      <c r="K116" s="21" t="str">
        <f>""</f>
        <v/>
      </c>
      <c r="L116" s="2"/>
    </row>
    <row r="117" spans="1:12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5.0999999999999996" customHeight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</sheetData>
  <sheetProtection password="BBAF" sheet="1" formatColumns="0" insertRows="0" deleteRows="0" selectLockedCells="1"/>
  <mergeCells count="814">
    <mergeCell ref="C7:K7"/>
    <mergeCell ref="C9:K9"/>
    <mergeCell ref="C10:K10"/>
    <mergeCell ref="C11:K11"/>
    <mergeCell ref="C13:K13"/>
    <mergeCell ref="I14:I15"/>
    <mergeCell ref="J14:J15"/>
    <mergeCell ref="K14:K15"/>
    <mergeCell ref="C16:D16"/>
    <mergeCell ref="E16"/>
    <mergeCell ref="F16"/>
    <mergeCell ref="G16"/>
    <mergeCell ref="H16"/>
    <mergeCell ref="I16"/>
    <mergeCell ref="J16"/>
    <mergeCell ref="K16"/>
    <mergeCell ref="C14:D15"/>
    <mergeCell ref="E14:E15"/>
    <mergeCell ref="F14:F15"/>
    <mergeCell ref="G14:G15"/>
    <mergeCell ref="H14:H15"/>
    <mergeCell ref="I17"/>
    <mergeCell ref="J17"/>
    <mergeCell ref="K17"/>
    <mergeCell ref="C18:D18"/>
    <mergeCell ref="E18"/>
    <mergeCell ref="F18"/>
    <mergeCell ref="G18"/>
    <mergeCell ref="H18"/>
    <mergeCell ref="I18"/>
    <mergeCell ref="J18"/>
    <mergeCell ref="K18"/>
    <mergeCell ref="C17:D17"/>
    <mergeCell ref="E17"/>
    <mergeCell ref="F17"/>
    <mergeCell ref="G17"/>
    <mergeCell ref="H17"/>
    <mergeCell ref="I19"/>
    <mergeCell ref="J19"/>
    <mergeCell ref="K19"/>
    <mergeCell ref="C20:D20"/>
    <mergeCell ref="E20"/>
    <mergeCell ref="F20"/>
    <mergeCell ref="G20"/>
    <mergeCell ref="H20"/>
    <mergeCell ref="I20"/>
    <mergeCell ref="J20"/>
    <mergeCell ref="K20"/>
    <mergeCell ref="C19:D19"/>
    <mergeCell ref="E19"/>
    <mergeCell ref="F19"/>
    <mergeCell ref="G19"/>
    <mergeCell ref="H19"/>
    <mergeCell ref="I21"/>
    <mergeCell ref="J21"/>
    <mergeCell ref="K21"/>
    <mergeCell ref="C22:D22"/>
    <mergeCell ref="E22"/>
    <mergeCell ref="F22"/>
    <mergeCell ref="G22"/>
    <mergeCell ref="H22"/>
    <mergeCell ref="I22"/>
    <mergeCell ref="J22"/>
    <mergeCell ref="K22"/>
    <mergeCell ref="C21:D21"/>
    <mergeCell ref="E21"/>
    <mergeCell ref="F21"/>
    <mergeCell ref="G21"/>
    <mergeCell ref="H21"/>
    <mergeCell ref="I23"/>
    <mergeCell ref="J23"/>
    <mergeCell ref="K23"/>
    <mergeCell ref="C24:D24"/>
    <mergeCell ref="E24"/>
    <mergeCell ref="F24"/>
    <mergeCell ref="G24"/>
    <mergeCell ref="H24"/>
    <mergeCell ref="I24"/>
    <mergeCell ref="J24"/>
    <mergeCell ref="K24"/>
    <mergeCell ref="C23:D23"/>
    <mergeCell ref="E23"/>
    <mergeCell ref="F23"/>
    <mergeCell ref="G23"/>
    <mergeCell ref="H23"/>
    <mergeCell ref="I25"/>
    <mergeCell ref="J25"/>
    <mergeCell ref="K25"/>
    <mergeCell ref="C26:D26"/>
    <mergeCell ref="E26"/>
    <mergeCell ref="F26"/>
    <mergeCell ref="G26"/>
    <mergeCell ref="H26"/>
    <mergeCell ref="I26"/>
    <mergeCell ref="J26"/>
    <mergeCell ref="K26"/>
    <mergeCell ref="C25:D25"/>
    <mergeCell ref="E25"/>
    <mergeCell ref="F25"/>
    <mergeCell ref="G25"/>
    <mergeCell ref="H25"/>
    <mergeCell ref="I27"/>
    <mergeCell ref="J27"/>
    <mergeCell ref="K27"/>
    <mergeCell ref="C28:D28"/>
    <mergeCell ref="E28"/>
    <mergeCell ref="F28"/>
    <mergeCell ref="G28"/>
    <mergeCell ref="H28"/>
    <mergeCell ref="I28"/>
    <mergeCell ref="J28"/>
    <mergeCell ref="K28"/>
    <mergeCell ref="C27:D27"/>
    <mergeCell ref="E27"/>
    <mergeCell ref="F27"/>
    <mergeCell ref="G27"/>
    <mergeCell ref="H27"/>
    <mergeCell ref="I29"/>
    <mergeCell ref="J29"/>
    <mergeCell ref="K29"/>
    <mergeCell ref="C30:D30"/>
    <mergeCell ref="E30"/>
    <mergeCell ref="F30"/>
    <mergeCell ref="G30"/>
    <mergeCell ref="H30"/>
    <mergeCell ref="I30"/>
    <mergeCell ref="J30"/>
    <mergeCell ref="K30"/>
    <mergeCell ref="C29:D29"/>
    <mergeCell ref="E29"/>
    <mergeCell ref="F29"/>
    <mergeCell ref="G29"/>
    <mergeCell ref="H29"/>
    <mergeCell ref="I31"/>
    <mergeCell ref="J31"/>
    <mergeCell ref="K31"/>
    <mergeCell ref="C32:D32"/>
    <mergeCell ref="E32"/>
    <mergeCell ref="F32"/>
    <mergeCell ref="G32"/>
    <mergeCell ref="H32"/>
    <mergeCell ref="I32"/>
    <mergeCell ref="J32"/>
    <mergeCell ref="K32"/>
    <mergeCell ref="C31:D31"/>
    <mergeCell ref="E31"/>
    <mergeCell ref="F31"/>
    <mergeCell ref="G31"/>
    <mergeCell ref="H31"/>
    <mergeCell ref="I33"/>
    <mergeCell ref="J33"/>
    <mergeCell ref="K33"/>
    <mergeCell ref="C34:D34"/>
    <mergeCell ref="E34"/>
    <mergeCell ref="F34"/>
    <mergeCell ref="G34"/>
    <mergeCell ref="H34"/>
    <mergeCell ref="I34"/>
    <mergeCell ref="J34"/>
    <mergeCell ref="K34"/>
    <mergeCell ref="C33:D33"/>
    <mergeCell ref="E33"/>
    <mergeCell ref="F33"/>
    <mergeCell ref="G33"/>
    <mergeCell ref="H33"/>
    <mergeCell ref="I35"/>
    <mergeCell ref="J35"/>
    <mergeCell ref="K35"/>
    <mergeCell ref="C36:D36"/>
    <mergeCell ref="E36"/>
    <mergeCell ref="F36"/>
    <mergeCell ref="G36"/>
    <mergeCell ref="H36"/>
    <mergeCell ref="I36"/>
    <mergeCell ref="J36"/>
    <mergeCell ref="K36"/>
    <mergeCell ref="C35:D35"/>
    <mergeCell ref="E35"/>
    <mergeCell ref="F35"/>
    <mergeCell ref="G35"/>
    <mergeCell ref="H35"/>
    <mergeCell ref="I37"/>
    <mergeCell ref="J37"/>
    <mergeCell ref="K37"/>
    <mergeCell ref="C38:D38"/>
    <mergeCell ref="E38"/>
    <mergeCell ref="F38"/>
    <mergeCell ref="G38"/>
    <mergeCell ref="H38"/>
    <mergeCell ref="I38"/>
    <mergeCell ref="J38"/>
    <mergeCell ref="K38"/>
    <mergeCell ref="C37:D37"/>
    <mergeCell ref="E37"/>
    <mergeCell ref="F37"/>
    <mergeCell ref="G37"/>
    <mergeCell ref="H37"/>
    <mergeCell ref="I39"/>
    <mergeCell ref="J39"/>
    <mergeCell ref="K39"/>
    <mergeCell ref="C40:D40"/>
    <mergeCell ref="E40"/>
    <mergeCell ref="F40"/>
    <mergeCell ref="G40"/>
    <mergeCell ref="H40"/>
    <mergeCell ref="I40"/>
    <mergeCell ref="J40"/>
    <mergeCell ref="K40"/>
    <mergeCell ref="C39:D39"/>
    <mergeCell ref="E39"/>
    <mergeCell ref="F39"/>
    <mergeCell ref="G39"/>
    <mergeCell ref="H39"/>
    <mergeCell ref="I41"/>
    <mergeCell ref="J41"/>
    <mergeCell ref="K41"/>
    <mergeCell ref="C42:D42"/>
    <mergeCell ref="E42"/>
    <mergeCell ref="F42"/>
    <mergeCell ref="G42"/>
    <mergeCell ref="H42"/>
    <mergeCell ref="I42"/>
    <mergeCell ref="J42"/>
    <mergeCell ref="K42"/>
    <mergeCell ref="C41:D41"/>
    <mergeCell ref="E41"/>
    <mergeCell ref="F41"/>
    <mergeCell ref="G41"/>
    <mergeCell ref="H41"/>
    <mergeCell ref="I43"/>
    <mergeCell ref="J43"/>
    <mergeCell ref="K43"/>
    <mergeCell ref="C44:D44"/>
    <mergeCell ref="E44"/>
    <mergeCell ref="F44"/>
    <mergeCell ref="G44"/>
    <mergeCell ref="H44"/>
    <mergeCell ref="I44"/>
    <mergeCell ref="J44"/>
    <mergeCell ref="K44"/>
    <mergeCell ref="C43:D43"/>
    <mergeCell ref="E43"/>
    <mergeCell ref="F43"/>
    <mergeCell ref="G43"/>
    <mergeCell ref="H43"/>
    <mergeCell ref="I45"/>
    <mergeCell ref="J45"/>
    <mergeCell ref="K45"/>
    <mergeCell ref="C46:D46"/>
    <mergeCell ref="E46"/>
    <mergeCell ref="F46"/>
    <mergeCell ref="G46"/>
    <mergeCell ref="H46"/>
    <mergeCell ref="I46"/>
    <mergeCell ref="J46"/>
    <mergeCell ref="K46"/>
    <mergeCell ref="C45:D45"/>
    <mergeCell ref="E45"/>
    <mergeCell ref="F45"/>
    <mergeCell ref="G45"/>
    <mergeCell ref="H45"/>
    <mergeCell ref="I47"/>
    <mergeCell ref="J47"/>
    <mergeCell ref="K47"/>
    <mergeCell ref="C48:D48"/>
    <mergeCell ref="E48"/>
    <mergeCell ref="F48"/>
    <mergeCell ref="G48"/>
    <mergeCell ref="H48"/>
    <mergeCell ref="I48"/>
    <mergeCell ref="J48"/>
    <mergeCell ref="K48"/>
    <mergeCell ref="C47:D47"/>
    <mergeCell ref="E47"/>
    <mergeCell ref="F47"/>
    <mergeCell ref="G47"/>
    <mergeCell ref="H47"/>
    <mergeCell ref="I49"/>
    <mergeCell ref="J49"/>
    <mergeCell ref="K49"/>
    <mergeCell ref="C50:D50"/>
    <mergeCell ref="E50"/>
    <mergeCell ref="F50"/>
    <mergeCell ref="G50"/>
    <mergeCell ref="H50"/>
    <mergeCell ref="I50"/>
    <mergeCell ref="J50"/>
    <mergeCell ref="K50"/>
    <mergeCell ref="C49:D49"/>
    <mergeCell ref="E49"/>
    <mergeCell ref="F49"/>
    <mergeCell ref="G49"/>
    <mergeCell ref="H49"/>
    <mergeCell ref="I51"/>
    <mergeCell ref="J51"/>
    <mergeCell ref="K51"/>
    <mergeCell ref="C52:D52"/>
    <mergeCell ref="E52"/>
    <mergeCell ref="F52"/>
    <mergeCell ref="G52"/>
    <mergeCell ref="H52"/>
    <mergeCell ref="I52"/>
    <mergeCell ref="J52"/>
    <mergeCell ref="K52"/>
    <mergeCell ref="C51:D51"/>
    <mergeCell ref="E51"/>
    <mergeCell ref="F51"/>
    <mergeCell ref="G51"/>
    <mergeCell ref="H51"/>
    <mergeCell ref="I53"/>
    <mergeCell ref="J53"/>
    <mergeCell ref="K53"/>
    <mergeCell ref="C54:D54"/>
    <mergeCell ref="E54"/>
    <mergeCell ref="F54"/>
    <mergeCell ref="G54"/>
    <mergeCell ref="H54"/>
    <mergeCell ref="I54"/>
    <mergeCell ref="J54"/>
    <mergeCell ref="K54"/>
    <mergeCell ref="C53:D53"/>
    <mergeCell ref="E53"/>
    <mergeCell ref="F53"/>
    <mergeCell ref="G53"/>
    <mergeCell ref="H53"/>
    <mergeCell ref="I55"/>
    <mergeCell ref="J55"/>
    <mergeCell ref="K55"/>
    <mergeCell ref="C56:D56"/>
    <mergeCell ref="E56"/>
    <mergeCell ref="F56"/>
    <mergeCell ref="G56"/>
    <mergeCell ref="H56"/>
    <mergeCell ref="I56"/>
    <mergeCell ref="J56"/>
    <mergeCell ref="K56"/>
    <mergeCell ref="C55:D55"/>
    <mergeCell ref="E55"/>
    <mergeCell ref="F55"/>
    <mergeCell ref="G55"/>
    <mergeCell ref="H55"/>
    <mergeCell ref="I57"/>
    <mergeCell ref="J57"/>
    <mergeCell ref="K57"/>
    <mergeCell ref="C58:D58"/>
    <mergeCell ref="E58"/>
    <mergeCell ref="F58"/>
    <mergeCell ref="G58"/>
    <mergeCell ref="H58"/>
    <mergeCell ref="I58"/>
    <mergeCell ref="J58"/>
    <mergeCell ref="K58"/>
    <mergeCell ref="C57:D57"/>
    <mergeCell ref="E57"/>
    <mergeCell ref="F57"/>
    <mergeCell ref="G57"/>
    <mergeCell ref="H57"/>
    <mergeCell ref="I59"/>
    <mergeCell ref="J59"/>
    <mergeCell ref="K59"/>
    <mergeCell ref="C60:D60"/>
    <mergeCell ref="E60"/>
    <mergeCell ref="F60"/>
    <mergeCell ref="G60"/>
    <mergeCell ref="H60"/>
    <mergeCell ref="I60"/>
    <mergeCell ref="J60"/>
    <mergeCell ref="K60"/>
    <mergeCell ref="C59:D59"/>
    <mergeCell ref="E59"/>
    <mergeCell ref="F59"/>
    <mergeCell ref="G59"/>
    <mergeCell ref="H59"/>
    <mergeCell ref="I61"/>
    <mergeCell ref="J61"/>
    <mergeCell ref="K61"/>
    <mergeCell ref="C62:D62"/>
    <mergeCell ref="E62"/>
    <mergeCell ref="F62"/>
    <mergeCell ref="G62"/>
    <mergeCell ref="H62"/>
    <mergeCell ref="I62"/>
    <mergeCell ref="J62"/>
    <mergeCell ref="K62"/>
    <mergeCell ref="C61:D61"/>
    <mergeCell ref="E61"/>
    <mergeCell ref="F61"/>
    <mergeCell ref="G61"/>
    <mergeCell ref="H61"/>
    <mergeCell ref="I63"/>
    <mergeCell ref="J63"/>
    <mergeCell ref="K63"/>
    <mergeCell ref="C64:D64"/>
    <mergeCell ref="E64"/>
    <mergeCell ref="F64"/>
    <mergeCell ref="G64"/>
    <mergeCell ref="H64"/>
    <mergeCell ref="I64"/>
    <mergeCell ref="J64"/>
    <mergeCell ref="K64"/>
    <mergeCell ref="C63:D63"/>
    <mergeCell ref="E63"/>
    <mergeCell ref="F63"/>
    <mergeCell ref="G63"/>
    <mergeCell ref="H63"/>
    <mergeCell ref="I65"/>
    <mergeCell ref="J65"/>
    <mergeCell ref="K65"/>
    <mergeCell ref="C66:D66"/>
    <mergeCell ref="E66"/>
    <mergeCell ref="F66"/>
    <mergeCell ref="G66"/>
    <mergeCell ref="H66"/>
    <mergeCell ref="I66"/>
    <mergeCell ref="J66"/>
    <mergeCell ref="K66"/>
    <mergeCell ref="C65:D65"/>
    <mergeCell ref="E65"/>
    <mergeCell ref="F65"/>
    <mergeCell ref="G65"/>
    <mergeCell ref="H65"/>
    <mergeCell ref="I67"/>
    <mergeCell ref="J67"/>
    <mergeCell ref="K67"/>
    <mergeCell ref="C68:D68"/>
    <mergeCell ref="E68"/>
    <mergeCell ref="F68"/>
    <mergeCell ref="G68"/>
    <mergeCell ref="H68"/>
    <mergeCell ref="I68"/>
    <mergeCell ref="J68"/>
    <mergeCell ref="K68"/>
    <mergeCell ref="C67:D67"/>
    <mergeCell ref="E67"/>
    <mergeCell ref="F67"/>
    <mergeCell ref="G67"/>
    <mergeCell ref="H67"/>
    <mergeCell ref="I69"/>
    <mergeCell ref="J69"/>
    <mergeCell ref="K69"/>
    <mergeCell ref="C70:D70"/>
    <mergeCell ref="E70"/>
    <mergeCell ref="F70"/>
    <mergeCell ref="G70"/>
    <mergeCell ref="H70"/>
    <mergeCell ref="I70"/>
    <mergeCell ref="J70"/>
    <mergeCell ref="K70"/>
    <mergeCell ref="C69:D69"/>
    <mergeCell ref="E69"/>
    <mergeCell ref="F69"/>
    <mergeCell ref="G69"/>
    <mergeCell ref="H69"/>
    <mergeCell ref="I71"/>
    <mergeCell ref="J71"/>
    <mergeCell ref="K71"/>
    <mergeCell ref="C72:D72"/>
    <mergeCell ref="E72"/>
    <mergeCell ref="F72"/>
    <mergeCell ref="G72"/>
    <mergeCell ref="H72"/>
    <mergeCell ref="I72"/>
    <mergeCell ref="J72"/>
    <mergeCell ref="K72"/>
    <mergeCell ref="C71:D71"/>
    <mergeCell ref="E71"/>
    <mergeCell ref="F71"/>
    <mergeCell ref="G71"/>
    <mergeCell ref="H71"/>
    <mergeCell ref="I73"/>
    <mergeCell ref="J73"/>
    <mergeCell ref="K73"/>
    <mergeCell ref="C74:D74"/>
    <mergeCell ref="E74"/>
    <mergeCell ref="F74"/>
    <mergeCell ref="G74"/>
    <mergeCell ref="H74"/>
    <mergeCell ref="I74"/>
    <mergeCell ref="J74"/>
    <mergeCell ref="K74"/>
    <mergeCell ref="C73:D73"/>
    <mergeCell ref="E73"/>
    <mergeCell ref="F73"/>
    <mergeCell ref="G73"/>
    <mergeCell ref="H73"/>
    <mergeCell ref="I75"/>
    <mergeCell ref="J75"/>
    <mergeCell ref="K75"/>
    <mergeCell ref="C76:D76"/>
    <mergeCell ref="E76"/>
    <mergeCell ref="F76"/>
    <mergeCell ref="G76"/>
    <mergeCell ref="H76"/>
    <mergeCell ref="I76"/>
    <mergeCell ref="J76"/>
    <mergeCell ref="K76"/>
    <mergeCell ref="C75:D75"/>
    <mergeCell ref="E75"/>
    <mergeCell ref="F75"/>
    <mergeCell ref="G75"/>
    <mergeCell ref="H75"/>
    <mergeCell ref="I77"/>
    <mergeCell ref="J77"/>
    <mergeCell ref="K77"/>
    <mergeCell ref="C78:D78"/>
    <mergeCell ref="E78"/>
    <mergeCell ref="F78"/>
    <mergeCell ref="G78"/>
    <mergeCell ref="H78"/>
    <mergeCell ref="I78"/>
    <mergeCell ref="J78"/>
    <mergeCell ref="K78"/>
    <mergeCell ref="C77:D77"/>
    <mergeCell ref="E77"/>
    <mergeCell ref="F77"/>
    <mergeCell ref="G77"/>
    <mergeCell ref="H77"/>
    <mergeCell ref="I79"/>
    <mergeCell ref="J79"/>
    <mergeCell ref="K79"/>
    <mergeCell ref="C80:D80"/>
    <mergeCell ref="E80"/>
    <mergeCell ref="F80"/>
    <mergeCell ref="G80"/>
    <mergeCell ref="H80"/>
    <mergeCell ref="I80"/>
    <mergeCell ref="J80"/>
    <mergeCell ref="K80"/>
    <mergeCell ref="C79:D79"/>
    <mergeCell ref="E79"/>
    <mergeCell ref="F79"/>
    <mergeCell ref="G79"/>
    <mergeCell ref="H79"/>
    <mergeCell ref="I81"/>
    <mergeCell ref="J81"/>
    <mergeCell ref="K81"/>
    <mergeCell ref="C82:D82"/>
    <mergeCell ref="E82"/>
    <mergeCell ref="F82"/>
    <mergeCell ref="G82"/>
    <mergeCell ref="H82"/>
    <mergeCell ref="I82"/>
    <mergeCell ref="J82"/>
    <mergeCell ref="K82"/>
    <mergeCell ref="C81:D81"/>
    <mergeCell ref="E81"/>
    <mergeCell ref="F81"/>
    <mergeCell ref="G81"/>
    <mergeCell ref="H81"/>
    <mergeCell ref="I83"/>
    <mergeCell ref="J83"/>
    <mergeCell ref="K83"/>
    <mergeCell ref="C84:D84"/>
    <mergeCell ref="E84"/>
    <mergeCell ref="F84"/>
    <mergeCell ref="G84"/>
    <mergeCell ref="H84"/>
    <mergeCell ref="I84"/>
    <mergeCell ref="J84"/>
    <mergeCell ref="K84"/>
    <mergeCell ref="C83:D83"/>
    <mergeCell ref="E83"/>
    <mergeCell ref="F83"/>
    <mergeCell ref="G83"/>
    <mergeCell ref="H83"/>
    <mergeCell ref="I85"/>
    <mergeCell ref="J85"/>
    <mergeCell ref="K85"/>
    <mergeCell ref="C86:D86"/>
    <mergeCell ref="E86"/>
    <mergeCell ref="F86"/>
    <mergeCell ref="G86"/>
    <mergeCell ref="H86"/>
    <mergeCell ref="I86"/>
    <mergeCell ref="J86"/>
    <mergeCell ref="K86"/>
    <mergeCell ref="C85:D85"/>
    <mergeCell ref="E85"/>
    <mergeCell ref="F85"/>
    <mergeCell ref="G85"/>
    <mergeCell ref="H85"/>
    <mergeCell ref="I87"/>
    <mergeCell ref="J87"/>
    <mergeCell ref="K87"/>
    <mergeCell ref="C88:D88"/>
    <mergeCell ref="E88"/>
    <mergeCell ref="F88"/>
    <mergeCell ref="G88"/>
    <mergeCell ref="H88"/>
    <mergeCell ref="I88"/>
    <mergeCell ref="J88"/>
    <mergeCell ref="K88"/>
    <mergeCell ref="C87:D87"/>
    <mergeCell ref="E87"/>
    <mergeCell ref="F87"/>
    <mergeCell ref="G87"/>
    <mergeCell ref="H87"/>
    <mergeCell ref="I89"/>
    <mergeCell ref="J89"/>
    <mergeCell ref="K89"/>
    <mergeCell ref="C90:D90"/>
    <mergeCell ref="E90"/>
    <mergeCell ref="F90"/>
    <mergeCell ref="G90"/>
    <mergeCell ref="H90"/>
    <mergeCell ref="I90"/>
    <mergeCell ref="J90"/>
    <mergeCell ref="K90"/>
    <mergeCell ref="C89:D89"/>
    <mergeCell ref="E89"/>
    <mergeCell ref="F89"/>
    <mergeCell ref="G89"/>
    <mergeCell ref="H89"/>
    <mergeCell ref="I91"/>
    <mergeCell ref="J91"/>
    <mergeCell ref="K91"/>
    <mergeCell ref="C92:D92"/>
    <mergeCell ref="E92"/>
    <mergeCell ref="F92"/>
    <mergeCell ref="G92"/>
    <mergeCell ref="H92"/>
    <mergeCell ref="I92"/>
    <mergeCell ref="J92"/>
    <mergeCell ref="K92"/>
    <mergeCell ref="C91:D91"/>
    <mergeCell ref="E91"/>
    <mergeCell ref="F91"/>
    <mergeCell ref="G91"/>
    <mergeCell ref="H91"/>
    <mergeCell ref="I93"/>
    <mergeCell ref="J93"/>
    <mergeCell ref="K93"/>
    <mergeCell ref="C94:D94"/>
    <mergeCell ref="E94"/>
    <mergeCell ref="F94"/>
    <mergeCell ref="G94"/>
    <mergeCell ref="H94"/>
    <mergeCell ref="I94"/>
    <mergeCell ref="J94"/>
    <mergeCell ref="K94"/>
    <mergeCell ref="C93:D93"/>
    <mergeCell ref="E93"/>
    <mergeCell ref="F93"/>
    <mergeCell ref="G93"/>
    <mergeCell ref="H93"/>
    <mergeCell ref="I95"/>
    <mergeCell ref="J95"/>
    <mergeCell ref="K95"/>
    <mergeCell ref="C96:D96"/>
    <mergeCell ref="E96"/>
    <mergeCell ref="F96"/>
    <mergeCell ref="G96"/>
    <mergeCell ref="H96"/>
    <mergeCell ref="I96"/>
    <mergeCell ref="J96"/>
    <mergeCell ref="K96"/>
    <mergeCell ref="C95:D95"/>
    <mergeCell ref="E95"/>
    <mergeCell ref="F95"/>
    <mergeCell ref="G95"/>
    <mergeCell ref="H95"/>
    <mergeCell ref="I97"/>
    <mergeCell ref="J97"/>
    <mergeCell ref="K97"/>
    <mergeCell ref="C98:D98"/>
    <mergeCell ref="E98"/>
    <mergeCell ref="F98"/>
    <mergeCell ref="G98"/>
    <mergeCell ref="H98"/>
    <mergeCell ref="I98"/>
    <mergeCell ref="J98"/>
    <mergeCell ref="K98"/>
    <mergeCell ref="C97:D97"/>
    <mergeCell ref="E97"/>
    <mergeCell ref="F97"/>
    <mergeCell ref="G97"/>
    <mergeCell ref="H97"/>
    <mergeCell ref="I99"/>
    <mergeCell ref="J99"/>
    <mergeCell ref="K99"/>
    <mergeCell ref="C100:D100"/>
    <mergeCell ref="E100"/>
    <mergeCell ref="F100"/>
    <mergeCell ref="G100"/>
    <mergeCell ref="H100"/>
    <mergeCell ref="I100"/>
    <mergeCell ref="J100"/>
    <mergeCell ref="K100"/>
    <mergeCell ref="C99:D99"/>
    <mergeCell ref="E99"/>
    <mergeCell ref="F99"/>
    <mergeCell ref="G99"/>
    <mergeCell ref="H99"/>
    <mergeCell ref="I101"/>
    <mergeCell ref="J101"/>
    <mergeCell ref="K101"/>
    <mergeCell ref="C102:D102"/>
    <mergeCell ref="E102"/>
    <mergeCell ref="F102"/>
    <mergeCell ref="G102"/>
    <mergeCell ref="H102"/>
    <mergeCell ref="I102"/>
    <mergeCell ref="J102"/>
    <mergeCell ref="K102"/>
    <mergeCell ref="C101:D101"/>
    <mergeCell ref="E101"/>
    <mergeCell ref="F101"/>
    <mergeCell ref="G101"/>
    <mergeCell ref="H101"/>
    <mergeCell ref="I103"/>
    <mergeCell ref="J103"/>
    <mergeCell ref="K103"/>
    <mergeCell ref="C104:D104"/>
    <mergeCell ref="E104"/>
    <mergeCell ref="F104"/>
    <mergeCell ref="G104"/>
    <mergeCell ref="H104"/>
    <mergeCell ref="I104"/>
    <mergeCell ref="J104"/>
    <mergeCell ref="K104"/>
    <mergeCell ref="C103:D103"/>
    <mergeCell ref="E103"/>
    <mergeCell ref="F103"/>
    <mergeCell ref="G103"/>
    <mergeCell ref="H103"/>
    <mergeCell ref="I105"/>
    <mergeCell ref="J105"/>
    <mergeCell ref="K105"/>
    <mergeCell ref="C106:D106"/>
    <mergeCell ref="E106"/>
    <mergeCell ref="F106"/>
    <mergeCell ref="G106"/>
    <mergeCell ref="H106"/>
    <mergeCell ref="I106"/>
    <mergeCell ref="J106"/>
    <mergeCell ref="K106"/>
    <mergeCell ref="C105:D105"/>
    <mergeCell ref="E105"/>
    <mergeCell ref="F105"/>
    <mergeCell ref="G105"/>
    <mergeCell ref="H105"/>
    <mergeCell ref="I107"/>
    <mergeCell ref="J107"/>
    <mergeCell ref="K107"/>
    <mergeCell ref="C108:D108"/>
    <mergeCell ref="E108"/>
    <mergeCell ref="F108"/>
    <mergeCell ref="G108"/>
    <mergeCell ref="H108"/>
    <mergeCell ref="I108"/>
    <mergeCell ref="J108"/>
    <mergeCell ref="K108"/>
    <mergeCell ref="C107:D107"/>
    <mergeCell ref="E107"/>
    <mergeCell ref="F107"/>
    <mergeCell ref="G107"/>
    <mergeCell ref="H107"/>
    <mergeCell ref="I109"/>
    <mergeCell ref="J109"/>
    <mergeCell ref="K109"/>
    <mergeCell ref="C110:D110"/>
    <mergeCell ref="E110"/>
    <mergeCell ref="F110"/>
    <mergeCell ref="G110"/>
    <mergeCell ref="H110"/>
    <mergeCell ref="I110"/>
    <mergeCell ref="J110"/>
    <mergeCell ref="K110"/>
    <mergeCell ref="C109:D109"/>
    <mergeCell ref="E109"/>
    <mergeCell ref="F109"/>
    <mergeCell ref="G109"/>
    <mergeCell ref="H109"/>
    <mergeCell ref="I111"/>
    <mergeCell ref="J111"/>
    <mergeCell ref="K111"/>
    <mergeCell ref="C112:D112"/>
    <mergeCell ref="E112"/>
    <mergeCell ref="F112"/>
    <mergeCell ref="G112"/>
    <mergeCell ref="H112"/>
    <mergeCell ref="I112"/>
    <mergeCell ref="J112"/>
    <mergeCell ref="K112"/>
    <mergeCell ref="C111:D111"/>
    <mergeCell ref="E111"/>
    <mergeCell ref="F111"/>
    <mergeCell ref="G111"/>
    <mergeCell ref="H111"/>
    <mergeCell ref="I113"/>
    <mergeCell ref="J113"/>
    <mergeCell ref="K113"/>
    <mergeCell ref="C114:D114"/>
    <mergeCell ref="E114"/>
    <mergeCell ref="F114"/>
    <mergeCell ref="G114"/>
    <mergeCell ref="H114"/>
    <mergeCell ref="I114"/>
    <mergeCell ref="J114"/>
    <mergeCell ref="K114"/>
    <mergeCell ref="C113:D113"/>
    <mergeCell ref="E113"/>
    <mergeCell ref="F113"/>
    <mergeCell ref="G113"/>
    <mergeCell ref="H113"/>
    <mergeCell ref="I115"/>
    <mergeCell ref="J115"/>
    <mergeCell ref="K115"/>
    <mergeCell ref="C116:D116"/>
    <mergeCell ref="C115:D115"/>
    <mergeCell ref="E115"/>
    <mergeCell ref="F115"/>
    <mergeCell ref="G115"/>
    <mergeCell ref="H115"/>
  </mergeCells>
  <dataValidations count="300">
    <dataValidation type="decimal" showErrorMessage="1" errorTitle="Kesalahan Jenis Data" error="Data yang dimasukkan harus berupa Angka!" sqref="H16">
      <formula1>-1000000000000000000</formula1>
      <formula2>1000000000000000000</formula2>
    </dataValidation>
    <dataValidation type="decimal" showErrorMessage="1" errorTitle="Kesalahan Jenis Data" error="Data yang dimasukkan harus berupa Angka!" sqref="I16">
      <formula1>-1000000000000000000</formula1>
      <formula2>1000000000000000000</formula2>
    </dataValidation>
    <dataValidation type="decimal" showErrorMessage="1" errorTitle="Kesalahan Jenis Data" error="Data yang dimasukkan harus berupa Angka!" sqref="J16">
      <formula1>-1000000000000000000</formula1>
      <formula2>1000000000000000000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I17">
      <formula1>-1000000000000000000</formula1>
      <formula2>1000000000000000000</formula2>
    </dataValidation>
    <dataValidation type="decimal" showErrorMessage="1" errorTitle="Kesalahan Jenis Data" error="Data yang dimasukkan harus berupa Angka!" sqref="J17">
      <formula1>-1000000000000000000</formula1>
      <formula2>1000000000000000000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ecimal" showErrorMessage="1" errorTitle="Kesalahan Jenis Data" error="Data yang dimasukkan harus berupa Angka!" sqref="J18">
      <formula1>-1000000000000000000</formula1>
      <formula2>1000000000000000000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  <dataValidation type="decimal" showErrorMessage="1" errorTitle="Kesalahan Jenis Data" error="Data yang dimasukkan harus berupa Angka!" sqref="J19">
      <formula1>-1000000000000000000</formula1>
      <formula2>1000000000000000000</formula2>
    </dataValidation>
    <dataValidation type="decimal" showErrorMessage="1" errorTitle="Kesalahan Jenis Data" error="Data yang dimasukkan harus berupa Angka!" sqref="H20">
      <formula1>-1000000000000000000</formula1>
      <formula2>1000000000000000000</formula2>
    </dataValidation>
    <dataValidation type="decimal" showErrorMessage="1" errorTitle="Kesalahan Jenis Data" error="Data yang dimasukkan harus berupa Angka!" sqref="I20">
      <formula1>-1000000000000000000</formula1>
      <formula2>1000000000000000000</formula2>
    </dataValidation>
    <dataValidation type="decimal" showErrorMessage="1" errorTitle="Kesalahan Jenis Data" error="Data yang dimasukkan harus berupa Angka!" sqref="J20">
      <formula1>-1000000000000000000</formula1>
      <formula2>1000000000000000000</formula2>
    </dataValidation>
    <dataValidation type="decimal" showErrorMessage="1" errorTitle="Kesalahan Jenis Data" error="Data yang dimasukkan harus berupa Angka!" sqref="H21">
      <formula1>-1000000000000000000</formula1>
      <formula2>1000000000000000000</formula2>
    </dataValidation>
    <dataValidation type="decimal" showErrorMessage="1" errorTitle="Kesalahan Jenis Data" error="Data yang dimasukkan harus berupa Angka!" sqref="I21">
      <formula1>-1000000000000000000</formula1>
      <formula2>1000000000000000000</formula2>
    </dataValidation>
    <dataValidation type="decimal" showErrorMessage="1" errorTitle="Kesalahan Jenis Data" error="Data yang dimasukkan harus berupa Angka!" sqref="J21">
      <formula1>-1000000000000000000</formula1>
      <formula2>1000000000000000000</formula2>
    </dataValidation>
    <dataValidation type="decimal" showErrorMessage="1" errorTitle="Kesalahan Jenis Data" error="Data yang dimasukkan harus berupa Angka!" sqref="H22">
      <formula1>-1000000000000000000</formula1>
      <formula2>1000000000000000000</formula2>
    </dataValidation>
    <dataValidation type="decimal" showErrorMessage="1" errorTitle="Kesalahan Jenis Data" error="Data yang dimasukkan harus berupa Angka!" sqref="I22">
      <formula1>-1000000000000000000</formula1>
      <formula2>1000000000000000000</formula2>
    </dataValidation>
    <dataValidation type="decimal" showErrorMessage="1" errorTitle="Kesalahan Jenis Data" error="Data yang dimasukkan harus berupa Angka!" sqref="J22">
      <formula1>-1000000000000000000</formula1>
      <formula2>1000000000000000000</formula2>
    </dataValidation>
    <dataValidation type="decimal" showErrorMessage="1" errorTitle="Kesalahan Jenis Data" error="Data yang dimasukkan harus berupa Angka!" sqref="H23">
      <formula1>-1000000000000000000</formula1>
      <formula2>1000000000000000000</formula2>
    </dataValidation>
    <dataValidation type="decimal" showErrorMessage="1" errorTitle="Kesalahan Jenis Data" error="Data yang dimasukkan harus berupa Angka!" sqref="I23">
      <formula1>-1000000000000000000</formula1>
      <formula2>1000000000000000000</formula2>
    </dataValidation>
    <dataValidation type="decimal" showErrorMessage="1" errorTitle="Kesalahan Jenis Data" error="Data yang dimasukkan harus berupa Angka!" sqref="J23">
      <formula1>-1000000000000000000</formula1>
      <formula2>1000000000000000000</formula2>
    </dataValidation>
    <dataValidation type="decimal" showErrorMessage="1" errorTitle="Kesalahan Jenis Data" error="Data yang dimasukkan harus berupa Angka!" sqref="H24">
      <formula1>-1000000000000000000</formula1>
      <formula2>1000000000000000000</formula2>
    </dataValidation>
    <dataValidation type="decimal" showErrorMessage="1" errorTitle="Kesalahan Jenis Data" error="Data yang dimasukkan harus berupa Angka!" sqref="I24">
      <formula1>-1000000000000000000</formula1>
      <formula2>1000000000000000000</formula2>
    </dataValidation>
    <dataValidation type="decimal" showErrorMessage="1" errorTitle="Kesalahan Jenis Data" error="Data yang dimasukkan harus berupa Angka!" sqref="J24">
      <formula1>-1000000000000000000</formula1>
      <formula2>1000000000000000000</formula2>
    </dataValidation>
    <dataValidation type="decimal" showErrorMessage="1" errorTitle="Kesalahan Jenis Data" error="Data yang dimasukkan harus berupa Angka!" sqref="H25">
      <formula1>-1000000000000000000</formula1>
      <formula2>1000000000000000000</formula2>
    </dataValidation>
    <dataValidation type="decimal" showErrorMessage="1" errorTitle="Kesalahan Jenis Data" error="Data yang dimasukkan harus berupa Angka!" sqref="I25">
      <formula1>-1000000000000000000</formula1>
      <formula2>1000000000000000000</formula2>
    </dataValidation>
    <dataValidation type="decimal" showErrorMessage="1" errorTitle="Kesalahan Jenis Data" error="Data yang dimasukkan harus berupa Angka!" sqref="J25">
      <formula1>-1000000000000000000</formula1>
      <formula2>1000000000000000000</formula2>
    </dataValidation>
    <dataValidation type="decimal" showErrorMessage="1" errorTitle="Kesalahan Jenis Data" error="Data yang dimasukkan harus berupa Angka!" sqref="H26">
      <formula1>-1000000000000000000</formula1>
      <formula2>1000000000000000000</formula2>
    </dataValidation>
    <dataValidation type="decimal" showErrorMessage="1" errorTitle="Kesalahan Jenis Data" error="Data yang dimasukkan harus berupa Angka!" sqref="I26">
      <formula1>-1000000000000000000</formula1>
      <formula2>1000000000000000000</formula2>
    </dataValidation>
    <dataValidation type="decimal" showErrorMessage="1" errorTitle="Kesalahan Jenis Data" error="Data yang dimasukkan harus berupa Angka!" sqref="J26">
      <formula1>-1000000000000000000</formula1>
      <formula2>1000000000000000000</formula2>
    </dataValidation>
    <dataValidation type="decimal" showErrorMessage="1" errorTitle="Kesalahan Jenis Data" error="Data yang dimasukkan harus berupa Angka!" sqref="H27">
      <formula1>-1000000000000000000</formula1>
      <formula2>1000000000000000000</formula2>
    </dataValidation>
    <dataValidation type="decimal" showErrorMessage="1" errorTitle="Kesalahan Jenis Data" error="Data yang dimasukkan harus berupa Angka!" sqref="I27">
      <formula1>-1000000000000000000</formula1>
      <formula2>1000000000000000000</formula2>
    </dataValidation>
    <dataValidation type="decimal" showErrorMessage="1" errorTitle="Kesalahan Jenis Data" error="Data yang dimasukkan harus berupa Angka!" sqref="J27">
      <formula1>-1000000000000000000</formula1>
      <formula2>1000000000000000000</formula2>
    </dataValidation>
    <dataValidation type="decimal" showErrorMessage="1" errorTitle="Kesalahan Jenis Data" error="Data yang dimasukkan harus berupa Angka!" sqref="H28">
      <formula1>-1000000000000000000</formula1>
      <formula2>1000000000000000000</formula2>
    </dataValidation>
    <dataValidation type="decimal" showErrorMessage="1" errorTitle="Kesalahan Jenis Data" error="Data yang dimasukkan harus berupa Angka!" sqref="I28">
      <formula1>-1000000000000000000</formula1>
      <formula2>1000000000000000000</formula2>
    </dataValidation>
    <dataValidation type="decimal" showErrorMessage="1" errorTitle="Kesalahan Jenis Data" error="Data yang dimasukkan harus berupa Angka!" sqref="J28">
      <formula1>-1000000000000000000</formula1>
      <formula2>1000000000000000000</formula2>
    </dataValidation>
    <dataValidation type="decimal" showErrorMessage="1" errorTitle="Kesalahan Jenis Data" error="Data yang dimasukkan harus berupa Angka!" sqref="H29">
      <formula1>-1000000000000000000</formula1>
      <formula2>1000000000000000000</formula2>
    </dataValidation>
    <dataValidation type="decimal" showErrorMessage="1" errorTitle="Kesalahan Jenis Data" error="Data yang dimasukkan harus berupa Angka!" sqref="I29">
      <formula1>-1000000000000000000</formula1>
      <formula2>1000000000000000000</formula2>
    </dataValidation>
    <dataValidation type="decimal" showErrorMessage="1" errorTitle="Kesalahan Jenis Data" error="Data yang dimasukkan harus berupa Angka!" sqref="J29">
      <formula1>-1000000000000000000</formula1>
      <formula2>1000000000000000000</formula2>
    </dataValidation>
    <dataValidation type="decimal" showErrorMessage="1" errorTitle="Kesalahan Jenis Data" error="Data yang dimasukkan harus berupa Angka!" sqref="H30">
      <formula1>-1000000000000000000</formula1>
      <formula2>1000000000000000000</formula2>
    </dataValidation>
    <dataValidation type="decimal" showErrorMessage="1" errorTitle="Kesalahan Jenis Data" error="Data yang dimasukkan harus berupa Angka!" sqref="I30">
      <formula1>-1000000000000000000</formula1>
      <formula2>1000000000000000000</formula2>
    </dataValidation>
    <dataValidation type="decimal" showErrorMessage="1" errorTitle="Kesalahan Jenis Data" error="Data yang dimasukkan harus berupa Angka!" sqref="J30">
      <formula1>-1000000000000000000</formula1>
      <formula2>1000000000000000000</formula2>
    </dataValidation>
    <dataValidation type="decimal" showErrorMessage="1" errorTitle="Kesalahan Jenis Data" error="Data yang dimasukkan harus berupa Angka!" sqref="H31">
      <formula1>-1000000000000000000</formula1>
      <formula2>1000000000000000000</formula2>
    </dataValidation>
    <dataValidation type="decimal" showErrorMessage="1" errorTitle="Kesalahan Jenis Data" error="Data yang dimasukkan harus berupa Angka!" sqref="I31">
      <formula1>-1000000000000000000</formula1>
      <formula2>1000000000000000000</formula2>
    </dataValidation>
    <dataValidation type="decimal" showErrorMessage="1" errorTitle="Kesalahan Jenis Data" error="Data yang dimasukkan harus berupa Angka!" sqref="J31">
      <formula1>-1000000000000000000</formula1>
      <formula2>1000000000000000000</formula2>
    </dataValidation>
    <dataValidation type="decimal" showErrorMessage="1" errorTitle="Kesalahan Jenis Data" error="Data yang dimasukkan harus berupa Angka!" sqref="H32">
      <formula1>-1000000000000000000</formula1>
      <formula2>1000000000000000000</formula2>
    </dataValidation>
    <dataValidation type="decimal" showErrorMessage="1" errorTitle="Kesalahan Jenis Data" error="Data yang dimasukkan harus berupa Angka!" sqref="I32">
      <formula1>-1000000000000000000</formula1>
      <formula2>1000000000000000000</formula2>
    </dataValidation>
    <dataValidation type="decimal" showErrorMessage="1" errorTitle="Kesalahan Jenis Data" error="Data yang dimasukkan harus berupa Angka!" sqref="J32">
      <formula1>-1000000000000000000</formula1>
      <formula2>1000000000000000000</formula2>
    </dataValidation>
    <dataValidation type="decimal" showErrorMessage="1" errorTitle="Kesalahan Jenis Data" error="Data yang dimasukkan harus berupa Angka!" sqref="H33">
      <formula1>-1000000000000000000</formula1>
      <formula2>1000000000000000000</formula2>
    </dataValidation>
    <dataValidation type="decimal" showErrorMessage="1" errorTitle="Kesalahan Jenis Data" error="Data yang dimasukkan harus berupa Angka!" sqref="I33">
      <formula1>-1000000000000000000</formula1>
      <formula2>1000000000000000000</formula2>
    </dataValidation>
    <dataValidation type="decimal" showErrorMessage="1" errorTitle="Kesalahan Jenis Data" error="Data yang dimasukkan harus berupa Angka!" sqref="J33">
      <formula1>-1000000000000000000</formula1>
      <formula2>1000000000000000000</formula2>
    </dataValidation>
    <dataValidation type="decimal" showErrorMessage="1" errorTitle="Kesalahan Jenis Data" error="Data yang dimasukkan harus berupa Angka!" sqref="H34">
      <formula1>-1000000000000000000</formula1>
      <formula2>1000000000000000000</formula2>
    </dataValidation>
    <dataValidation type="decimal" showErrorMessage="1" errorTitle="Kesalahan Jenis Data" error="Data yang dimasukkan harus berupa Angka!" sqref="I34">
      <formula1>-1000000000000000000</formula1>
      <formula2>1000000000000000000</formula2>
    </dataValidation>
    <dataValidation type="decimal" showErrorMessage="1" errorTitle="Kesalahan Jenis Data" error="Data yang dimasukkan harus berupa Angka!" sqref="J34">
      <formula1>-1000000000000000000</formula1>
      <formula2>1000000000000000000</formula2>
    </dataValidation>
    <dataValidation type="decimal" showErrorMessage="1" errorTitle="Kesalahan Jenis Data" error="Data yang dimasukkan harus berupa Angka!" sqref="H35">
      <formula1>-1000000000000000000</formula1>
      <formula2>1000000000000000000</formula2>
    </dataValidation>
    <dataValidation type="decimal" showErrorMessage="1" errorTitle="Kesalahan Jenis Data" error="Data yang dimasukkan harus berupa Angka!" sqref="I35">
      <formula1>-1000000000000000000</formula1>
      <formula2>1000000000000000000</formula2>
    </dataValidation>
    <dataValidation type="decimal" showErrorMessage="1" errorTitle="Kesalahan Jenis Data" error="Data yang dimasukkan harus berupa Angka!" sqref="J35">
      <formula1>-1000000000000000000</formula1>
      <formula2>1000000000000000000</formula2>
    </dataValidation>
    <dataValidation type="decimal" showErrorMessage="1" errorTitle="Kesalahan Jenis Data" error="Data yang dimasukkan harus berupa Angka!" sqref="H36">
      <formula1>-1000000000000000000</formula1>
      <formula2>1000000000000000000</formula2>
    </dataValidation>
    <dataValidation type="decimal" showErrorMessage="1" errorTitle="Kesalahan Jenis Data" error="Data yang dimasukkan harus berupa Angka!" sqref="I36">
      <formula1>-1000000000000000000</formula1>
      <formula2>1000000000000000000</formula2>
    </dataValidation>
    <dataValidation type="decimal" showErrorMessage="1" errorTitle="Kesalahan Jenis Data" error="Data yang dimasukkan harus berupa Angka!" sqref="J36">
      <formula1>-1000000000000000000</formula1>
      <formula2>1000000000000000000</formula2>
    </dataValidation>
    <dataValidation type="decimal" showErrorMessage="1" errorTitle="Kesalahan Jenis Data" error="Data yang dimasukkan harus berupa Angka!" sqref="H37">
      <formula1>-1000000000000000000</formula1>
      <formula2>1000000000000000000</formula2>
    </dataValidation>
    <dataValidation type="decimal" showErrorMessage="1" errorTitle="Kesalahan Jenis Data" error="Data yang dimasukkan harus berupa Angka!" sqref="I37">
      <formula1>-1000000000000000000</formula1>
      <formula2>1000000000000000000</formula2>
    </dataValidation>
    <dataValidation type="decimal" showErrorMessage="1" errorTitle="Kesalahan Jenis Data" error="Data yang dimasukkan harus berupa Angka!" sqref="J37">
      <formula1>-1000000000000000000</formula1>
      <formula2>1000000000000000000</formula2>
    </dataValidation>
    <dataValidation type="decimal" showErrorMessage="1" errorTitle="Kesalahan Jenis Data" error="Data yang dimasukkan harus berupa Angka!" sqref="H38">
      <formula1>-1000000000000000000</formula1>
      <formula2>1000000000000000000</formula2>
    </dataValidation>
    <dataValidation type="decimal" showErrorMessage="1" errorTitle="Kesalahan Jenis Data" error="Data yang dimasukkan harus berupa Angka!" sqref="I38">
      <formula1>-1000000000000000000</formula1>
      <formula2>1000000000000000000</formula2>
    </dataValidation>
    <dataValidation type="decimal" showErrorMessage="1" errorTitle="Kesalahan Jenis Data" error="Data yang dimasukkan harus berupa Angka!" sqref="J38">
      <formula1>-1000000000000000000</formula1>
      <formula2>1000000000000000000</formula2>
    </dataValidation>
    <dataValidation type="decimal" showErrorMessage="1" errorTitle="Kesalahan Jenis Data" error="Data yang dimasukkan harus berupa Angka!" sqref="H39">
      <formula1>-1000000000000000000</formula1>
      <formula2>1000000000000000000</formula2>
    </dataValidation>
    <dataValidation type="decimal" showErrorMessage="1" errorTitle="Kesalahan Jenis Data" error="Data yang dimasukkan harus berupa Angka!" sqref="I39">
      <formula1>-1000000000000000000</formula1>
      <formula2>1000000000000000000</formula2>
    </dataValidation>
    <dataValidation type="decimal" showErrorMessage="1" errorTitle="Kesalahan Jenis Data" error="Data yang dimasukkan harus berupa Angka!" sqref="J39">
      <formula1>-1000000000000000000</formula1>
      <formula2>1000000000000000000</formula2>
    </dataValidation>
    <dataValidation type="decimal" showErrorMessage="1" errorTitle="Kesalahan Jenis Data" error="Data yang dimasukkan harus berupa Angka!" sqref="H40">
      <formula1>-1000000000000000000</formula1>
      <formula2>1000000000000000000</formula2>
    </dataValidation>
    <dataValidation type="decimal" showErrorMessage="1" errorTitle="Kesalahan Jenis Data" error="Data yang dimasukkan harus berupa Angka!" sqref="I40">
      <formula1>-1000000000000000000</formula1>
      <formula2>1000000000000000000</formula2>
    </dataValidation>
    <dataValidation type="decimal" showErrorMessage="1" errorTitle="Kesalahan Jenis Data" error="Data yang dimasukkan harus berupa Angka!" sqref="J40">
      <formula1>-1000000000000000000</formula1>
      <formula2>1000000000000000000</formula2>
    </dataValidation>
    <dataValidation type="decimal" showErrorMessage="1" errorTitle="Kesalahan Jenis Data" error="Data yang dimasukkan harus berupa Angka!" sqref="H41">
      <formula1>-1000000000000000000</formula1>
      <formula2>1000000000000000000</formula2>
    </dataValidation>
    <dataValidation type="decimal" showErrorMessage="1" errorTitle="Kesalahan Jenis Data" error="Data yang dimasukkan harus berupa Angka!" sqref="I41">
      <formula1>-1000000000000000000</formula1>
      <formula2>1000000000000000000</formula2>
    </dataValidation>
    <dataValidation type="decimal" showErrorMessage="1" errorTitle="Kesalahan Jenis Data" error="Data yang dimasukkan harus berupa Angka!" sqref="J41">
      <formula1>-1000000000000000000</formula1>
      <formula2>1000000000000000000</formula2>
    </dataValidation>
    <dataValidation type="decimal" showErrorMessage="1" errorTitle="Kesalahan Jenis Data" error="Data yang dimasukkan harus berupa Angka!" sqref="H42">
      <formula1>-1000000000000000000</formula1>
      <formula2>1000000000000000000</formula2>
    </dataValidation>
    <dataValidation type="decimal" showErrorMessage="1" errorTitle="Kesalahan Jenis Data" error="Data yang dimasukkan harus berupa Angka!" sqref="I42">
      <formula1>-1000000000000000000</formula1>
      <formula2>1000000000000000000</formula2>
    </dataValidation>
    <dataValidation type="decimal" showErrorMessage="1" errorTitle="Kesalahan Jenis Data" error="Data yang dimasukkan harus berupa Angka!" sqref="J42">
      <formula1>-1000000000000000000</formula1>
      <formula2>1000000000000000000</formula2>
    </dataValidation>
    <dataValidation type="decimal" showErrorMessage="1" errorTitle="Kesalahan Jenis Data" error="Data yang dimasukkan harus berupa Angka!" sqref="H43">
      <formula1>-1000000000000000000</formula1>
      <formula2>1000000000000000000</formula2>
    </dataValidation>
    <dataValidation type="decimal" showErrorMessage="1" errorTitle="Kesalahan Jenis Data" error="Data yang dimasukkan harus berupa Angka!" sqref="I43">
      <formula1>-1000000000000000000</formula1>
      <formula2>1000000000000000000</formula2>
    </dataValidation>
    <dataValidation type="decimal" showErrorMessage="1" errorTitle="Kesalahan Jenis Data" error="Data yang dimasukkan harus berupa Angka!" sqref="J43">
      <formula1>-1000000000000000000</formula1>
      <formula2>1000000000000000000</formula2>
    </dataValidation>
    <dataValidation type="decimal" showErrorMessage="1" errorTitle="Kesalahan Jenis Data" error="Data yang dimasukkan harus berupa Angka!" sqref="H44">
      <formula1>-1000000000000000000</formula1>
      <formula2>1000000000000000000</formula2>
    </dataValidation>
    <dataValidation type="decimal" showErrorMessage="1" errorTitle="Kesalahan Jenis Data" error="Data yang dimasukkan harus berupa Angka!" sqref="I44">
      <formula1>-1000000000000000000</formula1>
      <formula2>1000000000000000000</formula2>
    </dataValidation>
    <dataValidation type="decimal" showErrorMessage="1" errorTitle="Kesalahan Jenis Data" error="Data yang dimasukkan harus berupa Angka!" sqref="J44">
      <formula1>-1000000000000000000</formula1>
      <formula2>1000000000000000000</formula2>
    </dataValidation>
    <dataValidation type="decimal" showErrorMessage="1" errorTitle="Kesalahan Jenis Data" error="Data yang dimasukkan harus berupa Angka!" sqref="H45">
      <formula1>-1000000000000000000</formula1>
      <formula2>1000000000000000000</formula2>
    </dataValidation>
    <dataValidation type="decimal" showErrorMessage="1" errorTitle="Kesalahan Jenis Data" error="Data yang dimasukkan harus berupa Angka!" sqref="I45">
      <formula1>-1000000000000000000</formula1>
      <formula2>1000000000000000000</formula2>
    </dataValidation>
    <dataValidation type="decimal" showErrorMessage="1" errorTitle="Kesalahan Jenis Data" error="Data yang dimasukkan harus berupa Angka!" sqref="J45">
      <formula1>-1000000000000000000</formula1>
      <formula2>1000000000000000000</formula2>
    </dataValidation>
    <dataValidation type="decimal" showErrorMessage="1" errorTitle="Kesalahan Jenis Data" error="Data yang dimasukkan harus berupa Angka!" sqref="H46">
      <formula1>-1000000000000000000</formula1>
      <formula2>1000000000000000000</formula2>
    </dataValidation>
    <dataValidation type="decimal" showErrorMessage="1" errorTitle="Kesalahan Jenis Data" error="Data yang dimasukkan harus berupa Angka!" sqref="I46">
      <formula1>-1000000000000000000</formula1>
      <formula2>1000000000000000000</formula2>
    </dataValidation>
    <dataValidation type="decimal" showErrorMessage="1" errorTitle="Kesalahan Jenis Data" error="Data yang dimasukkan harus berupa Angka!" sqref="J46">
      <formula1>-1000000000000000000</formula1>
      <formula2>1000000000000000000</formula2>
    </dataValidation>
    <dataValidation type="decimal" showErrorMessage="1" errorTitle="Kesalahan Jenis Data" error="Data yang dimasukkan harus berupa Angka!" sqref="H47">
      <formula1>-1000000000000000000</formula1>
      <formula2>1000000000000000000</formula2>
    </dataValidation>
    <dataValidation type="decimal" showErrorMessage="1" errorTitle="Kesalahan Jenis Data" error="Data yang dimasukkan harus berupa Angka!" sqref="I47">
      <formula1>-1000000000000000000</formula1>
      <formula2>1000000000000000000</formula2>
    </dataValidation>
    <dataValidation type="decimal" showErrorMessage="1" errorTitle="Kesalahan Jenis Data" error="Data yang dimasukkan harus berupa Angka!" sqref="J47">
      <formula1>-1000000000000000000</formula1>
      <formula2>1000000000000000000</formula2>
    </dataValidation>
    <dataValidation type="decimal" showErrorMessage="1" errorTitle="Kesalahan Jenis Data" error="Data yang dimasukkan harus berupa Angka!" sqref="H48">
      <formula1>-1000000000000000000</formula1>
      <formula2>1000000000000000000</formula2>
    </dataValidation>
    <dataValidation type="decimal" showErrorMessage="1" errorTitle="Kesalahan Jenis Data" error="Data yang dimasukkan harus berupa Angka!" sqref="I48">
      <formula1>-1000000000000000000</formula1>
      <formula2>1000000000000000000</formula2>
    </dataValidation>
    <dataValidation type="decimal" showErrorMessage="1" errorTitle="Kesalahan Jenis Data" error="Data yang dimasukkan harus berupa Angka!" sqref="J48">
      <formula1>-1000000000000000000</formula1>
      <formula2>1000000000000000000</formula2>
    </dataValidation>
    <dataValidation type="decimal" showErrorMessage="1" errorTitle="Kesalahan Jenis Data" error="Data yang dimasukkan harus berupa Angka!" sqref="H49">
      <formula1>-1000000000000000000</formula1>
      <formula2>1000000000000000000</formula2>
    </dataValidation>
    <dataValidation type="decimal" showErrorMessage="1" errorTitle="Kesalahan Jenis Data" error="Data yang dimasukkan harus berupa Angka!" sqref="I49">
      <formula1>-1000000000000000000</formula1>
      <formula2>1000000000000000000</formula2>
    </dataValidation>
    <dataValidation type="decimal" showErrorMessage="1" errorTitle="Kesalahan Jenis Data" error="Data yang dimasukkan harus berupa Angka!" sqref="J49">
      <formula1>-1000000000000000000</formula1>
      <formula2>1000000000000000000</formula2>
    </dataValidation>
    <dataValidation type="decimal" showErrorMessage="1" errorTitle="Kesalahan Jenis Data" error="Data yang dimasukkan harus berupa Angka!" sqref="H50">
      <formula1>-1000000000000000000</formula1>
      <formula2>1000000000000000000</formula2>
    </dataValidation>
    <dataValidation type="decimal" showErrorMessage="1" errorTitle="Kesalahan Jenis Data" error="Data yang dimasukkan harus berupa Angka!" sqref="I50">
      <formula1>-1000000000000000000</formula1>
      <formula2>1000000000000000000</formula2>
    </dataValidation>
    <dataValidation type="decimal" showErrorMessage="1" errorTitle="Kesalahan Jenis Data" error="Data yang dimasukkan harus berupa Angka!" sqref="J50">
      <formula1>-1000000000000000000</formula1>
      <formula2>1000000000000000000</formula2>
    </dataValidation>
    <dataValidation type="decimal" showErrorMessage="1" errorTitle="Kesalahan Jenis Data" error="Data yang dimasukkan harus berupa Angka!" sqref="H51">
      <formula1>-1000000000000000000</formula1>
      <formula2>1000000000000000000</formula2>
    </dataValidation>
    <dataValidation type="decimal" showErrorMessage="1" errorTitle="Kesalahan Jenis Data" error="Data yang dimasukkan harus berupa Angka!" sqref="I51">
      <formula1>-1000000000000000000</formula1>
      <formula2>1000000000000000000</formula2>
    </dataValidation>
    <dataValidation type="decimal" showErrorMessage="1" errorTitle="Kesalahan Jenis Data" error="Data yang dimasukkan harus berupa Angka!" sqref="J51">
      <formula1>-1000000000000000000</formula1>
      <formula2>1000000000000000000</formula2>
    </dataValidation>
    <dataValidation type="decimal" showErrorMessage="1" errorTitle="Kesalahan Jenis Data" error="Data yang dimasukkan harus berupa Angka!" sqref="H52">
      <formula1>-1000000000000000000</formula1>
      <formula2>1000000000000000000</formula2>
    </dataValidation>
    <dataValidation type="decimal" showErrorMessage="1" errorTitle="Kesalahan Jenis Data" error="Data yang dimasukkan harus berupa Angka!" sqref="I52">
      <formula1>-1000000000000000000</formula1>
      <formula2>1000000000000000000</formula2>
    </dataValidation>
    <dataValidation type="decimal" showErrorMessage="1" errorTitle="Kesalahan Jenis Data" error="Data yang dimasukkan harus berupa Angka!" sqref="J52">
      <formula1>-1000000000000000000</formula1>
      <formula2>1000000000000000000</formula2>
    </dataValidation>
    <dataValidation type="decimal" showErrorMessage="1" errorTitle="Kesalahan Jenis Data" error="Data yang dimasukkan harus berupa Angka!" sqref="H53">
      <formula1>-1000000000000000000</formula1>
      <formula2>1000000000000000000</formula2>
    </dataValidation>
    <dataValidation type="decimal" showErrorMessage="1" errorTitle="Kesalahan Jenis Data" error="Data yang dimasukkan harus berupa Angka!" sqref="I53">
      <formula1>-1000000000000000000</formula1>
      <formula2>1000000000000000000</formula2>
    </dataValidation>
    <dataValidation type="decimal" showErrorMessage="1" errorTitle="Kesalahan Jenis Data" error="Data yang dimasukkan harus berupa Angka!" sqref="J53">
      <formula1>-1000000000000000000</formula1>
      <formula2>1000000000000000000</formula2>
    </dataValidation>
    <dataValidation type="decimal" showErrorMessage="1" errorTitle="Kesalahan Jenis Data" error="Data yang dimasukkan harus berupa Angka!" sqref="H54">
      <formula1>-1000000000000000000</formula1>
      <formula2>1000000000000000000</formula2>
    </dataValidation>
    <dataValidation type="decimal" showErrorMessage="1" errorTitle="Kesalahan Jenis Data" error="Data yang dimasukkan harus berupa Angka!" sqref="I54">
      <formula1>-1000000000000000000</formula1>
      <formula2>1000000000000000000</formula2>
    </dataValidation>
    <dataValidation type="decimal" showErrorMessage="1" errorTitle="Kesalahan Jenis Data" error="Data yang dimasukkan harus berupa Angka!" sqref="J54">
      <formula1>-1000000000000000000</formula1>
      <formula2>1000000000000000000</formula2>
    </dataValidation>
    <dataValidation type="decimal" showErrorMessage="1" errorTitle="Kesalahan Jenis Data" error="Data yang dimasukkan harus berupa Angka!" sqref="H55">
      <formula1>-1000000000000000000</formula1>
      <formula2>1000000000000000000</formula2>
    </dataValidation>
    <dataValidation type="decimal" showErrorMessage="1" errorTitle="Kesalahan Jenis Data" error="Data yang dimasukkan harus berupa Angka!" sqref="I55">
      <formula1>-1000000000000000000</formula1>
      <formula2>1000000000000000000</formula2>
    </dataValidation>
    <dataValidation type="decimal" showErrorMessage="1" errorTitle="Kesalahan Jenis Data" error="Data yang dimasukkan harus berupa Angka!" sqref="J55">
      <formula1>-1000000000000000000</formula1>
      <formula2>1000000000000000000</formula2>
    </dataValidation>
    <dataValidation type="decimal" showErrorMessage="1" errorTitle="Kesalahan Jenis Data" error="Data yang dimasukkan harus berupa Angka!" sqref="H56">
      <formula1>-1000000000000000000</formula1>
      <formula2>1000000000000000000</formula2>
    </dataValidation>
    <dataValidation type="decimal" showErrorMessage="1" errorTitle="Kesalahan Jenis Data" error="Data yang dimasukkan harus berupa Angka!" sqref="I56">
      <formula1>-1000000000000000000</formula1>
      <formula2>1000000000000000000</formula2>
    </dataValidation>
    <dataValidation type="decimal" showErrorMessage="1" errorTitle="Kesalahan Jenis Data" error="Data yang dimasukkan harus berupa Angka!" sqref="J56">
      <formula1>-1000000000000000000</formula1>
      <formula2>1000000000000000000</formula2>
    </dataValidation>
    <dataValidation type="decimal" showErrorMessage="1" errorTitle="Kesalahan Jenis Data" error="Data yang dimasukkan harus berupa Angka!" sqref="H57">
      <formula1>-1000000000000000000</formula1>
      <formula2>1000000000000000000</formula2>
    </dataValidation>
    <dataValidation type="decimal" showErrorMessage="1" errorTitle="Kesalahan Jenis Data" error="Data yang dimasukkan harus berupa Angka!" sqref="I57">
      <formula1>-1000000000000000000</formula1>
      <formula2>1000000000000000000</formula2>
    </dataValidation>
    <dataValidation type="decimal" showErrorMessage="1" errorTitle="Kesalahan Jenis Data" error="Data yang dimasukkan harus berupa Angka!" sqref="J57">
      <formula1>-1000000000000000000</formula1>
      <formula2>1000000000000000000</formula2>
    </dataValidation>
    <dataValidation type="decimal" showErrorMessage="1" errorTitle="Kesalahan Jenis Data" error="Data yang dimasukkan harus berupa Angka!" sqref="H58">
      <formula1>-1000000000000000000</formula1>
      <formula2>1000000000000000000</formula2>
    </dataValidation>
    <dataValidation type="decimal" showErrorMessage="1" errorTitle="Kesalahan Jenis Data" error="Data yang dimasukkan harus berupa Angka!" sqref="I58">
      <formula1>-1000000000000000000</formula1>
      <formula2>1000000000000000000</formula2>
    </dataValidation>
    <dataValidation type="decimal" showErrorMessage="1" errorTitle="Kesalahan Jenis Data" error="Data yang dimasukkan harus berupa Angka!" sqref="J58">
      <formula1>-1000000000000000000</formula1>
      <formula2>1000000000000000000</formula2>
    </dataValidation>
    <dataValidation type="decimal" showErrorMessage="1" errorTitle="Kesalahan Jenis Data" error="Data yang dimasukkan harus berupa Angka!" sqref="H59">
      <formula1>-1000000000000000000</formula1>
      <formula2>1000000000000000000</formula2>
    </dataValidation>
    <dataValidation type="decimal" showErrorMessage="1" errorTitle="Kesalahan Jenis Data" error="Data yang dimasukkan harus berupa Angka!" sqref="I59">
      <formula1>-1000000000000000000</formula1>
      <formula2>1000000000000000000</formula2>
    </dataValidation>
    <dataValidation type="decimal" showErrorMessage="1" errorTitle="Kesalahan Jenis Data" error="Data yang dimasukkan harus berupa Angka!" sqref="J59">
      <formula1>-1000000000000000000</formula1>
      <formula2>1000000000000000000</formula2>
    </dataValidation>
    <dataValidation type="decimal" showErrorMessage="1" errorTitle="Kesalahan Jenis Data" error="Data yang dimasukkan harus berupa Angka!" sqref="H60">
      <formula1>-1000000000000000000</formula1>
      <formula2>1000000000000000000</formula2>
    </dataValidation>
    <dataValidation type="decimal" showErrorMessage="1" errorTitle="Kesalahan Jenis Data" error="Data yang dimasukkan harus berupa Angka!" sqref="I60">
      <formula1>-1000000000000000000</formula1>
      <formula2>1000000000000000000</formula2>
    </dataValidation>
    <dataValidation type="decimal" showErrorMessage="1" errorTitle="Kesalahan Jenis Data" error="Data yang dimasukkan harus berupa Angka!" sqref="J60">
      <formula1>-1000000000000000000</formula1>
      <formula2>1000000000000000000</formula2>
    </dataValidation>
    <dataValidation type="decimal" showErrorMessage="1" errorTitle="Kesalahan Jenis Data" error="Data yang dimasukkan harus berupa Angka!" sqref="H61">
      <formula1>-1000000000000000000</formula1>
      <formula2>1000000000000000000</formula2>
    </dataValidation>
    <dataValidation type="decimal" showErrorMessage="1" errorTitle="Kesalahan Jenis Data" error="Data yang dimasukkan harus berupa Angka!" sqref="I61">
      <formula1>-1000000000000000000</formula1>
      <formula2>1000000000000000000</formula2>
    </dataValidation>
    <dataValidation type="decimal" showErrorMessage="1" errorTitle="Kesalahan Jenis Data" error="Data yang dimasukkan harus berupa Angka!" sqref="J61">
      <formula1>-1000000000000000000</formula1>
      <formula2>1000000000000000000</formula2>
    </dataValidation>
    <dataValidation type="decimal" showErrorMessage="1" errorTitle="Kesalahan Jenis Data" error="Data yang dimasukkan harus berupa Angka!" sqref="H62">
      <formula1>-1000000000000000000</formula1>
      <formula2>1000000000000000000</formula2>
    </dataValidation>
    <dataValidation type="decimal" showErrorMessage="1" errorTitle="Kesalahan Jenis Data" error="Data yang dimasukkan harus berupa Angka!" sqref="I62">
      <formula1>-1000000000000000000</formula1>
      <formula2>1000000000000000000</formula2>
    </dataValidation>
    <dataValidation type="decimal" showErrorMessage="1" errorTitle="Kesalahan Jenis Data" error="Data yang dimasukkan harus berupa Angka!" sqref="J62">
      <formula1>-1000000000000000000</formula1>
      <formula2>1000000000000000000</formula2>
    </dataValidation>
    <dataValidation type="decimal" showErrorMessage="1" errorTitle="Kesalahan Jenis Data" error="Data yang dimasukkan harus berupa Angka!" sqref="H63">
      <formula1>-1000000000000000000</formula1>
      <formula2>1000000000000000000</formula2>
    </dataValidation>
    <dataValidation type="decimal" showErrorMessage="1" errorTitle="Kesalahan Jenis Data" error="Data yang dimasukkan harus berupa Angka!" sqref="I63">
      <formula1>-1000000000000000000</formula1>
      <formula2>1000000000000000000</formula2>
    </dataValidation>
    <dataValidation type="decimal" showErrorMessage="1" errorTitle="Kesalahan Jenis Data" error="Data yang dimasukkan harus berupa Angka!" sqref="J63">
      <formula1>-1000000000000000000</formula1>
      <formula2>1000000000000000000</formula2>
    </dataValidation>
    <dataValidation type="decimal" showErrorMessage="1" errorTitle="Kesalahan Jenis Data" error="Data yang dimasukkan harus berupa Angka!" sqref="H64">
      <formula1>-1000000000000000000</formula1>
      <formula2>1000000000000000000</formula2>
    </dataValidation>
    <dataValidation type="decimal" showErrorMessage="1" errorTitle="Kesalahan Jenis Data" error="Data yang dimasukkan harus berupa Angka!" sqref="I64">
      <formula1>-1000000000000000000</formula1>
      <formula2>1000000000000000000</formula2>
    </dataValidation>
    <dataValidation type="decimal" showErrorMessage="1" errorTitle="Kesalahan Jenis Data" error="Data yang dimasukkan harus berupa Angka!" sqref="J64">
      <formula1>-1000000000000000000</formula1>
      <formula2>1000000000000000000</formula2>
    </dataValidation>
    <dataValidation type="decimal" showErrorMessage="1" errorTitle="Kesalahan Jenis Data" error="Data yang dimasukkan harus berupa Angka!" sqref="H65">
      <formula1>-1000000000000000000</formula1>
      <formula2>1000000000000000000</formula2>
    </dataValidation>
    <dataValidation type="decimal" showErrorMessage="1" errorTitle="Kesalahan Jenis Data" error="Data yang dimasukkan harus berupa Angka!" sqref="I65">
      <formula1>-1000000000000000000</formula1>
      <formula2>1000000000000000000</formula2>
    </dataValidation>
    <dataValidation type="decimal" showErrorMessage="1" errorTitle="Kesalahan Jenis Data" error="Data yang dimasukkan harus berupa Angka!" sqref="J65">
      <formula1>-1000000000000000000</formula1>
      <formula2>1000000000000000000</formula2>
    </dataValidation>
    <dataValidation type="decimal" showErrorMessage="1" errorTitle="Kesalahan Jenis Data" error="Data yang dimasukkan harus berupa Angka!" sqref="H66">
      <formula1>-1000000000000000000</formula1>
      <formula2>1000000000000000000</formula2>
    </dataValidation>
    <dataValidation type="decimal" showErrorMessage="1" errorTitle="Kesalahan Jenis Data" error="Data yang dimasukkan harus berupa Angka!" sqref="I66">
      <formula1>-1000000000000000000</formula1>
      <formula2>1000000000000000000</formula2>
    </dataValidation>
    <dataValidation type="decimal" showErrorMessage="1" errorTitle="Kesalahan Jenis Data" error="Data yang dimasukkan harus berupa Angka!" sqref="J66">
      <formula1>-1000000000000000000</formula1>
      <formula2>1000000000000000000</formula2>
    </dataValidation>
    <dataValidation type="decimal" showErrorMessage="1" errorTitle="Kesalahan Jenis Data" error="Data yang dimasukkan harus berupa Angka!" sqref="H67">
      <formula1>-1000000000000000000</formula1>
      <formula2>1000000000000000000</formula2>
    </dataValidation>
    <dataValidation type="decimal" showErrorMessage="1" errorTitle="Kesalahan Jenis Data" error="Data yang dimasukkan harus berupa Angka!" sqref="I67">
      <formula1>-1000000000000000000</formula1>
      <formula2>1000000000000000000</formula2>
    </dataValidation>
    <dataValidation type="decimal" showErrorMessage="1" errorTitle="Kesalahan Jenis Data" error="Data yang dimasukkan harus berupa Angka!" sqref="J67">
      <formula1>-1000000000000000000</formula1>
      <formula2>1000000000000000000</formula2>
    </dataValidation>
    <dataValidation type="decimal" showErrorMessage="1" errorTitle="Kesalahan Jenis Data" error="Data yang dimasukkan harus berupa Angka!" sqref="H68">
      <formula1>-1000000000000000000</formula1>
      <formula2>1000000000000000000</formula2>
    </dataValidation>
    <dataValidation type="decimal" showErrorMessage="1" errorTitle="Kesalahan Jenis Data" error="Data yang dimasukkan harus berupa Angka!" sqref="I68">
      <formula1>-1000000000000000000</formula1>
      <formula2>1000000000000000000</formula2>
    </dataValidation>
    <dataValidation type="decimal" showErrorMessage="1" errorTitle="Kesalahan Jenis Data" error="Data yang dimasukkan harus berupa Angka!" sqref="J68">
      <formula1>-1000000000000000000</formula1>
      <formula2>1000000000000000000</formula2>
    </dataValidation>
    <dataValidation type="decimal" showErrorMessage="1" errorTitle="Kesalahan Jenis Data" error="Data yang dimasukkan harus berupa Angka!" sqref="H69">
      <formula1>-1000000000000000000</formula1>
      <formula2>1000000000000000000</formula2>
    </dataValidation>
    <dataValidation type="decimal" showErrorMessage="1" errorTitle="Kesalahan Jenis Data" error="Data yang dimasukkan harus berupa Angka!" sqref="I69">
      <formula1>-1000000000000000000</formula1>
      <formula2>1000000000000000000</formula2>
    </dataValidation>
    <dataValidation type="decimal" showErrorMessage="1" errorTitle="Kesalahan Jenis Data" error="Data yang dimasukkan harus berupa Angka!" sqref="J69">
      <formula1>-1000000000000000000</formula1>
      <formula2>1000000000000000000</formula2>
    </dataValidation>
    <dataValidation type="decimal" showErrorMessage="1" errorTitle="Kesalahan Jenis Data" error="Data yang dimasukkan harus berupa Angka!" sqref="H70">
      <formula1>-1000000000000000000</formula1>
      <formula2>1000000000000000000</formula2>
    </dataValidation>
    <dataValidation type="decimal" showErrorMessage="1" errorTitle="Kesalahan Jenis Data" error="Data yang dimasukkan harus berupa Angka!" sqref="I70">
      <formula1>-1000000000000000000</formula1>
      <formula2>1000000000000000000</formula2>
    </dataValidation>
    <dataValidation type="decimal" showErrorMessage="1" errorTitle="Kesalahan Jenis Data" error="Data yang dimasukkan harus berupa Angka!" sqref="J70">
      <formula1>-1000000000000000000</formula1>
      <formula2>1000000000000000000</formula2>
    </dataValidation>
    <dataValidation type="decimal" showErrorMessage="1" errorTitle="Kesalahan Jenis Data" error="Data yang dimasukkan harus berupa Angka!" sqref="H71">
      <formula1>-1000000000000000000</formula1>
      <formula2>1000000000000000000</formula2>
    </dataValidation>
    <dataValidation type="decimal" showErrorMessage="1" errorTitle="Kesalahan Jenis Data" error="Data yang dimasukkan harus berupa Angka!" sqref="I71">
      <formula1>-1000000000000000000</formula1>
      <formula2>1000000000000000000</formula2>
    </dataValidation>
    <dataValidation type="decimal" showErrorMessage="1" errorTitle="Kesalahan Jenis Data" error="Data yang dimasukkan harus berupa Angka!" sqref="J71">
      <formula1>-1000000000000000000</formula1>
      <formula2>1000000000000000000</formula2>
    </dataValidation>
    <dataValidation type="decimal" showErrorMessage="1" errorTitle="Kesalahan Jenis Data" error="Data yang dimasukkan harus berupa Angka!" sqref="H72">
      <formula1>-1000000000000000000</formula1>
      <formula2>1000000000000000000</formula2>
    </dataValidation>
    <dataValidation type="decimal" showErrorMessage="1" errorTitle="Kesalahan Jenis Data" error="Data yang dimasukkan harus berupa Angka!" sqref="I72">
      <formula1>-1000000000000000000</formula1>
      <formula2>1000000000000000000</formula2>
    </dataValidation>
    <dataValidation type="decimal" showErrorMessage="1" errorTitle="Kesalahan Jenis Data" error="Data yang dimasukkan harus berupa Angka!" sqref="J72">
      <formula1>-1000000000000000000</formula1>
      <formula2>1000000000000000000</formula2>
    </dataValidation>
    <dataValidation type="decimal" showErrorMessage="1" errorTitle="Kesalahan Jenis Data" error="Data yang dimasukkan harus berupa Angka!" sqref="H73">
      <formula1>-1000000000000000000</formula1>
      <formula2>1000000000000000000</formula2>
    </dataValidation>
    <dataValidation type="decimal" showErrorMessage="1" errorTitle="Kesalahan Jenis Data" error="Data yang dimasukkan harus berupa Angka!" sqref="I73">
      <formula1>-1000000000000000000</formula1>
      <formula2>1000000000000000000</formula2>
    </dataValidation>
    <dataValidation type="decimal" showErrorMessage="1" errorTitle="Kesalahan Jenis Data" error="Data yang dimasukkan harus berupa Angka!" sqref="J73">
      <formula1>-1000000000000000000</formula1>
      <formula2>1000000000000000000</formula2>
    </dataValidation>
    <dataValidation type="decimal" showErrorMessage="1" errorTitle="Kesalahan Jenis Data" error="Data yang dimasukkan harus berupa Angka!" sqref="H74">
      <formula1>-1000000000000000000</formula1>
      <formula2>1000000000000000000</formula2>
    </dataValidation>
    <dataValidation type="decimal" showErrorMessage="1" errorTitle="Kesalahan Jenis Data" error="Data yang dimasukkan harus berupa Angka!" sqref="I74">
      <formula1>-1000000000000000000</formula1>
      <formula2>1000000000000000000</formula2>
    </dataValidation>
    <dataValidation type="decimal" showErrorMessage="1" errorTitle="Kesalahan Jenis Data" error="Data yang dimasukkan harus berupa Angka!" sqref="J74">
      <formula1>-1000000000000000000</formula1>
      <formula2>1000000000000000000</formula2>
    </dataValidation>
    <dataValidation type="decimal" showErrorMessage="1" errorTitle="Kesalahan Jenis Data" error="Data yang dimasukkan harus berupa Angka!" sqref="H75">
      <formula1>-1000000000000000000</formula1>
      <formula2>1000000000000000000</formula2>
    </dataValidation>
    <dataValidation type="decimal" showErrorMessage="1" errorTitle="Kesalahan Jenis Data" error="Data yang dimasukkan harus berupa Angka!" sqref="I75">
      <formula1>-1000000000000000000</formula1>
      <formula2>1000000000000000000</formula2>
    </dataValidation>
    <dataValidation type="decimal" showErrorMessage="1" errorTitle="Kesalahan Jenis Data" error="Data yang dimasukkan harus berupa Angka!" sqref="J75">
      <formula1>-1000000000000000000</formula1>
      <formula2>1000000000000000000</formula2>
    </dataValidation>
    <dataValidation type="decimal" showErrorMessage="1" errorTitle="Kesalahan Jenis Data" error="Data yang dimasukkan harus berupa Angka!" sqref="H76">
      <formula1>-1000000000000000000</formula1>
      <formula2>1000000000000000000</formula2>
    </dataValidation>
    <dataValidation type="decimal" showErrorMessage="1" errorTitle="Kesalahan Jenis Data" error="Data yang dimasukkan harus berupa Angka!" sqref="I76">
      <formula1>-1000000000000000000</formula1>
      <formula2>1000000000000000000</formula2>
    </dataValidation>
    <dataValidation type="decimal" showErrorMessage="1" errorTitle="Kesalahan Jenis Data" error="Data yang dimasukkan harus berupa Angka!" sqref="J76">
      <formula1>-1000000000000000000</formula1>
      <formula2>1000000000000000000</formula2>
    </dataValidation>
    <dataValidation type="decimal" showErrorMessage="1" errorTitle="Kesalahan Jenis Data" error="Data yang dimasukkan harus berupa Angka!" sqref="H77">
      <formula1>-1000000000000000000</formula1>
      <formula2>1000000000000000000</formula2>
    </dataValidation>
    <dataValidation type="decimal" showErrorMessage="1" errorTitle="Kesalahan Jenis Data" error="Data yang dimasukkan harus berupa Angka!" sqref="I77">
      <formula1>-1000000000000000000</formula1>
      <formula2>1000000000000000000</formula2>
    </dataValidation>
    <dataValidation type="decimal" showErrorMessage="1" errorTitle="Kesalahan Jenis Data" error="Data yang dimasukkan harus berupa Angka!" sqref="J77">
      <formula1>-1000000000000000000</formula1>
      <formula2>1000000000000000000</formula2>
    </dataValidation>
    <dataValidation type="decimal" showErrorMessage="1" errorTitle="Kesalahan Jenis Data" error="Data yang dimasukkan harus berupa Angka!" sqref="H78">
      <formula1>-1000000000000000000</formula1>
      <formula2>1000000000000000000</formula2>
    </dataValidation>
    <dataValidation type="decimal" showErrorMessage="1" errorTitle="Kesalahan Jenis Data" error="Data yang dimasukkan harus berupa Angka!" sqref="I78">
      <formula1>-1000000000000000000</formula1>
      <formula2>1000000000000000000</formula2>
    </dataValidation>
    <dataValidation type="decimal" showErrorMessage="1" errorTitle="Kesalahan Jenis Data" error="Data yang dimasukkan harus berupa Angka!" sqref="J78">
      <formula1>-1000000000000000000</formula1>
      <formula2>1000000000000000000</formula2>
    </dataValidation>
    <dataValidation type="decimal" showErrorMessage="1" errorTitle="Kesalahan Jenis Data" error="Data yang dimasukkan harus berupa Angka!" sqref="H79">
      <formula1>-1000000000000000000</formula1>
      <formula2>1000000000000000000</formula2>
    </dataValidation>
    <dataValidation type="decimal" showErrorMessage="1" errorTitle="Kesalahan Jenis Data" error="Data yang dimasukkan harus berupa Angka!" sqref="I79">
      <formula1>-1000000000000000000</formula1>
      <formula2>1000000000000000000</formula2>
    </dataValidation>
    <dataValidation type="decimal" showErrorMessage="1" errorTitle="Kesalahan Jenis Data" error="Data yang dimasukkan harus berupa Angka!" sqref="J79">
      <formula1>-1000000000000000000</formula1>
      <formula2>1000000000000000000</formula2>
    </dataValidation>
    <dataValidation type="decimal" showErrorMessage="1" errorTitle="Kesalahan Jenis Data" error="Data yang dimasukkan harus berupa Angka!" sqref="H80">
      <formula1>-1000000000000000000</formula1>
      <formula2>1000000000000000000</formula2>
    </dataValidation>
    <dataValidation type="decimal" showErrorMessage="1" errorTitle="Kesalahan Jenis Data" error="Data yang dimasukkan harus berupa Angka!" sqref="I80">
      <formula1>-1000000000000000000</formula1>
      <formula2>1000000000000000000</formula2>
    </dataValidation>
    <dataValidation type="decimal" showErrorMessage="1" errorTitle="Kesalahan Jenis Data" error="Data yang dimasukkan harus berupa Angka!" sqref="J80">
      <formula1>-1000000000000000000</formula1>
      <formula2>1000000000000000000</formula2>
    </dataValidation>
    <dataValidation type="decimal" showErrorMessage="1" errorTitle="Kesalahan Jenis Data" error="Data yang dimasukkan harus berupa Angka!" sqref="H81">
      <formula1>-1000000000000000000</formula1>
      <formula2>1000000000000000000</formula2>
    </dataValidation>
    <dataValidation type="decimal" showErrorMessage="1" errorTitle="Kesalahan Jenis Data" error="Data yang dimasukkan harus berupa Angka!" sqref="I81">
      <formula1>-1000000000000000000</formula1>
      <formula2>1000000000000000000</formula2>
    </dataValidation>
    <dataValidation type="decimal" showErrorMessage="1" errorTitle="Kesalahan Jenis Data" error="Data yang dimasukkan harus berupa Angka!" sqref="J81">
      <formula1>-1000000000000000000</formula1>
      <formula2>1000000000000000000</formula2>
    </dataValidation>
    <dataValidation type="decimal" showErrorMessage="1" errorTitle="Kesalahan Jenis Data" error="Data yang dimasukkan harus berupa Angka!" sqref="H82">
      <formula1>-1000000000000000000</formula1>
      <formula2>1000000000000000000</formula2>
    </dataValidation>
    <dataValidation type="decimal" showErrorMessage="1" errorTitle="Kesalahan Jenis Data" error="Data yang dimasukkan harus berupa Angka!" sqref="I82">
      <formula1>-1000000000000000000</formula1>
      <formula2>1000000000000000000</formula2>
    </dataValidation>
    <dataValidation type="decimal" showErrorMessage="1" errorTitle="Kesalahan Jenis Data" error="Data yang dimasukkan harus berupa Angka!" sqref="J82">
      <formula1>-1000000000000000000</formula1>
      <formula2>1000000000000000000</formula2>
    </dataValidation>
    <dataValidation type="decimal" showErrorMessage="1" errorTitle="Kesalahan Jenis Data" error="Data yang dimasukkan harus berupa Angka!" sqref="H83">
      <formula1>-1000000000000000000</formula1>
      <formula2>1000000000000000000</formula2>
    </dataValidation>
    <dataValidation type="decimal" showErrorMessage="1" errorTitle="Kesalahan Jenis Data" error="Data yang dimasukkan harus berupa Angka!" sqref="I83">
      <formula1>-1000000000000000000</formula1>
      <formula2>1000000000000000000</formula2>
    </dataValidation>
    <dataValidation type="decimal" showErrorMessage="1" errorTitle="Kesalahan Jenis Data" error="Data yang dimasukkan harus berupa Angka!" sqref="J83">
      <formula1>-1000000000000000000</formula1>
      <formula2>1000000000000000000</formula2>
    </dataValidation>
    <dataValidation type="decimal" showErrorMessage="1" errorTitle="Kesalahan Jenis Data" error="Data yang dimasukkan harus berupa Angka!" sqref="H84">
      <formula1>-1000000000000000000</formula1>
      <formula2>1000000000000000000</formula2>
    </dataValidation>
    <dataValidation type="decimal" showErrorMessage="1" errorTitle="Kesalahan Jenis Data" error="Data yang dimasukkan harus berupa Angka!" sqref="I84">
      <formula1>-1000000000000000000</formula1>
      <formula2>1000000000000000000</formula2>
    </dataValidation>
    <dataValidation type="decimal" showErrorMessage="1" errorTitle="Kesalahan Jenis Data" error="Data yang dimasukkan harus berupa Angka!" sqref="J84">
      <formula1>-1000000000000000000</formula1>
      <formula2>1000000000000000000</formula2>
    </dataValidation>
    <dataValidation type="decimal" showErrorMessage="1" errorTitle="Kesalahan Jenis Data" error="Data yang dimasukkan harus berupa Angka!" sqref="H85">
      <formula1>-1000000000000000000</formula1>
      <formula2>1000000000000000000</formula2>
    </dataValidation>
    <dataValidation type="decimal" showErrorMessage="1" errorTitle="Kesalahan Jenis Data" error="Data yang dimasukkan harus berupa Angka!" sqref="I85">
      <formula1>-1000000000000000000</formula1>
      <formula2>1000000000000000000</formula2>
    </dataValidation>
    <dataValidation type="decimal" showErrorMessage="1" errorTitle="Kesalahan Jenis Data" error="Data yang dimasukkan harus berupa Angka!" sqref="J85">
      <formula1>-1000000000000000000</formula1>
      <formula2>1000000000000000000</formula2>
    </dataValidation>
    <dataValidation type="decimal" showErrorMessage="1" errorTitle="Kesalahan Jenis Data" error="Data yang dimasukkan harus berupa Angka!" sqref="H86">
      <formula1>-1000000000000000000</formula1>
      <formula2>1000000000000000000</formula2>
    </dataValidation>
    <dataValidation type="decimal" showErrorMessage="1" errorTitle="Kesalahan Jenis Data" error="Data yang dimasukkan harus berupa Angka!" sqref="I86">
      <formula1>-1000000000000000000</formula1>
      <formula2>1000000000000000000</formula2>
    </dataValidation>
    <dataValidation type="decimal" showErrorMessage="1" errorTitle="Kesalahan Jenis Data" error="Data yang dimasukkan harus berupa Angka!" sqref="J86">
      <formula1>-1000000000000000000</formula1>
      <formula2>1000000000000000000</formula2>
    </dataValidation>
    <dataValidation type="decimal" showErrorMessage="1" errorTitle="Kesalahan Jenis Data" error="Data yang dimasukkan harus berupa Angka!" sqref="H87">
      <formula1>-1000000000000000000</formula1>
      <formula2>1000000000000000000</formula2>
    </dataValidation>
    <dataValidation type="decimal" showErrorMessage="1" errorTitle="Kesalahan Jenis Data" error="Data yang dimasukkan harus berupa Angka!" sqref="I87">
      <formula1>-1000000000000000000</formula1>
      <formula2>1000000000000000000</formula2>
    </dataValidation>
    <dataValidation type="decimal" showErrorMessage="1" errorTitle="Kesalahan Jenis Data" error="Data yang dimasukkan harus berupa Angka!" sqref="J87">
      <formula1>-1000000000000000000</formula1>
      <formula2>1000000000000000000</formula2>
    </dataValidation>
    <dataValidation type="decimal" showErrorMessage="1" errorTitle="Kesalahan Jenis Data" error="Data yang dimasukkan harus berupa Angka!" sqref="H88">
      <formula1>-1000000000000000000</formula1>
      <formula2>1000000000000000000</formula2>
    </dataValidation>
    <dataValidation type="decimal" showErrorMessage="1" errorTitle="Kesalahan Jenis Data" error="Data yang dimasukkan harus berupa Angka!" sqref="I88">
      <formula1>-1000000000000000000</formula1>
      <formula2>1000000000000000000</formula2>
    </dataValidation>
    <dataValidation type="decimal" showErrorMessage="1" errorTitle="Kesalahan Jenis Data" error="Data yang dimasukkan harus berupa Angka!" sqref="J88">
      <formula1>-1000000000000000000</formula1>
      <formula2>1000000000000000000</formula2>
    </dataValidation>
    <dataValidation type="decimal" showErrorMessage="1" errorTitle="Kesalahan Jenis Data" error="Data yang dimasukkan harus berupa Angka!" sqref="H89">
      <formula1>-1000000000000000000</formula1>
      <formula2>1000000000000000000</formula2>
    </dataValidation>
    <dataValidation type="decimal" showErrorMessage="1" errorTitle="Kesalahan Jenis Data" error="Data yang dimasukkan harus berupa Angka!" sqref="I89">
      <formula1>-1000000000000000000</formula1>
      <formula2>1000000000000000000</formula2>
    </dataValidation>
    <dataValidation type="decimal" showErrorMessage="1" errorTitle="Kesalahan Jenis Data" error="Data yang dimasukkan harus berupa Angka!" sqref="J89">
      <formula1>-1000000000000000000</formula1>
      <formula2>1000000000000000000</formula2>
    </dataValidation>
    <dataValidation type="decimal" showErrorMessage="1" errorTitle="Kesalahan Jenis Data" error="Data yang dimasukkan harus berupa Angka!" sqref="H90">
      <formula1>-1000000000000000000</formula1>
      <formula2>1000000000000000000</formula2>
    </dataValidation>
    <dataValidation type="decimal" showErrorMessage="1" errorTitle="Kesalahan Jenis Data" error="Data yang dimasukkan harus berupa Angka!" sqref="I90">
      <formula1>-1000000000000000000</formula1>
      <formula2>1000000000000000000</formula2>
    </dataValidation>
    <dataValidation type="decimal" showErrorMessage="1" errorTitle="Kesalahan Jenis Data" error="Data yang dimasukkan harus berupa Angka!" sqref="J90">
      <formula1>-1000000000000000000</formula1>
      <formula2>1000000000000000000</formula2>
    </dataValidation>
    <dataValidation type="decimal" showErrorMessage="1" errorTitle="Kesalahan Jenis Data" error="Data yang dimasukkan harus berupa Angka!" sqref="H91">
      <formula1>-1000000000000000000</formula1>
      <formula2>1000000000000000000</formula2>
    </dataValidation>
    <dataValidation type="decimal" showErrorMessage="1" errorTitle="Kesalahan Jenis Data" error="Data yang dimasukkan harus berupa Angka!" sqref="I91">
      <formula1>-1000000000000000000</formula1>
      <formula2>1000000000000000000</formula2>
    </dataValidation>
    <dataValidation type="decimal" showErrorMessage="1" errorTitle="Kesalahan Jenis Data" error="Data yang dimasukkan harus berupa Angka!" sqref="J91">
      <formula1>-1000000000000000000</formula1>
      <formula2>1000000000000000000</formula2>
    </dataValidation>
    <dataValidation type="decimal" showErrorMessage="1" errorTitle="Kesalahan Jenis Data" error="Data yang dimasukkan harus berupa Angka!" sqref="H92">
      <formula1>-1000000000000000000</formula1>
      <formula2>1000000000000000000</formula2>
    </dataValidation>
    <dataValidation type="decimal" showErrorMessage="1" errorTitle="Kesalahan Jenis Data" error="Data yang dimasukkan harus berupa Angka!" sqref="I92">
      <formula1>-1000000000000000000</formula1>
      <formula2>1000000000000000000</formula2>
    </dataValidation>
    <dataValidation type="decimal" showErrorMessage="1" errorTitle="Kesalahan Jenis Data" error="Data yang dimasukkan harus berupa Angka!" sqref="J92">
      <formula1>-1000000000000000000</formula1>
      <formula2>1000000000000000000</formula2>
    </dataValidation>
    <dataValidation type="decimal" showErrorMessage="1" errorTitle="Kesalahan Jenis Data" error="Data yang dimasukkan harus berupa Angka!" sqref="H93">
      <formula1>-1000000000000000000</formula1>
      <formula2>1000000000000000000</formula2>
    </dataValidation>
    <dataValidation type="decimal" showErrorMessage="1" errorTitle="Kesalahan Jenis Data" error="Data yang dimasukkan harus berupa Angka!" sqref="I93">
      <formula1>-1000000000000000000</formula1>
      <formula2>1000000000000000000</formula2>
    </dataValidation>
    <dataValidation type="decimal" showErrorMessage="1" errorTitle="Kesalahan Jenis Data" error="Data yang dimasukkan harus berupa Angka!" sqref="J93">
      <formula1>-1000000000000000000</formula1>
      <formula2>1000000000000000000</formula2>
    </dataValidation>
    <dataValidation type="decimal" showErrorMessage="1" errorTitle="Kesalahan Jenis Data" error="Data yang dimasukkan harus berupa Angka!" sqref="H94">
      <formula1>-1000000000000000000</formula1>
      <formula2>1000000000000000000</formula2>
    </dataValidation>
    <dataValidation type="decimal" showErrorMessage="1" errorTitle="Kesalahan Jenis Data" error="Data yang dimasukkan harus berupa Angka!" sqref="I94">
      <formula1>-1000000000000000000</formula1>
      <formula2>1000000000000000000</formula2>
    </dataValidation>
    <dataValidation type="decimal" showErrorMessage="1" errorTitle="Kesalahan Jenis Data" error="Data yang dimasukkan harus berupa Angka!" sqref="J94">
      <formula1>-1000000000000000000</formula1>
      <formula2>1000000000000000000</formula2>
    </dataValidation>
    <dataValidation type="decimal" showErrorMessage="1" errorTitle="Kesalahan Jenis Data" error="Data yang dimasukkan harus berupa Angka!" sqref="H95">
      <formula1>-1000000000000000000</formula1>
      <formula2>1000000000000000000</formula2>
    </dataValidation>
    <dataValidation type="decimal" showErrorMessage="1" errorTitle="Kesalahan Jenis Data" error="Data yang dimasukkan harus berupa Angka!" sqref="I95">
      <formula1>-1000000000000000000</formula1>
      <formula2>1000000000000000000</formula2>
    </dataValidation>
    <dataValidation type="decimal" showErrorMessage="1" errorTitle="Kesalahan Jenis Data" error="Data yang dimasukkan harus berupa Angka!" sqref="J95">
      <formula1>-1000000000000000000</formula1>
      <formula2>1000000000000000000</formula2>
    </dataValidation>
    <dataValidation type="decimal" showErrorMessage="1" errorTitle="Kesalahan Jenis Data" error="Data yang dimasukkan harus berupa Angka!" sqref="H96">
      <formula1>-1000000000000000000</formula1>
      <formula2>1000000000000000000</formula2>
    </dataValidation>
    <dataValidation type="decimal" showErrorMessage="1" errorTitle="Kesalahan Jenis Data" error="Data yang dimasukkan harus berupa Angka!" sqref="I96">
      <formula1>-1000000000000000000</formula1>
      <formula2>1000000000000000000</formula2>
    </dataValidation>
    <dataValidation type="decimal" showErrorMessage="1" errorTitle="Kesalahan Jenis Data" error="Data yang dimasukkan harus berupa Angka!" sqref="J96">
      <formula1>-1000000000000000000</formula1>
      <formula2>1000000000000000000</formula2>
    </dataValidation>
    <dataValidation type="decimal" showErrorMessage="1" errorTitle="Kesalahan Jenis Data" error="Data yang dimasukkan harus berupa Angka!" sqref="H97">
      <formula1>-1000000000000000000</formula1>
      <formula2>1000000000000000000</formula2>
    </dataValidation>
    <dataValidation type="decimal" showErrorMessage="1" errorTitle="Kesalahan Jenis Data" error="Data yang dimasukkan harus berupa Angka!" sqref="I97">
      <formula1>-1000000000000000000</formula1>
      <formula2>1000000000000000000</formula2>
    </dataValidation>
    <dataValidation type="decimal" showErrorMessage="1" errorTitle="Kesalahan Jenis Data" error="Data yang dimasukkan harus berupa Angka!" sqref="J97">
      <formula1>-1000000000000000000</formula1>
      <formula2>1000000000000000000</formula2>
    </dataValidation>
    <dataValidation type="decimal" showErrorMessage="1" errorTitle="Kesalahan Jenis Data" error="Data yang dimasukkan harus berupa Angka!" sqref="H98">
      <formula1>-1000000000000000000</formula1>
      <formula2>1000000000000000000</formula2>
    </dataValidation>
    <dataValidation type="decimal" showErrorMessage="1" errorTitle="Kesalahan Jenis Data" error="Data yang dimasukkan harus berupa Angka!" sqref="I98">
      <formula1>-1000000000000000000</formula1>
      <formula2>1000000000000000000</formula2>
    </dataValidation>
    <dataValidation type="decimal" showErrorMessage="1" errorTitle="Kesalahan Jenis Data" error="Data yang dimasukkan harus berupa Angka!" sqref="J98">
      <formula1>-1000000000000000000</formula1>
      <formula2>1000000000000000000</formula2>
    </dataValidation>
    <dataValidation type="decimal" showErrorMessage="1" errorTitle="Kesalahan Jenis Data" error="Data yang dimasukkan harus berupa Angka!" sqref="H99">
      <formula1>-1000000000000000000</formula1>
      <formula2>1000000000000000000</formula2>
    </dataValidation>
    <dataValidation type="decimal" showErrorMessage="1" errorTitle="Kesalahan Jenis Data" error="Data yang dimasukkan harus berupa Angka!" sqref="I99">
      <formula1>-1000000000000000000</formula1>
      <formula2>1000000000000000000</formula2>
    </dataValidation>
    <dataValidation type="decimal" showErrorMessage="1" errorTitle="Kesalahan Jenis Data" error="Data yang dimasukkan harus berupa Angka!" sqref="J99">
      <formula1>-1000000000000000000</formula1>
      <formula2>1000000000000000000</formula2>
    </dataValidation>
    <dataValidation type="decimal" showErrorMessage="1" errorTitle="Kesalahan Jenis Data" error="Data yang dimasukkan harus berupa Angka!" sqref="H100">
      <formula1>-1000000000000000000</formula1>
      <formula2>1000000000000000000</formula2>
    </dataValidation>
    <dataValidation type="decimal" showErrorMessage="1" errorTitle="Kesalahan Jenis Data" error="Data yang dimasukkan harus berupa Angka!" sqref="I100">
      <formula1>-1000000000000000000</formula1>
      <formula2>1000000000000000000</formula2>
    </dataValidation>
    <dataValidation type="decimal" showErrorMessage="1" errorTitle="Kesalahan Jenis Data" error="Data yang dimasukkan harus berupa Angka!" sqref="J100">
      <formula1>-1000000000000000000</formula1>
      <formula2>1000000000000000000</formula2>
    </dataValidation>
    <dataValidation type="decimal" showErrorMessage="1" errorTitle="Kesalahan Jenis Data" error="Data yang dimasukkan harus berupa Angka!" sqref="H101">
      <formula1>-1000000000000000000</formula1>
      <formula2>1000000000000000000</formula2>
    </dataValidation>
    <dataValidation type="decimal" showErrorMessage="1" errorTitle="Kesalahan Jenis Data" error="Data yang dimasukkan harus berupa Angka!" sqref="I101">
      <formula1>-1000000000000000000</formula1>
      <formula2>1000000000000000000</formula2>
    </dataValidation>
    <dataValidation type="decimal" showErrorMessage="1" errorTitle="Kesalahan Jenis Data" error="Data yang dimasukkan harus berupa Angka!" sqref="J101">
      <formula1>-1000000000000000000</formula1>
      <formula2>1000000000000000000</formula2>
    </dataValidation>
    <dataValidation type="decimal" showErrorMessage="1" errorTitle="Kesalahan Jenis Data" error="Data yang dimasukkan harus berupa Angka!" sqref="H102">
      <formula1>-1000000000000000000</formula1>
      <formula2>1000000000000000000</formula2>
    </dataValidation>
    <dataValidation type="decimal" showErrorMessage="1" errorTitle="Kesalahan Jenis Data" error="Data yang dimasukkan harus berupa Angka!" sqref="I102">
      <formula1>-1000000000000000000</formula1>
      <formula2>1000000000000000000</formula2>
    </dataValidation>
    <dataValidation type="decimal" showErrorMessage="1" errorTitle="Kesalahan Jenis Data" error="Data yang dimasukkan harus berupa Angka!" sqref="J102">
      <formula1>-1000000000000000000</formula1>
      <formula2>1000000000000000000</formula2>
    </dataValidation>
    <dataValidation type="decimal" showErrorMessage="1" errorTitle="Kesalahan Jenis Data" error="Data yang dimasukkan harus berupa Angka!" sqref="H103">
      <formula1>-1000000000000000000</formula1>
      <formula2>1000000000000000000</formula2>
    </dataValidation>
    <dataValidation type="decimal" showErrorMessage="1" errorTitle="Kesalahan Jenis Data" error="Data yang dimasukkan harus berupa Angka!" sqref="I103">
      <formula1>-1000000000000000000</formula1>
      <formula2>1000000000000000000</formula2>
    </dataValidation>
    <dataValidation type="decimal" showErrorMessage="1" errorTitle="Kesalahan Jenis Data" error="Data yang dimasukkan harus berupa Angka!" sqref="J103">
      <formula1>-1000000000000000000</formula1>
      <formula2>1000000000000000000</formula2>
    </dataValidation>
    <dataValidation type="decimal" showErrorMessage="1" errorTitle="Kesalahan Jenis Data" error="Data yang dimasukkan harus berupa Angka!" sqref="H104">
      <formula1>-1000000000000000000</formula1>
      <formula2>1000000000000000000</formula2>
    </dataValidation>
    <dataValidation type="decimal" showErrorMessage="1" errorTitle="Kesalahan Jenis Data" error="Data yang dimasukkan harus berupa Angka!" sqref="I104">
      <formula1>-1000000000000000000</formula1>
      <formula2>1000000000000000000</formula2>
    </dataValidation>
    <dataValidation type="decimal" showErrorMessage="1" errorTitle="Kesalahan Jenis Data" error="Data yang dimasukkan harus berupa Angka!" sqref="J104">
      <formula1>-1000000000000000000</formula1>
      <formula2>1000000000000000000</formula2>
    </dataValidation>
    <dataValidation type="decimal" showErrorMessage="1" errorTitle="Kesalahan Jenis Data" error="Data yang dimasukkan harus berupa Angka!" sqref="H105">
      <formula1>-1000000000000000000</formula1>
      <formula2>1000000000000000000</formula2>
    </dataValidation>
    <dataValidation type="decimal" showErrorMessage="1" errorTitle="Kesalahan Jenis Data" error="Data yang dimasukkan harus berupa Angka!" sqref="I105">
      <formula1>-1000000000000000000</formula1>
      <formula2>1000000000000000000</formula2>
    </dataValidation>
    <dataValidation type="decimal" showErrorMessage="1" errorTitle="Kesalahan Jenis Data" error="Data yang dimasukkan harus berupa Angka!" sqref="J105">
      <formula1>-1000000000000000000</formula1>
      <formula2>1000000000000000000</formula2>
    </dataValidation>
    <dataValidation type="decimal" showErrorMessage="1" errorTitle="Kesalahan Jenis Data" error="Data yang dimasukkan harus berupa Angka!" sqref="H106">
      <formula1>-1000000000000000000</formula1>
      <formula2>1000000000000000000</formula2>
    </dataValidation>
    <dataValidation type="decimal" showErrorMessage="1" errorTitle="Kesalahan Jenis Data" error="Data yang dimasukkan harus berupa Angka!" sqref="I106">
      <formula1>-1000000000000000000</formula1>
      <formula2>1000000000000000000</formula2>
    </dataValidation>
    <dataValidation type="decimal" showErrorMessage="1" errorTitle="Kesalahan Jenis Data" error="Data yang dimasukkan harus berupa Angka!" sqref="J106">
      <formula1>-1000000000000000000</formula1>
      <formula2>1000000000000000000</formula2>
    </dataValidation>
    <dataValidation type="decimal" showErrorMessage="1" errorTitle="Kesalahan Jenis Data" error="Data yang dimasukkan harus berupa Angka!" sqref="H107">
      <formula1>-1000000000000000000</formula1>
      <formula2>1000000000000000000</formula2>
    </dataValidation>
    <dataValidation type="decimal" showErrorMessage="1" errorTitle="Kesalahan Jenis Data" error="Data yang dimasukkan harus berupa Angka!" sqref="I107">
      <formula1>-1000000000000000000</formula1>
      <formula2>1000000000000000000</formula2>
    </dataValidation>
    <dataValidation type="decimal" showErrorMessage="1" errorTitle="Kesalahan Jenis Data" error="Data yang dimasukkan harus berupa Angka!" sqref="J107">
      <formula1>-1000000000000000000</formula1>
      <formula2>1000000000000000000</formula2>
    </dataValidation>
    <dataValidation type="decimal" showErrorMessage="1" errorTitle="Kesalahan Jenis Data" error="Data yang dimasukkan harus berupa Angka!" sqref="H108">
      <formula1>-1000000000000000000</formula1>
      <formula2>1000000000000000000</formula2>
    </dataValidation>
    <dataValidation type="decimal" showErrorMessage="1" errorTitle="Kesalahan Jenis Data" error="Data yang dimasukkan harus berupa Angka!" sqref="I108">
      <formula1>-1000000000000000000</formula1>
      <formula2>1000000000000000000</formula2>
    </dataValidation>
    <dataValidation type="decimal" showErrorMessage="1" errorTitle="Kesalahan Jenis Data" error="Data yang dimasukkan harus berupa Angka!" sqref="J108">
      <formula1>-1000000000000000000</formula1>
      <formula2>1000000000000000000</formula2>
    </dataValidation>
    <dataValidation type="decimal" showErrorMessage="1" errorTitle="Kesalahan Jenis Data" error="Data yang dimasukkan harus berupa Angka!" sqref="H109">
      <formula1>-1000000000000000000</formula1>
      <formula2>1000000000000000000</formula2>
    </dataValidation>
    <dataValidation type="decimal" showErrorMessage="1" errorTitle="Kesalahan Jenis Data" error="Data yang dimasukkan harus berupa Angka!" sqref="I109">
      <formula1>-1000000000000000000</formula1>
      <formula2>1000000000000000000</formula2>
    </dataValidation>
    <dataValidation type="decimal" showErrorMessage="1" errorTitle="Kesalahan Jenis Data" error="Data yang dimasukkan harus berupa Angka!" sqref="J109">
      <formula1>-1000000000000000000</formula1>
      <formula2>1000000000000000000</formula2>
    </dataValidation>
    <dataValidation type="decimal" showErrorMessage="1" errorTitle="Kesalahan Jenis Data" error="Data yang dimasukkan harus berupa Angka!" sqref="H110">
      <formula1>-1000000000000000000</formula1>
      <formula2>1000000000000000000</formula2>
    </dataValidation>
    <dataValidation type="decimal" showErrorMessage="1" errorTitle="Kesalahan Jenis Data" error="Data yang dimasukkan harus berupa Angka!" sqref="I110">
      <formula1>-1000000000000000000</formula1>
      <formula2>1000000000000000000</formula2>
    </dataValidation>
    <dataValidation type="decimal" showErrorMessage="1" errorTitle="Kesalahan Jenis Data" error="Data yang dimasukkan harus berupa Angka!" sqref="J110">
      <formula1>-1000000000000000000</formula1>
      <formula2>1000000000000000000</formula2>
    </dataValidation>
    <dataValidation type="decimal" showErrorMessage="1" errorTitle="Kesalahan Jenis Data" error="Data yang dimasukkan harus berupa Angka!" sqref="H111">
      <formula1>-1000000000000000000</formula1>
      <formula2>1000000000000000000</formula2>
    </dataValidation>
    <dataValidation type="decimal" showErrorMessage="1" errorTitle="Kesalahan Jenis Data" error="Data yang dimasukkan harus berupa Angka!" sqref="I111">
      <formula1>-1000000000000000000</formula1>
      <formula2>1000000000000000000</formula2>
    </dataValidation>
    <dataValidation type="decimal" showErrorMessage="1" errorTitle="Kesalahan Jenis Data" error="Data yang dimasukkan harus berupa Angka!" sqref="J111">
      <formula1>-1000000000000000000</formula1>
      <formula2>1000000000000000000</formula2>
    </dataValidation>
    <dataValidation type="decimal" showErrorMessage="1" errorTitle="Kesalahan Jenis Data" error="Data yang dimasukkan harus berupa Angka!" sqref="H112">
      <formula1>-1000000000000000000</formula1>
      <formula2>1000000000000000000</formula2>
    </dataValidation>
    <dataValidation type="decimal" showErrorMessage="1" errorTitle="Kesalahan Jenis Data" error="Data yang dimasukkan harus berupa Angka!" sqref="I112">
      <formula1>-1000000000000000000</formula1>
      <formula2>1000000000000000000</formula2>
    </dataValidation>
    <dataValidation type="decimal" showErrorMessage="1" errorTitle="Kesalahan Jenis Data" error="Data yang dimasukkan harus berupa Angka!" sqref="J112">
      <formula1>-1000000000000000000</formula1>
      <formula2>1000000000000000000</formula2>
    </dataValidation>
    <dataValidation type="decimal" showErrorMessage="1" errorTitle="Kesalahan Jenis Data" error="Data yang dimasukkan harus berupa Angka!" sqref="H113">
      <formula1>-1000000000000000000</formula1>
      <formula2>1000000000000000000</formula2>
    </dataValidation>
    <dataValidation type="decimal" showErrorMessage="1" errorTitle="Kesalahan Jenis Data" error="Data yang dimasukkan harus berupa Angka!" sqref="I113">
      <formula1>-1000000000000000000</formula1>
      <formula2>1000000000000000000</formula2>
    </dataValidation>
    <dataValidation type="decimal" showErrorMessage="1" errorTitle="Kesalahan Jenis Data" error="Data yang dimasukkan harus berupa Angka!" sqref="J113">
      <formula1>-1000000000000000000</formula1>
      <formula2>1000000000000000000</formula2>
    </dataValidation>
    <dataValidation type="decimal" showErrorMessage="1" errorTitle="Kesalahan Jenis Data" error="Data yang dimasukkan harus berupa Angka!" sqref="H114">
      <formula1>-1000000000000000000</formula1>
      <formula2>1000000000000000000</formula2>
    </dataValidation>
    <dataValidation type="decimal" showErrorMessage="1" errorTitle="Kesalahan Jenis Data" error="Data yang dimasukkan harus berupa Angka!" sqref="I114">
      <formula1>-1000000000000000000</formula1>
      <formula2>1000000000000000000</formula2>
    </dataValidation>
    <dataValidation type="decimal" showErrorMessage="1" errorTitle="Kesalahan Jenis Data" error="Data yang dimasukkan harus berupa Angka!" sqref="J114">
      <formula1>-1000000000000000000</formula1>
      <formula2>1000000000000000000</formula2>
    </dataValidation>
    <dataValidation type="decimal" showErrorMessage="1" errorTitle="Kesalahan Jenis Data" error="Data yang dimasukkan harus berupa Angka!" sqref="H115">
      <formula1>-1000000000000000000</formula1>
      <formula2>1000000000000000000</formula2>
    </dataValidation>
    <dataValidation type="decimal" showErrorMessage="1" errorTitle="Kesalahan Jenis Data" error="Data yang dimasukkan harus berupa Angka!" sqref="I115">
      <formula1>-1000000000000000000</formula1>
      <formula2>1000000000000000000</formula2>
    </dataValidation>
    <dataValidation type="decimal" showErrorMessage="1" errorTitle="Kesalahan Jenis Data" error="Data yang dimasukkan harus berupa Angka!" sqref="J115">
      <formula1>-1000000000000000000</formula1>
      <formula2>1000000000000000000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B2:J64"/>
  <sheetViews>
    <sheetView showGridLines="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E24" sqref="E24"/>
    </sheetView>
  </sheetViews>
  <sheetFormatPr defaultRowHeight="15" x14ac:dyDescent="0.25"/>
  <cols>
    <col min="1" max="1" width="9.140625" style="1" customWidth="1"/>
    <col min="2" max="2" width="1" style="1" customWidth="1"/>
    <col min="3" max="4" width="20" style="1" customWidth="1"/>
    <col min="5" max="9" width="30" style="1" customWidth="1"/>
    <col min="10" max="10" width="1" style="1" customWidth="1"/>
    <col min="11" max="11" width="9.140625" style="1" customWidth="1"/>
    <col min="12" max="16384" width="9.140625" style="1"/>
  </cols>
  <sheetData>
    <row r="2" spans="2:10" ht="5.0999999999999996" customHeight="1" x14ac:dyDescent="0.25">
      <c r="B2" s="9" t="s">
        <v>58</v>
      </c>
      <c r="C2" s="2"/>
      <c r="D2" s="2"/>
      <c r="E2" s="2"/>
      <c r="F2" s="2"/>
      <c r="G2" s="2"/>
      <c r="H2" s="2"/>
      <c r="I2" s="2"/>
      <c r="J2" s="2"/>
    </row>
    <row r="3" spans="2:10" hidden="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</row>
    <row r="4" spans="2:10" hidden="1" x14ac:dyDescent="0.25">
      <c r="B4" s="2"/>
      <c r="C4" s="2"/>
      <c r="D4" s="2"/>
      <c r="E4" s="2"/>
      <c r="F4" s="2"/>
      <c r="G4" s="2"/>
      <c r="H4" s="2"/>
      <c r="I4" s="2"/>
      <c r="J4" s="2"/>
    </row>
    <row r="5" spans="2:10" hidden="1" x14ac:dyDescent="0.25">
      <c r="B5" s="2"/>
      <c r="C5" s="2"/>
      <c r="D5" s="2"/>
      <c r="E5" s="2"/>
      <c r="F5" s="2"/>
      <c r="G5" s="2"/>
      <c r="H5" s="2"/>
      <c r="I5" s="2"/>
      <c r="J5" s="2"/>
    </row>
    <row r="6" spans="2:10" hidden="1" x14ac:dyDescent="0.25">
      <c r="B6" s="2"/>
      <c r="C6" s="2"/>
      <c r="D6" s="2"/>
      <c r="E6" s="2"/>
      <c r="F6" s="2"/>
      <c r="G6" s="2"/>
      <c r="H6" s="2"/>
      <c r="I6" s="2"/>
      <c r="J6" s="2"/>
    </row>
    <row r="7" spans="2:10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81"/>
      <c r="J7" s="2"/>
    </row>
    <row r="8" spans="2:10" x14ac:dyDescent="0.25">
      <c r="B8" s="2"/>
      <c r="C8" s="2"/>
      <c r="D8" s="2"/>
      <c r="E8" s="2"/>
      <c r="F8" s="2"/>
      <c r="G8" s="2"/>
      <c r="H8" s="2"/>
      <c r="I8" s="2"/>
      <c r="J8" s="2"/>
    </row>
    <row r="9" spans="2:10" x14ac:dyDescent="0.25">
      <c r="B9" s="2"/>
      <c r="C9" s="82" t="s">
        <v>483</v>
      </c>
      <c r="D9" s="82"/>
      <c r="E9" s="82"/>
      <c r="F9" s="82"/>
      <c r="G9" s="82"/>
      <c r="H9" s="82"/>
      <c r="I9" s="82"/>
      <c r="J9" s="2"/>
    </row>
    <row r="10" spans="2:10" x14ac:dyDescent="0.25">
      <c r="B10" s="2"/>
      <c r="C10" s="82" t="s">
        <v>484</v>
      </c>
      <c r="D10" s="82"/>
      <c r="E10" s="82"/>
      <c r="F10" s="82"/>
      <c r="G10" s="82"/>
      <c r="H10" s="82"/>
      <c r="I10" s="82"/>
      <c r="J10" s="2"/>
    </row>
    <row r="11" spans="2:10" x14ac:dyDescent="0.25">
      <c r="B11" s="2"/>
      <c r="C11" s="83" t="str">
        <f>"Per  "&amp;CONCATENATE("Bulan ", 'Data Umum'!D12, " Tahun ", TEXT('Data Umum'!D11, "YYYY"))</f>
        <v>Per  Bulan Desember Tahun 2014</v>
      </c>
      <c r="D11" s="83"/>
      <c r="E11" s="83"/>
      <c r="F11" s="83"/>
      <c r="G11" s="83"/>
      <c r="H11" s="83"/>
      <c r="I11" s="83"/>
      <c r="J11" s="2"/>
    </row>
    <row r="12" spans="2:10" hidden="1" x14ac:dyDescent="0.25">
      <c r="B12" s="2"/>
      <c r="C12" s="2"/>
      <c r="D12" s="2"/>
      <c r="E12" s="2"/>
      <c r="F12" s="2"/>
      <c r="G12" s="2"/>
      <c r="H12" s="2"/>
      <c r="I12" s="2"/>
      <c r="J12" s="2"/>
    </row>
    <row r="13" spans="2:10" x14ac:dyDescent="0.25">
      <c r="B13" s="2"/>
      <c r="C13" s="84" t="s">
        <v>142</v>
      </c>
      <c r="D13" s="84"/>
      <c r="E13" s="84"/>
      <c r="F13" s="84"/>
      <c r="G13" s="84"/>
      <c r="H13" s="84"/>
      <c r="I13" s="84"/>
      <c r="J13" s="2"/>
    </row>
    <row r="14" spans="2:10" x14ac:dyDescent="0.25">
      <c r="B14" s="2"/>
      <c r="C14" s="76" t="s">
        <v>458</v>
      </c>
      <c r="D14" s="75"/>
      <c r="E14" s="76" t="str">
        <f>"Pendapatan Setelah Pajak"</f>
        <v>Pendapatan Setelah Pajak</v>
      </c>
      <c r="F14" s="75"/>
      <c r="G14" s="76" t="str">
        <f>""</f>
        <v/>
      </c>
      <c r="H14" s="91"/>
      <c r="I14" s="75"/>
      <c r="J14" s="2"/>
    </row>
    <row r="15" spans="2:10" x14ac:dyDescent="0.25">
      <c r="B15" s="2"/>
      <c r="C15" s="77"/>
      <c r="D15" s="78"/>
      <c r="E15" s="79" t="str">
        <f>"Diterima Kas"</f>
        <v>Diterima Kas</v>
      </c>
      <c r="F15" s="79" t="str">
        <f>"Piutang"</f>
        <v>Piutang</v>
      </c>
      <c r="G15" s="79" t="str">
        <f>"Unrealized Gain (Loss)"</f>
        <v>Unrealized Gain (Loss)</v>
      </c>
      <c r="H15" s="79" t="str">
        <f>"Total Hasil Investasi"</f>
        <v>Total Hasil Investasi</v>
      </c>
      <c r="I15" s="79" t="str">
        <f>"Keterangan (Jenis Hasil)"</f>
        <v>Keterangan (Jenis Hasil)</v>
      </c>
      <c r="J15" s="2"/>
    </row>
    <row r="16" spans="2:10" x14ac:dyDescent="0.25">
      <c r="B16" s="2"/>
      <c r="C16" s="74" t="s">
        <v>459</v>
      </c>
      <c r="D16" s="75"/>
      <c r="E16" s="15">
        <f>IFERROR(E17, 0)+IFERROR(E18, 0)+IFERROR(E19, 0)+IFERROR(E20, 0)+IFERROR(E21, 0)+IFERROR(E22, 0)+IFERROR(E23, 0)+IFERROR(E24, 0)+IFERROR(E25, 0)+IFERROR(E26, 0)+IFERROR(E27, 0)+IFERROR(E28, 0)+IFERROR(E29, 0)+IFERROR(E30, 0)+IFERROR(E31, 0)+IFERROR(E32, 0)+IFERROR(E33, 0)+IFERROR(E34, 0)+IFERROR(E35, 0)+IFERROR(E36, 0)+0</f>
        <v>0</v>
      </c>
      <c r="F16" s="15">
        <f>IFERROR(F17, 0)+IFERROR(F18, 0)+IFERROR(F19, 0)+IFERROR(F20, 0)+IFERROR(F21, 0)+IFERROR(F22, 0)+IFERROR(F23, 0)+IFERROR(F24, 0)+IFERROR(F25, 0)+IFERROR(F26, 0)+IFERROR(F27, 0)+IFERROR(F28, 0)+IFERROR(F29, 0)+IFERROR(F30, 0)+IFERROR(F31, 0)+IFERROR(F32, 0)+IFERROR(F33, 0)+IFERROR(F34, 0)+IFERROR(F35, 0)+IFERROR(F36, 0)+0</f>
        <v>0</v>
      </c>
      <c r="G16" s="15">
        <f>IFERROR(G17, 0)+IFERROR(G18, 0)+IFERROR(G19, 0)+IFERROR(G20, 0)+IFERROR(G21, 0)+IFERROR(G22, 0)+IFERROR(G23, 0)+IFERROR(G24, 0)+IFERROR(G25, 0)+IFERROR(G26, 0)+IFERROR(G27, 0)+IFERROR(G28, 0)+IFERROR(G29, 0)+IFERROR(G30, 0)+IFERROR(G31, 0)+IFERROR(G32, 0)+IFERROR(G33, 0)+IFERROR(G34, 0)+IFERROR(G35, 0)+IFERROR(G36, 0)+0</f>
        <v>0</v>
      </c>
      <c r="H16" s="15">
        <f>IFERROR(H17, 0)+IFERROR(H18, 0)+IFERROR(H19, 0)+IFERROR(H20, 0)+IFERROR(H21, 0)+IFERROR(H22, 0)+IFERROR(H23, 0)+IFERROR(H24, 0)+IFERROR(H25, 0)+IFERROR(H26, 0)+IFERROR(H27, 0)+IFERROR(H28, 0)+IFERROR(H29, 0)+IFERROR(H30, 0)+IFERROR(H31, 0)+IFERROR(H32, 0)+IFERROR(H33, 0)+IFERROR(H34, 0)+IFERROR(H35, 0)+IFERROR(H36, 0)+0</f>
        <v>0</v>
      </c>
      <c r="I16" s="15">
        <f>IFERROR(I17, 0)+IFERROR(I18, 0)+IFERROR(I19, 0)+IFERROR(I20, 0)+IFERROR(I21, 0)+IFERROR(I22, 0)+IFERROR(I23, 0)+IFERROR(I24, 0)+IFERROR(I25, 0)+IFERROR(I26, 0)+IFERROR(I27, 0)+IFERROR(I28, 0)+IFERROR(I29, 0)+IFERROR(I30, 0)+IFERROR(I31, 0)+IFERROR(I32, 0)+IFERROR(I33, 0)+IFERROR(I34, 0)+IFERROR(I35, 0)+IFERROR(I36, 0)+0</f>
        <v>0</v>
      </c>
      <c r="J16" s="2"/>
    </row>
    <row r="17" spans="2:10" x14ac:dyDescent="0.25">
      <c r="B17" s="2"/>
      <c r="C17" s="71" t="s">
        <v>460</v>
      </c>
      <c r="D17" s="72"/>
      <c r="E17" s="87">
        <v>0</v>
      </c>
      <c r="F17" s="87">
        <v>0</v>
      </c>
      <c r="G17" s="87">
        <v>0</v>
      </c>
      <c r="H17" s="87">
        <v>0</v>
      </c>
      <c r="I17" s="87">
        <v>0</v>
      </c>
      <c r="J17" s="2"/>
    </row>
    <row r="18" spans="2:10" x14ac:dyDescent="0.25">
      <c r="B18" s="2"/>
      <c r="C18" s="71" t="s">
        <v>76</v>
      </c>
      <c r="D18" s="72"/>
      <c r="E18" s="87">
        <v>0</v>
      </c>
      <c r="F18" s="87">
        <v>0</v>
      </c>
      <c r="G18" s="87">
        <v>0</v>
      </c>
      <c r="H18" s="87">
        <v>0</v>
      </c>
      <c r="I18" s="87">
        <v>0</v>
      </c>
      <c r="J18" s="2"/>
    </row>
    <row r="19" spans="2:10" x14ac:dyDescent="0.25">
      <c r="B19" s="2"/>
      <c r="C19" s="71" t="s">
        <v>461</v>
      </c>
      <c r="D19" s="72"/>
      <c r="E19" s="87">
        <v>0</v>
      </c>
      <c r="F19" s="87">
        <v>0</v>
      </c>
      <c r="G19" s="87">
        <v>0</v>
      </c>
      <c r="H19" s="87">
        <v>0</v>
      </c>
      <c r="I19" s="87">
        <v>0</v>
      </c>
      <c r="J19" s="2"/>
    </row>
    <row r="20" spans="2:10" x14ac:dyDescent="0.25">
      <c r="B20" s="2"/>
      <c r="C20" s="71" t="s">
        <v>78</v>
      </c>
      <c r="D20" s="72"/>
      <c r="E20" s="87">
        <v>0</v>
      </c>
      <c r="F20" s="87">
        <v>0</v>
      </c>
      <c r="G20" s="87">
        <v>0</v>
      </c>
      <c r="H20" s="87">
        <v>0</v>
      </c>
      <c r="I20" s="87">
        <v>0</v>
      </c>
      <c r="J20" s="2"/>
    </row>
    <row r="21" spans="2:10" x14ac:dyDescent="0.25">
      <c r="B21" s="2"/>
      <c r="C21" s="71" t="s">
        <v>79</v>
      </c>
      <c r="D21" s="72"/>
      <c r="E21" s="87">
        <v>0</v>
      </c>
      <c r="F21" s="87">
        <v>0</v>
      </c>
      <c r="G21" s="87">
        <v>0</v>
      </c>
      <c r="H21" s="87">
        <v>0</v>
      </c>
      <c r="I21" s="87">
        <v>0</v>
      </c>
      <c r="J21" s="2"/>
    </row>
    <row r="22" spans="2:10" x14ac:dyDescent="0.25">
      <c r="B22" s="2"/>
      <c r="C22" s="71" t="s">
        <v>462</v>
      </c>
      <c r="D22" s="72"/>
      <c r="E22" s="87">
        <v>0</v>
      </c>
      <c r="F22" s="87">
        <v>0</v>
      </c>
      <c r="G22" s="87">
        <v>0</v>
      </c>
      <c r="H22" s="87">
        <v>0</v>
      </c>
      <c r="I22" s="87">
        <v>0</v>
      </c>
      <c r="J22" s="2"/>
    </row>
    <row r="23" spans="2:10" x14ac:dyDescent="0.25">
      <c r="B23" s="2"/>
      <c r="C23" s="71" t="s">
        <v>463</v>
      </c>
      <c r="D23" s="72"/>
      <c r="E23" s="87">
        <v>0</v>
      </c>
      <c r="F23" s="87">
        <v>0</v>
      </c>
      <c r="G23" s="87">
        <v>0</v>
      </c>
      <c r="H23" s="87">
        <v>0</v>
      </c>
      <c r="I23" s="87">
        <v>0</v>
      </c>
      <c r="J23" s="2"/>
    </row>
    <row r="24" spans="2:10" x14ac:dyDescent="0.25">
      <c r="B24" s="2"/>
      <c r="C24" s="71" t="s">
        <v>82</v>
      </c>
      <c r="D24" s="72"/>
      <c r="E24" s="87">
        <v>0</v>
      </c>
      <c r="F24" s="87">
        <v>0</v>
      </c>
      <c r="G24" s="87">
        <v>0</v>
      </c>
      <c r="H24" s="87">
        <v>0</v>
      </c>
      <c r="I24" s="87">
        <v>0</v>
      </c>
      <c r="J24" s="2"/>
    </row>
    <row r="25" spans="2:10" x14ac:dyDescent="0.25">
      <c r="B25" s="2"/>
      <c r="C25" s="71" t="s">
        <v>83</v>
      </c>
      <c r="D25" s="72"/>
      <c r="E25" s="87">
        <v>0</v>
      </c>
      <c r="F25" s="87">
        <v>0</v>
      </c>
      <c r="G25" s="87">
        <v>0</v>
      </c>
      <c r="H25" s="87">
        <v>0</v>
      </c>
      <c r="I25" s="87">
        <v>0</v>
      </c>
      <c r="J25" s="2"/>
    </row>
    <row r="26" spans="2:10" x14ac:dyDescent="0.25">
      <c r="B26" s="2"/>
      <c r="C26" s="71" t="s">
        <v>84</v>
      </c>
      <c r="D26" s="72"/>
      <c r="E26" s="87">
        <v>0</v>
      </c>
      <c r="F26" s="87">
        <v>0</v>
      </c>
      <c r="G26" s="87">
        <v>0</v>
      </c>
      <c r="H26" s="87">
        <v>0</v>
      </c>
      <c r="I26" s="87">
        <v>0</v>
      </c>
      <c r="J26" s="2"/>
    </row>
    <row r="27" spans="2:10" x14ac:dyDescent="0.25">
      <c r="B27" s="2"/>
      <c r="C27" s="71" t="s">
        <v>85</v>
      </c>
      <c r="D27" s="72"/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2"/>
    </row>
    <row r="28" spans="2:10" x14ac:dyDescent="0.25">
      <c r="B28" s="2"/>
      <c r="C28" s="71" t="s">
        <v>86</v>
      </c>
      <c r="D28" s="72"/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2"/>
    </row>
    <row r="29" spans="2:10" x14ac:dyDescent="0.25">
      <c r="B29" s="2"/>
      <c r="C29" s="71" t="s">
        <v>87</v>
      </c>
      <c r="D29" s="72"/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2"/>
    </row>
    <row r="30" spans="2:10" x14ac:dyDescent="0.25">
      <c r="B30" s="2"/>
      <c r="C30" s="71" t="s">
        <v>88</v>
      </c>
      <c r="D30" s="72"/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2"/>
    </row>
    <row r="31" spans="2:10" x14ac:dyDescent="0.25">
      <c r="B31" s="2"/>
      <c r="C31" s="71" t="s">
        <v>89</v>
      </c>
      <c r="D31" s="72"/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2"/>
    </row>
    <row r="32" spans="2:10" x14ac:dyDescent="0.25">
      <c r="B32" s="2"/>
      <c r="C32" s="71" t="s">
        <v>464</v>
      </c>
      <c r="D32" s="72"/>
      <c r="E32" s="87">
        <v>0</v>
      </c>
      <c r="F32" s="87">
        <v>0</v>
      </c>
      <c r="G32" s="87">
        <v>0</v>
      </c>
      <c r="H32" s="87">
        <v>0</v>
      </c>
      <c r="I32" s="87">
        <v>0</v>
      </c>
      <c r="J32" s="2"/>
    </row>
    <row r="33" spans="2:10" x14ac:dyDescent="0.25">
      <c r="B33" s="2"/>
      <c r="C33" s="71" t="s">
        <v>91</v>
      </c>
      <c r="D33" s="72"/>
      <c r="E33" s="87">
        <v>0</v>
      </c>
      <c r="F33" s="87">
        <v>0</v>
      </c>
      <c r="G33" s="87">
        <v>0</v>
      </c>
      <c r="H33" s="87">
        <v>0</v>
      </c>
      <c r="I33" s="87">
        <v>0</v>
      </c>
      <c r="J33" s="2"/>
    </row>
    <row r="34" spans="2:10" x14ac:dyDescent="0.25">
      <c r="B34" s="2"/>
      <c r="C34" s="71" t="s">
        <v>92</v>
      </c>
      <c r="D34" s="72"/>
      <c r="E34" s="87">
        <v>0</v>
      </c>
      <c r="F34" s="87">
        <v>0</v>
      </c>
      <c r="G34" s="87">
        <v>0</v>
      </c>
      <c r="H34" s="87">
        <v>0</v>
      </c>
      <c r="I34" s="87">
        <v>0</v>
      </c>
      <c r="J34" s="2"/>
    </row>
    <row r="35" spans="2:10" x14ac:dyDescent="0.25">
      <c r="B35" s="2"/>
      <c r="C35" s="71" t="s">
        <v>93</v>
      </c>
      <c r="D35" s="72"/>
      <c r="E35" s="87">
        <v>0</v>
      </c>
      <c r="F35" s="87">
        <v>0</v>
      </c>
      <c r="G35" s="87">
        <v>0</v>
      </c>
      <c r="H35" s="87">
        <v>0</v>
      </c>
      <c r="I35" s="87">
        <v>0</v>
      </c>
      <c r="J35" s="2"/>
    </row>
    <row r="36" spans="2:10" x14ac:dyDescent="0.25">
      <c r="B36" s="2"/>
      <c r="C36" s="71" t="s">
        <v>94</v>
      </c>
      <c r="D36" s="72"/>
      <c r="E36" s="87">
        <v>0</v>
      </c>
      <c r="F36" s="87">
        <v>0</v>
      </c>
      <c r="G36" s="87">
        <v>0</v>
      </c>
      <c r="H36" s="87">
        <v>0</v>
      </c>
      <c r="I36" s="87">
        <v>0</v>
      </c>
      <c r="J36" s="2"/>
    </row>
    <row r="37" spans="2:10" x14ac:dyDescent="0.25">
      <c r="B37" s="2"/>
      <c r="C37" s="71" t="s">
        <v>465</v>
      </c>
      <c r="D37" s="72"/>
      <c r="E37" s="16">
        <f>SUM(E17:E36)</f>
        <v>0</v>
      </c>
      <c r="F37" s="16">
        <f>SUM(F17:F36)</f>
        <v>0</v>
      </c>
      <c r="G37" s="16">
        <f>SUM(G17:G36)</f>
        <v>0</v>
      </c>
      <c r="H37" s="16">
        <f>SUM(H17:H36)</f>
        <v>0</v>
      </c>
      <c r="I37" s="16">
        <f>SUM(I17:I36)</f>
        <v>0</v>
      </c>
      <c r="J37" s="2"/>
    </row>
    <row r="38" spans="2:10" x14ac:dyDescent="0.25">
      <c r="B38" s="2"/>
      <c r="C38" s="74" t="s">
        <v>466</v>
      </c>
      <c r="D38" s="75"/>
      <c r="E38" s="15">
        <f>IFERROR(E39, 0)+IFERROR(E40, 0)+IFERROR(E41, 0)+IFERROR(E42, 0)+IFERROR(E43, 0)+IFERROR(E44, 0)+IFERROR(E45, 0)+IFERROR(E46, 0)+IFERROR(E47, 0)+IFERROR(E48, 0)+IFERROR(E49, 0)+IFERROR(E50, 0)+IFERROR(E51, 0)+IFERROR(E52, 0)+IFERROR(E53, 0)+IFERROR(E54, 0)+IFERROR(E55, 0)+IFERROR(E56, 0)+IFERROR(E57, 0)+IFERROR(E58, 0)+0</f>
        <v>0</v>
      </c>
      <c r="F38" s="15">
        <f>IFERROR(F39, 0)+IFERROR(F40, 0)+IFERROR(F41, 0)+IFERROR(F42, 0)+IFERROR(F43, 0)+IFERROR(F44, 0)+IFERROR(F45, 0)+IFERROR(F46, 0)+IFERROR(F47, 0)+IFERROR(F48, 0)+IFERROR(F49, 0)+IFERROR(F50, 0)+IFERROR(F51, 0)+IFERROR(F52, 0)+IFERROR(F53, 0)+IFERROR(F54, 0)+IFERROR(F55, 0)+IFERROR(F56, 0)+IFERROR(F57, 0)+IFERROR(F58, 0)+0</f>
        <v>0</v>
      </c>
      <c r="G38" s="15">
        <f>IFERROR(G39, 0)+IFERROR(G40, 0)+IFERROR(G41, 0)+IFERROR(G42, 0)+IFERROR(G43, 0)+IFERROR(G44, 0)+IFERROR(G45, 0)+IFERROR(G46, 0)+IFERROR(G47, 0)+IFERROR(G48, 0)+IFERROR(G49, 0)+IFERROR(G50, 0)+IFERROR(G51, 0)+IFERROR(G52, 0)+IFERROR(G53, 0)+IFERROR(G54, 0)+IFERROR(G55, 0)+IFERROR(G56, 0)+IFERROR(G57, 0)+IFERROR(G58, 0)+0</f>
        <v>0</v>
      </c>
      <c r="H38" s="15">
        <f>IFERROR(H39, 0)+IFERROR(H40, 0)+IFERROR(H41, 0)+IFERROR(H42, 0)+IFERROR(H43, 0)+IFERROR(H44, 0)+IFERROR(H45, 0)+IFERROR(H46, 0)+IFERROR(H47, 0)+IFERROR(H48, 0)+IFERROR(H49, 0)+IFERROR(H50, 0)+IFERROR(H51, 0)+IFERROR(H52, 0)+IFERROR(H53, 0)+IFERROR(H54, 0)+IFERROR(H55, 0)+IFERROR(H56, 0)+IFERROR(H57, 0)+IFERROR(H58, 0)+0</f>
        <v>0</v>
      </c>
      <c r="I38" s="15">
        <f>IFERROR(I39, 0)+IFERROR(I40, 0)+IFERROR(I41, 0)+IFERROR(I42, 0)+IFERROR(I43, 0)+IFERROR(I44, 0)+IFERROR(I45, 0)+IFERROR(I46, 0)+IFERROR(I47, 0)+IFERROR(I48, 0)+IFERROR(I49, 0)+IFERROR(I50, 0)+IFERROR(I51, 0)+IFERROR(I52, 0)+IFERROR(I53, 0)+IFERROR(I54, 0)+IFERROR(I55, 0)+IFERROR(I56, 0)+IFERROR(I57, 0)+IFERROR(I58, 0)+0</f>
        <v>0</v>
      </c>
      <c r="J38" s="2"/>
    </row>
    <row r="39" spans="2:10" x14ac:dyDescent="0.25">
      <c r="B39" s="2"/>
      <c r="C39" s="71" t="s">
        <v>460</v>
      </c>
      <c r="D39" s="72"/>
      <c r="E39" s="87">
        <v>0</v>
      </c>
      <c r="F39" s="87">
        <v>0</v>
      </c>
      <c r="G39" s="87">
        <v>0</v>
      </c>
      <c r="H39" s="87">
        <v>0</v>
      </c>
      <c r="I39" s="87">
        <v>0</v>
      </c>
      <c r="J39" s="2"/>
    </row>
    <row r="40" spans="2:10" x14ac:dyDescent="0.25">
      <c r="B40" s="2"/>
      <c r="C40" s="71" t="s">
        <v>76</v>
      </c>
      <c r="D40" s="72"/>
      <c r="E40" s="87">
        <v>0</v>
      </c>
      <c r="F40" s="87">
        <v>0</v>
      </c>
      <c r="G40" s="87">
        <v>0</v>
      </c>
      <c r="H40" s="87">
        <v>0</v>
      </c>
      <c r="I40" s="87">
        <v>0</v>
      </c>
      <c r="J40" s="2"/>
    </row>
    <row r="41" spans="2:10" x14ac:dyDescent="0.25">
      <c r="B41" s="2"/>
      <c r="C41" s="71" t="s">
        <v>461</v>
      </c>
      <c r="D41" s="72"/>
      <c r="E41" s="87">
        <v>0</v>
      </c>
      <c r="F41" s="87">
        <v>0</v>
      </c>
      <c r="G41" s="87">
        <v>0</v>
      </c>
      <c r="H41" s="87">
        <v>0</v>
      </c>
      <c r="I41" s="87">
        <v>0</v>
      </c>
      <c r="J41" s="2"/>
    </row>
    <row r="42" spans="2:10" x14ac:dyDescent="0.25">
      <c r="B42" s="2"/>
      <c r="C42" s="71" t="s">
        <v>78</v>
      </c>
      <c r="D42" s="72"/>
      <c r="E42" s="87">
        <v>0</v>
      </c>
      <c r="F42" s="87">
        <v>0</v>
      </c>
      <c r="G42" s="87">
        <v>0</v>
      </c>
      <c r="H42" s="87">
        <v>0</v>
      </c>
      <c r="I42" s="87">
        <v>0</v>
      </c>
      <c r="J42" s="2"/>
    </row>
    <row r="43" spans="2:10" x14ac:dyDescent="0.25">
      <c r="B43" s="2"/>
      <c r="C43" s="71" t="s">
        <v>79</v>
      </c>
      <c r="D43" s="72"/>
      <c r="E43" s="87">
        <v>0</v>
      </c>
      <c r="F43" s="87">
        <v>0</v>
      </c>
      <c r="G43" s="87">
        <v>0</v>
      </c>
      <c r="H43" s="87">
        <v>0</v>
      </c>
      <c r="I43" s="87">
        <v>0</v>
      </c>
      <c r="J43" s="2"/>
    </row>
    <row r="44" spans="2:10" x14ac:dyDescent="0.25">
      <c r="B44" s="2"/>
      <c r="C44" s="71" t="s">
        <v>462</v>
      </c>
      <c r="D44" s="72"/>
      <c r="E44" s="87">
        <v>0</v>
      </c>
      <c r="F44" s="87">
        <v>0</v>
      </c>
      <c r="G44" s="87">
        <v>0</v>
      </c>
      <c r="H44" s="87">
        <v>0</v>
      </c>
      <c r="I44" s="87">
        <v>0</v>
      </c>
      <c r="J44" s="2"/>
    </row>
    <row r="45" spans="2:10" x14ac:dyDescent="0.25">
      <c r="B45" s="2"/>
      <c r="C45" s="71" t="s">
        <v>463</v>
      </c>
      <c r="D45" s="72"/>
      <c r="E45" s="87">
        <v>0</v>
      </c>
      <c r="F45" s="87">
        <v>0</v>
      </c>
      <c r="G45" s="87">
        <v>0</v>
      </c>
      <c r="H45" s="87">
        <v>0</v>
      </c>
      <c r="I45" s="87">
        <v>0</v>
      </c>
      <c r="J45" s="2"/>
    </row>
    <row r="46" spans="2:10" x14ac:dyDescent="0.25">
      <c r="B46" s="2"/>
      <c r="C46" s="71" t="s">
        <v>82</v>
      </c>
      <c r="D46" s="72"/>
      <c r="E46" s="87">
        <v>0</v>
      </c>
      <c r="F46" s="87">
        <v>0</v>
      </c>
      <c r="G46" s="87">
        <v>0</v>
      </c>
      <c r="H46" s="87">
        <v>0</v>
      </c>
      <c r="I46" s="87">
        <v>0</v>
      </c>
      <c r="J46" s="2"/>
    </row>
    <row r="47" spans="2:10" x14ac:dyDescent="0.25">
      <c r="B47" s="2"/>
      <c r="C47" s="71" t="s">
        <v>83</v>
      </c>
      <c r="D47" s="72"/>
      <c r="E47" s="87">
        <v>0</v>
      </c>
      <c r="F47" s="87">
        <v>0</v>
      </c>
      <c r="G47" s="87">
        <v>0</v>
      </c>
      <c r="H47" s="87">
        <v>0</v>
      </c>
      <c r="I47" s="87">
        <v>0</v>
      </c>
      <c r="J47" s="2"/>
    </row>
    <row r="48" spans="2:10" x14ac:dyDescent="0.25">
      <c r="B48" s="2"/>
      <c r="C48" s="71" t="s">
        <v>84</v>
      </c>
      <c r="D48" s="72"/>
      <c r="E48" s="87">
        <v>0</v>
      </c>
      <c r="F48" s="87">
        <v>0</v>
      </c>
      <c r="G48" s="87">
        <v>0</v>
      </c>
      <c r="H48" s="87">
        <v>0</v>
      </c>
      <c r="I48" s="87">
        <v>0</v>
      </c>
      <c r="J48" s="2"/>
    </row>
    <row r="49" spans="2:10" x14ac:dyDescent="0.25">
      <c r="B49" s="2"/>
      <c r="C49" s="71" t="s">
        <v>85</v>
      </c>
      <c r="D49" s="72"/>
      <c r="E49" s="87">
        <v>0</v>
      </c>
      <c r="F49" s="87">
        <v>0</v>
      </c>
      <c r="G49" s="87">
        <v>0</v>
      </c>
      <c r="H49" s="87">
        <v>0</v>
      </c>
      <c r="I49" s="87">
        <v>0</v>
      </c>
      <c r="J49" s="2"/>
    </row>
    <row r="50" spans="2:10" x14ac:dyDescent="0.25">
      <c r="B50" s="2"/>
      <c r="C50" s="71" t="s">
        <v>86</v>
      </c>
      <c r="D50" s="72"/>
      <c r="E50" s="87">
        <v>0</v>
      </c>
      <c r="F50" s="87">
        <v>0</v>
      </c>
      <c r="G50" s="87">
        <v>0</v>
      </c>
      <c r="H50" s="87">
        <v>0</v>
      </c>
      <c r="I50" s="87">
        <v>0</v>
      </c>
      <c r="J50" s="2"/>
    </row>
    <row r="51" spans="2:10" x14ac:dyDescent="0.25">
      <c r="B51" s="2"/>
      <c r="C51" s="71" t="s">
        <v>87</v>
      </c>
      <c r="D51" s="72"/>
      <c r="E51" s="87">
        <v>0</v>
      </c>
      <c r="F51" s="87">
        <v>0</v>
      </c>
      <c r="G51" s="87">
        <v>0</v>
      </c>
      <c r="H51" s="87">
        <v>0</v>
      </c>
      <c r="I51" s="87">
        <v>0</v>
      </c>
      <c r="J51" s="2"/>
    </row>
    <row r="52" spans="2:10" x14ac:dyDescent="0.25">
      <c r="B52" s="2"/>
      <c r="C52" s="71" t="s">
        <v>88</v>
      </c>
      <c r="D52" s="72"/>
      <c r="E52" s="87">
        <v>0</v>
      </c>
      <c r="F52" s="87">
        <v>0</v>
      </c>
      <c r="G52" s="87">
        <v>0</v>
      </c>
      <c r="H52" s="87">
        <v>0</v>
      </c>
      <c r="I52" s="87">
        <v>0</v>
      </c>
      <c r="J52" s="2"/>
    </row>
    <row r="53" spans="2:10" x14ac:dyDescent="0.25">
      <c r="B53" s="2"/>
      <c r="C53" s="71" t="s">
        <v>467</v>
      </c>
      <c r="D53" s="72"/>
      <c r="E53" s="87">
        <v>0</v>
      </c>
      <c r="F53" s="87">
        <v>0</v>
      </c>
      <c r="G53" s="87">
        <v>0</v>
      </c>
      <c r="H53" s="87">
        <v>0</v>
      </c>
      <c r="I53" s="87">
        <v>0</v>
      </c>
      <c r="J53" s="2"/>
    </row>
    <row r="54" spans="2:10" x14ac:dyDescent="0.25">
      <c r="B54" s="2"/>
      <c r="C54" s="71" t="s">
        <v>464</v>
      </c>
      <c r="D54" s="72"/>
      <c r="E54" s="87">
        <v>0</v>
      </c>
      <c r="F54" s="87">
        <v>0</v>
      </c>
      <c r="G54" s="87">
        <v>0</v>
      </c>
      <c r="H54" s="87">
        <v>0</v>
      </c>
      <c r="I54" s="87">
        <v>0</v>
      </c>
      <c r="J54" s="2"/>
    </row>
    <row r="55" spans="2:10" x14ac:dyDescent="0.25">
      <c r="B55" s="2"/>
      <c r="C55" s="71" t="s">
        <v>91</v>
      </c>
      <c r="D55" s="72"/>
      <c r="E55" s="87">
        <v>0</v>
      </c>
      <c r="F55" s="87">
        <v>0</v>
      </c>
      <c r="G55" s="87">
        <v>0</v>
      </c>
      <c r="H55" s="87">
        <v>0</v>
      </c>
      <c r="I55" s="87">
        <v>0</v>
      </c>
      <c r="J55" s="2"/>
    </row>
    <row r="56" spans="2:10" x14ac:dyDescent="0.25">
      <c r="B56" s="2"/>
      <c r="C56" s="71" t="s">
        <v>92</v>
      </c>
      <c r="D56" s="72"/>
      <c r="E56" s="87">
        <v>0</v>
      </c>
      <c r="F56" s="87">
        <v>0</v>
      </c>
      <c r="G56" s="87">
        <v>0</v>
      </c>
      <c r="H56" s="87">
        <v>0</v>
      </c>
      <c r="I56" s="87">
        <v>0</v>
      </c>
      <c r="J56" s="2"/>
    </row>
    <row r="57" spans="2:10" x14ac:dyDescent="0.25">
      <c r="B57" s="2"/>
      <c r="C57" s="71" t="s">
        <v>93</v>
      </c>
      <c r="D57" s="72"/>
      <c r="E57" s="87">
        <v>0</v>
      </c>
      <c r="F57" s="87">
        <v>0</v>
      </c>
      <c r="G57" s="87">
        <v>0</v>
      </c>
      <c r="H57" s="87">
        <v>0</v>
      </c>
      <c r="I57" s="87">
        <v>0</v>
      </c>
      <c r="J57" s="2"/>
    </row>
    <row r="58" spans="2:10" x14ac:dyDescent="0.25">
      <c r="B58" s="2"/>
      <c r="C58" s="71" t="s">
        <v>94</v>
      </c>
      <c r="D58" s="72"/>
      <c r="E58" s="87">
        <v>0</v>
      </c>
      <c r="F58" s="87">
        <v>0</v>
      </c>
      <c r="G58" s="87">
        <v>0</v>
      </c>
      <c r="H58" s="87">
        <v>0</v>
      </c>
      <c r="I58" s="87">
        <v>0</v>
      </c>
      <c r="J58" s="2"/>
    </row>
    <row r="59" spans="2:10" x14ac:dyDescent="0.25">
      <c r="B59" s="2"/>
      <c r="C59" s="71" t="s">
        <v>465</v>
      </c>
      <c r="D59" s="72"/>
      <c r="E59" s="16">
        <f>SUM(E39:E58)</f>
        <v>0</v>
      </c>
      <c r="F59" s="16">
        <f>SUM(F39:F58)</f>
        <v>0</v>
      </c>
      <c r="G59" s="16">
        <f>SUM(G39:G58)</f>
        <v>0</v>
      </c>
      <c r="H59" s="16">
        <f>SUM(H39:H58)</f>
        <v>0</v>
      </c>
      <c r="I59" s="16">
        <f>SUM(I39:I58)</f>
        <v>0</v>
      </c>
      <c r="J59" s="2"/>
    </row>
    <row r="60" spans="2:10" x14ac:dyDescent="0.25">
      <c r="B60" s="2"/>
      <c r="C60" s="74" t="s">
        <v>468</v>
      </c>
      <c r="D60" s="75"/>
      <c r="E60" s="16">
        <f>E37+E59</f>
        <v>0</v>
      </c>
      <c r="F60" s="16">
        <f>F37+F59</f>
        <v>0</v>
      </c>
      <c r="G60" s="16">
        <f>G37+G59</f>
        <v>0</v>
      </c>
      <c r="H60" s="16">
        <f>H37+H59</f>
        <v>0</v>
      </c>
      <c r="I60" s="16">
        <f>I37+I59</f>
        <v>0</v>
      </c>
      <c r="J60" s="2"/>
    </row>
    <row r="61" spans="2:10" x14ac:dyDescent="0.25">
      <c r="B61" s="2"/>
      <c r="C61" s="74" t="s">
        <v>469</v>
      </c>
      <c r="D61" s="75"/>
      <c r="E61" s="87">
        <v>0</v>
      </c>
      <c r="F61" s="87">
        <v>0</v>
      </c>
      <c r="G61" s="87">
        <v>0</v>
      </c>
      <c r="H61" s="87">
        <v>0</v>
      </c>
      <c r="I61" s="87">
        <v>0</v>
      </c>
      <c r="J61" s="2"/>
    </row>
    <row r="62" spans="2:10" x14ac:dyDescent="0.25">
      <c r="B62" s="2"/>
      <c r="C62" s="74" t="s">
        <v>470</v>
      </c>
      <c r="D62" s="75"/>
      <c r="E62" s="16">
        <f>E60-E61</f>
        <v>0</v>
      </c>
      <c r="F62" s="16">
        <f>F60-F61</f>
        <v>0</v>
      </c>
      <c r="G62" s="16">
        <f>G60-G61</f>
        <v>0</v>
      </c>
      <c r="H62" s="16">
        <f>H60-H61</f>
        <v>0</v>
      </c>
      <c r="I62" s="16">
        <f>I60-I61</f>
        <v>0</v>
      </c>
      <c r="J62" s="2"/>
    </row>
    <row r="63" spans="2:10" x14ac:dyDescent="0.25">
      <c r="B63" s="2"/>
      <c r="C63" s="2"/>
      <c r="D63" s="2"/>
      <c r="E63" s="2"/>
      <c r="F63" s="2"/>
      <c r="G63" s="2"/>
      <c r="H63" s="2"/>
      <c r="I63" s="2"/>
      <c r="J63" s="2"/>
    </row>
    <row r="64" spans="2:10" ht="5.0999999999999996" customHeight="1" x14ac:dyDescent="0.25">
      <c r="B64" s="2"/>
      <c r="C64" s="2"/>
      <c r="D64" s="2"/>
      <c r="E64" s="2"/>
      <c r="F64" s="2"/>
      <c r="G64" s="2"/>
      <c r="H64" s="2"/>
      <c r="I64" s="2"/>
      <c r="J64" s="2"/>
    </row>
  </sheetData>
  <sheetProtection password="BBAF" sheet="1" formatColumns="0" selectLockedCells="1"/>
  <mergeCells count="265">
    <mergeCell ref="C7:I7"/>
    <mergeCell ref="C9:I9"/>
    <mergeCell ref="C10:I10"/>
    <mergeCell ref="C11:I11"/>
    <mergeCell ref="C13:I13"/>
    <mergeCell ref="H15"/>
    <mergeCell ref="G14:I14"/>
    <mergeCell ref="I15"/>
    <mergeCell ref="C16:D16"/>
    <mergeCell ref="C17:D17"/>
    <mergeCell ref="E17"/>
    <mergeCell ref="F17"/>
    <mergeCell ref="G17"/>
    <mergeCell ref="H17"/>
    <mergeCell ref="I17"/>
    <mergeCell ref="C14:D15"/>
    <mergeCell ref="E15"/>
    <mergeCell ref="F15"/>
    <mergeCell ref="E14:F14"/>
    <mergeCell ref="G15"/>
    <mergeCell ref="I18"/>
    <mergeCell ref="C19:D19"/>
    <mergeCell ref="E19"/>
    <mergeCell ref="F19"/>
    <mergeCell ref="G19"/>
    <mergeCell ref="H19"/>
    <mergeCell ref="I19"/>
    <mergeCell ref="C18:D18"/>
    <mergeCell ref="E18"/>
    <mergeCell ref="F18"/>
    <mergeCell ref="G18"/>
    <mergeCell ref="H18"/>
    <mergeCell ref="I20"/>
    <mergeCell ref="C21:D21"/>
    <mergeCell ref="E21"/>
    <mergeCell ref="F21"/>
    <mergeCell ref="G21"/>
    <mergeCell ref="H21"/>
    <mergeCell ref="I21"/>
    <mergeCell ref="C20:D20"/>
    <mergeCell ref="E20"/>
    <mergeCell ref="F20"/>
    <mergeCell ref="G20"/>
    <mergeCell ref="H20"/>
    <mergeCell ref="I22"/>
    <mergeCell ref="C23:D23"/>
    <mergeCell ref="E23"/>
    <mergeCell ref="F23"/>
    <mergeCell ref="G23"/>
    <mergeCell ref="H23"/>
    <mergeCell ref="I23"/>
    <mergeCell ref="C22:D22"/>
    <mergeCell ref="E22"/>
    <mergeCell ref="F22"/>
    <mergeCell ref="G22"/>
    <mergeCell ref="H22"/>
    <mergeCell ref="I24"/>
    <mergeCell ref="C25:D25"/>
    <mergeCell ref="E25"/>
    <mergeCell ref="F25"/>
    <mergeCell ref="G25"/>
    <mergeCell ref="H25"/>
    <mergeCell ref="I25"/>
    <mergeCell ref="C24:D24"/>
    <mergeCell ref="E24"/>
    <mergeCell ref="F24"/>
    <mergeCell ref="G24"/>
    <mergeCell ref="H24"/>
    <mergeCell ref="I26"/>
    <mergeCell ref="C27:D27"/>
    <mergeCell ref="E27"/>
    <mergeCell ref="F27"/>
    <mergeCell ref="G27"/>
    <mergeCell ref="H27"/>
    <mergeCell ref="I27"/>
    <mergeCell ref="C26:D26"/>
    <mergeCell ref="E26"/>
    <mergeCell ref="F26"/>
    <mergeCell ref="G26"/>
    <mergeCell ref="H26"/>
    <mergeCell ref="I28"/>
    <mergeCell ref="C29:D29"/>
    <mergeCell ref="E29"/>
    <mergeCell ref="F29"/>
    <mergeCell ref="G29"/>
    <mergeCell ref="H29"/>
    <mergeCell ref="I29"/>
    <mergeCell ref="C28:D28"/>
    <mergeCell ref="E28"/>
    <mergeCell ref="F28"/>
    <mergeCell ref="G28"/>
    <mergeCell ref="H28"/>
    <mergeCell ref="I30"/>
    <mergeCell ref="C31:D31"/>
    <mergeCell ref="E31"/>
    <mergeCell ref="F31"/>
    <mergeCell ref="G31"/>
    <mergeCell ref="H31"/>
    <mergeCell ref="I31"/>
    <mergeCell ref="C30:D30"/>
    <mergeCell ref="E30"/>
    <mergeCell ref="F30"/>
    <mergeCell ref="G30"/>
    <mergeCell ref="H30"/>
    <mergeCell ref="I32"/>
    <mergeCell ref="C33:D33"/>
    <mergeCell ref="E33"/>
    <mergeCell ref="F33"/>
    <mergeCell ref="G33"/>
    <mergeCell ref="H33"/>
    <mergeCell ref="I33"/>
    <mergeCell ref="C32:D32"/>
    <mergeCell ref="E32"/>
    <mergeCell ref="F32"/>
    <mergeCell ref="G32"/>
    <mergeCell ref="H32"/>
    <mergeCell ref="I34"/>
    <mergeCell ref="C35:D35"/>
    <mergeCell ref="E35"/>
    <mergeCell ref="F35"/>
    <mergeCell ref="G35"/>
    <mergeCell ref="H35"/>
    <mergeCell ref="I35"/>
    <mergeCell ref="C34:D34"/>
    <mergeCell ref="E34"/>
    <mergeCell ref="F34"/>
    <mergeCell ref="G34"/>
    <mergeCell ref="H34"/>
    <mergeCell ref="I36"/>
    <mergeCell ref="C37:D37"/>
    <mergeCell ref="C38:D38"/>
    <mergeCell ref="C39:D39"/>
    <mergeCell ref="E39"/>
    <mergeCell ref="F39"/>
    <mergeCell ref="G39"/>
    <mergeCell ref="H39"/>
    <mergeCell ref="I39"/>
    <mergeCell ref="C36:D36"/>
    <mergeCell ref="E36"/>
    <mergeCell ref="F36"/>
    <mergeCell ref="G36"/>
    <mergeCell ref="H36"/>
    <mergeCell ref="I40"/>
    <mergeCell ref="C41:D41"/>
    <mergeCell ref="E41"/>
    <mergeCell ref="F41"/>
    <mergeCell ref="G41"/>
    <mergeCell ref="H41"/>
    <mergeCell ref="I41"/>
    <mergeCell ref="C40:D40"/>
    <mergeCell ref="E40"/>
    <mergeCell ref="F40"/>
    <mergeCell ref="G40"/>
    <mergeCell ref="H40"/>
    <mergeCell ref="I42"/>
    <mergeCell ref="C43:D43"/>
    <mergeCell ref="E43"/>
    <mergeCell ref="F43"/>
    <mergeCell ref="G43"/>
    <mergeCell ref="H43"/>
    <mergeCell ref="I43"/>
    <mergeCell ref="C42:D42"/>
    <mergeCell ref="E42"/>
    <mergeCell ref="F42"/>
    <mergeCell ref="G42"/>
    <mergeCell ref="H42"/>
    <mergeCell ref="I44"/>
    <mergeCell ref="C45:D45"/>
    <mergeCell ref="E45"/>
    <mergeCell ref="F45"/>
    <mergeCell ref="G45"/>
    <mergeCell ref="H45"/>
    <mergeCell ref="I45"/>
    <mergeCell ref="C44:D44"/>
    <mergeCell ref="E44"/>
    <mergeCell ref="F44"/>
    <mergeCell ref="G44"/>
    <mergeCell ref="H44"/>
    <mergeCell ref="I46"/>
    <mergeCell ref="C47:D47"/>
    <mergeCell ref="E47"/>
    <mergeCell ref="F47"/>
    <mergeCell ref="G47"/>
    <mergeCell ref="H47"/>
    <mergeCell ref="I47"/>
    <mergeCell ref="C46:D46"/>
    <mergeCell ref="E46"/>
    <mergeCell ref="F46"/>
    <mergeCell ref="G46"/>
    <mergeCell ref="H46"/>
    <mergeCell ref="I48"/>
    <mergeCell ref="C49:D49"/>
    <mergeCell ref="E49"/>
    <mergeCell ref="F49"/>
    <mergeCell ref="G49"/>
    <mergeCell ref="H49"/>
    <mergeCell ref="I49"/>
    <mergeCell ref="C48:D48"/>
    <mergeCell ref="E48"/>
    <mergeCell ref="F48"/>
    <mergeCell ref="G48"/>
    <mergeCell ref="H48"/>
    <mergeCell ref="I50"/>
    <mergeCell ref="C51:D51"/>
    <mergeCell ref="E51"/>
    <mergeCell ref="F51"/>
    <mergeCell ref="G51"/>
    <mergeCell ref="H51"/>
    <mergeCell ref="I51"/>
    <mergeCell ref="C50:D50"/>
    <mergeCell ref="E50"/>
    <mergeCell ref="F50"/>
    <mergeCell ref="G50"/>
    <mergeCell ref="H50"/>
    <mergeCell ref="I52"/>
    <mergeCell ref="C53:D53"/>
    <mergeCell ref="E53"/>
    <mergeCell ref="F53"/>
    <mergeCell ref="G53"/>
    <mergeCell ref="H53"/>
    <mergeCell ref="I53"/>
    <mergeCell ref="C52:D52"/>
    <mergeCell ref="E52"/>
    <mergeCell ref="F52"/>
    <mergeCell ref="G52"/>
    <mergeCell ref="H52"/>
    <mergeCell ref="I54"/>
    <mergeCell ref="C55:D55"/>
    <mergeCell ref="E55"/>
    <mergeCell ref="F55"/>
    <mergeCell ref="G55"/>
    <mergeCell ref="H55"/>
    <mergeCell ref="I55"/>
    <mergeCell ref="C54:D54"/>
    <mergeCell ref="E54"/>
    <mergeCell ref="F54"/>
    <mergeCell ref="G54"/>
    <mergeCell ref="H54"/>
    <mergeCell ref="I56"/>
    <mergeCell ref="C57:D57"/>
    <mergeCell ref="E57"/>
    <mergeCell ref="F57"/>
    <mergeCell ref="G57"/>
    <mergeCell ref="H57"/>
    <mergeCell ref="I57"/>
    <mergeCell ref="C56:D56"/>
    <mergeCell ref="E56"/>
    <mergeCell ref="F56"/>
    <mergeCell ref="G56"/>
    <mergeCell ref="H56"/>
    <mergeCell ref="C62:D62"/>
    <mergeCell ref="I58"/>
    <mergeCell ref="C59:D59"/>
    <mergeCell ref="C60:D60"/>
    <mergeCell ref="C61:D61"/>
    <mergeCell ref="E61"/>
    <mergeCell ref="F61"/>
    <mergeCell ref="G61"/>
    <mergeCell ref="H61"/>
    <mergeCell ref="I61"/>
    <mergeCell ref="C58:D58"/>
    <mergeCell ref="E58"/>
    <mergeCell ref="F58"/>
    <mergeCell ref="G58"/>
    <mergeCell ref="H58"/>
  </mergeCells>
  <dataValidations count="205">
    <dataValidation type="decimal" showErrorMessage="1" errorTitle="Kesalahan Jenis Data" error="Data yang dimasukkan harus berupa Angka!" sqref="E17">
      <formula1>-1000000000000000000</formula1>
      <formula2>1000000000000000000</formula2>
    </dataValidation>
    <dataValidation type="decimal" showErrorMessage="1" errorTitle="Kesalahan Jenis Data" error="Data yang dimasukkan harus berupa Angka!" sqref="F17">
      <formula1>-1000000000000000000</formula1>
      <formula2>1000000000000000000</formula2>
    </dataValidation>
    <dataValidation type="decimal" showErrorMessage="1" errorTitle="Kesalahan Jenis Data" error="Data yang dimasukkan harus berupa Angka!" sqref="G17">
      <formula1>-1000000000000000000</formula1>
      <formula2>1000000000000000000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I17">
      <formula1>-1000000000000000000</formula1>
      <formula2>1000000000000000000</formula2>
    </dataValidation>
    <dataValidation type="decimal" showErrorMessage="1" errorTitle="Kesalahan Jenis Data" error="Data yang dimasukkan harus berupa Angka!" sqref="E18">
      <formula1>-1000000000000000000</formula1>
      <formula2>1000000000000000000</formula2>
    </dataValidation>
    <dataValidation type="decimal" showErrorMessage="1" errorTitle="Kesalahan Jenis Data" error="Data yang dimasukkan harus berupa Angka!" sqref="F18">
      <formula1>-1000000000000000000</formula1>
      <formula2>1000000000000000000</formula2>
    </dataValidation>
    <dataValidation type="decimal" showErrorMessage="1" errorTitle="Kesalahan Jenis Data" error="Data yang dimasukkan harus berupa Angka!" sqref="G18">
      <formula1>-1000000000000000000</formula1>
      <formula2>1000000000000000000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ecimal" showErrorMessage="1" errorTitle="Kesalahan Jenis Data" error="Data yang dimasukkan harus berupa Angka!" sqref="E19">
      <formula1>-1000000000000000000</formula1>
      <formula2>1000000000000000000</formula2>
    </dataValidation>
    <dataValidation type="decimal" showErrorMessage="1" errorTitle="Kesalahan Jenis Data" error="Data yang dimasukkan harus berupa Angka!" sqref="F19">
      <formula1>-1000000000000000000</formula1>
      <formula2>1000000000000000000</formula2>
    </dataValidation>
    <dataValidation type="decimal" showErrorMessage="1" errorTitle="Kesalahan Jenis Data" error="Data yang dimasukkan harus berupa Angka!" sqref="G19">
      <formula1>-1000000000000000000</formula1>
      <formula2>1000000000000000000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  <dataValidation type="decimal" showErrorMessage="1" errorTitle="Kesalahan Jenis Data" error="Data yang dimasukkan harus berupa Angka!" sqref="E20">
      <formula1>-1000000000000000000</formula1>
      <formula2>1000000000000000000</formula2>
    </dataValidation>
    <dataValidation type="decimal" showErrorMessage="1" errorTitle="Kesalahan Jenis Data" error="Data yang dimasukkan harus berupa Angka!" sqref="F20">
      <formula1>-1000000000000000000</formula1>
      <formula2>1000000000000000000</formula2>
    </dataValidation>
    <dataValidation type="decimal" showErrorMessage="1" errorTitle="Kesalahan Jenis Data" error="Data yang dimasukkan harus berupa Angka!" sqref="G20">
      <formula1>-1000000000000000000</formula1>
      <formula2>1000000000000000000</formula2>
    </dataValidation>
    <dataValidation type="decimal" showErrorMessage="1" errorTitle="Kesalahan Jenis Data" error="Data yang dimasukkan harus berupa Angka!" sqref="H20">
      <formula1>-1000000000000000000</formula1>
      <formula2>1000000000000000000</formula2>
    </dataValidation>
    <dataValidation type="decimal" showErrorMessage="1" errorTitle="Kesalahan Jenis Data" error="Data yang dimasukkan harus berupa Angka!" sqref="I20">
      <formula1>-1000000000000000000</formula1>
      <formula2>1000000000000000000</formula2>
    </dataValidation>
    <dataValidation type="decimal" showErrorMessage="1" errorTitle="Kesalahan Jenis Data" error="Data yang dimasukkan harus berupa Angka!" sqref="E21">
      <formula1>-1000000000000000000</formula1>
      <formula2>1000000000000000000</formula2>
    </dataValidation>
    <dataValidation type="decimal" showErrorMessage="1" errorTitle="Kesalahan Jenis Data" error="Data yang dimasukkan harus berupa Angka!" sqref="F21">
      <formula1>-1000000000000000000</formula1>
      <formula2>1000000000000000000</formula2>
    </dataValidation>
    <dataValidation type="decimal" showErrorMessage="1" errorTitle="Kesalahan Jenis Data" error="Data yang dimasukkan harus berupa Angka!" sqref="G21">
      <formula1>-1000000000000000000</formula1>
      <formula2>1000000000000000000</formula2>
    </dataValidation>
    <dataValidation type="decimal" showErrorMessage="1" errorTitle="Kesalahan Jenis Data" error="Data yang dimasukkan harus berupa Angka!" sqref="H21">
      <formula1>-1000000000000000000</formula1>
      <formula2>1000000000000000000</formula2>
    </dataValidation>
    <dataValidation type="decimal" showErrorMessage="1" errorTitle="Kesalahan Jenis Data" error="Data yang dimasukkan harus berupa Angka!" sqref="I21">
      <formula1>-1000000000000000000</formula1>
      <formula2>1000000000000000000</formula2>
    </dataValidation>
    <dataValidation type="decimal" showErrorMessage="1" errorTitle="Kesalahan Jenis Data" error="Data yang dimasukkan harus berupa Angka!" sqref="E22">
      <formula1>-1000000000000000000</formula1>
      <formula2>1000000000000000000</formula2>
    </dataValidation>
    <dataValidation type="decimal" showErrorMessage="1" errorTitle="Kesalahan Jenis Data" error="Data yang dimasukkan harus berupa Angka!" sqref="F22">
      <formula1>-1000000000000000000</formula1>
      <formula2>1000000000000000000</formula2>
    </dataValidation>
    <dataValidation type="decimal" showErrorMessage="1" errorTitle="Kesalahan Jenis Data" error="Data yang dimasukkan harus berupa Angka!" sqref="G22">
      <formula1>-1000000000000000000</formula1>
      <formula2>1000000000000000000</formula2>
    </dataValidation>
    <dataValidation type="decimal" showErrorMessage="1" errorTitle="Kesalahan Jenis Data" error="Data yang dimasukkan harus berupa Angka!" sqref="H22">
      <formula1>-1000000000000000000</formula1>
      <formula2>1000000000000000000</formula2>
    </dataValidation>
    <dataValidation type="decimal" showErrorMessage="1" errorTitle="Kesalahan Jenis Data" error="Data yang dimasukkan harus berupa Angka!" sqref="I22">
      <formula1>-1000000000000000000</formula1>
      <formula2>1000000000000000000</formula2>
    </dataValidation>
    <dataValidation type="decimal" showErrorMessage="1" errorTitle="Kesalahan Jenis Data" error="Data yang dimasukkan harus berupa Angka!" sqref="E23">
      <formula1>-1000000000000000000</formula1>
      <formula2>1000000000000000000</formula2>
    </dataValidation>
    <dataValidation type="decimal" showErrorMessage="1" errorTitle="Kesalahan Jenis Data" error="Data yang dimasukkan harus berupa Angka!" sqref="F23">
      <formula1>-1000000000000000000</formula1>
      <formula2>1000000000000000000</formula2>
    </dataValidation>
    <dataValidation type="decimal" showErrorMessage="1" errorTitle="Kesalahan Jenis Data" error="Data yang dimasukkan harus berupa Angka!" sqref="G23">
      <formula1>-1000000000000000000</formula1>
      <formula2>1000000000000000000</formula2>
    </dataValidation>
    <dataValidation type="decimal" showErrorMessage="1" errorTitle="Kesalahan Jenis Data" error="Data yang dimasukkan harus berupa Angka!" sqref="H23">
      <formula1>-1000000000000000000</formula1>
      <formula2>1000000000000000000</formula2>
    </dataValidation>
    <dataValidation type="decimal" showErrorMessage="1" errorTitle="Kesalahan Jenis Data" error="Data yang dimasukkan harus berupa Angka!" sqref="I23">
      <formula1>-1000000000000000000</formula1>
      <formula2>1000000000000000000</formula2>
    </dataValidation>
    <dataValidation type="decimal" showErrorMessage="1" errorTitle="Kesalahan Jenis Data" error="Data yang dimasukkan harus berupa Angka!" sqref="E24">
      <formula1>-1000000000000000000</formula1>
      <formula2>1000000000000000000</formula2>
    </dataValidation>
    <dataValidation type="decimal" showErrorMessage="1" errorTitle="Kesalahan Jenis Data" error="Data yang dimasukkan harus berupa Angka!" sqref="F24">
      <formula1>-1000000000000000000</formula1>
      <formula2>1000000000000000000</formula2>
    </dataValidation>
    <dataValidation type="decimal" showErrorMessage="1" errorTitle="Kesalahan Jenis Data" error="Data yang dimasukkan harus berupa Angka!" sqref="G24">
      <formula1>-1000000000000000000</formula1>
      <formula2>1000000000000000000</formula2>
    </dataValidation>
    <dataValidation type="decimal" showErrorMessage="1" errorTitle="Kesalahan Jenis Data" error="Data yang dimasukkan harus berupa Angka!" sqref="H24">
      <formula1>-1000000000000000000</formula1>
      <formula2>1000000000000000000</formula2>
    </dataValidation>
    <dataValidation type="decimal" showErrorMessage="1" errorTitle="Kesalahan Jenis Data" error="Data yang dimasukkan harus berupa Angka!" sqref="I24">
      <formula1>-1000000000000000000</formula1>
      <formula2>1000000000000000000</formula2>
    </dataValidation>
    <dataValidation type="decimal" showErrorMessage="1" errorTitle="Kesalahan Jenis Data" error="Data yang dimasukkan harus berupa Angka!" sqref="E25">
      <formula1>-1000000000000000000</formula1>
      <formula2>1000000000000000000</formula2>
    </dataValidation>
    <dataValidation type="decimal" showErrorMessage="1" errorTitle="Kesalahan Jenis Data" error="Data yang dimasukkan harus berupa Angka!" sqref="F25">
      <formula1>-1000000000000000000</formula1>
      <formula2>1000000000000000000</formula2>
    </dataValidation>
    <dataValidation type="decimal" showErrorMessage="1" errorTitle="Kesalahan Jenis Data" error="Data yang dimasukkan harus berupa Angka!" sqref="G25">
      <formula1>-1000000000000000000</formula1>
      <formula2>1000000000000000000</formula2>
    </dataValidation>
    <dataValidation type="decimal" showErrorMessage="1" errorTitle="Kesalahan Jenis Data" error="Data yang dimasukkan harus berupa Angka!" sqref="H25">
      <formula1>-1000000000000000000</formula1>
      <formula2>1000000000000000000</formula2>
    </dataValidation>
    <dataValidation type="decimal" showErrorMessage="1" errorTitle="Kesalahan Jenis Data" error="Data yang dimasukkan harus berupa Angka!" sqref="I25">
      <formula1>-1000000000000000000</formula1>
      <formula2>1000000000000000000</formula2>
    </dataValidation>
    <dataValidation type="decimal" showErrorMessage="1" errorTitle="Kesalahan Jenis Data" error="Data yang dimasukkan harus berupa Angka!" sqref="E26">
      <formula1>-1000000000000000000</formula1>
      <formula2>1000000000000000000</formula2>
    </dataValidation>
    <dataValidation type="decimal" showErrorMessage="1" errorTitle="Kesalahan Jenis Data" error="Data yang dimasukkan harus berupa Angka!" sqref="F26">
      <formula1>-1000000000000000000</formula1>
      <formula2>1000000000000000000</formula2>
    </dataValidation>
    <dataValidation type="decimal" showErrorMessage="1" errorTitle="Kesalahan Jenis Data" error="Data yang dimasukkan harus berupa Angka!" sqref="G26">
      <formula1>-1000000000000000000</formula1>
      <formula2>1000000000000000000</formula2>
    </dataValidation>
    <dataValidation type="decimal" showErrorMessage="1" errorTitle="Kesalahan Jenis Data" error="Data yang dimasukkan harus berupa Angka!" sqref="H26">
      <formula1>-1000000000000000000</formula1>
      <formula2>1000000000000000000</formula2>
    </dataValidation>
    <dataValidation type="decimal" showErrorMessage="1" errorTitle="Kesalahan Jenis Data" error="Data yang dimasukkan harus berupa Angka!" sqref="I26">
      <formula1>-1000000000000000000</formula1>
      <formula2>1000000000000000000</formula2>
    </dataValidation>
    <dataValidation type="decimal" showErrorMessage="1" errorTitle="Kesalahan Jenis Data" error="Data yang dimasukkan harus berupa Angka!" sqref="E27">
      <formula1>-1000000000000000000</formula1>
      <formula2>1000000000000000000</formula2>
    </dataValidation>
    <dataValidation type="decimal" showErrorMessage="1" errorTitle="Kesalahan Jenis Data" error="Data yang dimasukkan harus berupa Angka!" sqref="F27">
      <formula1>-1000000000000000000</formula1>
      <formula2>1000000000000000000</formula2>
    </dataValidation>
    <dataValidation type="decimal" showErrorMessage="1" errorTitle="Kesalahan Jenis Data" error="Data yang dimasukkan harus berupa Angka!" sqref="G27">
      <formula1>-1000000000000000000</formula1>
      <formula2>1000000000000000000</formula2>
    </dataValidation>
    <dataValidation type="decimal" showErrorMessage="1" errorTitle="Kesalahan Jenis Data" error="Data yang dimasukkan harus berupa Angka!" sqref="H27">
      <formula1>-1000000000000000000</formula1>
      <formula2>1000000000000000000</formula2>
    </dataValidation>
    <dataValidation type="decimal" showErrorMessage="1" errorTitle="Kesalahan Jenis Data" error="Data yang dimasukkan harus berupa Angka!" sqref="I27">
      <formula1>-1000000000000000000</formula1>
      <formula2>1000000000000000000</formula2>
    </dataValidation>
    <dataValidation type="decimal" showErrorMessage="1" errorTitle="Kesalahan Jenis Data" error="Data yang dimasukkan harus berupa Angka!" sqref="E28">
      <formula1>-1000000000000000000</formula1>
      <formula2>1000000000000000000</formula2>
    </dataValidation>
    <dataValidation type="decimal" showErrorMessage="1" errorTitle="Kesalahan Jenis Data" error="Data yang dimasukkan harus berupa Angka!" sqref="F28">
      <formula1>-1000000000000000000</formula1>
      <formula2>1000000000000000000</formula2>
    </dataValidation>
    <dataValidation type="decimal" showErrorMessage="1" errorTitle="Kesalahan Jenis Data" error="Data yang dimasukkan harus berupa Angka!" sqref="G28">
      <formula1>-1000000000000000000</formula1>
      <formula2>1000000000000000000</formula2>
    </dataValidation>
    <dataValidation type="decimal" showErrorMessage="1" errorTitle="Kesalahan Jenis Data" error="Data yang dimasukkan harus berupa Angka!" sqref="H28">
      <formula1>-1000000000000000000</formula1>
      <formula2>1000000000000000000</formula2>
    </dataValidation>
    <dataValidation type="decimal" showErrorMessage="1" errorTitle="Kesalahan Jenis Data" error="Data yang dimasukkan harus berupa Angka!" sqref="I28">
      <formula1>-1000000000000000000</formula1>
      <formula2>1000000000000000000</formula2>
    </dataValidation>
    <dataValidation type="decimal" showErrorMessage="1" errorTitle="Kesalahan Jenis Data" error="Data yang dimasukkan harus berupa Angka!" sqref="E29">
      <formula1>-1000000000000000000</formula1>
      <formula2>1000000000000000000</formula2>
    </dataValidation>
    <dataValidation type="decimal" showErrorMessage="1" errorTitle="Kesalahan Jenis Data" error="Data yang dimasukkan harus berupa Angka!" sqref="F29">
      <formula1>-1000000000000000000</formula1>
      <formula2>1000000000000000000</formula2>
    </dataValidation>
    <dataValidation type="decimal" showErrorMessage="1" errorTitle="Kesalahan Jenis Data" error="Data yang dimasukkan harus berupa Angka!" sqref="G29">
      <formula1>-1000000000000000000</formula1>
      <formula2>1000000000000000000</formula2>
    </dataValidation>
    <dataValidation type="decimal" showErrorMessage="1" errorTitle="Kesalahan Jenis Data" error="Data yang dimasukkan harus berupa Angka!" sqref="H29">
      <formula1>-1000000000000000000</formula1>
      <formula2>1000000000000000000</formula2>
    </dataValidation>
    <dataValidation type="decimal" showErrorMessage="1" errorTitle="Kesalahan Jenis Data" error="Data yang dimasukkan harus berupa Angka!" sqref="I29">
      <formula1>-1000000000000000000</formula1>
      <formula2>1000000000000000000</formula2>
    </dataValidation>
    <dataValidation type="decimal" showErrorMessage="1" errorTitle="Kesalahan Jenis Data" error="Data yang dimasukkan harus berupa Angka!" sqref="E30">
      <formula1>-1000000000000000000</formula1>
      <formula2>1000000000000000000</formula2>
    </dataValidation>
    <dataValidation type="decimal" showErrorMessage="1" errorTitle="Kesalahan Jenis Data" error="Data yang dimasukkan harus berupa Angka!" sqref="F30">
      <formula1>-1000000000000000000</formula1>
      <formula2>1000000000000000000</formula2>
    </dataValidation>
    <dataValidation type="decimal" showErrorMessage="1" errorTitle="Kesalahan Jenis Data" error="Data yang dimasukkan harus berupa Angka!" sqref="G30">
      <formula1>-1000000000000000000</formula1>
      <formula2>1000000000000000000</formula2>
    </dataValidation>
    <dataValidation type="decimal" showErrorMessage="1" errorTitle="Kesalahan Jenis Data" error="Data yang dimasukkan harus berupa Angka!" sqref="H30">
      <formula1>-1000000000000000000</formula1>
      <formula2>1000000000000000000</formula2>
    </dataValidation>
    <dataValidation type="decimal" showErrorMessage="1" errorTitle="Kesalahan Jenis Data" error="Data yang dimasukkan harus berupa Angka!" sqref="I30">
      <formula1>-1000000000000000000</formula1>
      <formula2>1000000000000000000</formula2>
    </dataValidation>
    <dataValidation type="decimal" showErrorMessage="1" errorTitle="Kesalahan Jenis Data" error="Data yang dimasukkan harus berupa Angka!" sqref="E31">
      <formula1>-1000000000000000000</formula1>
      <formula2>1000000000000000000</formula2>
    </dataValidation>
    <dataValidation type="decimal" showErrorMessage="1" errorTitle="Kesalahan Jenis Data" error="Data yang dimasukkan harus berupa Angka!" sqref="F31">
      <formula1>-1000000000000000000</formula1>
      <formula2>1000000000000000000</formula2>
    </dataValidation>
    <dataValidation type="decimal" showErrorMessage="1" errorTitle="Kesalahan Jenis Data" error="Data yang dimasukkan harus berupa Angka!" sqref="G31">
      <formula1>-1000000000000000000</formula1>
      <formula2>1000000000000000000</formula2>
    </dataValidation>
    <dataValidation type="decimal" showErrorMessage="1" errorTitle="Kesalahan Jenis Data" error="Data yang dimasukkan harus berupa Angka!" sqref="H31">
      <formula1>-1000000000000000000</formula1>
      <formula2>1000000000000000000</formula2>
    </dataValidation>
    <dataValidation type="decimal" showErrorMessage="1" errorTitle="Kesalahan Jenis Data" error="Data yang dimasukkan harus berupa Angka!" sqref="I31">
      <formula1>-1000000000000000000</formula1>
      <formula2>1000000000000000000</formula2>
    </dataValidation>
    <dataValidation type="decimal" showErrorMessage="1" errorTitle="Kesalahan Jenis Data" error="Data yang dimasukkan harus berupa Angka!" sqref="E32">
      <formula1>-1000000000000000000</formula1>
      <formula2>1000000000000000000</formula2>
    </dataValidation>
    <dataValidation type="decimal" showErrorMessage="1" errorTitle="Kesalahan Jenis Data" error="Data yang dimasukkan harus berupa Angka!" sqref="F32">
      <formula1>-1000000000000000000</formula1>
      <formula2>1000000000000000000</formula2>
    </dataValidation>
    <dataValidation type="decimal" showErrorMessage="1" errorTitle="Kesalahan Jenis Data" error="Data yang dimasukkan harus berupa Angka!" sqref="G32">
      <formula1>-1000000000000000000</formula1>
      <formula2>1000000000000000000</formula2>
    </dataValidation>
    <dataValidation type="decimal" showErrorMessage="1" errorTitle="Kesalahan Jenis Data" error="Data yang dimasukkan harus berupa Angka!" sqref="H32">
      <formula1>-1000000000000000000</formula1>
      <formula2>1000000000000000000</formula2>
    </dataValidation>
    <dataValidation type="decimal" showErrorMessage="1" errorTitle="Kesalahan Jenis Data" error="Data yang dimasukkan harus berupa Angka!" sqref="I32">
      <formula1>-1000000000000000000</formula1>
      <formula2>1000000000000000000</formula2>
    </dataValidation>
    <dataValidation type="decimal" showErrorMessage="1" errorTitle="Kesalahan Jenis Data" error="Data yang dimasukkan harus berupa Angka!" sqref="E33">
      <formula1>-1000000000000000000</formula1>
      <formula2>1000000000000000000</formula2>
    </dataValidation>
    <dataValidation type="decimal" showErrorMessage="1" errorTitle="Kesalahan Jenis Data" error="Data yang dimasukkan harus berupa Angka!" sqref="F33">
      <formula1>-1000000000000000000</formula1>
      <formula2>1000000000000000000</formula2>
    </dataValidation>
    <dataValidation type="decimal" showErrorMessage="1" errorTitle="Kesalahan Jenis Data" error="Data yang dimasukkan harus berupa Angka!" sqref="G33">
      <formula1>-1000000000000000000</formula1>
      <formula2>1000000000000000000</formula2>
    </dataValidation>
    <dataValidation type="decimal" showErrorMessage="1" errorTitle="Kesalahan Jenis Data" error="Data yang dimasukkan harus berupa Angka!" sqref="H33">
      <formula1>-1000000000000000000</formula1>
      <formula2>1000000000000000000</formula2>
    </dataValidation>
    <dataValidation type="decimal" showErrorMessage="1" errorTitle="Kesalahan Jenis Data" error="Data yang dimasukkan harus berupa Angka!" sqref="I33">
      <formula1>-1000000000000000000</formula1>
      <formula2>1000000000000000000</formula2>
    </dataValidation>
    <dataValidation type="decimal" showErrorMessage="1" errorTitle="Kesalahan Jenis Data" error="Data yang dimasukkan harus berupa Angka!" sqref="E34">
      <formula1>-1000000000000000000</formula1>
      <formula2>1000000000000000000</formula2>
    </dataValidation>
    <dataValidation type="decimal" showErrorMessage="1" errorTitle="Kesalahan Jenis Data" error="Data yang dimasukkan harus berupa Angka!" sqref="F34">
      <formula1>-1000000000000000000</formula1>
      <formula2>1000000000000000000</formula2>
    </dataValidation>
    <dataValidation type="decimal" showErrorMessage="1" errorTitle="Kesalahan Jenis Data" error="Data yang dimasukkan harus berupa Angka!" sqref="G34">
      <formula1>-1000000000000000000</formula1>
      <formula2>1000000000000000000</formula2>
    </dataValidation>
    <dataValidation type="decimal" showErrorMessage="1" errorTitle="Kesalahan Jenis Data" error="Data yang dimasukkan harus berupa Angka!" sqref="H34">
      <formula1>-1000000000000000000</formula1>
      <formula2>1000000000000000000</formula2>
    </dataValidation>
    <dataValidation type="decimal" showErrorMessage="1" errorTitle="Kesalahan Jenis Data" error="Data yang dimasukkan harus berupa Angka!" sqref="I34">
      <formula1>-1000000000000000000</formula1>
      <formula2>1000000000000000000</formula2>
    </dataValidation>
    <dataValidation type="decimal" showErrorMessage="1" errorTitle="Kesalahan Jenis Data" error="Data yang dimasukkan harus berupa Angka!" sqref="E35">
      <formula1>-1000000000000000000</formula1>
      <formula2>1000000000000000000</formula2>
    </dataValidation>
    <dataValidation type="decimal" showErrorMessage="1" errorTitle="Kesalahan Jenis Data" error="Data yang dimasukkan harus berupa Angka!" sqref="F35">
      <formula1>-1000000000000000000</formula1>
      <formula2>1000000000000000000</formula2>
    </dataValidation>
    <dataValidation type="decimal" showErrorMessage="1" errorTitle="Kesalahan Jenis Data" error="Data yang dimasukkan harus berupa Angka!" sqref="G35">
      <formula1>-1000000000000000000</formula1>
      <formula2>1000000000000000000</formula2>
    </dataValidation>
    <dataValidation type="decimal" showErrorMessage="1" errorTitle="Kesalahan Jenis Data" error="Data yang dimasukkan harus berupa Angka!" sqref="H35">
      <formula1>-1000000000000000000</formula1>
      <formula2>1000000000000000000</formula2>
    </dataValidation>
    <dataValidation type="decimal" showErrorMessage="1" errorTitle="Kesalahan Jenis Data" error="Data yang dimasukkan harus berupa Angka!" sqref="I35">
      <formula1>-1000000000000000000</formula1>
      <formula2>1000000000000000000</formula2>
    </dataValidation>
    <dataValidation type="decimal" showErrorMessage="1" errorTitle="Kesalahan Jenis Data" error="Data yang dimasukkan harus berupa Angka!" sqref="E36">
      <formula1>-1000000000000000000</formula1>
      <formula2>1000000000000000000</formula2>
    </dataValidation>
    <dataValidation type="decimal" showErrorMessage="1" errorTitle="Kesalahan Jenis Data" error="Data yang dimasukkan harus berupa Angka!" sqref="F36">
      <formula1>-1000000000000000000</formula1>
      <formula2>1000000000000000000</formula2>
    </dataValidation>
    <dataValidation type="decimal" showErrorMessage="1" errorTitle="Kesalahan Jenis Data" error="Data yang dimasukkan harus berupa Angka!" sqref="G36">
      <formula1>-1000000000000000000</formula1>
      <formula2>1000000000000000000</formula2>
    </dataValidation>
    <dataValidation type="decimal" showErrorMessage="1" errorTitle="Kesalahan Jenis Data" error="Data yang dimasukkan harus berupa Angka!" sqref="H36">
      <formula1>-1000000000000000000</formula1>
      <formula2>1000000000000000000</formula2>
    </dataValidation>
    <dataValidation type="decimal" showErrorMessage="1" errorTitle="Kesalahan Jenis Data" error="Data yang dimasukkan harus berupa Angka!" sqref="I36">
      <formula1>-1000000000000000000</formula1>
      <formula2>1000000000000000000</formula2>
    </dataValidation>
    <dataValidation type="decimal" showErrorMessage="1" errorTitle="Kesalahan Jenis Data" error="Data yang dimasukkan harus berupa Angka!" sqref="E39">
      <formula1>-1000000000000000000</formula1>
      <formula2>1000000000000000000</formula2>
    </dataValidation>
    <dataValidation type="decimal" showErrorMessage="1" errorTitle="Kesalahan Jenis Data" error="Data yang dimasukkan harus berupa Angka!" sqref="F39">
      <formula1>-1000000000000000000</formula1>
      <formula2>1000000000000000000</formula2>
    </dataValidation>
    <dataValidation type="decimal" showErrorMessage="1" errorTitle="Kesalahan Jenis Data" error="Data yang dimasukkan harus berupa Angka!" sqref="G39">
      <formula1>-1000000000000000000</formula1>
      <formula2>1000000000000000000</formula2>
    </dataValidation>
    <dataValidation type="decimal" showErrorMessage="1" errorTitle="Kesalahan Jenis Data" error="Data yang dimasukkan harus berupa Angka!" sqref="H39">
      <formula1>-1000000000000000000</formula1>
      <formula2>1000000000000000000</formula2>
    </dataValidation>
    <dataValidation type="decimal" showErrorMessage="1" errorTitle="Kesalahan Jenis Data" error="Data yang dimasukkan harus berupa Angka!" sqref="I39">
      <formula1>-1000000000000000000</formula1>
      <formula2>1000000000000000000</formula2>
    </dataValidation>
    <dataValidation type="decimal" showErrorMessage="1" errorTitle="Kesalahan Jenis Data" error="Data yang dimasukkan harus berupa Angka!" sqref="E40">
      <formula1>-1000000000000000000</formula1>
      <formula2>1000000000000000000</formula2>
    </dataValidation>
    <dataValidation type="decimal" showErrorMessage="1" errorTitle="Kesalahan Jenis Data" error="Data yang dimasukkan harus berupa Angka!" sqref="F40">
      <formula1>-1000000000000000000</formula1>
      <formula2>1000000000000000000</formula2>
    </dataValidation>
    <dataValidation type="decimal" showErrorMessage="1" errorTitle="Kesalahan Jenis Data" error="Data yang dimasukkan harus berupa Angka!" sqref="G40">
      <formula1>-1000000000000000000</formula1>
      <formula2>1000000000000000000</formula2>
    </dataValidation>
    <dataValidation type="decimal" showErrorMessage="1" errorTitle="Kesalahan Jenis Data" error="Data yang dimasukkan harus berupa Angka!" sqref="H40">
      <formula1>-1000000000000000000</formula1>
      <formula2>1000000000000000000</formula2>
    </dataValidation>
    <dataValidation type="decimal" showErrorMessage="1" errorTitle="Kesalahan Jenis Data" error="Data yang dimasukkan harus berupa Angka!" sqref="I40">
      <formula1>-1000000000000000000</formula1>
      <formula2>1000000000000000000</formula2>
    </dataValidation>
    <dataValidation type="decimal" showErrorMessage="1" errorTitle="Kesalahan Jenis Data" error="Data yang dimasukkan harus berupa Angka!" sqref="E41">
      <formula1>-1000000000000000000</formula1>
      <formula2>1000000000000000000</formula2>
    </dataValidation>
    <dataValidation type="decimal" showErrorMessage="1" errorTitle="Kesalahan Jenis Data" error="Data yang dimasukkan harus berupa Angka!" sqref="F41">
      <formula1>-1000000000000000000</formula1>
      <formula2>1000000000000000000</formula2>
    </dataValidation>
    <dataValidation type="decimal" showErrorMessage="1" errorTitle="Kesalahan Jenis Data" error="Data yang dimasukkan harus berupa Angka!" sqref="G41">
      <formula1>-1000000000000000000</formula1>
      <formula2>1000000000000000000</formula2>
    </dataValidation>
    <dataValidation type="decimal" showErrorMessage="1" errorTitle="Kesalahan Jenis Data" error="Data yang dimasukkan harus berupa Angka!" sqref="H41">
      <formula1>-1000000000000000000</formula1>
      <formula2>1000000000000000000</formula2>
    </dataValidation>
    <dataValidation type="decimal" showErrorMessage="1" errorTitle="Kesalahan Jenis Data" error="Data yang dimasukkan harus berupa Angka!" sqref="I41">
      <formula1>-1000000000000000000</formula1>
      <formula2>1000000000000000000</formula2>
    </dataValidation>
    <dataValidation type="decimal" showErrorMessage="1" errorTitle="Kesalahan Jenis Data" error="Data yang dimasukkan harus berupa Angka!" sqref="E42">
      <formula1>-1000000000000000000</formula1>
      <formula2>1000000000000000000</formula2>
    </dataValidation>
    <dataValidation type="decimal" showErrorMessage="1" errorTitle="Kesalahan Jenis Data" error="Data yang dimasukkan harus berupa Angka!" sqref="F42">
      <formula1>-1000000000000000000</formula1>
      <formula2>1000000000000000000</formula2>
    </dataValidation>
    <dataValidation type="decimal" showErrorMessage="1" errorTitle="Kesalahan Jenis Data" error="Data yang dimasukkan harus berupa Angka!" sqref="G42">
      <formula1>-1000000000000000000</formula1>
      <formula2>1000000000000000000</formula2>
    </dataValidation>
    <dataValidation type="decimal" showErrorMessage="1" errorTitle="Kesalahan Jenis Data" error="Data yang dimasukkan harus berupa Angka!" sqref="H42">
      <formula1>-1000000000000000000</formula1>
      <formula2>1000000000000000000</formula2>
    </dataValidation>
    <dataValidation type="decimal" showErrorMessage="1" errorTitle="Kesalahan Jenis Data" error="Data yang dimasukkan harus berupa Angka!" sqref="I42">
      <formula1>-1000000000000000000</formula1>
      <formula2>1000000000000000000</formula2>
    </dataValidation>
    <dataValidation type="decimal" showErrorMessage="1" errorTitle="Kesalahan Jenis Data" error="Data yang dimasukkan harus berupa Angka!" sqref="E43">
      <formula1>-1000000000000000000</formula1>
      <formula2>1000000000000000000</formula2>
    </dataValidation>
    <dataValidation type="decimal" showErrorMessage="1" errorTitle="Kesalahan Jenis Data" error="Data yang dimasukkan harus berupa Angka!" sqref="F43">
      <formula1>-1000000000000000000</formula1>
      <formula2>1000000000000000000</formula2>
    </dataValidation>
    <dataValidation type="decimal" showErrorMessage="1" errorTitle="Kesalahan Jenis Data" error="Data yang dimasukkan harus berupa Angka!" sqref="G43">
      <formula1>-1000000000000000000</formula1>
      <formula2>1000000000000000000</formula2>
    </dataValidation>
    <dataValidation type="decimal" showErrorMessage="1" errorTitle="Kesalahan Jenis Data" error="Data yang dimasukkan harus berupa Angka!" sqref="H43">
      <formula1>-1000000000000000000</formula1>
      <formula2>1000000000000000000</formula2>
    </dataValidation>
    <dataValidation type="decimal" showErrorMessage="1" errorTitle="Kesalahan Jenis Data" error="Data yang dimasukkan harus berupa Angka!" sqref="I43">
      <formula1>-1000000000000000000</formula1>
      <formula2>1000000000000000000</formula2>
    </dataValidation>
    <dataValidation type="decimal" showErrorMessage="1" errorTitle="Kesalahan Jenis Data" error="Data yang dimasukkan harus berupa Angka!" sqref="E44">
      <formula1>-1000000000000000000</formula1>
      <formula2>1000000000000000000</formula2>
    </dataValidation>
    <dataValidation type="decimal" showErrorMessage="1" errorTitle="Kesalahan Jenis Data" error="Data yang dimasukkan harus berupa Angka!" sqref="F44">
      <formula1>-1000000000000000000</formula1>
      <formula2>1000000000000000000</formula2>
    </dataValidation>
    <dataValidation type="decimal" showErrorMessage="1" errorTitle="Kesalahan Jenis Data" error="Data yang dimasukkan harus berupa Angka!" sqref="G44">
      <formula1>-1000000000000000000</formula1>
      <formula2>1000000000000000000</formula2>
    </dataValidation>
    <dataValidation type="decimal" showErrorMessage="1" errorTitle="Kesalahan Jenis Data" error="Data yang dimasukkan harus berupa Angka!" sqref="H44">
      <formula1>-1000000000000000000</formula1>
      <formula2>1000000000000000000</formula2>
    </dataValidation>
    <dataValidation type="decimal" showErrorMessage="1" errorTitle="Kesalahan Jenis Data" error="Data yang dimasukkan harus berupa Angka!" sqref="I44">
      <formula1>-1000000000000000000</formula1>
      <formula2>1000000000000000000</formula2>
    </dataValidation>
    <dataValidation type="decimal" showErrorMessage="1" errorTitle="Kesalahan Jenis Data" error="Data yang dimasukkan harus berupa Angka!" sqref="E45">
      <formula1>-1000000000000000000</formula1>
      <formula2>1000000000000000000</formula2>
    </dataValidation>
    <dataValidation type="decimal" showErrorMessage="1" errorTitle="Kesalahan Jenis Data" error="Data yang dimasukkan harus berupa Angka!" sqref="F45">
      <formula1>-1000000000000000000</formula1>
      <formula2>1000000000000000000</formula2>
    </dataValidation>
    <dataValidation type="decimal" showErrorMessage="1" errorTitle="Kesalahan Jenis Data" error="Data yang dimasukkan harus berupa Angka!" sqref="G45">
      <formula1>-1000000000000000000</formula1>
      <formula2>1000000000000000000</formula2>
    </dataValidation>
    <dataValidation type="decimal" showErrorMessage="1" errorTitle="Kesalahan Jenis Data" error="Data yang dimasukkan harus berupa Angka!" sqref="H45">
      <formula1>-1000000000000000000</formula1>
      <formula2>1000000000000000000</formula2>
    </dataValidation>
    <dataValidation type="decimal" showErrorMessage="1" errorTitle="Kesalahan Jenis Data" error="Data yang dimasukkan harus berupa Angka!" sqref="I45">
      <formula1>-1000000000000000000</formula1>
      <formula2>1000000000000000000</formula2>
    </dataValidation>
    <dataValidation type="decimal" showErrorMessage="1" errorTitle="Kesalahan Jenis Data" error="Data yang dimasukkan harus berupa Angka!" sqref="E46">
      <formula1>-1000000000000000000</formula1>
      <formula2>1000000000000000000</formula2>
    </dataValidation>
    <dataValidation type="decimal" showErrorMessage="1" errorTitle="Kesalahan Jenis Data" error="Data yang dimasukkan harus berupa Angka!" sqref="F46">
      <formula1>-1000000000000000000</formula1>
      <formula2>1000000000000000000</formula2>
    </dataValidation>
    <dataValidation type="decimal" showErrorMessage="1" errorTitle="Kesalahan Jenis Data" error="Data yang dimasukkan harus berupa Angka!" sqref="G46">
      <formula1>-1000000000000000000</formula1>
      <formula2>1000000000000000000</formula2>
    </dataValidation>
    <dataValidation type="decimal" showErrorMessage="1" errorTitle="Kesalahan Jenis Data" error="Data yang dimasukkan harus berupa Angka!" sqref="H46">
      <formula1>-1000000000000000000</formula1>
      <formula2>1000000000000000000</formula2>
    </dataValidation>
    <dataValidation type="decimal" showErrorMessage="1" errorTitle="Kesalahan Jenis Data" error="Data yang dimasukkan harus berupa Angka!" sqref="I46">
      <formula1>-1000000000000000000</formula1>
      <formula2>1000000000000000000</formula2>
    </dataValidation>
    <dataValidation type="decimal" showErrorMessage="1" errorTitle="Kesalahan Jenis Data" error="Data yang dimasukkan harus berupa Angka!" sqref="E47">
      <formula1>-1000000000000000000</formula1>
      <formula2>1000000000000000000</formula2>
    </dataValidation>
    <dataValidation type="decimal" showErrorMessage="1" errorTitle="Kesalahan Jenis Data" error="Data yang dimasukkan harus berupa Angka!" sqref="F47">
      <formula1>-1000000000000000000</formula1>
      <formula2>1000000000000000000</formula2>
    </dataValidation>
    <dataValidation type="decimal" showErrorMessage="1" errorTitle="Kesalahan Jenis Data" error="Data yang dimasukkan harus berupa Angka!" sqref="G47">
      <formula1>-1000000000000000000</formula1>
      <formula2>1000000000000000000</formula2>
    </dataValidation>
    <dataValidation type="decimal" showErrorMessage="1" errorTitle="Kesalahan Jenis Data" error="Data yang dimasukkan harus berupa Angka!" sqref="H47">
      <formula1>-1000000000000000000</formula1>
      <formula2>1000000000000000000</formula2>
    </dataValidation>
    <dataValidation type="decimal" showErrorMessage="1" errorTitle="Kesalahan Jenis Data" error="Data yang dimasukkan harus berupa Angka!" sqref="I47">
      <formula1>-1000000000000000000</formula1>
      <formula2>1000000000000000000</formula2>
    </dataValidation>
    <dataValidation type="decimal" showErrorMessage="1" errorTitle="Kesalahan Jenis Data" error="Data yang dimasukkan harus berupa Angka!" sqref="E48">
      <formula1>-1000000000000000000</formula1>
      <formula2>1000000000000000000</formula2>
    </dataValidation>
    <dataValidation type="decimal" showErrorMessage="1" errorTitle="Kesalahan Jenis Data" error="Data yang dimasukkan harus berupa Angka!" sqref="F48">
      <formula1>-1000000000000000000</formula1>
      <formula2>1000000000000000000</formula2>
    </dataValidation>
    <dataValidation type="decimal" showErrorMessage="1" errorTitle="Kesalahan Jenis Data" error="Data yang dimasukkan harus berupa Angka!" sqref="G48">
      <formula1>-1000000000000000000</formula1>
      <formula2>1000000000000000000</formula2>
    </dataValidation>
    <dataValidation type="decimal" showErrorMessage="1" errorTitle="Kesalahan Jenis Data" error="Data yang dimasukkan harus berupa Angka!" sqref="H48">
      <formula1>-1000000000000000000</formula1>
      <formula2>1000000000000000000</formula2>
    </dataValidation>
    <dataValidation type="decimal" showErrorMessage="1" errorTitle="Kesalahan Jenis Data" error="Data yang dimasukkan harus berupa Angka!" sqref="I48">
      <formula1>-1000000000000000000</formula1>
      <formula2>1000000000000000000</formula2>
    </dataValidation>
    <dataValidation type="decimal" showErrorMessage="1" errorTitle="Kesalahan Jenis Data" error="Data yang dimasukkan harus berupa Angka!" sqref="E49">
      <formula1>-1000000000000000000</formula1>
      <formula2>1000000000000000000</formula2>
    </dataValidation>
    <dataValidation type="decimal" showErrorMessage="1" errorTitle="Kesalahan Jenis Data" error="Data yang dimasukkan harus berupa Angka!" sqref="F49">
      <formula1>-1000000000000000000</formula1>
      <formula2>1000000000000000000</formula2>
    </dataValidation>
    <dataValidation type="decimal" showErrorMessage="1" errorTitle="Kesalahan Jenis Data" error="Data yang dimasukkan harus berupa Angka!" sqref="G49">
      <formula1>-1000000000000000000</formula1>
      <formula2>1000000000000000000</formula2>
    </dataValidation>
    <dataValidation type="decimal" showErrorMessage="1" errorTitle="Kesalahan Jenis Data" error="Data yang dimasukkan harus berupa Angka!" sqref="H49">
      <formula1>-1000000000000000000</formula1>
      <formula2>1000000000000000000</formula2>
    </dataValidation>
    <dataValidation type="decimal" showErrorMessage="1" errorTitle="Kesalahan Jenis Data" error="Data yang dimasukkan harus berupa Angka!" sqref="I49">
      <formula1>-1000000000000000000</formula1>
      <formula2>1000000000000000000</formula2>
    </dataValidation>
    <dataValidation type="decimal" showErrorMessage="1" errorTitle="Kesalahan Jenis Data" error="Data yang dimasukkan harus berupa Angka!" sqref="E50">
      <formula1>-1000000000000000000</formula1>
      <formula2>1000000000000000000</formula2>
    </dataValidation>
    <dataValidation type="decimal" showErrorMessage="1" errorTitle="Kesalahan Jenis Data" error="Data yang dimasukkan harus berupa Angka!" sqref="F50">
      <formula1>-1000000000000000000</formula1>
      <formula2>1000000000000000000</formula2>
    </dataValidation>
    <dataValidation type="decimal" showErrorMessage="1" errorTitle="Kesalahan Jenis Data" error="Data yang dimasukkan harus berupa Angka!" sqref="G50">
      <formula1>-1000000000000000000</formula1>
      <formula2>1000000000000000000</formula2>
    </dataValidation>
    <dataValidation type="decimal" showErrorMessage="1" errorTitle="Kesalahan Jenis Data" error="Data yang dimasukkan harus berupa Angka!" sqref="H50">
      <formula1>-1000000000000000000</formula1>
      <formula2>1000000000000000000</formula2>
    </dataValidation>
    <dataValidation type="decimal" showErrorMessage="1" errorTitle="Kesalahan Jenis Data" error="Data yang dimasukkan harus berupa Angka!" sqref="I50">
      <formula1>-1000000000000000000</formula1>
      <formula2>1000000000000000000</formula2>
    </dataValidation>
    <dataValidation type="decimal" showErrorMessage="1" errorTitle="Kesalahan Jenis Data" error="Data yang dimasukkan harus berupa Angka!" sqref="E51">
      <formula1>-1000000000000000000</formula1>
      <formula2>1000000000000000000</formula2>
    </dataValidation>
    <dataValidation type="decimal" showErrorMessage="1" errorTitle="Kesalahan Jenis Data" error="Data yang dimasukkan harus berupa Angka!" sqref="F51">
      <formula1>-1000000000000000000</formula1>
      <formula2>1000000000000000000</formula2>
    </dataValidation>
    <dataValidation type="decimal" showErrorMessage="1" errorTitle="Kesalahan Jenis Data" error="Data yang dimasukkan harus berupa Angka!" sqref="G51">
      <formula1>-1000000000000000000</formula1>
      <formula2>1000000000000000000</formula2>
    </dataValidation>
    <dataValidation type="decimal" showErrorMessage="1" errorTitle="Kesalahan Jenis Data" error="Data yang dimasukkan harus berupa Angka!" sqref="H51">
      <formula1>-1000000000000000000</formula1>
      <formula2>1000000000000000000</formula2>
    </dataValidation>
    <dataValidation type="decimal" showErrorMessage="1" errorTitle="Kesalahan Jenis Data" error="Data yang dimasukkan harus berupa Angka!" sqref="I51">
      <formula1>-1000000000000000000</formula1>
      <formula2>1000000000000000000</formula2>
    </dataValidation>
    <dataValidation type="decimal" showErrorMessage="1" errorTitle="Kesalahan Jenis Data" error="Data yang dimasukkan harus berupa Angka!" sqref="E52">
      <formula1>-1000000000000000000</formula1>
      <formula2>1000000000000000000</formula2>
    </dataValidation>
    <dataValidation type="decimal" showErrorMessage="1" errorTitle="Kesalahan Jenis Data" error="Data yang dimasukkan harus berupa Angka!" sqref="F52">
      <formula1>-1000000000000000000</formula1>
      <formula2>1000000000000000000</formula2>
    </dataValidation>
    <dataValidation type="decimal" showErrorMessage="1" errorTitle="Kesalahan Jenis Data" error="Data yang dimasukkan harus berupa Angka!" sqref="G52">
      <formula1>-1000000000000000000</formula1>
      <formula2>1000000000000000000</formula2>
    </dataValidation>
    <dataValidation type="decimal" showErrorMessage="1" errorTitle="Kesalahan Jenis Data" error="Data yang dimasukkan harus berupa Angka!" sqref="H52">
      <formula1>-1000000000000000000</formula1>
      <formula2>1000000000000000000</formula2>
    </dataValidation>
    <dataValidation type="decimal" showErrorMessage="1" errorTitle="Kesalahan Jenis Data" error="Data yang dimasukkan harus berupa Angka!" sqref="I52">
      <formula1>-1000000000000000000</formula1>
      <formula2>1000000000000000000</formula2>
    </dataValidation>
    <dataValidation type="decimal" showErrorMessage="1" errorTitle="Kesalahan Jenis Data" error="Data yang dimasukkan harus berupa Angka!" sqref="E53">
      <formula1>-1000000000000000000</formula1>
      <formula2>1000000000000000000</formula2>
    </dataValidation>
    <dataValidation type="decimal" showErrorMessage="1" errorTitle="Kesalahan Jenis Data" error="Data yang dimasukkan harus berupa Angka!" sqref="F53">
      <formula1>-1000000000000000000</formula1>
      <formula2>1000000000000000000</formula2>
    </dataValidation>
    <dataValidation type="decimal" showErrorMessage="1" errorTitle="Kesalahan Jenis Data" error="Data yang dimasukkan harus berupa Angka!" sqref="G53">
      <formula1>-1000000000000000000</formula1>
      <formula2>1000000000000000000</formula2>
    </dataValidation>
    <dataValidation type="decimal" showErrorMessage="1" errorTitle="Kesalahan Jenis Data" error="Data yang dimasukkan harus berupa Angka!" sqref="H53">
      <formula1>-1000000000000000000</formula1>
      <formula2>1000000000000000000</formula2>
    </dataValidation>
    <dataValidation type="decimal" showErrorMessage="1" errorTitle="Kesalahan Jenis Data" error="Data yang dimasukkan harus berupa Angka!" sqref="I53">
      <formula1>-1000000000000000000</formula1>
      <formula2>1000000000000000000</formula2>
    </dataValidation>
    <dataValidation type="decimal" showErrorMessage="1" errorTitle="Kesalahan Jenis Data" error="Data yang dimasukkan harus berupa Angka!" sqref="E54">
      <formula1>-1000000000000000000</formula1>
      <formula2>1000000000000000000</formula2>
    </dataValidation>
    <dataValidation type="decimal" showErrorMessage="1" errorTitle="Kesalahan Jenis Data" error="Data yang dimasukkan harus berupa Angka!" sqref="F54">
      <formula1>-1000000000000000000</formula1>
      <formula2>1000000000000000000</formula2>
    </dataValidation>
    <dataValidation type="decimal" showErrorMessage="1" errorTitle="Kesalahan Jenis Data" error="Data yang dimasukkan harus berupa Angka!" sqref="G54">
      <formula1>-1000000000000000000</formula1>
      <formula2>1000000000000000000</formula2>
    </dataValidation>
    <dataValidation type="decimal" showErrorMessage="1" errorTitle="Kesalahan Jenis Data" error="Data yang dimasukkan harus berupa Angka!" sqref="H54">
      <formula1>-1000000000000000000</formula1>
      <formula2>1000000000000000000</formula2>
    </dataValidation>
    <dataValidation type="decimal" showErrorMessage="1" errorTitle="Kesalahan Jenis Data" error="Data yang dimasukkan harus berupa Angka!" sqref="I54">
      <formula1>-1000000000000000000</formula1>
      <formula2>1000000000000000000</formula2>
    </dataValidation>
    <dataValidation type="decimal" showErrorMessage="1" errorTitle="Kesalahan Jenis Data" error="Data yang dimasukkan harus berupa Angka!" sqref="E55">
      <formula1>-1000000000000000000</formula1>
      <formula2>1000000000000000000</formula2>
    </dataValidation>
    <dataValidation type="decimal" showErrorMessage="1" errorTitle="Kesalahan Jenis Data" error="Data yang dimasukkan harus berupa Angka!" sqref="F55">
      <formula1>-1000000000000000000</formula1>
      <formula2>1000000000000000000</formula2>
    </dataValidation>
    <dataValidation type="decimal" showErrorMessage="1" errorTitle="Kesalahan Jenis Data" error="Data yang dimasukkan harus berupa Angka!" sqref="G55">
      <formula1>-1000000000000000000</formula1>
      <formula2>1000000000000000000</formula2>
    </dataValidation>
    <dataValidation type="decimal" showErrorMessage="1" errorTitle="Kesalahan Jenis Data" error="Data yang dimasukkan harus berupa Angka!" sqref="H55">
      <formula1>-1000000000000000000</formula1>
      <formula2>1000000000000000000</formula2>
    </dataValidation>
    <dataValidation type="decimal" showErrorMessage="1" errorTitle="Kesalahan Jenis Data" error="Data yang dimasukkan harus berupa Angka!" sqref="I55">
      <formula1>-1000000000000000000</formula1>
      <formula2>1000000000000000000</formula2>
    </dataValidation>
    <dataValidation type="decimal" showErrorMessage="1" errorTitle="Kesalahan Jenis Data" error="Data yang dimasukkan harus berupa Angka!" sqref="E56">
      <formula1>-1000000000000000000</formula1>
      <formula2>1000000000000000000</formula2>
    </dataValidation>
    <dataValidation type="decimal" showErrorMessage="1" errorTitle="Kesalahan Jenis Data" error="Data yang dimasukkan harus berupa Angka!" sqref="F56">
      <formula1>-1000000000000000000</formula1>
      <formula2>1000000000000000000</formula2>
    </dataValidation>
    <dataValidation type="decimal" showErrorMessage="1" errorTitle="Kesalahan Jenis Data" error="Data yang dimasukkan harus berupa Angka!" sqref="G56">
      <formula1>-1000000000000000000</formula1>
      <formula2>1000000000000000000</formula2>
    </dataValidation>
    <dataValidation type="decimal" showErrorMessage="1" errorTitle="Kesalahan Jenis Data" error="Data yang dimasukkan harus berupa Angka!" sqref="H56">
      <formula1>-1000000000000000000</formula1>
      <formula2>1000000000000000000</formula2>
    </dataValidation>
    <dataValidation type="decimal" showErrorMessage="1" errorTitle="Kesalahan Jenis Data" error="Data yang dimasukkan harus berupa Angka!" sqref="I56">
      <formula1>-1000000000000000000</formula1>
      <formula2>1000000000000000000</formula2>
    </dataValidation>
    <dataValidation type="decimal" showErrorMessage="1" errorTitle="Kesalahan Jenis Data" error="Data yang dimasukkan harus berupa Angka!" sqref="E57">
      <formula1>-1000000000000000000</formula1>
      <formula2>1000000000000000000</formula2>
    </dataValidation>
    <dataValidation type="decimal" showErrorMessage="1" errorTitle="Kesalahan Jenis Data" error="Data yang dimasukkan harus berupa Angka!" sqref="F57">
      <formula1>-1000000000000000000</formula1>
      <formula2>1000000000000000000</formula2>
    </dataValidation>
    <dataValidation type="decimal" showErrorMessage="1" errorTitle="Kesalahan Jenis Data" error="Data yang dimasukkan harus berupa Angka!" sqref="G57">
      <formula1>-1000000000000000000</formula1>
      <formula2>1000000000000000000</formula2>
    </dataValidation>
    <dataValidation type="decimal" showErrorMessage="1" errorTitle="Kesalahan Jenis Data" error="Data yang dimasukkan harus berupa Angka!" sqref="H57">
      <formula1>-1000000000000000000</formula1>
      <formula2>1000000000000000000</formula2>
    </dataValidation>
    <dataValidation type="decimal" showErrorMessage="1" errorTitle="Kesalahan Jenis Data" error="Data yang dimasukkan harus berupa Angka!" sqref="I57">
      <formula1>-1000000000000000000</formula1>
      <formula2>1000000000000000000</formula2>
    </dataValidation>
    <dataValidation type="decimal" showErrorMessage="1" errorTitle="Kesalahan Jenis Data" error="Data yang dimasukkan harus berupa Angka!" sqref="E58">
      <formula1>-1000000000000000000</formula1>
      <formula2>1000000000000000000</formula2>
    </dataValidation>
    <dataValidation type="decimal" showErrorMessage="1" errorTitle="Kesalahan Jenis Data" error="Data yang dimasukkan harus berupa Angka!" sqref="F58">
      <formula1>-1000000000000000000</formula1>
      <formula2>1000000000000000000</formula2>
    </dataValidation>
    <dataValidation type="decimal" showErrorMessage="1" errorTitle="Kesalahan Jenis Data" error="Data yang dimasukkan harus berupa Angka!" sqref="G58">
      <formula1>-1000000000000000000</formula1>
      <formula2>1000000000000000000</formula2>
    </dataValidation>
    <dataValidation type="decimal" showErrorMessage="1" errorTitle="Kesalahan Jenis Data" error="Data yang dimasukkan harus berupa Angka!" sqref="H58">
      <formula1>-1000000000000000000</formula1>
      <formula2>1000000000000000000</formula2>
    </dataValidation>
    <dataValidation type="decimal" showErrorMessage="1" errorTitle="Kesalahan Jenis Data" error="Data yang dimasukkan harus berupa Angka!" sqref="I58">
      <formula1>-1000000000000000000</formula1>
      <formula2>1000000000000000000</formula2>
    </dataValidation>
    <dataValidation type="decimal" showErrorMessage="1" errorTitle="Kesalahan Jenis Data" error="Data yang dimasukkan harus berupa Angka!" sqref="E61">
      <formula1>-1000000000000000000</formula1>
      <formula2>1000000000000000000</formula2>
    </dataValidation>
    <dataValidation type="decimal" showErrorMessage="1" errorTitle="Kesalahan Jenis Data" error="Data yang dimasukkan harus berupa Angka!" sqref="F61">
      <formula1>-1000000000000000000</formula1>
      <formula2>1000000000000000000</formula2>
    </dataValidation>
    <dataValidation type="decimal" showErrorMessage="1" errorTitle="Kesalahan Jenis Data" error="Data yang dimasukkan harus berupa Angka!" sqref="G61">
      <formula1>-1000000000000000000</formula1>
      <formula2>1000000000000000000</formula2>
    </dataValidation>
    <dataValidation type="decimal" showErrorMessage="1" errorTitle="Kesalahan Jenis Data" error="Data yang dimasukkan harus berupa Angka!" sqref="H61">
      <formula1>-1000000000000000000</formula1>
      <formula2>1000000000000000000</formula2>
    </dataValidation>
    <dataValidation type="decimal" showErrorMessage="1" errorTitle="Kesalahan Jenis Data" error="Data yang dimasukkan harus berupa Angka!" sqref="I61">
      <formula1>-1000000000000000000</formula1>
      <formula2>1000000000000000000</formula2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2:Z118"/>
  <sheetViews>
    <sheetView showGridLines="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/>
    </sheetView>
  </sheetViews>
  <sheetFormatPr defaultRowHeight="15" x14ac:dyDescent="0.25"/>
  <cols>
    <col min="1" max="1" width="9.140625" style="1" customWidth="1"/>
    <col min="2" max="3" width="1" style="1" customWidth="1"/>
    <col min="4" max="4" width="20" style="1" customWidth="1"/>
    <col min="5" max="25" width="30" style="1" customWidth="1"/>
    <col min="26" max="26" width="1" style="1" customWidth="1"/>
    <col min="27" max="27" width="9.140625" style="1" customWidth="1"/>
    <col min="28" max="16384" width="9.140625" style="1"/>
  </cols>
  <sheetData>
    <row r="2" spans="2:26" ht="5.0999999999999996" customHeight="1" x14ac:dyDescent="0.25">
      <c r="B2" s="9" t="s">
        <v>485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 hidden="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2:26" hidden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2:26" hidden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2:26" hidden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2:26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2"/>
    </row>
    <row r="8" spans="2:26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2:26" x14ac:dyDescent="0.25">
      <c r="B9" s="2"/>
      <c r="C9" s="82" t="s">
        <v>486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2"/>
    </row>
    <row r="10" spans="2:26" x14ac:dyDescent="0.25">
      <c r="B10" s="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2"/>
    </row>
    <row r="11" spans="2:26" x14ac:dyDescent="0.25">
      <c r="B11" s="2"/>
      <c r="C11" s="83" t="str">
        <f>"Per "&amp;CONCATENATE("Bulan ", 'Data Umum'!D12, " Tahun ", TEXT('Data Umum'!D11, "YYYY"))</f>
        <v>Per Bulan Desember Tahun 2014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2"/>
    </row>
    <row r="12" spans="2:26" hidden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2:26" x14ac:dyDescent="0.25">
      <c r="B13" s="2"/>
      <c r="C13" s="84" t="s">
        <v>142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2"/>
    </row>
    <row r="14" spans="2:26" x14ac:dyDescent="0.25">
      <c r="B14" s="2"/>
      <c r="C14" s="76" t="s">
        <v>327</v>
      </c>
      <c r="D14" s="75"/>
      <c r="E14" s="76" t="str">
        <f>""</f>
        <v/>
      </c>
      <c r="F14" s="91"/>
      <c r="G14" s="75"/>
      <c r="H14" s="76" t="str">
        <f>"Sesuai SEOJK No. 9/D.05/2017"</f>
        <v>Sesuai SEOJK No. 9/D.05/2017</v>
      </c>
      <c r="I14" s="91"/>
      <c r="J14" s="91"/>
      <c r="K14" s="91"/>
      <c r="L14" s="91"/>
      <c r="M14" s="91"/>
      <c r="N14" s="91"/>
      <c r="O14" s="91"/>
      <c r="P14" s="75"/>
      <c r="Q14" s="76" t="str">
        <f>"Tidak Sesuai SEOJK No. 9/D.05/2017"</f>
        <v>Tidak Sesuai SEOJK No. 9/D.05/2017</v>
      </c>
      <c r="R14" s="91"/>
      <c r="S14" s="91"/>
      <c r="T14" s="91"/>
      <c r="U14" s="91"/>
      <c r="V14" s="91"/>
      <c r="W14" s="91"/>
      <c r="X14" s="91"/>
      <c r="Y14" s="75"/>
      <c r="Z14" s="2"/>
    </row>
    <row r="15" spans="2:26" x14ac:dyDescent="0.25">
      <c r="B15" s="2"/>
      <c r="C15" s="77"/>
      <c r="D15" s="78"/>
      <c r="E15" s="79" t="str">
        <f>"Nama Produk"</f>
        <v>Nama Produk</v>
      </c>
      <c r="F15" s="79" t="str">
        <f>"Jenis Polis (Kumpulan/Individu)"</f>
        <v>Jenis Polis (Kumpulan/Individu)</v>
      </c>
      <c r="G15" s="79" t="str">
        <f>"Lini Usaha"</f>
        <v>Lini Usaha</v>
      </c>
      <c r="H15" s="79" t="str">
        <f>"Jumlah Peserta Aktif pada Awal Periode Laporan"</f>
        <v>Jumlah Peserta Aktif pada Awal Periode Laporan</v>
      </c>
      <c r="I15" s="79" t="str">
        <f>"Jumlah Peserta Baru Dalam Periode Laporan"</f>
        <v>Jumlah Peserta Baru Dalam Periode Laporan</v>
      </c>
      <c r="J15" s="79" t="str">
        <f>"Jumlah Kepesertaan yang Diperpanjang pada Periode Laporan"</f>
        <v>Jumlah Kepesertaan yang Diperpanjang pada Periode Laporan</v>
      </c>
      <c r="K15" s="79" t="str">
        <f>"Jumlah Kepesertaan yang Berakhir Karena Jatuh Tempo"</f>
        <v>Jumlah Kepesertaan yang Berakhir Karena Jatuh Tempo</v>
      </c>
      <c r="L15" s="79" t="str">
        <f>"Jumlah Kepesertaan yang Dibatalkan"</f>
        <v>Jumlah Kepesertaan yang Dibatalkan</v>
      </c>
      <c r="M15" s="79" t="str">
        <f>"Jumlah Kepesertaan yang Berakhir Karena Klaim"</f>
        <v>Jumlah Kepesertaan yang Berakhir Karena Klaim</v>
      </c>
      <c r="N15" s="79" t="str">
        <f>"Jumlah Peserta Aktif pada Akhir Periode Laporan"</f>
        <v>Jumlah Peserta Aktif pada Akhir Periode Laporan</v>
      </c>
      <c r="O15" s="79" t="str">
        <f>"Premi / Kontribusi Bruto (Rp)"</f>
        <v>Premi / Kontribusi Bruto (Rp)</v>
      </c>
      <c r="P15" s="79" t="str">
        <f>"Klaim Bruto (Rp)"</f>
        <v>Klaim Bruto (Rp)</v>
      </c>
      <c r="Q15" s="79" t="str">
        <f>"Jumlah Peserta Aktif pada Awal Periode Laporan"</f>
        <v>Jumlah Peserta Aktif pada Awal Periode Laporan</v>
      </c>
      <c r="R15" s="79" t="str">
        <f>"Jumlah Peserta Baru Dalam Periode Laporan"</f>
        <v>Jumlah Peserta Baru Dalam Periode Laporan</v>
      </c>
      <c r="S15" s="79" t="str">
        <f>"Jumlah Kepesertaan yang Diperpanjang pada Periode Laporan"</f>
        <v>Jumlah Kepesertaan yang Diperpanjang pada Periode Laporan</v>
      </c>
      <c r="T15" s="79" t="str">
        <f>"Jumlah Kepesertaan yang Berakhir Karena Jatuh Tempo"</f>
        <v>Jumlah Kepesertaan yang Berakhir Karena Jatuh Tempo</v>
      </c>
      <c r="U15" s="79" t="str">
        <f>"Jumlah Kepesertaan yang Dibatalkan"</f>
        <v>Jumlah Kepesertaan yang Dibatalkan</v>
      </c>
      <c r="V15" s="79" t="str">
        <f>"Jumlah Kepesertaan yang Berakhir Karena Klaim"</f>
        <v>Jumlah Kepesertaan yang Berakhir Karena Klaim</v>
      </c>
      <c r="W15" s="79" t="str">
        <f>"Jumlah Peserta Aktif pada Akhir Periode Laporan"</f>
        <v>Jumlah Peserta Aktif pada Akhir Periode Laporan</v>
      </c>
      <c r="X15" s="79" t="str">
        <f>"Premi / Kontribusi Bruto (Rp)"</f>
        <v>Premi / Kontribusi Bruto (Rp)</v>
      </c>
      <c r="Y15" s="79" t="str">
        <f>"Klaim Bruto (Rp)"</f>
        <v>Klaim Bruto (Rp)</v>
      </c>
      <c r="Z15" s="2"/>
    </row>
    <row r="16" spans="2:26" x14ac:dyDescent="0.25">
      <c r="B16" s="2"/>
      <c r="C16" s="74" t="s">
        <v>6</v>
      </c>
      <c r="D16" s="75"/>
      <c r="E16" s="73"/>
      <c r="F16" s="73"/>
      <c r="G16" s="73"/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  <c r="P16" s="87">
        <v>0</v>
      </c>
      <c r="Q16" s="87">
        <v>0</v>
      </c>
      <c r="R16" s="87">
        <v>0</v>
      </c>
      <c r="S16" s="87">
        <v>0</v>
      </c>
      <c r="T16" s="87">
        <v>0</v>
      </c>
      <c r="U16" s="87">
        <v>0</v>
      </c>
      <c r="V16" s="87">
        <v>0</v>
      </c>
      <c r="W16" s="87">
        <v>0</v>
      </c>
      <c r="X16" s="87">
        <v>0</v>
      </c>
      <c r="Y16" s="87">
        <v>0</v>
      </c>
      <c r="Z16" s="2"/>
    </row>
    <row r="17" spans="2:26" x14ac:dyDescent="0.25">
      <c r="B17" s="2"/>
      <c r="C17" s="74" t="s">
        <v>328</v>
      </c>
      <c r="D17" s="75"/>
      <c r="E17" s="73"/>
      <c r="F17" s="73"/>
      <c r="G17" s="73"/>
      <c r="H17" s="87">
        <v>0</v>
      </c>
      <c r="I17" s="87">
        <v>0</v>
      </c>
      <c r="J17" s="87">
        <v>0</v>
      </c>
      <c r="K17" s="87">
        <v>0</v>
      </c>
      <c r="L17" s="87">
        <v>0</v>
      </c>
      <c r="M17" s="87">
        <v>0</v>
      </c>
      <c r="N17" s="87">
        <v>0</v>
      </c>
      <c r="O17" s="87">
        <v>0</v>
      </c>
      <c r="P17" s="87">
        <v>0</v>
      </c>
      <c r="Q17" s="87">
        <v>0</v>
      </c>
      <c r="R17" s="87">
        <v>0</v>
      </c>
      <c r="S17" s="87">
        <v>0</v>
      </c>
      <c r="T17" s="87">
        <v>0</v>
      </c>
      <c r="U17" s="87">
        <v>0</v>
      </c>
      <c r="V17" s="87">
        <v>0</v>
      </c>
      <c r="W17" s="87">
        <v>0</v>
      </c>
      <c r="X17" s="87">
        <v>0</v>
      </c>
      <c r="Y17" s="87">
        <v>0</v>
      </c>
      <c r="Z17" s="2"/>
    </row>
    <row r="18" spans="2:26" x14ac:dyDescent="0.25">
      <c r="B18" s="2"/>
      <c r="C18" s="74" t="s">
        <v>329</v>
      </c>
      <c r="D18" s="75"/>
      <c r="E18" s="73"/>
      <c r="F18" s="73"/>
      <c r="G18" s="73"/>
      <c r="H18" s="87">
        <v>0</v>
      </c>
      <c r="I18" s="87">
        <v>0</v>
      </c>
      <c r="J18" s="87">
        <v>0</v>
      </c>
      <c r="K18" s="87">
        <v>0</v>
      </c>
      <c r="L18" s="87">
        <v>0</v>
      </c>
      <c r="M18" s="87">
        <v>0</v>
      </c>
      <c r="N18" s="87">
        <v>0</v>
      </c>
      <c r="O18" s="87">
        <v>0</v>
      </c>
      <c r="P18" s="87">
        <v>0</v>
      </c>
      <c r="Q18" s="87">
        <v>0</v>
      </c>
      <c r="R18" s="87">
        <v>0</v>
      </c>
      <c r="S18" s="87">
        <v>0</v>
      </c>
      <c r="T18" s="87">
        <v>0</v>
      </c>
      <c r="U18" s="87">
        <v>0</v>
      </c>
      <c r="V18" s="87">
        <v>0</v>
      </c>
      <c r="W18" s="87">
        <v>0</v>
      </c>
      <c r="X18" s="87">
        <v>0</v>
      </c>
      <c r="Y18" s="87">
        <v>0</v>
      </c>
      <c r="Z18" s="2"/>
    </row>
    <row r="19" spans="2:26" x14ac:dyDescent="0.25">
      <c r="B19" s="2"/>
      <c r="C19" s="74" t="s">
        <v>330</v>
      </c>
      <c r="D19" s="75"/>
      <c r="E19" s="73"/>
      <c r="F19" s="73"/>
      <c r="G19" s="73"/>
      <c r="H19" s="87">
        <v>0</v>
      </c>
      <c r="I19" s="87">
        <v>0</v>
      </c>
      <c r="J19" s="87">
        <v>0</v>
      </c>
      <c r="K19" s="87">
        <v>0</v>
      </c>
      <c r="L19" s="87">
        <v>0</v>
      </c>
      <c r="M19" s="87">
        <v>0</v>
      </c>
      <c r="N19" s="87">
        <v>0</v>
      </c>
      <c r="O19" s="87">
        <v>0</v>
      </c>
      <c r="P19" s="87">
        <v>0</v>
      </c>
      <c r="Q19" s="87">
        <v>0</v>
      </c>
      <c r="R19" s="87">
        <v>0</v>
      </c>
      <c r="S19" s="87">
        <v>0</v>
      </c>
      <c r="T19" s="87">
        <v>0</v>
      </c>
      <c r="U19" s="87">
        <v>0</v>
      </c>
      <c r="V19" s="87">
        <v>0</v>
      </c>
      <c r="W19" s="87">
        <v>0</v>
      </c>
      <c r="X19" s="87">
        <v>0</v>
      </c>
      <c r="Y19" s="87">
        <v>0</v>
      </c>
      <c r="Z19" s="2"/>
    </row>
    <row r="20" spans="2:26" x14ac:dyDescent="0.25">
      <c r="B20" s="2"/>
      <c r="C20" s="74" t="s">
        <v>331</v>
      </c>
      <c r="D20" s="75"/>
      <c r="E20" s="73"/>
      <c r="F20" s="73"/>
      <c r="G20" s="73"/>
      <c r="H20" s="87">
        <v>0</v>
      </c>
      <c r="I20" s="87">
        <v>0</v>
      </c>
      <c r="J20" s="87">
        <v>0</v>
      </c>
      <c r="K20" s="87">
        <v>0</v>
      </c>
      <c r="L20" s="87">
        <v>0</v>
      </c>
      <c r="M20" s="87">
        <v>0</v>
      </c>
      <c r="N20" s="87">
        <v>0</v>
      </c>
      <c r="O20" s="87">
        <v>0</v>
      </c>
      <c r="P20" s="87">
        <v>0</v>
      </c>
      <c r="Q20" s="87">
        <v>0</v>
      </c>
      <c r="R20" s="87">
        <v>0</v>
      </c>
      <c r="S20" s="87">
        <v>0</v>
      </c>
      <c r="T20" s="87">
        <v>0</v>
      </c>
      <c r="U20" s="87">
        <v>0</v>
      </c>
      <c r="V20" s="87">
        <v>0</v>
      </c>
      <c r="W20" s="87">
        <v>0</v>
      </c>
      <c r="X20" s="87">
        <v>0</v>
      </c>
      <c r="Y20" s="87">
        <v>0</v>
      </c>
      <c r="Z20" s="2"/>
    </row>
    <row r="21" spans="2:26" x14ac:dyDescent="0.25">
      <c r="B21" s="2"/>
      <c r="C21" s="74" t="s">
        <v>332</v>
      </c>
      <c r="D21" s="75"/>
      <c r="E21" s="73"/>
      <c r="F21" s="73"/>
      <c r="G21" s="73"/>
      <c r="H21" s="87">
        <v>0</v>
      </c>
      <c r="I21" s="87">
        <v>0</v>
      </c>
      <c r="J21" s="87">
        <v>0</v>
      </c>
      <c r="K21" s="87">
        <v>0</v>
      </c>
      <c r="L21" s="87">
        <v>0</v>
      </c>
      <c r="M21" s="87">
        <v>0</v>
      </c>
      <c r="N21" s="87">
        <v>0</v>
      </c>
      <c r="O21" s="87">
        <v>0</v>
      </c>
      <c r="P21" s="87">
        <v>0</v>
      </c>
      <c r="Q21" s="87">
        <v>0</v>
      </c>
      <c r="R21" s="87">
        <v>0</v>
      </c>
      <c r="S21" s="87">
        <v>0</v>
      </c>
      <c r="T21" s="87">
        <v>0</v>
      </c>
      <c r="U21" s="87">
        <v>0</v>
      </c>
      <c r="V21" s="87">
        <v>0</v>
      </c>
      <c r="W21" s="87">
        <v>0</v>
      </c>
      <c r="X21" s="87">
        <v>0</v>
      </c>
      <c r="Y21" s="87">
        <v>0</v>
      </c>
      <c r="Z21" s="2"/>
    </row>
    <row r="22" spans="2:26" x14ac:dyDescent="0.25">
      <c r="B22" s="2"/>
      <c r="C22" s="74" t="s">
        <v>333</v>
      </c>
      <c r="D22" s="75"/>
      <c r="E22" s="73"/>
      <c r="F22" s="73"/>
      <c r="G22" s="73"/>
      <c r="H22" s="87">
        <v>0</v>
      </c>
      <c r="I22" s="87">
        <v>0</v>
      </c>
      <c r="J22" s="87">
        <v>0</v>
      </c>
      <c r="K22" s="87">
        <v>0</v>
      </c>
      <c r="L22" s="87">
        <v>0</v>
      </c>
      <c r="M22" s="87">
        <v>0</v>
      </c>
      <c r="N22" s="87">
        <v>0</v>
      </c>
      <c r="O22" s="87">
        <v>0</v>
      </c>
      <c r="P22" s="87">
        <v>0</v>
      </c>
      <c r="Q22" s="87">
        <v>0</v>
      </c>
      <c r="R22" s="87">
        <v>0</v>
      </c>
      <c r="S22" s="87">
        <v>0</v>
      </c>
      <c r="T22" s="87">
        <v>0</v>
      </c>
      <c r="U22" s="87">
        <v>0</v>
      </c>
      <c r="V22" s="87">
        <v>0</v>
      </c>
      <c r="W22" s="87">
        <v>0</v>
      </c>
      <c r="X22" s="87">
        <v>0</v>
      </c>
      <c r="Y22" s="87">
        <v>0</v>
      </c>
      <c r="Z22" s="2"/>
    </row>
    <row r="23" spans="2:26" x14ac:dyDescent="0.25">
      <c r="B23" s="2"/>
      <c r="C23" s="74" t="s">
        <v>334</v>
      </c>
      <c r="D23" s="75"/>
      <c r="E23" s="73"/>
      <c r="F23" s="73"/>
      <c r="G23" s="73"/>
      <c r="H23" s="87">
        <v>0</v>
      </c>
      <c r="I23" s="87">
        <v>0</v>
      </c>
      <c r="J23" s="87">
        <v>0</v>
      </c>
      <c r="K23" s="87">
        <v>0</v>
      </c>
      <c r="L23" s="87">
        <v>0</v>
      </c>
      <c r="M23" s="87">
        <v>0</v>
      </c>
      <c r="N23" s="87">
        <v>0</v>
      </c>
      <c r="O23" s="87">
        <v>0</v>
      </c>
      <c r="P23" s="87">
        <v>0</v>
      </c>
      <c r="Q23" s="87">
        <v>0</v>
      </c>
      <c r="R23" s="87">
        <v>0</v>
      </c>
      <c r="S23" s="87">
        <v>0</v>
      </c>
      <c r="T23" s="87">
        <v>0</v>
      </c>
      <c r="U23" s="87">
        <v>0</v>
      </c>
      <c r="V23" s="87">
        <v>0</v>
      </c>
      <c r="W23" s="87">
        <v>0</v>
      </c>
      <c r="X23" s="87">
        <v>0</v>
      </c>
      <c r="Y23" s="87">
        <v>0</v>
      </c>
      <c r="Z23" s="2"/>
    </row>
    <row r="24" spans="2:26" x14ac:dyDescent="0.25">
      <c r="B24" s="2"/>
      <c r="C24" s="74" t="s">
        <v>335</v>
      </c>
      <c r="D24" s="75"/>
      <c r="E24" s="73"/>
      <c r="F24" s="73"/>
      <c r="G24" s="73"/>
      <c r="H24" s="87">
        <v>0</v>
      </c>
      <c r="I24" s="87">
        <v>0</v>
      </c>
      <c r="J24" s="87">
        <v>0</v>
      </c>
      <c r="K24" s="87">
        <v>0</v>
      </c>
      <c r="L24" s="87">
        <v>0</v>
      </c>
      <c r="M24" s="87">
        <v>0</v>
      </c>
      <c r="N24" s="87">
        <v>0</v>
      </c>
      <c r="O24" s="87">
        <v>0</v>
      </c>
      <c r="P24" s="87">
        <v>0</v>
      </c>
      <c r="Q24" s="87">
        <v>0</v>
      </c>
      <c r="R24" s="87">
        <v>0</v>
      </c>
      <c r="S24" s="87">
        <v>0</v>
      </c>
      <c r="T24" s="87">
        <v>0</v>
      </c>
      <c r="U24" s="87">
        <v>0</v>
      </c>
      <c r="V24" s="87">
        <v>0</v>
      </c>
      <c r="W24" s="87">
        <v>0</v>
      </c>
      <c r="X24" s="87">
        <v>0</v>
      </c>
      <c r="Y24" s="87">
        <v>0</v>
      </c>
      <c r="Z24" s="2"/>
    </row>
    <row r="25" spans="2:26" x14ac:dyDescent="0.25">
      <c r="B25" s="2"/>
      <c r="C25" s="74" t="s">
        <v>336</v>
      </c>
      <c r="D25" s="75"/>
      <c r="E25" s="73"/>
      <c r="F25" s="73"/>
      <c r="G25" s="73"/>
      <c r="H25" s="87">
        <v>0</v>
      </c>
      <c r="I25" s="87">
        <v>0</v>
      </c>
      <c r="J25" s="87">
        <v>0</v>
      </c>
      <c r="K25" s="87">
        <v>0</v>
      </c>
      <c r="L25" s="87">
        <v>0</v>
      </c>
      <c r="M25" s="87">
        <v>0</v>
      </c>
      <c r="N25" s="87">
        <v>0</v>
      </c>
      <c r="O25" s="87">
        <v>0</v>
      </c>
      <c r="P25" s="87">
        <v>0</v>
      </c>
      <c r="Q25" s="87">
        <v>0</v>
      </c>
      <c r="R25" s="87">
        <v>0</v>
      </c>
      <c r="S25" s="87">
        <v>0</v>
      </c>
      <c r="T25" s="87">
        <v>0</v>
      </c>
      <c r="U25" s="87">
        <v>0</v>
      </c>
      <c r="V25" s="87">
        <v>0</v>
      </c>
      <c r="W25" s="87">
        <v>0</v>
      </c>
      <c r="X25" s="87">
        <v>0</v>
      </c>
      <c r="Y25" s="87">
        <v>0</v>
      </c>
      <c r="Z25" s="2"/>
    </row>
    <row r="26" spans="2:26" x14ac:dyDescent="0.25">
      <c r="B26" s="2"/>
      <c r="C26" s="74" t="s">
        <v>337</v>
      </c>
      <c r="D26" s="75"/>
      <c r="E26" s="73"/>
      <c r="F26" s="73"/>
      <c r="G26" s="73"/>
      <c r="H26" s="87">
        <v>0</v>
      </c>
      <c r="I26" s="87">
        <v>0</v>
      </c>
      <c r="J26" s="87">
        <v>0</v>
      </c>
      <c r="K26" s="87">
        <v>0</v>
      </c>
      <c r="L26" s="87">
        <v>0</v>
      </c>
      <c r="M26" s="87">
        <v>0</v>
      </c>
      <c r="N26" s="87">
        <v>0</v>
      </c>
      <c r="O26" s="87">
        <v>0</v>
      </c>
      <c r="P26" s="87">
        <v>0</v>
      </c>
      <c r="Q26" s="87">
        <v>0</v>
      </c>
      <c r="R26" s="87">
        <v>0</v>
      </c>
      <c r="S26" s="87">
        <v>0</v>
      </c>
      <c r="T26" s="87">
        <v>0</v>
      </c>
      <c r="U26" s="87">
        <v>0</v>
      </c>
      <c r="V26" s="87">
        <v>0</v>
      </c>
      <c r="W26" s="87">
        <v>0</v>
      </c>
      <c r="X26" s="87">
        <v>0</v>
      </c>
      <c r="Y26" s="87">
        <v>0</v>
      </c>
      <c r="Z26" s="2"/>
    </row>
    <row r="27" spans="2:26" x14ac:dyDescent="0.25">
      <c r="B27" s="2"/>
      <c r="C27" s="74" t="s">
        <v>338</v>
      </c>
      <c r="D27" s="75"/>
      <c r="E27" s="73"/>
      <c r="F27" s="73"/>
      <c r="G27" s="73"/>
      <c r="H27" s="87">
        <v>0</v>
      </c>
      <c r="I27" s="87">
        <v>0</v>
      </c>
      <c r="J27" s="87">
        <v>0</v>
      </c>
      <c r="K27" s="87">
        <v>0</v>
      </c>
      <c r="L27" s="87">
        <v>0</v>
      </c>
      <c r="M27" s="87">
        <v>0</v>
      </c>
      <c r="N27" s="87">
        <v>0</v>
      </c>
      <c r="O27" s="87">
        <v>0</v>
      </c>
      <c r="P27" s="87">
        <v>0</v>
      </c>
      <c r="Q27" s="87">
        <v>0</v>
      </c>
      <c r="R27" s="87">
        <v>0</v>
      </c>
      <c r="S27" s="87">
        <v>0</v>
      </c>
      <c r="T27" s="87">
        <v>0</v>
      </c>
      <c r="U27" s="87">
        <v>0</v>
      </c>
      <c r="V27" s="87">
        <v>0</v>
      </c>
      <c r="W27" s="87">
        <v>0</v>
      </c>
      <c r="X27" s="87">
        <v>0</v>
      </c>
      <c r="Y27" s="87">
        <v>0</v>
      </c>
      <c r="Z27" s="2"/>
    </row>
    <row r="28" spans="2:26" x14ac:dyDescent="0.25">
      <c r="B28" s="2"/>
      <c r="C28" s="74" t="s">
        <v>339</v>
      </c>
      <c r="D28" s="75"/>
      <c r="E28" s="73"/>
      <c r="F28" s="73"/>
      <c r="G28" s="73"/>
      <c r="H28" s="87">
        <v>0</v>
      </c>
      <c r="I28" s="87">
        <v>0</v>
      </c>
      <c r="J28" s="87">
        <v>0</v>
      </c>
      <c r="K28" s="87">
        <v>0</v>
      </c>
      <c r="L28" s="87">
        <v>0</v>
      </c>
      <c r="M28" s="87">
        <v>0</v>
      </c>
      <c r="N28" s="87">
        <v>0</v>
      </c>
      <c r="O28" s="87">
        <v>0</v>
      </c>
      <c r="P28" s="87">
        <v>0</v>
      </c>
      <c r="Q28" s="87">
        <v>0</v>
      </c>
      <c r="R28" s="87">
        <v>0</v>
      </c>
      <c r="S28" s="87">
        <v>0</v>
      </c>
      <c r="T28" s="87">
        <v>0</v>
      </c>
      <c r="U28" s="87">
        <v>0</v>
      </c>
      <c r="V28" s="87">
        <v>0</v>
      </c>
      <c r="W28" s="87">
        <v>0</v>
      </c>
      <c r="X28" s="87">
        <v>0</v>
      </c>
      <c r="Y28" s="87">
        <v>0</v>
      </c>
      <c r="Z28" s="2"/>
    </row>
    <row r="29" spans="2:26" x14ac:dyDescent="0.25">
      <c r="B29" s="2"/>
      <c r="C29" s="74" t="s">
        <v>340</v>
      </c>
      <c r="D29" s="75"/>
      <c r="E29" s="73"/>
      <c r="F29" s="73"/>
      <c r="G29" s="73"/>
      <c r="H29" s="87">
        <v>0</v>
      </c>
      <c r="I29" s="87">
        <v>0</v>
      </c>
      <c r="J29" s="87">
        <v>0</v>
      </c>
      <c r="K29" s="87">
        <v>0</v>
      </c>
      <c r="L29" s="87">
        <v>0</v>
      </c>
      <c r="M29" s="87">
        <v>0</v>
      </c>
      <c r="N29" s="87">
        <v>0</v>
      </c>
      <c r="O29" s="87">
        <v>0</v>
      </c>
      <c r="P29" s="87">
        <v>0</v>
      </c>
      <c r="Q29" s="87">
        <v>0</v>
      </c>
      <c r="R29" s="87">
        <v>0</v>
      </c>
      <c r="S29" s="87">
        <v>0</v>
      </c>
      <c r="T29" s="87">
        <v>0</v>
      </c>
      <c r="U29" s="87">
        <v>0</v>
      </c>
      <c r="V29" s="87">
        <v>0</v>
      </c>
      <c r="W29" s="87">
        <v>0</v>
      </c>
      <c r="X29" s="87">
        <v>0</v>
      </c>
      <c r="Y29" s="87">
        <v>0</v>
      </c>
      <c r="Z29" s="2"/>
    </row>
    <row r="30" spans="2:26" x14ac:dyDescent="0.25">
      <c r="B30" s="2"/>
      <c r="C30" s="74" t="s">
        <v>341</v>
      </c>
      <c r="D30" s="75"/>
      <c r="E30" s="73"/>
      <c r="F30" s="73"/>
      <c r="G30" s="73"/>
      <c r="H30" s="87">
        <v>0</v>
      </c>
      <c r="I30" s="87">
        <v>0</v>
      </c>
      <c r="J30" s="87">
        <v>0</v>
      </c>
      <c r="K30" s="87">
        <v>0</v>
      </c>
      <c r="L30" s="87">
        <v>0</v>
      </c>
      <c r="M30" s="87">
        <v>0</v>
      </c>
      <c r="N30" s="87">
        <v>0</v>
      </c>
      <c r="O30" s="87">
        <v>0</v>
      </c>
      <c r="P30" s="87">
        <v>0</v>
      </c>
      <c r="Q30" s="87">
        <v>0</v>
      </c>
      <c r="R30" s="87">
        <v>0</v>
      </c>
      <c r="S30" s="87">
        <v>0</v>
      </c>
      <c r="T30" s="87">
        <v>0</v>
      </c>
      <c r="U30" s="87">
        <v>0</v>
      </c>
      <c r="V30" s="87">
        <v>0</v>
      </c>
      <c r="W30" s="87">
        <v>0</v>
      </c>
      <c r="X30" s="87">
        <v>0</v>
      </c>
      <c r="Y30" s="87">
        <v>0</v>
      </c>
      <c r="Z30" s="2"/>
    </row>
    <row r="31" spans="2:26" x14ac:dyDescent="0.25">
      <c r="B31" s="2"/>
      <c r="C31" s="74" t="s">
        <v>342</v>
      </c>
      <c r="D31" s="75"/>
      <c r="E31" s="73"/>
      <c r="F31" s="73"/>
      <c r="G31" s="73"/>
      <c r="H31" s="87">
        <v>0</v>
      </c>
      <c r="I31" s="87">
        <v>0</v>
      </c>
      <c r="J31" s="87">
        <v>0</v>
      </c>
      <c r="K31" s="87">
        <v>0</v>
      </c>
      <c r="L31" s="87">
        <v>0</v>
      </c>
      <c r="M31" s="87">
        <v>0</v>
      </c>
      <c r="N31" s="87">
        <v>0</v>
      </c>
      <c r="O31" s="87">
        <v>0</v>
      </c>
      <c r="P31" s="87">
        <v>0</v>
      </c>
      <c r="Q31" s="87">
        <v>0</v>
      </c>
      <c r="R31" s="87">
        <v>0</v>
      </c>
      <c r="S31" s="87">
        <v>0</v>
      </c>
      <c r="T31" s="87">
        <v>0</v>
      </c>
      <c r="U31" s="87">
        <v>0</v>
      </c>
      <c r="V31" s="87">
        <v>0</v>
      </c>
      <c r="W31" s="87">
        <v>0</v>
      </c>
      <c r="X31" s="87">
        <v>0</v>
      </c>
      <c r="Y31" s="87">
        <v>0</v>
      </c>
      <c r="Z31" s="2"/>
    </row>
    <row r="32" spans="2:26" x14ac:dyDescent="0.25">
      <c r="B32" s="2"/>
      <c r="C32" s="74" t="s">
        <v>343</v>
      </c>
      <c r="D32" s="75"/>
      <c r="E32" s="73"/>
      <c r="F32" s="73"/>
      <c r="G32" s="73"/>
      <c r="H32" s="87">
        <v>0</v>
      </c>
      <c r="I32" s="87">
        <v>0</v>
      </c>
      <c r="J32" s="87">
        <v>0</v>
      </c>
      <c r="K32" s="87">
        <v>0</v>
      </c>
      <c r="L32" s="87">
        <v>0</v>
      </c>
      <c r="M32" s="87">
        <v>0</v>
      </c>
      <c r="N32" s="87">
        <v>0</v>
      </c>
      <c r="O32" s="87">
        <v>0</v>
      </c>
      <c r="P32" s="87">
        <v>0</v>
      </c>
      <c r="Q32" s="87">
        <v>0</v>
      </c>
      <c r="R32" s="87">
        <v>0</v>
      </c>
      <c r="S32" s="87">
        <v>0</v>
      </c>
      <c r="T32" s="87">
        <v>0</v>
      </c>
      <c r="U32" s="87">
        <v>0</v>
      </c>
      <c r="V32" s="87">
        <v>0</v>
      </c>
      <c r="W32" s="87">
        <v>0</v>
      </c>
      <c r="X32" s="87">
        <v>0</v>
      </c>
      <c r="Y32" s="87">
        <v>0</v>
      </c>
      <c r="Z32" s="2"/>
    </row>
    <row r="33" spans="2:26" x14ac:dyDescent="0.25">
      <c r="B33" s="2"/>
      <c r="C33" s="74" t="s">
        <v>344</v>
      </c>
      <c r="D33" s="75"/>
      <c r="E33" s="73"/>
      <c r="F33" s="73"/>
      <c r="G33" s="73"/>
      <c r="H33" s="87">
        <v>0</v>
      </c>
      <c r="I33" s="87">
        <v>0</v>
      </c>
      <c r="J33" s="87">
        <v>0</v>
      </c>
      <c r="K33" s="87">
        <v>0</v>
      </c>
      <c r="L33" s="87">
        <v>0</v>
      </c>
      <c r="M33" s="87">
        <v>0</v>
      </c>
      <c r="N33" s="87">
        <v>0</v>
      </c>
      <c r="O33" s="87">
        <v>0</v>
      </c>
      <c r="P33" s="87">
        <v>0</v>
      </c>
      <c r="Q33" s="87">
        <v>0</v>
      </c>
      <c r="R33" s="87">
        <v>0</v>
      </c>
      <c r="S33" s="87">
        <v>0</v>
      </c>
      <c r="T33" s="87">
        <v>0</v>
      </c>
      <c r="U33" s="87">
        <v>0</v>
      </c>
      <c r="V33" s="87">
        <v>0</v>
      </c>
      <c r="W33" s="87">
        <v>0</v>
      </c>
      <c r="X33" s="87">
        <v>0</v>
      </c>
      <c r="Y33" s="87">
        <v>0</v>
      </c>
      <c r="Z33" s="2"/>
    </row>
    <row r="34" spans="2:26" x14ac:dyDescent="0.25">
      <c r="B34" s="2"/>
      <c r="C34" s="74" t="s">
        <v>345</v>
      </c>
      <c r="D34" s="75"/>
      <c r="E34" s="73"/>
      <c r="F34" s="73"/>
      <c r="G34" s="73"/>
      <c r="H34" s="87">
        <v>0</v>
      </c>
      <c r="I34" s="87">
        <v>0</v>
      </c>
      <c r="J34" s="87">
        <v>0</v>
      </c>
      <c r="K34" s="87">
        <v>0</v>
      </c>
      <c r="L34" s="87">
        <v>0</v>
      </c>
      <c r="M34" s="87">
        <v>0</v>
      </c>
      <c r="N34" s="87">
        <v>0</v>
      </c>
      <c r="O34" s="87">
        <v>0</v>
      </c>
      <c r="P34" s="87">
        <v>0</v>
      </c>
      <c r="Q34" s="87">
        <v>0</v>
      </c>
      <c r="R34" s="87">
        <v>0</v>
      </c>
      <c r="S34" s="87">
        <v>0</v>
      </c>
      <c r="T34" s="87">
        <v>0</v>
      </c>
      <c r="U34" s="87">
        <v>0</v>
      </c>
      <c r="V34" s="87">
        <v>0</v>
      </c>
      <c r="W34" s="87">
        <v>0</v>
      </c>
      <c r="X34" s="87">
        <v>0</v>
      </c>
      <c r="Y34" s="87">
        <v>0</v>
      </c>
      <c r="Z34" s="2"/>
    </row>
    <row r="35" spans="2:26" x14ac:dyDescent="0.25">
      <c r="B35" s="2"/>
      <c r="C35" s="74" t="s">
        <v>346</v>
      </c>
      <c r="D35" s="75"/>
      <c r="E35" s="73"/>
      <c r="F35" s="73"/>
      <c r="G35" s="73"/>
      <c r="H35" s="87">
        <v>0</v>
      </c>
      <c r="I35" s="87">
        <v>0</v>
      </c>
      <c r="J35" s="87">
        <v>0</v>
      </c>
      <c r="K35" s="87">
        <v>0</v>
      </c>
      <c r="L35" s="87">
        <v>0</v>
      </c>
      <c r="M35" s="87">
        <v>0</v>
      </c>
      <c r="N35" s="87">
        <v>0</v>
      </c>
      <c r="O35" s="87">
        <v>0</v>
      </c>
      <c r="P35" s="87">
        <v>0</v>
      </c>
      <c r="Q35" s="87">
        <v>0</v>
      </c>
      <c r="R35" s="87">
        <v>0</v>
      </c>
      <c r="S35" s="87">
        <v>0</v>
      </c>
      <c r="T35" s="87">
        <v>0</v>
      </c>
      <c r="U35" s="87">
        <v>0</v>
      </c>
      <c r="V35" s="87">
        <v>0</v>
      </c>
      <c r="W35" s="87">
        <v>0</v>
      </c>
      <c r="X35" s="87">
        <v>0</v>
      </c>
      <c r="Y35" s="87">
        <v>0</v>
      </c>
      <c r="Z35" s="2"/>
    </row>
    <row r="36" spans="2:26" x14ac:dyDescent="0.25">
      <c r="B36" s="2"/>
      <c r="C36" s="74" t="s">
        <v>347</v>
      </c>
      <c r="D36" s="75"/>
      <c r="E36" s="73"/>
      <c r="F36" s="73"/>
      <c r="G36" s="73"/>
      <c r="H36" s="87">
        <v>0</v>
      </c>
      <c r="I36" s="87">
        <v>0</v>
      </c>
      <c r="J36" s="87">
        <v>0</v>
      </c>
      <c r="K36" s="87">
        <v>0</v>
      </c>
      <c r="L36" s="87">
        <v>0</v>
      </c>
      <c r="M36" s="87">
        <v>0</v>
      </c>
      <c r="N36" s="87">
        <v>0</v>
      </c>
      <c r="O36" s="87">
        <v>0</v>
      </c>
      <c r="P36" s="87">
        <v>0</v>
      </c>
      <c r="Q36" s="87">
        <v>0</v>
      </c>
      <c r="R36" s="87">
        <v>0</v>
      </c>
      <c r="S36" s="87">
        <v>0</v>
      </c>
      <c r="T36" s="87">
        <v>0</v>
      </c>
      <c r="U36" s="87">
        <v>0</v>
      </c>
      <c r="V36" s="87">
        <v>0</v>
      </c>
      <c r="W36" s="87">
        <v>0</v>
      </c>
      <c r="X36" s="87">
        <v>0</v>
      </c>
      <c r="Y36" s="87">
        <v>0</v>
      </c>
      <c r="Z36" s="2"/>
    </row>
    <row r="37" spans="2:26" x14ac:dyDescent="0.25">
      <c r="B37" s="2"/>
      <c r="C37" s="74" t="s">
        <v>348</v>
      </c>
      <c r="D37" s="75"/>
      <c r="E37" s="73"/>
      <c r="F37" s="73"/>
      <c r="G37" s="73"/>
      <c r="H37" s="87">
        <v>0</v>
      </c>
      <c r="I37" s="87">
        <v>0</v>
      </c>
      <c r="J37" s="87">
        <v>0</v>
      </c>
      <c r="K37" s="87">
        <v>0</v>
      </c>
      <c r="L37" s="87">
        <v>0</v>
      </c>
      <c r="M37" s="87">
        <v>0</v>
      </c>
      <c r="N37" s="87">
        <v>0</v>
      </c>
      <c r="O37" s="87">
        <v>0</v>
      </c>
      <c r="P37" s="87">
        <v>0</v>
      </c>
      <c r="Q37" s="87">
        <v>0</v>
      </c>
      <c r="R37" s="87">
        <v>0</v>
      </c>
      <c r="S37" s="87">
        <v>0</v>
      </c>
      <c r="T37" s="87">
        <v>0</v>
      </c>
      <c r="U37" s="87">
        <v>0</v>
      </c>
      <c r="V37" s="87">
        <v>0</v>
      </c>
      <c r="W37" s="87">
        <v>0</v>
      </c>
      <c r="X37" s="87">
        <v>0</v>
      </c>
      <c r="Y37" s="87">
        <v>0</v>
      </c>
      <c r="Z37" s="2"/>
    </row>
    <row r="38" spans="2:26" x14ac:dyDescent="0.25">
      <c r="B38" s="2"/>
      <c r="C38" s="74" t="s">
        <v>349</v>
      </c>
      <c r="D38" s="75"/>
      <c r="E38" s="73"/>
      <c r="F38" s="73"/>
      <c r="G38" s="73"/>
      <c r="H38" s="87">
        <v>0</v>
      </c>
      <c r="I38" s="87">
        <v>0</v>
      </c>
      <c r="J38" s="87">
        <v>0</v>
      </c>
      <c r="K38" s="87">
        <v>0</v>
      </c>
      <c r="L38" s="87">
        <v>0</v>
      </c>
      <c r="M38" s="87">
        <v>0</v>
      </c>
      <c r="N38" s="87">
        <v>0</v>
      </c>
      <c r="O38" s="87">
        <v>0</v>
      </c>
      <c r="P38" s="87">
        <v>0</v>
      </c>
      <c r="Q38" s="87">
        <v>0</v>
      </c>
      <c r="R38" s="87">
        <v>0</v>
      </c>
      <c r="S38" s="87">
        <v>0</v>
      </c>
      <c r="T38" s="87">
        <v>0</v>
      </c>
      <c r="U38" s="87">
        <v>0</v>
      </c>
      <c r="V38" s="87">
        <v>0</v>
      </c>
      <c r="W38" s="87">
        <v>0</v>
      </c>
      <c r="X38" s="87">
        <v>0</v>
      </c>
      <c r="Y38" s="87">
        <v>0</v>
      </c>
      <c r="Z38" s="2"/>
    </row>
    <row r="39" spans="2:26" x14ac:dyDescent="0.25">
      <c r="B39" s="2"/>
      <c r="C39" s="74" t="s">
        <v>350</v>
      </c>
      <c r="D39" s="75"/>
      <c r="E39" s="73"/>
      <c r="F39" s="73"/>
      <c r="G39" s="73"/>
      <c r="H39" s="87">
        <v>0</v>
      </c>
      <c r="I39" s="87">
        <v>0</v>
      </c>
      <c r="J39" s="87">
        <v>0</v>
      </c>
      <c r="K39" s="87">
        <v>0</v>
      </c>
      <c r="L39" s="87">
        <v>0</v>
      </c>
      <c r="M39" s="87">
        <v>0</v>
      </c>
      <c r="N39" s="87">
        <v>0</v>
      </c>
      <c r="O39" s="87">
        <v>0</v>
      </c>
      <c r="P39" s="87">
        <v>0</v>
      </c>
      <c r="Q39" s="87">
        <v>0</v>
      </c>
      <c r="R39" s="87">
        <v>0</v>
      </c>
      <c r="S39" s="87">
        <v>0</v>
      </c>
      <c r="T39" s="87">
        <v>0</v>
      </c>
      <c r="U39" s="87">
        <v>0</v>
      </c>
      <c r="V39" s="87">
        <v>0</v>
      </c>
      <c r="W39" s="87">
        <v>0</v>
      </c>
      <c r="X39" s="87">
        <v>0</v>
      </c>
      <c r="Y39" s="87">
        <v>0</v>
      </c>
      <c r="Z39" s="2"/>
    </row>
    <row r="40" spans="2:26" x14ac:dyDescent="0.25">
      <c r="B40" s="2"/>
      <c r="C40" s="74" t="s">
        <v>351</v>
      </c>
      <c r="D40" s="75"/>
      <c r="E40" s="73"/>
      <c r="F40" s="73"/>
      <c r="G40" s="73"/>
      <c r="H40" s="87">
        <v>0</v>
      </c>
      <c r="I40" s="87">
        <v>0</v>
      </c>
      <c r="J40" s="87">
        <v>0</v>
      </c>
      <c r="K40" s="87">
        <v>0</v>
      </c>
      <c r="L40" s="87">
        <v>0</v>
      </c>
      <c r="M40" s="87">
        <v>0</v>
      </c>
      <c r="N40" s="87">
        <v>0</v>
      </c>
      <c r="O40" s="87">
        <v>0</v>
      </c>
      <c r="P40" s="87">
        <v>0</v>
      </c>
      <c r="Q40" s="87">
        <v>0</v>
      </c>
      <c r="R40" s="87">
        <v>0</v>
      </c>
      <c r="S40" s="87">
        <v>0</v>
      </c>
      <c r="T40" s="87">
        <v>0</v>
      </c>
      <c r="U40" s="87">
        <v>0</v>
      </c>
      <c r="V40" s="87">
        <v>0</v>
      </c>
      <c r="W40" s="87">
        <v>0</v>
      </c>
      <c r="X40" s="87">
        <v>0</v>
      </c>
      <c r="Y40" s="87">
        <v>0</v>
      </c>
      <c r="Z40" s="2"/>
    </row>
    <row r="41" spans="2:26" x14ac:dyDescent="0.25">
      <c r="B41" s="2"/>
      <c r="C41" s="74" t="s">
        <v>352</v>
      </c>
      <c r="D41" s="75"/>
      <c r="E41" s="73"/>
      <c r="F41" s="73"/>
      <c r="G41" s="73"/>
      <c r="H41" s="87">
        <v>0</v>
      </c>
      <c r="I41" s="87">
        <v>0</v>
      </c>
      <c r="J41" s="87">
        <v>0</v>
      </c>
      <c r="K41" s="87">
        <v>0</v>
      </c>
      <c r="L41" s="87">
        <v>0</v>
      </c>
      <c r="M41" s="87">
        <v>0</v>
      </c>
      <c r="N41" s="87">
        <v>0</v>
      </c>
      <c r="O41" s="87">
        <v>0</v>
      </c>
      <c r="P41" s="87">
        <v>0</v>
      </c>
      <c r="Q41" s="87">
        <v>0</v>
      </c>
      <c r="R41" s="87">
        <v>0</v>
      </c>
      <c r="S41" s="87">
        <v>0</v>
      </c>
      <c r="T41" s="87">
        <v>0</v>
      </c>
      <c r="U41" s="87">
        <v>0</v>
      </c>
      <c r="V41" s="87">
        <v>0</v>
      </c>
      <c r="W41" s="87">
        <v>0</v>
      </c>
      <c r="X41" s="87">
        <v>0</v>
      </c>
      <c r="Y41" s="87">
        <v>0</v>
      </c>
      <c r="Z41" s="2"/>
    </row>
    <row r="42" spans="2:26" x14ac:dyDescent="0.25">
      <c r="B42" s="2"/>
      <c r="C42" s="74" t="s">
        <v>353</v>
      </c>
      <c r="D42" s="75"/>
      <c r="E42" s="73"/>
      <c r="F42" s="73"/>
      <c r="G42" s="73"/>
      <c r="H42" s="87">
        <v>0</v>
      </c>
      <c r="I42" s="87">
        <v>0</v>
      </c>
      <c r="J42" s="87">
        <v>0</v>
      </c>
      <c r="K42" s="87">
        <v>0</v>
      </c>
      <c r="L42" s="87">
        <v>0</v>
      </c>
      <c r="M42" s="87">
        <v>0</v>
      </c>
      <c r="N42" s="87">
        <v>0</v>
      </c>
      <c r="O42" s="87">
        <v>0</v>
      </c>
      <c r="P42" s="87">
        <v>0</v>
      </c>
      <c r="Q42" s="87">
        <v>0</v>
      </c>
      <c r="R42" s="87">
        <v>0</v>
      </c>
      <c r="S42" s="87">
        <v>0</v>
      </c>
      <c r="T42" s="87">
        <v>0</v>
      </c>
      <c r="U42" s="87">
        <v>0</v>
      </c>
      <c r="V42" s="87">
        <v>0</v>
      </c>
      <c r="W42" s="87">
        <v>0</v>
      </c>
      <c r="X42" s="87">
        <v>0</v>
      </c>
      <c r="Y42" s="87">
        <v>0</v>
      </c>
      <c r="Z42" s="2"/>
    </row>
    <row r="43" spans="2:26" x14ac:dyDescent="0.25">
      <c r="B43" s="2"/>
      <c r="C43" s="74" t="s">
        <v>354</v>
      </c>
      <c r="D43" s="75"/>
      <c r="E43" s="73"/>
      <c r="F43" s="73"/>
      <c r="G43" s="73"/>
      <c r="H43" s="87">
        <v>0</v>
      </c>
      <c r="I43" s="87">
        <v>0</v>
      </c>
      <c r="J43" s="87">
        <v>0</v>
      </c>
      <c r="K43" s="87">
        <v>0</v>
      </c>
      <c r="L43" s="87">
        <v>0</v>
      </c>
      <c r="M43" s="87">
        <v>0</v>
      </c>
      <c r="N43" s="87">
        <v>0</v>
      </c>
      <c r="O43" s="87">
        <v>0</v>
      </c>
      <c r="P43" s="87">
        <v>0</v>
      </c>
      <c r="Q43" s="87">
        <v>0</v>
      </c>
      <c r="R43" s="87">
        <v>0</v>
      </c>
      <c r="S43" s="87">
        <v>0</v>
      </c>
      <c r="T43" s="87">
        <v>0</v>
      </c>
      <c r="U43" s="87">
        <v>0</v>
      </c>
      <c r="V43" s="87">
        <v>0</v>
      </c>
      <c r="W43" s="87">
        <v>0</v>
      </c>
      <c r="X43" s="87">
        <v>0</v>
      </c>
      <c r="Y43" s="87">
        <v>0</v>
      </c>
      <c r="Z43" s="2"/>
    </row>
    <row r="44" spans="2:26" x14ac:dyDescent="0.25">
      <c r="B44" s="2"/>
      <c r="C44" s="74" t="s">
        <v>355</v>
      </c>
      <c r="D44" s="75"/>
      <c r="E44" s="73"/>
      <c r="F44" s="73"/>
      <c r="G44" s="73"/>
      <c r="H44" s="87">
        <v>0</v>
      </c>
      <c r="I44" s="87">
        <v>0</v>
      </c>
      <c r="J44" s="87">
        <v>0</v>
      </c>
      <c r="K44" s="87">
        <v>0</v>
      </c>
      <c r="L44" s="87">
        <v>0</v>
      </c>
      <c r="M44" s="87">
        <v>0</v>
      </c>
      <c r="N44" s="87">
        <v>0</v>
      </c>
      <c r="O44" s="87">
        <v>0</v>
      </c>
      <c r="P44" s="87">
        <v>0</v>
      </c>
      <c r="Q44" s="87">
        <v>0</v>
      </c>
      <c r="R44" s="87">
        <v>0</v>
      </c>
      <c r="S44" s="87">
        <v>0</v>
      </c>
      <c r="T44" s="87">
        <v>0</v>
      </c>
      <c r="U44" s="87">
        <v>0</v>
      </c>
      <c r="V44" s="87">
        <v>0</v>
      </c>
      <c r="W44" s="87">
        <v>0</v>
      </c>
      <c r="X44" s="87">
        <v>0</v>
      </c>
      <c r="Y44" s="87">
        <v>0</v>
      </c>
      <c r="Z44" s="2"/>
    </row>
    <row r="45" spans="2:26" x14ac:dyDescent="0.25">
      <c r="B45" s="2"/>
      <c r="C45" s="74" t="s">
        <v>356</v>
      </c>
      <c r="D45" s="75"/>
      <c r="E45" s="73"/>
      <c r="F45" s="73"/>
      <c r="G45" s="73"/>
      <c r="H45" s="87">
        <v>0</v>
      </c>
      <c r="I45" s="87">
        <v>0</v>
      </c>
      <c r="J45" s="87">
        <v>0</v>
      </c>
      <c r="K45" s="87">
        <v>0</v>
      </c>
      <c r="L45" s="87">
        <v>0</v>
      </c>
      <c r="M45" s="87">
        <v>0</v>
      </c>
      <c r="N45" s="87">
        <v>0</v>
      </c>
      <c r="O45" s="87">
        <v>0</v>
      </c>
      <c r="P45" s="87">
        <v>0</v>
      </c>
      <c r="Q45" s="87">
        <v>0</v>
      </c>
      <c r="R45" s="87">
        <v>0</v>
      </c>
      <c r="S45" s="87">
        <v>0</v>
      </c>
      <c r="T45" s="87">
        <v>0</v>
      </c>
      <c r="U45" s="87">
        <v>0</v>
      </c>
      <c r="V45" s="87">
        <v>0</v>
      </c>
      <c r="W45" s="87">
        <v>0</v>
      </c>
      <c r="X45" s="87">
        <v>0</v>
      </c>
      <c r="Y45" s="87">
        <v>0</v>
      </c>
      <c r="Z45" s="2"/>
    </row>
    <row r="46" spans="2:26" x14ac:dyDescent="0.25">
      <c r="B46" s="2"/>
      <c r="C46" s="74" t="s">
        <v>357</v>
      </c>
      <c r="D46" s="75"/>
      <c r="E46" s="73"/>
      <c r="F46" s="73"/>
      <c r="G46" s="73"/>
      <c r="H46" s="87">
        <v>0</v>
      </c>
      <c r="I46" s="87">
        <v>0</v>
      </c>
      <c r="J46" s="87">
        <v>0</v>
      </c>
      <c r="K46" s="87">
        <v>0</v>
      </c>
      <c r="L46" s="87">
        <v>0</v>
      </c>
      <c r="M46" s="87">
        <v>0</v>
      </c>
      <c r="N46" s="87">
        <v>0</v>
      </c>
      <c r="O46" s="87">
        <v>0</v>
      </c>
      <c r="P46" s="87">
        <v>0</v>
      </c>
      <c r="Q46" s="87">
        <v>0</v>
      </c>
      <c r="R46" s="87">
        <v>0</v>
      </c>
      <c r="S46" s="87">
        <v>0</v>
      </c>
      <c r="T46" s="87">
        <v>0</v>
      </c>
      <c r="U46" s="87">
        <v>0</v>
      </c>
      <c r="V46" s="87">
        <v>0</v>
      </c>
      <c r="W46" s="87">
        <v>0</v>
      </c>
      <c r="X46" s="87">
        <v>0</v>
      </c>
      <c r="Y46" s="87">
        <v>0</v>
      </c>
      <c r="Z46" s="2"/>
    </row>
    <row r="47" spans="2:26" x14ac:dyDescent="0.25">
      <c r="B47" s="2"/>
      <c r="C47" s="74" t="s">
        <v>358</v>
      </c>
      <c r="D47" s="75"/>
      <c r="E47" s="73"/>
      <c r="F47" s="73"/>
      <c r="G47" s="73"/>
      <c r="H47" s="87">
        <v>0</v>
      </c>
      <c r="I47" s="87">
        <v>0</v>
      </c>
      <c r="J47" s="87">
        <v>0</v>
      </c>
      <c r="K47" s="87">
        <v>0</v>
      </c>
      <c r="L47" s="87">
        <v>0</v>
      </c>
      <c r="M47" s="87">
        <v>0</v>
      </c>
      <c r="N47" s="87">
        <v>0</v>
      </c>
      <c r="O47" s="87">
        <v>0</v>
      </c>
      <c r="P47" s="87">
        <v>0</v>
      </c>
      <c r="Q47" s="87">
        <v>0</v>
      </c>
      <c r="R47" s="87">
        <v>0</v>
      </c>
      <c r="S47" s="87">
        <v>0</v>
      </c>
      <c r="T47" s="87">
        <v>0</v>
      </c>
      <c r="U47" s="87">
        <v>0</v>
      </c>
      <c r="V47" s="87">
        <v>0</v>
      </c>
      <c r="W47" s="87">
        <v>0</v>
      </c>
      <c r="X47" s="87">
        <v>0</v>
      </c>
      <c r="Y47" s="87">
        <v>0</v>
      </c>
      <c r="Z47" s="2"/>
    </row>
    <row r="48" spans="2:26" x14ac:dyDescent="0.25">
      <c r="B48" s="2"/>
      <c r="C48" s="74" t="s">
        <v>359</v>
      </c>
      <c r="D48" s="75"/>
      <c r="E48" s="73"/>
      <c r="F48" s="73"/>
      <c r="G48" s="73"/>
      <c r="H48" s="87">
        <v>0</v>
      </c>
      <c r="I48" s="87">
        <v>0</v>
      </c>
      <c r="J48" s="87">
        <v>0</v>
      </c>
      <c r="K48" s="87">
        <v>0</v>
      </c>
      <c r="L48" s="87">
        <v>0</v>
      </c>
      <c r="M48" s="87">
        <v>0</v>
      </c>
      <c r="N48" s="87">
        <v>0</v>
      </c>
      <c r="O48" s="87">
        <v>0</v>
      </c>
      <c r="P48" s="87">
        <v>0</v>
      </c>
      <c r="Q48" s="87">
        <v>0</v>
      </c>
      <c r="R48" s="87">
        <v>0</v>
      </c>
      <c r="S48" s="87">
        <v>0</v>
      </c>
      <c r="T48" s="87">
        <v>0</v>
      </c>
      <c r="U48" s="87">
        <v>0</v>
      </c>
      <c r="V48" s="87">
        <v>0</v>
      </c>
      <c r="W48" s="87">
        <v>0</v>
      </c>
      <c r="X48" s="87">
        <v>0</v>
      </c>
      <c r="Y48" s="87">
        <v>0</v>
      </c>
      <c r="Z48" s="2"/>
    </row>
    <row r="49" spans="2:26" x14ac:dyDescent="0.25">
      <c r="B49" s="2"/>
      <c r="C49" s="74" t="s">
        <v>360</v>
      </c>
      <c r="D49" s="75"/>
      <c r="E49" s="73"/>
      <c r="F49" s="73"/>
      <c r="G49" s="73"/>
      <c r="H49" s="87">
        <v>0</v>
      </c>
      <c r="I49" s="87">
        <v>0</v>
      </c>
      <c r="J49" s="87">
        <v>0</v>
      </c>
      <c r="K49" s="87">
        <v>0</v>
      </c>
      <c r="L49" s="87">
        <v>0</v>
      </c>
      <c r="M49" s="87">
        <v>0</v>
      </c>
      <c r="N49" s="87">
        <v>0</v>
      </c>
      <c r="O49" s="87">
        <v>0</v>
      </c>
      <c r="P49" s="87">
        <v>0</v>
      </c>
      <c r="Q49" s="87">
        <v>0</v>
      </c>
      <c r="R49" s="87">
        <v>0</v>
      </c>
      <c r="S49" s="87">
        <v>0</v>
      </c>
      <c r="T49" s="87">
        <v>0</v>
      </c>
      <c r="U49" s="87">
        <v>0</v>
      </c>
      <c r="V49" s="87">
        <v>0</v>
      </c>
      <c r="W49" s="87">
        <v>0</v>
      </c>
      <c r="X49" s="87">
        <v>0</v>
      </c>
      <c r="Y49" s="87">
        <v>0</v>
      </c>
      <c r="Z49" s="2"/>
    </row>
    <row r="50" spans="2:26" x14ac:dyDescent="0.25">
      <c r="B50" s="2"/>
      <c r="C50" s="74" t="s">
        <v>361</v>
      </c>
      <c r="D50" s="75"/>
      <c r="E50" s="73"/>
      <c r="F50" s="73"/>
      <c r="G50" s="73"/>
      <c r="H50" s="87">
        <v>0</v>
      </c>
      <c r="I50" s="87">
        <v>0</v>
      </c>
      <c r="J50" s="87">
        <v>0</v>
      </c>
      <c r="K50" s="87">
        <v>0</v>
      </c>
      <c r="L50" s="87">
        <v>0</v>
      </c>
      <c r="M50" s="87">
        <v>0</v>
      </c>
      <c r="N50" s="87">
        <v>0</v>
      </c>
      <c r="O50" s="87">
        <v>0</v>
      </c>
      <c r="P50" s="87">
        <v>0</v>
      </c>
      <c r="Q50" s="87">
        <v>0</v>
      </c>
      <c r="R50" s="87">
        <v>0</v>
      </c>
      <c r="S50" s="87">
        <v>0</v>
      </c>
      <c r="T50" s="87">
        <v>0</v>
      </c>
      <c r="U50" s="87">
        <v>0</v>
      </c>
      <c r="V50" s="87">
        <v>0</v>
      </c>
      <c r="W50" s="87">
        <v>0</v>
      </c>
      <c r="X50" s="87">
        <v>0</v>
      </c>
      <c r="Y50" s="87">
        <v>0</v>
      </c>
      <c r="Z50" s="2"/>
    </row>
    <row r="51" spans="2:26" x14ac:dyDescent="0.25">
      <c r="B51" s="2"/>
      <c r="C51" s="74" t="s">
        <v>362</v>
      </c>
      <c r="D51" s="75"/>
      <c r="E51" s="73"/>
      <c r="F51" s="73"/>
      <c r="G51" s="73"/>
      <c r="H51" s="87">
        <v>0</v>
      </c>
      <c r="I51" s="87">
        <v>0</v>
      </c>
      <c r="J51" s="87">
        <v>0</v>
      </c>
      <c r="K51" s="87">
        <v>0</v>
      </c>
      <c r="L51" s="87">
        <v>0</v>
      </c>
      <c r="M51" s="87">
        <v>0</v>
      </c>
      <c r="N51" s="87">
        <v>0</v>
      </c>
      <c r="O51" s="87">
        <v>0</v>
      </c>
      <c r="P51" s="87">
        <v>0</v>
      </c>
      <c r="Q51" s="87">
        <v>0</v>
      </c>
      <c r="R51" s="87">
        <v>0</v>
      </c>
      <c r="S51" s="87">
        <v>0</v>
      </c>
      <c r="T51" s="87">
        <v>0</v>
      </c>
      <c r="U51" s="87">
        <v>0</v>
      </c>
      <c r="V51" s="87">
        <v>0</v>
      </c>
      <c r="W51" s="87">
        <v>0</v>
      </c>
      <c r="X51" s="87">
        <v>0</v>
      </c>
      <c r="Y51" s="87">
        <v>0</v>
      </c>
      <c r="Z51" s="2"/>
    </row>
    <row r="52" spans="2:26" x14ac:dyDescent="0.25">
      <c r="B52" s="2"/>
      <c r="C52" s="74" t="s">
        <v>363</v>
      </c>
      <c r="D52" s="75"/>
      <c r="E52" s="73"/>
      <c r="F52" s="73"/>
      <c r="G52" s="73"/>
      <c r="H52" s="87">
        <v>0</v>
      </c>
      <c r="I52" s="87">
        <v>0</v>
      </c>
      <c r="J52" s="87">
        <v>0</v>
      </c>
      <c r="K52" s="87">
        <v>0</v>
      </c>
      <c r="L52" s="87">
        <v>0</v>
      </c>
      <c r="M52" s="87">
        <v>0</v>
      </c>
      <c r="N52" s="87">
        <v>0</v>
      </c>
      <c r="O52" s="87">
        <v>0</v>
      </c>
      <c r="P52" s="87">
        <v>0</v>
      </c>
      <c r="Q52" s="87">
        <v>0</v>
      </c>
      <c r="R52" s="87">
        <v>0</v>
      </c>
      <c r="S52" s="87">
        <v>0</v>
      </c>
      <c r="T52" s="87">
        <v>0</v>
      </c>
      <c r="U52" s="87">
        <v>0</v>
      </c>
      <c r="V52" s="87">
        <v>0</v>
      </c>
      <c r="W52" s="87">
        <v>0</v>
      </c>
      <c r="X52" s="87">
        <v>0</v>
      </c>
      <c r="Y52" s="87">
        <v>0</v>
      </c>
      <c r="Z52" s="2"/>
    </row>
    <row r="53" spans="2:26" x14ac:dyDescent="0.25">
      <c r="B53" s="2"/>
      <c r="C53" s="74" t="s">
        <v>364</v>
      </c>
      <c r="D53" s="75"/>
      <c r="E53" s="73"/>
      <c r="F53" s="73"/>
      <c r="G53" s="73"/>
      <c r="H53" s="87">
        <v>0</v>
      </c>
      <c r="I53" s="87">
        <v>0</v>
      </c>
      <c r="J53" s="87">
        <v>0</v>
      </c>
      <c r="K53" s="87">
        <v>0</v>
      </c>
      <c r="L53" s="87">
        <v>0</v>
      </c>
      <c r="M53" s="87">
        <v>0</v>
      </c>
      <c r="N53" s="87">
        <v>0</v>
      </c>
      <c r="O53" s="87">
        <v>0</v>
      </c>
      <c r="P53" s="87">
        <v>0</v>
      </c>
      <c r="Q53" s="87">
        <v>0</v>
      </c>
      <c r="R53" s="87">
        <v>0</v>
      </c>
      <c r="S53" s="87">
        <v>0</v>
      </c>
      <c r="T53" s="87">
        <v>0</v>
      </c>
      <c r="U53" s="87">
        <v>0</v>
      </c>
      <c r="V53" s="87">
        <v>0</v>
      </c>
      <c r="W53" s="87">
        <v>0</v>
      </c>
      <c r="X53" s="87">
        <v>0</v>
      </c>
      <c r="Y53" s="87">
        <v>0</v>
      </c>
      <c r="Z53" s="2"/>
    </row>
    <row r="54" spans="2:26" x14ac:dyDescent="0.25">
      <c r="B54" s="2"/>
      <c r="C54" s="74" t="s">
        <v>365</v>
      </c>
      <c r="D54" s="75"/>
      <c r="E54" s="73"/>
      <c r="F54" s="73"/>
      <c r="G54" s="73"/>
      <c r="H54" s="87">
        <v>0</v>
      </c>
      <c r="I54" s="87">
        <v>0</v>
      </c>
      <c r="J54" s="87">
        <v>0</v>
      </c>
      <c r="K54" s="87">
        <v>0</v>
      </c>
      <c r="L54" s="87">
        <v>0</v>
      </c>
      <c r="M54" s="87">
        <v>0</v>
      </c>
      <c r="N54" s="87">
        <v>0</v>
      </c>
      <c r="O54" s="87">
        <v>0</v>
      </c>
      <c r="P54" s="87">
        <v>0</v>
      </c>
      <c r="Q54" s="87">
        <v>0</v>
      </c>
      <c r="R54" s="87">
        <v>0</v>
      </c>
      <c r="S54" s="87">
        <v>0</v>
      </c>
      <c r="T54" s="87">
        <v>0</v>
      </c>
      <c r="U54" s="87">
        <v>0</v>
      </c>
      <c r="V54" s="87">
        <v>0</v>
      </c>
      <c r="W54" s="87">
        <v>0</v>
      </c>
      <c r="X54" s="87">
        <v>0</v>
      </c>
      <c r="Y54" s="87">
        <v>0</v>
      </c>
      <c r="Z54" s="2"/>
    </row>
    <row r="55" spans="2:26" x14ac:dyDescent="0.25">
      <c r="B55" s="2"/>
      <c r="C55" s="74" t="s">
        <v>366</v>
      </c>
      <c r="D55" s="75"/>
      <c r="E55" s="73"/>
      <c r="F55" s="73"/>
      <c r="G55" s="73"/>
      <c r="H55" s="87">
        <v>0</v>
      </c>
      <c r="I55" s="87">
        <v>0</v>
      </c>
      <c r="J55" s="87">
        <v>0</v>
      </c>
      <c r="K55" s="87">
        <v>0</v>
      </c>
      <c r="L55" s="87">
        <v>0</v>
      </c>
      <c r="M55" s="87">
        <v>0</v>
      </c>
      <c r="N55" s="87">
        <v>0</v>
      </c>
      <c r="O55" s="87">
        <v>0</v>
      </c>
      <c r="P55" s="87">
        <v>0</v>
      </c>
      <c r="Q55" s="87">
        <v>0</v>
      </c>
      <c r="R55" s="87">
        <v>0</v>
      </c>
      <c r="S55" s="87">
        <v>0</v>
      </c>
      <c r="T55" s="87">
        <v>0</v>
      </c>
      <c r="U55" s="87">
        <v>0</v>
      </c>
      <c r="V55" s="87">
        <v>0</v>
      </c>
      <c r="W55" s="87">
        <v>0</v>
      </c>
      <c r="X55" s="87">
        <v>0</v>
      </c>
      <c r="Y55" s="87">
        <v>0</v>
      </c>
      <c r="Z55" s="2"/>
    </row>
    <row r="56" spans="2:26" x14ac:dyDescent="0.25">
      <c r="B56" s="2"/>
      <c r="C56" s="74" t="s">
        <v>367</v>
      </c>
      <c r="D56" s="75"/>
      <c r="E56" s="73"/>
      <c r="F56" s="73"/>
      <c r="G56" s="73"/>
      <c r="H56" s="87">
        <v>0</v>
      </c>
      <c r="I56" s="87">
        <v>0</v>
      </c>
      <c r="J56" s="87">
        <v>0</v>
      </c>
      <c r="K56" s="87">
        <v>0</v>
      </c>
      <c r="L56" s="87">
        <v>0</v>
      </c>
      <c r="M56" s="87">
        <v>0</v>
      </c>
      <c r="N56" s="87">
        <v>0</v>
      </c>
      <c r="O56" s="87">
        <v>0</v>
      </c>
      <c r="P56" s="87">
        <v>0</v>
      </c>
      <c r="Q56" s="87">
        <v>0</v>
      </c>
      <c r="R56" s="87">
        <v>0</v>
      </c>
      <c r="S56" s="87">
        <v>0</v>
      </c>
      <c r="T56" s="87">
        <v>0</v>
      </c>
      <c r="U56" s="87">
        <v>0</v>
      </c>
      <c r="V56" s="87">
        <v>0</v>
      </c>
      <c r="W56" s="87">
        <v>0</v>
      </c>
      <c r="X56" s="87">
        <v>0</v>
      </c>
      <c r="Y56" s="87">
        <v>0</v>
      </c>
      <c r="Z56" s="2"/>
    </row>
    <row r="57" spans="2:26" x14ac:dyDescent="0.25">
      <c r="B57" s="2"/>
      <c r="C57" s="74" t="s">
        <v>368</v>
      </c>
      <c r="D57" s="75"/>
      <c r="E57" s="73"/>
      <c r="F57" s="73"/>
      <c r="G57" s="73"/>
      <c r="H57" s="87">
        <v>0</v>
      </c>
      <c r="I57" s="87">
        <v>0</v>
      </c>
      <c r="J57" s="87">
        <v>0</v>
      </c>
      <c r="K57" s="87">
        <v>0</v>
      </c>
      <c r="L57" s="87">
        <v>0</v>
      </c>
      <c r="M57" s="87">
        <v>0</v>
      </c>
      <c r="N57" s="87">
        <v>0</v>
      </c>
      <c r="O57" s="87">
        <v>0</v>
      </c>
      <c r="P57" s="87">
        <v>0</v>
      </c>
      <c r="Q57" s="87">
        <v>0</v>
      </c>
      <c r="R57" s="87">
        <v>0</v>
      </c>
      <c r="S57" s="87">
        <v>0</v>
      </c>
      <c r="T57" s="87">
        <v>0</v>
      </c>
      <c r="U57" s="87">
        <v>0</v>
      </c>
      <c r="V57" s="87">
        <v>0</v>
      </c>
      <c r="W57" s="87">
        <v>0</v>
      </c>
      <c r="X57" s="87">
        <v>0</v>
      </c>
      <c r="Y57" s="87">
        <v>0</v>
      </c>
      <c r="Z57" s="2"/>
    </row>
    <row r="58" spans="2:26" x14ac:dyDescent="0.25">
      <c r="B58" s="2"/>
      <c r="C58" s="74" t="s">
        <v>369</v>
      </c>
      <c r="D58" s="75"/>
      <c r="E58" s="73"/>
      <c r="F58" s="73"/>
      <c r="G58" s="73"/>
      <c r="H58" s="87">
        <v>0</v>
      </c>
      <c r="I58" s="87">
        <v>0</v>
      </c>
      <c r="J58" s="87">
        <v>0</v>
      </c>
      <c r="K58" s="87">
        <v>0</v>
      </c>
      <c r="L58" s="87">
        <v>0</v>
      </c>
      <c r="M58" s="87">
        <v>0</v>
      </c>
      <c r="N58" s="87">
        <v>0</v>
      </c>
      <c r="O58" s="87">
        <v>0</v>
      </c>
      <c r="P58" s="87">
        <v>0</v>
      </c>
      <c r="Q58" s="87">
        <v>0</v>
      </c>
      <c r="R58" s="87">
        <v>0</v>
      </c>
      <c r="S58" s="87">
        <v>0</v>
      </c>
      <c r="T58" s="87">
        <v>0</v>
      </c>
      <c r="U58" s="87">
        <v>0</v>
      </c>
      <c r="V58" s="87">
        <v>0</v>
      </c>
      <c r="W58" s="87">
        <v>0</v>
      </c>
      <c r="X58" s="87">
        <v>0</v>
      </c>
      <c r="Y58" s="87">
        <v>0</v>
      </c>
      <c r="Z58" s="2"/>
    </row>
    <row r="59" spans="2:26" x14ac:dyDescent="0.25">
      <c r="B59" s="2"/>
      <c r="C59" s="74" t="s">
        <v>370</v>
      </c>
      <c r="D59" s="75"/>
      <c r="E59" s="73"/>
      <c r="F59" s="73"/>
      <c r="G59" s="73"/>
      <c r="H59" s="87">
        <v>0</v>
      </c>
      <c r="I59" s="87">
        <v>0</v>
      </c>
      <c r="J59" s="87">
        <v>0</v>
      </c>
      <c r="K59" s="87">
        <v>0</v>
      </c>
      <c r="L59" s="87">
        <v>0</v>
      </c>
      <c r="M59" s="87">
        <v>0</v>
      </c>
      <c r="N59" s="87">
        <v>0</v>
      </c>
      <c r="O59" s="87">
        <v>0</v>
      </c>
      <c r="P59" s="87">
        <v>0</v>
      </c>
      <c r="Q59" s="87">
        <v>0</v>
      </c>
      <c r="R59" s="87">
        <v>0</v>
      </c>
      <c r="S59" s="87">
        <v>0</v>
      </c>
      <c r="T59" s="87">
        <v>0</v>
      </c>
      <c r="U59" s="87">
        <v>0</v>
      </c>
      <c r="V59" s="87">
        <v>0</v>
      </c>
      <c r="W59" s="87">
        <v>0</v>
      </c>
      <c r="X59" s="87">
        <v>0</v>
      </c>
      <c r="Y59" s="87">
        <v>0</v>
      </c>
      <c r="Z59" s="2"/>
    </row>
    <row r="60" spans="2:26" x14ac:dyDescent="0.25">
      <c r="B60" s="2"/>
      <c r="C60" s="74" t="s">
        <v>371</v>
      </c>
      <c r="D60" s="75"/>
      <c r="E60" s="73"/>
      <c r="F60" s="73"/>
      <c r="G60" s="73"/>
      <c r="H60" s="87">
        <v>0</v>
      </c>
      <c r="I60" s="87">
        <v>0</v>
      </c>
      <c r="J60" s="87">
        <v>0</v>
      </c>
      <c r="K60" s="87">
        <v>0</v>
      </c>
      <c r="L60" s="87">
        <v>0</v>
      </c>
      <c r="M60" s="87">
        <v>0</v>
      </c>
      <c r="N60" s="87">
        <v>0</v>
      </c>
      <c r="O60" s="87">
        <v>0</v>
      </c>
      <c r="P60" s="87">
        <v>0</v>
      </c>
      <c r="Q60" s="87">
        <v>0</v>
      </c>
      <c r="R60" s="87">
        <v>0</v>
      </c>
      <c r="S60" s="87">
        <v>0</v>
      </c>
      <c r="T60" s="87">
        <v>0</v>
      </c>
      <c r="U60" s="87">
        <v>0</v>
      </c>
      <c r="V60" s="87">
        <v>0</v>
      </c>
      <c r="W60" s="87">
        <v>0</v>
      </c>
      <c r="X60" s="87">
        <v>0</v>
      </c>
      <c r="Y60" s="87">
        <v>0</v>
      </c>
      <c r="Z60" s="2"/>
    </row>
    <row r="61" spans="2:26" x14ac:dyDescent="0.25">
      <c r="B61" s="2"/>
      <c r="C61" s="74" t="s">
        <v>372</v>
      </c>
      <c r="D61" s="75"/>
      <c r="E61" s="73"/>
      <c r="F61" s="73"/>
      <c r="G61" s="73"/>
      <c r="H61" s="87">
        <v>0</v>
      </c>
      <c r="I61" s="87">
        <v>0</v>
      </c>
      <c r="J61" s="87">
        <v>0</v>
      </c>
      <c r="K61" s="87">
        <v>0</v>
      </c>
      <c r="L61" s="87">
        <v>0</v>
      </c>
      <c r="M61" s="87">
        <v>0</v>
      </c>
      <c r="N61" s="87">
        <v>0</v>
      </c>
      <c r="O61" s="87">
        <v>0</v>
      </c>
      <c r="P61" s="87">
        <v>0</v>
      </c>
      <c r="Q61" s="87">
        <v>0</v>
      </c>
      <c r="R61" s="87">
        <v>0</v>
      </c>
      <c r="S61" s="87">
        <v>0</v>
      </c>
      <c r="T61" s="87">
        <v>0</v>
      </c>
      <c r="U61" s="87">
        <v>0</v>
      </c>
      <c r="V61" s="87">
        <v>0</v>
      </c>
      <c r="W61" s="87">
        <v>0</v>
      </c>
      <c r="X61" s="87">
        <v>0</v>
      </c>
      <c r="Y61" s="87">
        <v>0</v>
      </c>
      <c r="Z61" s="2"/>
    </row>
    <row r="62" spans="2:26" x14ac:dyDescent="0.25">
      <c r="B62" s="2"/>
      <c r="C62" s="74" t="s">
        <v>373</v>
      </c>
      <c r="D62" s="75"/>
      <c r="E62" s="73"/>
      <c r="F62" s="73"/>
      <c r="G62" s="73"/>
      <c r="H62" s="87">
        <v>0</v>
      </c>
      <c r="I62" s="87">
        <v>0</v>
      </c>
      <c r="J62" s="87">
        <v>0</v>
      </c>
      <c r="K62" s="87">
        <v>0</v>
      </c>
      <c r="L62" s="87">
        <v>0</v>
      </c>
      <c r="M62" s="87">
        <v>0</v>
      </c>
      <c r="N62" s="87">
        <v>0</v>
      </c>
      <c r="O62" s="87">
        <v>0</v>
      </c>
      <c r="P62" s="87">
        <v>0</v>
      </c>
      <c r="Q62" s="87">
        <v>0</v>
      </c>
      <c r="R62" s="87">
        <v>0</v>
      </c>
      <c r="S62" s="87">
        <v>0</v>
      </c>
      <c r="T62" s="87">
        <v>0</v>
      </c>
      <c r="U62" s="87">
        <v>0</v>
      </c>
      <c r="V62" s="87">
        <v>0</v>
      </c>
      <c r="W62" s="87">
        <v>0</v>
      </c>
      <c r="X62" s="87">
        <v>0</v>
      </c>
      <c r="Y62" s="87">
        <v>0</v>
      </c>
      <c r="Z62" s="2"/>
    </row>
    <row r="63" spans="2:26" x14ac:dyDescent="0.25">
      <c r="B63" s="2"/>
      <c r="C63" s="74" t="s">
        <v>374</v>
      </c>
      <c r="D63" s="75"/>
      <c r="E63" s="73"/>
      <c r="F63" s="73"/>
      <c r="G63" s="73"/>
      <c r="H63" s="87">
        <v>0</v>
      </c>
      <c r="I63" s="87">
        <v>0</v>
      </c>
      <c r="J63" s="87">
        <v>0</v>
      </c>
      <c r="K63" s="87">
        <v>0</v>
      </c>
      <c r="L63" s="87">
        <v>0</v>
      </c>
      <c r="M63" s="87">
        <v>0</v>
      </c>
      <c r="N63" s="87">
        <v>0</v>
      </c>
      <c r="O63" s="87">
        <v>0</v>
      </c>
      <c r="P63" s="87">
        <v>0</v>
      </c>
      <c r="Q63" s="87">
        <v>0</v>
      </c>
      <c r="R63" s="87">
        <v>0</v>
      </c>
      <c r="S63" s="87">
        <v>0</v>
      </c>
      <c r="T63" s="87">
        <v>0</v>
      </c>
      <c r="U63" s="87">
        <v>0</v>
      </c>
      <c r="V63" s="87">
        <v>0</v>
      </c>
      <c r="W63" s="87">
        <v>0</v>
      </c>
      <c r="X63" s="87">
        <v>0</v>
      </c>
      <c r="Y63" s="87">
        <v>0</v>
      </c>
      <c r="Z63" s="2"/>
    </row>
    <row r="64" spans="2:26" x14ac:dyDescent="0.25">
      <c r="B64" s="2"/>
      <c r="C64" s="74" t="s">
        <v>375</v>
      </c>
      <c r="D64" s="75"/>
      <c r="E64" s="73"/>
      <c r="F64" s="73"/>
      <c r="G64" s="73"/>
      <c r="H64" s="87">
        <v>0</v>
      </c>
      <c r="I64" s="87">
        <v>0</v>
      </c>
      <c r="J64" s="87">
        <v>0</v>
      </c>
      <c r="K64" s="87">
        <v>0</v>
      </c>
      <c r="L64" s="87">
        <v>0</v>
      </c>
      <c r="M64" s="87">
        <v>0</v>
      </c>
      <c r="N64" s="87">
        <v>0</v>
      </c>
      <c r="O64" s="87">
        <v>0</v>
      </c>
      <c r="P64" s="87">
        <v>0</v>
      </c>
      <c r="Q64" s="87">
        <v>0</v>
      </c>
      <c r="R64" s="87">
        <v>0</v>
      </c>
      <c r="S64" s="87">
        <v>0</v>
      </c>
      <c r="T64" s="87">
        <v>0</v>
      </c>
      <c r="U64" s="87">
        <v>0</v>
      </c>
      <c r="V64" s="87">
        <v>0</v>
      </c>
      <c r="W64" s="87">
        <v>0</v>
      </c>
      <c r="X64" s="87">
        <v>0</v>
      </c>
      <c r="Y64" s="87">
        <v>0</v>
      </c>
      <c r="Z64" s="2"/>
    </row>
    <row r="65" spans="2:26" x14ac:dyDescent="0.25">
      <c r="B65" s="2"/>
      <c r="C65" s="74" t="s">
        <v>376</v>
      </c>
      <c r="D65" s="75"/>
      <c r="E65" s="73"/>
      <c r="F65" s="73"/>
      <c r="G65" s="73"/>
      <c r="H65" s="87">
        <v>0</v>
      </c>
      <c r="I65" s="87">
        <v>0</v>
      </c>
      <c r="J65" s="87">
        <v>0</v>
      </c>
      <c r="K65" s="87">
        <v>0</v>
      </c>
      <c r="L65" s="87">
        <v>0</v>
      </c>
      <c r="M65" s="87">
        <v>0</v>
      </c>
      <c r="N65" s="87">
        <v>0</v>
      </c>
      <c r="O65" s="87">
        <v>0</v>
      </c>
      <c r="P65" s="87">
        <v>0</v>
      </c>
      <c r="Q65" s="87">
        <v>0</v>
      </c>
      <c r="R65" s="87">
        <v>0</v>
      </c>
      <c r="S65" s="87">
        <v>0</v>
      </c>
      <c r="T65" s="87">
        <v>0</v>
      </c>
      <c r="U65" s="87">
        <v>0</v>
      </c>
      <c r="V65" s="87">
        <v>0</v>
      </c>
      <c r="W65" s="87">
        <v>0</v>
      </c>
      <c r="X65" s="87">
        <v>0</v>
      </c>
      <c r="Y65" s="87">
        <v>0</v>
      </c>
      <c r="Z65" s="2"/>
    </row>
    <row r="66" spans="2:26" x14ac:dyDescent="0.25">
      <c r="B66" s="2"/>
      <c r="C66" s="74" t="s">
        <v>377</v>
      </c>
      <c r="D66" s="75"/>
      <c r="E66" s="73"/>
      <c r="F66" s="73"/>
      <c r="G66" s="73"/>
      <c r="H66" s="87">
        <v>0</v>
      </c>
      <c r="I66" s="87">
        <v>0</v>
      </c>
      <c r="J66" s="87">
        <v>0</v>
      </c>
      <c r="K66" s="87">
        <v>0</v>
      </c>
      <c r="L66" s="87">
        <v>0</v>
      </c>
      <c r="M66" s="87">
        <v>0</v>
      </c>
      <c r="N66" s="87">
        <v>0</v>
      </c>
      <c r="O66" s="87">
        <v>0</v>
      </c>
      <c r="P66" s="87">
        <v>0</v>
      </c>
      <c r="Q66" s="87">
        <v>0</v>
      </c>
      <c r="R66" s="87">
        <v>0</v>
      </c>
      <c r="S66" s="87">
        <v>0</v>
      </c>
      <c r="T66" s="87">
        <v>0</v>
      </c>
      <c r="U66" s="87">
        <v>0</v>
      </c>
      <c r="V66" s="87">
        <v>0</v>
      </c>
      <c r="W66" s="87">
        <v>0</v>
      </c>
      <c r="X66" s="87">
        <v>0</v>
      </c>
      <c r="Y66" s="87">
        <v>0</v>
      </c>
      <c r="Z66" s="2"/>
    </row>
    <row r="67" spans="2:26" x14ac:dyDescent="0.25">
      <c r="B67" s="2"/>
      <c r="C67" s="74" t="s">
        <v>378</v>
      </c>
      <c r="D67" s="75"/>
      <c r="E67" s="73"/>
      <c r="F67" s="73"/>
      <c r="G67" s="73"/>
      <c r="H67" s="87">
        <v>0</v>
      </c>
      <c r="I67" s="87">
        <v>0</v>
      </c>
      <c r="J67" s="87">
        <v>0</v>
      </c>
      <c r="K67" s="87">
        <v>0</v>
      </c>
      <c r="L67" s="87">
        <v>0</v>
      </c>
      <c r="M67" s="87">
        <v>0</v>
      </c>
      <c r="N67" s="87">
        <v>0</v>
      </c>
      <c r="O67" s="87">
        <v>0</v>
      </c>
      <c r="P67" s="87">
        <v>0</v>
      </c>
      <c r="Q67" s="87">
        <v>0</v>
      </c>
      <c r="R67" s="87">
        <v>0</v>
      </c>
      <c r="S67" s="87">
        <v>0</v>
      </c>
      <c r="T67" s="87">
        <v>0</v>
      </c>
      <c r="U67" s="87">
        <v>0</v>
      </c>
      <c r="V67" s="87">
        <v>0</v>
      </c>
      <c r="W67" s="87">
        <v>0</v>
      </c>
      <c r="X67" s="87">
        <v>0</v>
      </c>
      <c r="Y67" s="87">
        <v>0</v>
      </c>
      <c r="Z67" s="2"/>
    </row>
    <row r="68" spans="2:26" x14ac:dyDescent="0.25">
      <c r="B68" s="2"/>
      <c r="C68" s="74" t="s">
        <v>379</v>
      </c>
      <c r="D68" s="75"/>
      <c r="E68" s="73"/>
      <c r="F68" s="73"/>
      <c r="G68" s="73"/>
      <c r="H68" s="87">
        <v>0</v>
      </c>
      <c r="I68" s="87">
        <v>0</v>
      </c>
      <c r="J68" s="87">
        <v>0</v>
      </c>
      <c r="K68" s="87">
        <v>0</v>
      </c>
      <c r="L68" s="87">
        <v>0</v>
      </c>
      <c r="M68" s="87">
        <v>0</v>
      </c>
      <c r="N68" s="87">
        <v>0</v>
      </c>
      <c r="O68" s="87">
        <v>0</v>
      </c>
      <c r="P68" s="87">
        <v>0</v>
      </c>
      <c r="Q68" s="87">
        <v>0</v>
      </c>
      <c r="R68" s="87">
        <v>0</v>
      </c>
      <c r="S68" s="87">
        <v>0</v>
      </c>
      <c r="T68" s="87">
        <v>0</v>
      </c>
      <c r="U68" s="87">
        <v>0</v>
      </c>
      <c r="V68" s="87">
        <v>0</v>
      </c>
      <c r="W68" s="87">
        <v>0</v>
      </c>
      <c r="X68" s="87">
        <v>0</v>
      </c>
      <c r="Y68" s="87">
        <v>0</v>
      </c>
      <c r="Z68" s="2"/>
    </row>
    <row r="69" spans="2:26" x14ac:dyDescent="0.25">
      <c r="B69" s="2"/>
      <c r="C69" s="74" t="s">
        <v>380</v>
      </c>
      <c r="D69" s="75"/>
      <c r="E69" s="73"/>
      <c r="F69" s="73"/>
      <c r="G69" s="73"/>
      <c r="H69" s="87">
        <v>0</v>
      </c>
      <c r="I69" s="87">
        <v>0</v>
      </c>
      <c r="J69" s="87">
        <v>0</v>
      </c>
      <c r="K69" s="87">
        <v>0</v>
      </c>
      <c r="L69" s="87">
        <v>0</v>
      </c>
      <c r="M69" s="87">
        <v>0</v>
      </c>
      <c r="N69" s="87">
        <v>0</v>
      </c>
      <c r="O69" s="87">
        <v>0</v>
      </c>
      <c r="P69" s="87">
        <v>0</v>
      </c>
      <c r="Q69" s="87">
        <v>0</v>
      </c>
      <c r="R69" s="87">
        <v>0</v>
      </c>
      <c r="S69" s="87">
        <v>0</v>
      </c>
      <c r="T69" s="87">
        <v>0</v>
      </c>
      <c r="U69" s="87">
        <v>0</v>
      </c>
      <c r="V69" s="87">
        <v>0</v>
      </c>
      <c r="W69" s="87">
        <v>0</v>
      </c>
      <c r="X69" s="87">
        <v>0</v>
      </c>
      <c r="Y69" s="87">
        <v>0</v>
      </c>
      <c r="Z69" s="2"/>
    </row>
    <row r="70" spans="2:26" x14ac:dyDescent="0.25">
      <c r="B70" s="2"/>
      <c r="C70" s="74" t="s">
        <v>381</v>
      </c>
      <c r="D70" s="75"/>
      <c r="E70" s="73"/>
      <c r="F70" s="73"/>
      <c r="G70" s="73"/>
      <c r="H70" s="87">
        <v>0</v>
      </c>
      <c r="I70" s="87">
        <v>0</v>
      </c>
      <c r="J70" s="87">
        <v>0</v>
      </c>
      <c r="K70" s="87">
        <v>0</v>
      </c>
      <c r="L70" s="87">
        <v>0</v>
      </c>
      <c r="M70" s="87">
        <v>0</v>
      </c>
      <c r="N70" s="87">
        <v>0</v>
      </c>
      <c r="O70" s="87">
        <v>0</v>
      </c>
      <c r="P70" s="87">
        <v>0</v>
      </c>
      <c r="Q70" s="87">
        <v>0</v>
      </c>
      <c r="R70" s="87">
        <v>0</v>
      </c>
      <c r="S70" s="87">
        <v>0</v>
      </c>
      <c r="T70" s="87">
        <v>0</v>
      </c>
      <c r="U70" s="87">
        <v>0</v>
      </c>
      <c r="V70" s="87">
        <v>0</v>
      </c>
      <c r="W70" s="87">
        <v>0</v>
      </c>
      <c r="X70" s="87">
        <v>0</v>
      </c>
      <c r="Y70" s="87">
        <v>0</v>
      </c>
      <c r="Z70" s="2"/>
    </row>
    <row r="71" spans="2:26" x14ac:dyDescent="0.25">
      <c r="B71" s="2"/>
      <c r="C71" s="74" t="s">
        <v>382</v>
      </c>
      <c r="D71" s="75"/>
      <c r="E71" s="73"/>
      <c r="F71" s="73"/>
      <c r="G71" s="73"/>
      <c r="H71" s="87">
        <v>0</v>
      </c>
      <c r="I71" s="87">
        <v>0</v>
      </c>
      <c r="J71" s="87">
        <v>0</v>
      </c>
      <c r="K71" s="87">
        <v>0</v>
      </c>
      <c r="L71" s="87">
        <v>0</v>
      </c>
      <c r="M71" s="87">
        <v>0</v>
      </c>
      <c r="N71" s="87">
        <v>0</v>
      </c>
      <c r="O71" s="87">
        <v>0</v>
      </c>
      <c r="P71" s="87">
        <v>0</v>
      </c>
      <c r="Q71" s="87">
        <v>0</v>
      </c>
      <c r="R71" s="87">
        <v>0</v>
      </c>
      <c r="S71" s="87">
        <v>0</v>
      </c>
      <c r="T71" s="87">
        <v>0</v>
      </c>
      <c r="U71" s="87">
        <v>0</v>
      </c>
      <c r="V71" s="87">
        <v>0</v>
      </c>
      <c r="W71" s="87">
        <v>0</v>
      </c>
      <c r="X71" s="87">
        <v>0</v>
      </c>
      <c r="Y71" s="87">
        <v>0</v>
      </c>
      <c r="Z71" s="2"/>
    </row>
    <row r="72" spans="2:26" x14ac:dyDescent="0.25">
      <c r="B72" s="2"/>
      <c r="C72" s="74" t="s">
        <v>383</v>
      </c>
      <c r="D72" s="75"/>
      <c r="E72" s="73"/>
      <c r="F72" s="73"/>
      <c r="G72" s="73"/>
      <c r="H72" s="87">
        <v>0</v>
      </c>
      <c r="I72" s="87">
        <v>0</v>
      </c>
      <c r="J72" s="87">
        <v>0</v>
      </c>
      <c r="K72" s="87">
        <v>0</v>
      </c>
      <c r="L72" s="87">
        <v>0</v>
      </c>
      <c r="M72" s="87">
        <v>0</v>
      </c>
      <c r="N72" s="87">
        <v>0</v>
      </c>
      <c r="O72" s="87">
        <v>0</v>
      </c>
      <c r="P72" s="87">
        <v>0</v>
      </c>
      <c r="Q72" s="87">
        <v>0</v>
      </c>
      <c r="R72" s="87">
        <v>0</v>
      </c>
      <c r="S72" s="87">
        <v>0</v>
      </c>
      <c r="T72" s="87">
        <v>0</v>
      </c>
      <c r="U72" s="87">
        <v>0</v>
      </c>
      <c r="V72" s="87">
        <v>0</v>
      </c>
      <c r="W72" s="87">
        <v>0</v>
      </c>
      <c r="X72" s="87">
        <v>0</v>
      </c>
      <c r="Y72" s="87">
        <v>0</v>
      </c>
      <c r="Z72" s="2"/>
    </row>
    <row r="73" spans="2:26" x14ac:dyDescent="0.25">
      <c r="B73" s="2"/>
      <c r="C73" s="74" t="s">
        <v>384</v>
      </c>
      <c r="D73" s="75"/>
      <c r="E73" s="73"/>
      <c r="F73" s="73"/>
      <c r="G73" s="73"/>
      <c r="H73" s="87">
        <v>0</v>
      </c>
      <c r="I73" s="87">
        <v>0</v>
      </c>
      <c r="J73" s="87">
        <v>0</v>
      </c>
      <c r="K73" s="87">
        <v>0</v>
      </c>
      <c r="L73" s="87">
        <v>0</v>
      </c>
      <c r="M73" s="87">
        <v>0</v>
      </c>
      <c r="N73" s="87">
        <v>0</v>
      </c>
      <c r="O73" s="87">
        <v>0</v>
      </c>
      <c r="P73" s="87">
        <v>0</v>
      </c>
      <c r="Q73" s="87">
        <v>0</v>
      </c>
      <c r="R73" s="87">
        <v>0</v>
      </c>
      <c r="S73" s="87">
        <v>0</v>
      </c>
      <c r="T73" s="87">
        <v>0</v>
      </c>
      <c r="U73" s="87">
        <v>0</v>
      </c>
      <c r="V73" s="87">
        <v>0</v>
      </c>
      <c r="W73" s="87">
        <v>0</v>
      </c>
      <c r="X73" s="87">
        <v>0</v>
      </c>
      <c r="Y73" s="87">
        <v>0</v>
      </c>
      <c r="Z73" s="2"/>
    </row>
    <row r="74" spans="2:26" x14ac:dyDescent="0.25">
      <c r="B74" s="2"/>
      <c r="C74" s="74" t="s">
        <v>385</v>
      </c>
      <c r="D74" s="75"/>
      <c r="E74" s="73"/>
      <c r="F74" s="73"/>
      <c r="G74" s="73"/>
      <c r="H74" s="87">
        <v>0</v>
      </c>
      <c r="I74" s="87">
        <v>0</v>
      </c>
      <c r="J74" s="87">
        <v>0</v>
      </c>
      <c r="K74" s="87">
        <v>0</v>
      </c>
      <c r="L74" s="87">
        <v>0</v>
      </c>
      <c r="M74" s="87">
        <v>0</v>
      </c>
      <c r="N74" s="87">
        <v>0</v>
      </c>
      <c r="O74" s="87">
        <v>0</v>
      </c>
      <c r="P74" s="87">
        <v>0</v>
      </c>
      <c r="Q74" s="87">
        <v>0</v>
      </c>
      <c r="R74" s="87">
        <v>0</v>
      </c>
      <c r="S74" s="87">
        <v>0</v>
      </c>
      <c r="T74" s="87">
        <v>0</v>
      </c>
      <c r="U74" s="87">
        <v>0</v>
      </c>
      <c r="V74" s="87">
        <v>0</v>
      </c>
      <c r="W74" s="87">
        <v>0</v>
      </c>
      <c r="X74" s="87">
        <v>0</v>
      </c>
      <c r="Y74" s="87">
        <v>0</v>
      </c>
      <c r="Z74" s="2"/>
    </row>
    <row r="75" spans="2:26" x14ac:dyDescent="0.25">
      <c r="B75" s="2"/>
      <c r="C75" s="74" t="s">
        <v>386</v>
      </c>
      <c r="D75" s="75"/>
      <c r="E75" s="73"/>
      <c r="F75" s="73"/>
      <c r="G75" s="73"/>
      <c r="H75" s="87">
        <v>0</v>
      </c>
      <c r="I75" s="87">
        <v>0</v>
      </c>
      <c r="J75" s="87">
        <v>0</v>
      </c>
      <c r="K75" s="87">
        <v>0</v>
      </c>
      <c r="L75" s="87">
        <v>0</v>
      </c>
      <c r="M75" s="87">
        <v>0</v>
      </c>
      <c r="N75" s="87">
        <v>0</v>
      </c>
      <c r="O75" s="87">
        <v>0</v>
      </c>
      <c r="P75" s="87">
        <v>0</v>
      </c>
      <c r="Q75" s="87">
        <v>0</v>
      </c>
      <c r="R75" s="87">
        <v>0</v>
      </c>
      <c r="S75" s="87">
        <v>0</v>
      </c>
      <c r="T75" s="87">
        <v>0</v>
      </c>
      <c r="U75" s="87">
        <v>0</v>
      </c>
      <c r="V75" s="87">
        <v>0</v>
      </c>
      <c r="W75" s="87">
        <v>0</v>
      </c>
      <c r="X75" s="87">
        <v>0</v>
      </c>
      <c r="Y75" s="87">
        <v>0</v>
      </c>
      <c r="Z75" s="2"/>
    </row>
    <row r="76" spans="2:26" x14ac:dyDescent="0.25">
      <c r="B76" s="2"/>
      <c r="C76" s="74" t="s">
        <v>387</v>
      </c>
      <c r="D76" s="75"/>
      <c r="E76" s="73"/>
      <c r="F76" s="73"/>
      <c r="G76" s="73"/>
      <c r="H76" s="87">
        <v>0</v>
      </c>
      <c r="I76" s="87">
        <v>0</v>
      </c>
      <c r="J76" s="87">
        <v>0</v>
      </c>
      <c r="K76" s="87">
        <v>0</v>
      </c>
      <c r="L76" s="87">
        <v>0</v>
      </c>
      <c r="M76" s="87">
        <v>0</v>
      </c>
      <c r="N76" s="87">
        <v>0</v>
      </c>
      <c r="O76" s="87">
        <v>0</v>
      </c>
      <c r="P76" s="87">
        <v>0</v>
      </c>
      <c r="Q76" s="87">
        <v>0</v>
      </c>
      <c r="R76" s="87">
        <v>0</v>
      </c>
      <c r="S76" s="87">
        <v>0</v>
      </c>
      <c r="T76" s="87">
        <v>0</v>
      </c>
      <c r="U76" s="87">
        <v>0</v>
      </c>
      <c r="V76" s="87">
        <v>0</v>
      </c>
      <c r="W76" s="87">
        <v>0</v>
      </c>
      <c r="X76" s="87">
        <v>0</v>
      </c>
      <c r="Y76" s="87">
        <v>0</v>
      </c>
      <c r="Z76" s="2"/>
    </row>
    <row r="77" spans="2:26" x14ac:dyDescent="0.25">
      <c r="B77" s="2"/>
      <c r="C77" s="74" t="s">
        <v>388</v>
      </c>
      <c r="D77" s="75"/>
      <c r="E77" s="73"/>
      <c r="F77" s="73"/>
      <c r="G77" s="73"/>
      <c r="H77" s="87">
        <v>0</v>
      </c>
      <c r="I77" s="87">
        <v>0</v>
      </c>
      <c r="J77" s="87">
        <v>0</v>
      </c>
      <c r="K77" s="87">
        <v>0</v>
      </c>
      <c r="L77" s="87">
        <v>0</v>
      </c>
      <c r="M77" s="87">
        <v>0</v>
      </c>
      <c r="N77" s="87">
        <v>0</v>
      </c>
      <c r="O77" s="87">
        <v>0</v>
      </c>
      <c r="P77" s="87">
        <v>0</v>
      </c>
      <c r="Q77" s="87">
        <v>0</v>
      </c>
      <c r="R77" s="87">
        <v>0</v>
      </c>
      <c r="S77" s="87">
        <v>0</v>
      </c>
      <c r="T77" s="87">
        <v>0</v>
      </c>
      <c r="U77" s="87">
        <v>0</v>
      </c>
      <c r="V77" s="87">
        <v>0</v>
      </c>
      <c r="W77" s="87">
        <v>0</v>
      </c>
      <c r="X77" s="87">
        <v>0</v>
      </c>
      <c r="Y77" s="87">
        <v>0</v>
      </c>
      <c r="Z77" s="2"/>
    </row>
    <row r="78" spans="2:26" x14ac:dyDescent="0.25">
      <c r="B78" s="2"/>
      <c r="C78" s="74" t="s">
        <v>389</v>
      </c>
      <c r="D78" s="75"/>
      <c r="E78" s="73"/>
      <c r="F78" s="73"/>
      <c r="G78" s="73"/>
      <c r="H78" s="87">
        <v>0</v>
      </c>
      <c r="I78" s="87">
        <v>0</v>
      </c>
      <c r="J78" s="87">
        <v>0</v>
      </c>
      <c r="K78" s="87">
        <v>0</v>
      </c>
      <c r="L78" s="87">
        <v>0</v>
      </c>
      <c r="M78" s="87">
        <v>0</v>
      </c>
      <c r="N78" s="87">
        <v>0</v>
      </c>
      <c r="O78" s="87">
        <v>0</v>
      </c>
      <c r="P78" s="87">
        <v>0</v>
      </c>
      <c r="Q78" s="87">
        <v>0</v>
      </c>
      <c r="R78" s="87">
        <v>0</v>
      </c>
      <c r="S78" s="87">
        <v>0</v>
      </c>
      <c r="T78" s="87">
        <v>0</v>
      </c>
      <c r="U78" s="87">
        <v>0</v>
      </c>
      <c r="V78" s="87">
        <v>0</v>
      </c>
      <c r="W78" s="87">
        <v>0</v>
      </c>
      <c r="X78" s="87">
        <v>0</v>
      </c>
      <c r="Y78" s="87">
        <v>0</v>
      </c>
      <c r="Z78" s="2"/>
    </row>
    <row r="79" spans="2:26" x14ac:dyDescent="0.25">
      <c r="B79" s="2"/>
      <c r="C79" s="74" t="s">
        <v>390</v>
      </c>
      <c r="D79" s="75"/>
      <c r="E79" s="73"/>
      <c r="F79" s="73"/>
      <c r="G79" s="73"/>
      <c r="H79" s="87">
        <v>0</v>
      </c>
      <c r="I79" s="87">
        <v>0</v>
      </c>
      <c r="J79" s="87">
        <v>0</v>
      </c>
      <c r="K79" s="87">
        <v>0</v>
      </c>
      <c r="L79" s="87">
        <v>0</v>
      </c>
      <c r="M79" s="87">
        <v>0</v>
      </c>
      <c r="N79" s="87">
        <v>0</v>
      </c>
      <c r="O79" s="87">
        <v>0</v>
      </c>
      <c r="P79" s="87">
        <v>0</v>
      </c>
      <c r="Q79" s="87">
        <v>0</v>
      </c>
      <c r="R79" s="87">
        <v>0</v>
      </c>
      <c r="S79" s="87">
        <v>0</v>
      </c>
      <c r="T79" s="87">
        <v>0</v>
      </c>
      <c r="U79" s="87">
        <v>0</v>
      </c>
      <c r="V79" s="87">
        <v>0</v>
      </c>
      <c r="W79" s="87">
        <v>0</v>
      </c>
      <c r="X79" s="87">
        <v>0</v>
      </c>
      <c r="Y79" s="87">
        <v>0</v>
      </c>
      <c r="Z79" s="2"/>
    </row>
    <row r="80" spans="2:26" x14ac:dyDescent="0.25">
      <c r="B80" s="2"/>
      <c r="C80" s="74" t="s">
        <v>391</v>
      </c>
      <c r="D80" s="75"/>
      <c r="E80" s="73"/>
      <c r="F80" s="73"/>
      <c r="G80" s="73"/>
      <c r="H80" s="87">
        <v>0</v>
      </c>
      <c r="I80" s="87">
        <v>0</v>
      </c>
      <c r="J80" s="87">
        <v>0</v>
      </c>
      <c r="K80" s="87">
        <v>0</v>
      </c>
      <c r="L80" s="87">
        <v>0</v>
      </c>
      <c r="M80" s="87">
        <v>0</v>
      </c>
      <c r="N80" s="87">
        <v>0</v>
      </c>
      <c r="O80" s="87">
        <v>0</v>
      </c>
      <c r="P80" s="87">
        <v>0</v>
      </c>
      <c r="Q80" s="87">
        <v>0</v>
      </c>
      <c r="R80" s="87">
        <v>0</v>
      </c>
      <c r="S80" s="87">
        <v>0</v>
      </c>
      <c r="T80" s="87">
        <v>0</v>
      </c>
      <c r="U80" s="87">
        <v>0</v>
      </c>
      <c r="V80" s="87">
        <v>0</v>
      </c>
      <c r="W80" s="87">
        <v>0</v>
      </c>
      <c r="X80" s="87">
        <v>0</v>
      </c>
      <c r="Y80" s="87">
        <v>0</v>
      </c>
      <c r="Z80" s="2"/>
    </row>
    <row r="81" spans="2:26" x14ac:dyDescent="0.25">
      <c r="B81" s="2"/>
      <c r="C81" s="74" t="s">
        <v>392</v>
      </c>
      <c r="D81" s="75"/>
      <c r="E81" s="73"/>
      <c r="F81" s="73"/>
      <c r="G81" s="73"/>
      <c r="H81" s="87">
        <v>0</v>
      </c>
      <c r="I81" s="87">
        <v>0</v>
      </c>
      <c r="J81" s="87">
        <v>0</v>
      </c>
      <c r="K81" s="87">
        <v>0</v>
      </c>
      <c r="L81" s="87">
        <v>0</v>
      </c>
      <c r="M81" s="87">
        <v>0</v>
      </c>
      <c r="N81" s="87">
        <v>0</v>
      </c>
      <c r="O81" s="87">
        <v>0</v>
      </c>
      <c r="P81" s="87">
        <v>0</v>
      </c>
      <c r="Q81" s="87">
        <v>0</v>
      </c>
      <c r="R81" s="87">
        <v>0</v>
      </c>
      <c r="S81" s="87">
        <v>0</v>
      </c>
      <c r="T81" s="87">
        <v>0</v>
      </c>
      <c r="U81" s="87">
        <v>0</v>
      </c>
      <c r="V81" s="87">
        <v>0</v>
      </c>
      <c r="W81" s="87">
        <v>0</v>
      </c>
      <c r="X81" s="87">
        <v>0</v>
      </c>
      <c r="Y81" s="87">
        <v>0</v>
      </c>
      <c r="Z81" s="2"/>
    </row>
    <row r="82" spans="2:26" x14ac:dyDescent="0.25">
      <c r="B82" s="2"/>
      <c r="C82" s="74" t="s">
        <v>393</v>
      </c>
      <c r="D82" s="75"/>
      <c r="E82" s="73"/>
      <c r="F82" s="73"/>
      <c r="G82" s="73"/>
      <c r="H82" s="87">
        <v>0</v>
      </c>
      <c r="I82" s="87">
        <v>0</v>
      </c>
      <c r="J82" s="87">
        <v>0</v>
      </c>
      <c r="K82" s="87">
        <v>0</v>
      </c>
      <c r="L82" s="87">
        <v>0</v>
      </c>
      <c r="M82" s="87">
        <v>0</v>
      </c>
      <c r="N82" s="87">
        <v>0</v>
      </c>
      <c r="O82" s="87">
        <v>0</v>
      </c>
      <c r="P82" s="87">
        <v>0</v>
      </c>
      <c r="Q82" s="87">
        <v>0</v>
      </c>
      <c r="R82" s="87">
        <v>0</v>
      </c>
      <c r="S82" s="87">
        <v>0</v>
      </c>
      <c r="T82" s="87">
        <v>0</v>
      </c>
      <c r="U82" s="87">
        <v>0</v>
      </c>
      <c r="V82" s="87">
        <v>0</v>
      </c>
      <c r="W82" s="87">
        <v>0</v>
      </c>
      <c r="X82" s="87">
        <v>0</v>
      </c>
      <c r="Y82" s="87">
        <v>0</v>
      </c>
      <c r="Z82" s="2"/>
    </row>
    <row r="83" spans="2:26" x14ac:dyDescent="0.25">
      <c r="B83" s="2"/>
      <c r="C83" s="74" t="s">
        <v>394</v>
      </c>
      <c r="D83" s="75"/>
      <c r="E83" s="73"/>
      <c r="F83" s="73"/>
      <c r="G83" s="73"/>
      <c r="H83" s="87">
        <v>0</v>
      </c>
      <c r="I83" s="87">
        <v>0</v>
      </c>
      <c r="J83" s="87">
        <v>0</v>
      </c>
      <c r="K83" s="87">
        <v>0</v>
      </c>
      <c r="L83" s="87">
        <v>0</v>
      </c>
      <c r="M83" s="87">
        <v>0</v>
      </c>
      <c r="N83" s="87">
        <v>0</v>
      </c>
      <c r="O83" s="87">
        <v>0</v>
      </c>
      <c r="P83" s="87">
        <v>0</v>
      </c>
      <c r="Q83" s="87">
        <v>0</v>
      </c>
      <c r="R83" s="87">
        <v>0</v>
      </c>
      <c r="S83" s="87">
        <v>0</v>
      </c>
      <c r="T83" s="87">
        <v>0</v>
      </c>
      <c r="U83" s="87">
        <v>0</v>
      </c>
      <c r="V83" s="87">
        <v>0</v>
      </c>
      <c r="W83" s="87">
        <v>0</v>
      </c>
      <c r="X83" s="87">
        <v>0</v>
      </c>
      <c r="Y83" s="87">
        <v>0</v>
      </c>
      <c r="Z83" s="2"/>
    </row>
    <row r="84" spans="2:26" x14ac:dyDescent="0.25">
      <c r="B84" s="2"/>
      <c r="C84" s="74" t="s">
        <v>395</v>
      </c>
      <c r="D84" s="75"/>
      <c r="E84" s="73"/>
      <c r="F84" s="73"/>
      <c r="G84" s="73"/>
      <c r="H84" s="87">
        <v>0</v>
      </c>
      <c r="I84" s="87">
        <v>0</v>
      </c>
      <c r="J84" s="87">
        <v>0</v>
      </c>
      <c r="K84" s="87">
        <v>0</v>
      </c>
      <c r="L84" s="87">
        <v>0</v>
      </c>
      <c r="M84" s="87">
        <v>0</v>
      </c>
      <c r="N84" s="87">
        <v>0</v>
      </c>
      <c r="O84" s="87">
        <v>0</v>
      </c>
      <c r="P84" s="87">
        <v>0</v>
      </c>
      <c r="Q84" s="87">
        <v>0</v>
      </c>
      <c r="R84" s="87">
        <v>0</v>
      </c>
      <c r="S84" s="87">
        <v>0</v>
      </c>
      <c r="T84" s="87">
        <v>0</v>
      </c>
      <c r="U84" s="87">
        <v>0</v>
      </c>
      <c r="V84" s="87">
        <v>0</v>
      </c>
      <c r="W84" s="87">
        <v>0</v>
      </c>
      <c r="X84" s="87">
        <v>0</v>
      </c>
      <c r="Y84" s="87">
        <v>0</v>
      </c>
      <c r="Z84" s="2"/>
    </row>
    <row r="85" spans="2:26" x14ac:dyDescent="0.25">
      <c r="B85" s="2"/>
      <c r="C85" s="74" t="s">
        <v>396</v>
      </c>
      <c r="D85" s="75"/>
      <c r="E85" s="73"/>
      <c r="F85" s="73"/>
      <c r="G85" s="73"/>
      <c r="H85" s="87">
        <v>0</v>
      </c>
      <c r="I85" s="87">
        <v>0</v>
      </c>
      <c r="J85" s="87">
        <v>0</v>
      </c>
      <c r="K85" s="87">
        <v>0</v>
      </c>
      <c r="L85" s="87">
        <v>0</v>
      </c>
      <c r="M85" s="87">
        <v>0</v>
      </c>
      <c r="N85" s="87">
        <v>0</v>
      </c>
      <c r="O85" s="87">
        <v>0</v>
      </c>
      <c r="P85" s="87">
        <v>0</v>
      </c>
      <c r="Q85" s="87">
        <v>0</v>
      </c>
      <c r="R85" s="87">
        <v>0</v>
      </c>
      <c r="S85" s="87">
        <v>0</v>
      </c>
      <c r="T85" s="87">
        <v>0</v>
      </c>
      <c r="U85" s="87">
        <v>0</v>
      </c>
      <c r="V85" s="87">
        <v>0</v>
      </c>
      <c r="W85" s="87">
        <v>0</v>
      </c>
      <c r="X85" s="87">
        <v>0</v>
      </c>
      <c r="Y85" s="87">
        <v>0</v>
      </c>
      <c r="Z85" s="2"/>
    </row>
    <row r="86" spans="2:26" x14ac:dyDescent="0.25">
      <c r="B86" s="2"/>
      <c r="C86" s="74" t="s">
        <v>397</v>
      </c>
      <c r="D86" s="75"/>
      <c r="E86" s="73"/>
      <c r="F86" s="73"/>
      <c r="G86" s="73"/>
      <c r="H86" s="87">
        <v>0</v>
      </c>
      <c r="I86" s="87">
        <v>0</v>
      </c>
      <c r="J86" s="87">
        <v>0</v>
      </c>
      <c r="K86" s="87">
        <v>0</v>
      </c>
      <c r="L86" s="87">
        <v>0</v>
      </c>
      <c r="M86" s="87">
        <v>0</v>
      </c>
      <c r="N86" s="87">
        <v>0</v>
      </c>
      <c r="O86" s="87">
        <v>0</v>
      </c>
      <c r="P86" s="87">
        <v>0</v>
      </c>
      <c r="Q86" s="87">
        <v>0</v>
      </c>
      <c r="R86" s="87">
        <v>0</v>
      </c>
      <c r="S86" s="87">
        <v>0</v>
      </c>
      <c r="T86" s="87">
        <v>0</v>
      </c>
      <c r="U86" s="87">
        <v>0</v>
      </c>
      <c r="V86" s="87">
        <v>0</v>
      </c>
      <c r="W86" s="87">
        <v>0</v>
      </c>
      <c r="X86" s="87">
        <v>0</v>
      </c>
      <c r="Y86" s="87">
        <v>0</v>
      </c>
      <c r="Z86" s="2"/>
    </row>
    <row r="87" spans="2:26" x14ac:dyDescent="0.25">
      <c r="B87" s="2"/>
      <c r="C87" s="74" t="s">
        <v>398</v>
      </c>
      <c r="D87" s="75"/>
      <c r="E87" s="73"/>
      <c r="F87" s="73"/>
      <c r="G87" s="73"/>
      <c r="H87" s="87">
        <v>0</v>
      </c>
      <c r="I87" s="87">
        <v>0</v>
      </c>
      <c r="J87" s="87">
        <v>0</v>
      </c>
      <c r="K87" s="87">
        <v>0</v>
      </c>
      <c r="L87" s="87">
        <v>0</v>
      </c>
      <c r="M87" s="87">
        <v>0</v>
      </c>
      <c r="N87" s="87">
        <v>0</v>
      </c>
      <c r="O87" s="87">
        <v>0</v>
      </c>
      <c r="P87" s="87">
        <v>0</v>
      </c>
      <c r="Q87" s="87">
        <v>0</v>
      </c>
      <c r="R87" s="87">
        <v>0</v>
      </c>
      <c r="S87" s="87">
        <v>0</v>
      </c>
      <c r="T87" s="87">
        <v>0</v>
      </c>
      <c r="U87" s="87">
        <v>0</v>
      </c>
      <c r="V87" s="87">
        <v>0</v>
      </c>
      <c r="W87" s="87">
        <v>0</v>
      </c>
      <c r="X87" s="87">
        <v>0</v>
      </c>
      <c r="Y87" s="87">
        <v>0</v>
      </c>
      <c r="Z87" s="2"/>
    </row>
    <row r="88" spans="2:26" x14ac:dyDescent="0.25">
      <c r="B88" s="2"/>
      <c r="C88" s="74" t="s">
        <v>399</v>
      </c>
      <c r="D88" s="75"/>
      <c r="E88" s="73"/>
      <c r="F88" s="73"/>
      <c r="G88" s="73"/>
      <c r="H88" s="87">
        <v>0</v>
      </c>
      <c r="I88" s="87">
        <v>0</v>
      </c>
      <c r="J88" s="87">
        <v>0</v>
      </c>
      <c r="K88" s="87">
        <v>0</v>
      </c>
      <c r="L88" s="87">
        <v>0</v>
      </c>
      <c r="M88" s="87">
        <v>0</v>
      </c>
      <c r="N88" s="87">
        <v>0</v>
      </c>
      <c r="O88" s="87">
        <v>0</v>
      </c>
      <c r="P88" s="87">
        <v>0</v>
      </c>
      <c r="Q88" s="87">
        <v>0</v>
      </c>
      <c r="R88" s="87">
        <v>0</v>
      </c>
      <c r="S88" s="87">
        <v>0</v>
      </c>
      <c r="T88" s="87">
        <v>0</v>
      </c>
      <c r="U88" s="87">
        <v>0</v>
      </c>
      <c r="V88" s="87">
        <v>0</v>
      </c>
      <c r="W88" s="87">
        <v>0</v>
      </c>
      <c r="X88" s="87">
        <v>0</v>
      </c>
      <c r="Y88" s="87">
        <v>0</v>
      </c>
      <c r="Z88" s="2"/>
    </row>
    <row r="89" spans="2:26" x14ac:dyDescent="0.25">
      <c r="B89" s="2"/>
      <c r="C89" s="74" t="s">
        <v>400</v>
      </c>
      <c r="D89" s="75"/>
      <c r="E89" s="73"/>
      <c r="F89" s="73"/>
      <c r="G89" s="73"/>
      <c r="H89" s="87">
        <v>0</v>
      </c>
      <c r="I89" s="87">
        <v>0</v>
      </c>
      <c r="J89" s="87">
        <v>0</v>
      </c>
      <c r="K89" s="87">
        <v>0</v>
      </c>
      <c r="L89" s="87">
        <v>0</v>
      </c>
      <c r="M89" s="87">
        <v>0</v>
      </c>
      <c r="N89" s="87">
        <v>0</v>
      </c>
      <c r="O89" s="87">
        <v>0</v>
      </c>
      <c r="P89" s="87">
        <v>0</v>
      </c>
      <c r="Q89" s="87">
        <v>0</v>
      </c>
      <c r="R89" s="87">
        <v>0</v>
      </c>
      <c r="S89" s="87">
        <v>0</v>
      </c>
      <c r="T89" s="87">
        <v>0</v>
      </c>
      <c r="U89" s="87">
        <v>0</v>
      </c>
      <c r="V89" s="87">
        <v>0</v>
      </c>
      <c r="W89" s="87">
        <v>0</v>
      </c>
      <c r="X89" s="87">
        <v>0</v>
      </c>
      <c r="Y89" s="87">
        <v>0</v>
      </c>
      <c r="Z89" s="2"/>
    </row>
    <row r="90" spans="2:26" x14ac:dyDescent="0.25">
      <c r="B90" s="2"/>
      <c r="C90" s="74" t="s">
        <v>401</v>
      </c>
      <c r="D90" s="75"/>
      <c r="E90" s="73"/>
      <c r="F90" s="73"/>
      <c r="G90" s="73"/>
      <c r="H90" s="87">
        <v>0</v>
      </c>
      <c r="I90" s="87">
        <v>0</v>
      </c>
      <c r="J90" s="87">
        <v>0</v>
      </c>
      <c r="K90" s="87">
        <v>0</v>
      </c>
      <c r="L90" s="87">
        <v>0</v>
      </c>
      <c r="M90" s="87">
        <v>0</v>
      </c>
      <c r="N90" s="87">
        <v>0</v>
      </c>
      <c r="O90" s="87">
        <v>0</v>
      </c>
      <c r="P90" s="87">
        <v>0</v>
      </c>
      <c r="Q90" s="87">
        <v>0</v>
      </c>
      <c r="R90" s="87">
        <v>0</v>
      </c>
      <c r="S90" s="87">
        <v>0</v>
      </c>
      <c r="T90" s="87">
        <v>0</v>
      </c>
      <c r="U90" s="87">
        <v>0</v>
      </c>
      <c r="V90" s="87">
        <v>0</v>
      </c>
      <c r="W90" s="87">
        <v>0</v>
      </c>
      <c r="X90" s="87">
        <v>0</v>
      </c>
      <c r="Y90" s="87">
        <v>0</v>
      </c>
      <c r="Z90" s="2"/>
    </row>
    <row r="91" spans="2:26" x14ac:dyDescent="0.25">
      <c r="B91" s="2"/>
      <c r="C91" s="74" t="s">
        <v>402</v>
      </c>
      <c r="D91" s="75"/>
      <c r="E91" s="73"/>
      <c r="F91" s="73"/>
      <c r="G91" s="73"/>
      <c r="H91" s="87">
        <v>0</v>
      </c>
      <c r="I91" s="87">
        <v>0</v>
      </c>
      <c r="J91" s="87">
        <v>0</v>
      </c>
      <c r="K91" s="87">
        <v>0</v>
      </c>
      <c r="L91" s="87">
        <v>0</v>
      </c>
      <c r="M91" s="87">
        <v>0</v>
      </c>
      <c r="N91" s="87">
        <v>0</v>
      </c>
      <c r="O91" s="87">
        <v>0</v>
      </c>
      <c r="P91" s="87">
        <v>0</v>
      </c>
      <c r="Q91" s="87">
        <v>0</v>
      </c>
      <c r="R91" s="87">
        <v>0</v>
      </c>
      <c r="S91" s="87">
        <v>0</v>
      </c>
      <c r="T91" s="87">
        <v>0</v>
      </c>
      <c r="U91" s="87">
        <v>0</v>
      </c>
      <c r="V91" s="87">
        <v>0</v>
      </c>
      <c r="W91" s="87">
        <v>0</v>
      </c>
      <c r="X91" s="87">
        <v>0</v>
      </c>
      <c r="Y91" s="87">
        <v>0</v>
      </c>
      <c r="Z91" s="2"/>
    </row>
    <row r="92" spans="2:26" x14ac:dyDescent="0.25">
      <c r="B92" s="2"/>
      <c r="C92" s="74" t="s">
        <v>403</v>
      </c>
      <c r="D92" s="75"/>
      <c r="E92" s="73"/>
      <c r="F92" s="73"/>
      <c r="G92" s="73"/>
      <c r="H92" s="87">
        <v>0</v>
      </c>
      <c r="I92" s="87">
        <v>0</v>
      </c>
      <c r="J92" s="87">
        <v>0</v>
      </c>
      <c r="K92" s="87">
        <v>0</v>
      </c>
      <c r="L92" s="87">
        <v>0</v>
      </c>
      <c r="M92" s="87">
        <v>0</v>
      </c>
      <c r="N92" s="87">
        <v>0</v>
      </c>
      <c r="O92" s="87">
        <v>0</v>
      </c>
      <c r="P92" s="87">
        <v>0</v>
      </c>
      <c r="Q92" s="87">
        <v>0</v>
      </c>
      <c r="R92" s="87">
        <v>0</v>
      </c>
      <c r="S92" s="87">
        <v>0</v>
      </c>
      <c r="T92" s="87">
        <v>0</v>
      </c>
      <c r="U92" s="87">
        <v>0</v>
      </c>
      <c r="V92" s="87">
        <v>0</v>
      </c>
      <c r="W92" s="87">
        <v>0</v>
      </c>
      <c r="X92" s="87">
        <v>0</v>
      </c>
      <c r="Y92" s="87">
        <v>0</v>
      </c>
      <c r="Z92" s="2"/>
    </row>
    <row r="93" spans="2:26" x14ac:dyDescent="0.25">
      <c r="B93" s="2"/>
      <c r="C93" s="74" t="s">
        <v>404</v>
      </c>
      <c r="D93" s="75"/>
      <c r="E93" s="73"/>
      <c r="F93" s="73"/>
      <c r="G93" s="73"/>
      <c r="H93" s="87">
        <v>0</v>
      </c>
      <c r="I93" s="87">
        <v>0</v>
      </c>
      <c r="J93" s="87">
        <v>0</v>
      </c>
      <c r="K93" s="87">
        <v>0</v>
      </c>
      <c r="L93" s="87">
        <v>0</v>
      </c>
      <c r="M93" s="87">
        <v>0</v>
      </c>
      <c r="N93" s="87">
        <v>0</v>
      </c>
      <c r="O93" s="87">
        <v>0</v>
      </c>
      <c r="P93" s="87">
        <v>0</v>
      </c>
      <c r="Q93" s="87">
        <v>0</v>
      </c>
      <c r="R93" s="87">
        <v>0</v>
      </c>
      <c r="S93" s="87">
        <v>0</v>
      </c>
      <c r="T93" s="87">
        <v>0</v>
      </c>
      <c r="U93" s="87">
        <v>0</v>
      </c>
      <c r="V93" s="87">
        <v>0</v>
      </c>
      <c r="W93" s="87">
        <v>0</v>
      </c>
      <c r="X93" s="87">
        <v>0</v>
      </c>
      <c r="Y93" s="87">
        <v>0</v>
      </c>
      <c r="Z93" s="2"/>
    </row>
    <row r="94" spans="2:26" x14ac:dyDescent="0.25">
      <c r="B94" s="2"/>
      <c r="C94" s="74" t="s">
        <v>405</v>
      </c>
      <c r="D94" s="75"/>
      <c r="E94" s="73"/>
      <c r="F94" s="73"/>
      <c r="G94" s="73"/>
      <c r="H94" s="87">
        <v>0</v>
      </c>
      <c r="I94" s="87">
        <v>0</v>
      </c>
      <c r="J94" s="87">
        <v>0</v>
      </c>
      <c r="K94" s="87">
        <v>0</v>
      </c>
      <c r="L94" s="87">
        <v>0</v>
      </c>
      <c r="M94" s="87">
        <v>0</v>
      </c>
      <c r="N94" s="87">
        <v>0</v>
      </c>
      <c r="O94" s="87">
        <v>0</v>
      </c>
      <c r="P94" s="87">
        <v>0</v>
      </c>
      <c r="Q94" s="87">
        <v>0</v>
      </c>
      <c r="R94" s="87">
        <v>0</v>
      </c>
      <c r="S94" s="87">
        <v>0</v>
      </c>
      <c r="T94" s="87">
        <v>0</v>
      </c>
      <c r="U94" s="87">
        <v>0</v>
      </c>
      <c r="V94" s="87">
        <v>0</v>
      </c>
      <c r="W94" s="87">
        <v>0</v>
      </c>
      <c r="X94" s="87">
        <v>0</v>
      </c>
      <c r="Y94" s="87">
        <v>0</v>
      </c>
      <c r="Z94" s="2"/>
    </row>
    <row r="95" spans="2:26" x14ac:dyDescent="0.25">
      <c r="B95" s="2"/>
      <c r="C95" s="74" t="s">
        <v>406</v>
      </c>
      <c r="D95" s="75"/>
      <c r="E95" s="73"/>
      <c r="F95" s="73"/>
      <c r="G95" s="73"/>
      <c r="H95" s="87">
        <v>0</v>
      </c>
      <c r="I95" s="87">
        <v>0</v>
      </c>
      <c r="J95" s="87">
        <v>0</v>
      </c>
      <c r="K95" s="87">
        <v>0</v>
      </c>
      <c r="L95" s="87">
        <v>0</v>
      </c>
      <c r="M95" s="87">
        <v>0</v>
      </c>
      <c r="N95" s="87">
        <v>0</v>
      </c>
      <c r="O95" s="87">
        <v>0</v>
      </c>
      <c r="P95" s="87">
        <v>0</v>
      </c>
      <c r="Q95" s="87">
        <v>0</v>
      </c>
      <c r="R95" s="87">
        <v>0</v>
      </c>
      <c r="S95" s="87">
        <v>0</v>
      </c>
      <c r="T95" s="87">
        <v>0</v>
      </c>
      <c r="U95" s="87">
        <v>0</v>
      </c>
      <c r="V95" s="87">
        <v>0</v>
      </c>
      <c r="W95" s="87">
        <v>0</v>
      </c>
      <c r="X95" s="87">
        <v>0</v>
      </c>
      <c r="Y95" s="87">
        <v>0</v>
      </c>
      <c r="Z95" s="2"/>
    </row>
    <row r="96" spans="2:26" x14ac:dyDescent="0.25">
      <c r="B96" s="2"/>
      <c r="C96" s="74" t="s">
        <v>407</v>
      </c>
      <c r="D96" s="75"/>
      <c r="E96" s="73"/>
      <c r="F96" s="73"/>
      <c r="G96" s="73"/>
      <c r="H96" s="87">
        <v>0</v>
      </c>
      <c r="I96" s="87">
        <v>0</v>
      </c>
      <c r="J96" s="87">
        <v>0</v>
      </c>
      <c r="K96" s="87">
        <v>0</v>
      </c>
      <c r="L96" s="87">
        <v>0</v>
      </c>
      <c r="M96" s="87">
        <v>0</v>
      </c>
      <c r="N96" s="87">
        <v>0</v>
      </c>
      <c r="O96" s="87">
        <v>0</v>
      </c>
      <c r="P96" s="87">
        <v>0</v>
      </c>
      <c r="Q96" s="87">
        <v>0</v>
      </c>
      <c r="R96" s="87">
        <v>0</v>
      </c>
      <c r="S96" s="87">
        <v>0</v>
      </c>
      <c r="T96" s="87">
        <v>0</v>
      </c>
      <c r="U96" s="87">
        <v>0</v>
      </c>
      <c r="V96" s="87">
        <v>0</v>
      </c>
      <c r="W96" s="87">
        <v>0</v>
      </c>
      <c r="X96" s="87">
        <v>0</v>
      </c>
      <c r="Y96" s="87">
        <v>0</v>
      </c>
      <c r="Z96" s="2"/>
    </row>
    <row r="97" spans="2:26" x14ac:dyDescent="0.25">
      <c r="B97" s="2"/>
      <c r="C97" s="74" t="s">
        <v>408</v>
      </c>
      <c r="D97" s="75"/>
      <c r="E97" s="73"/>
      <c r="F97" s="73"/>
      <c r="G97" s="73"/>
      <c r="H97" s="87">
        <v>0</v>
      </c>
      <c r="I97" s="87">
        <v>0</v>
      </c>
      <c r="J97" s="87">
        <v>0</v>
      </c>
      <c r="K97" s="87">
        <v>0</v>
      </c>
      <c r="L97" s="87">
        <v>0</v>
      </c>
      <c r="M97" s="87">
        <v>0</v>
      </c>
      <c r="N97" s="87">
        <v>0</v>
      </c>
      <c r="O97" s="87">
        <v>0</v>
      </c>
      <c r="P97" s="87">
        <v>0</v>
      </c>
      <c r="Q97" s="87">
        <v>0</v>
      </c>
      <c r="R97" s="87">
        <v>0</v>
      </c>
      <c r="S97" s="87">
        <v>0</v>
      </c>
      <c r="T97" s="87">
        <v>0</v>
      </c>
      <c r="U97" s="87">
        <v>0</v>
      </c>
      <c r="V97" s="87">
        <v>0</v>
      </c>
      <c r="W97" s="87">
        <v>0</v>
      </c>
      <c r="X97" s="87">
        <v>0</v>
      </c>
      <c r="Y97" s="87">
        <v>0</v>
      </c>
      <c r="Z97" s="2"/>
    </row>
    <row r="98" spans="2:26" x14ac:dyDescent="0.25">
      <c r="B98" s="2"/>
      <c r="C98" s="74" t="s">
        <v>409</v>
      </c>
      <c r="D98" s="75"/>
      <c r="E98" s="73"/>
      <c r="F98" s="73"/>
      <c r="G98" s="73"/>
      <c r="H98" s="87">
        <v>0</v>
      </c>
      <c r="I98" s="87">
        <v>0</v>
      </c>
      <c r="J98" s="87">
        <v>0</v>
      </c>
      <c r="K98" s="87">
        <v>0</v>
      </c>
      <c r="L98" s="87">
        <v>0</v>
      </c>
      <c r="M98" s="87">
        <v>0</v>
      </c>
      <c r="N98" s="87">
        <v>0</v>
      </c>
      <c r="O98" s="87">
        <v>0</v>
      </c>
      <c r="P98" s="87">
        <v>0</v>
      </c>
      <c r="Q98" s="87">
        <v>0</v>
      </c>
      <c r="R98" s="87">
        <v>0</v>
      </c>
      <c r="S98" s="87">
        <v>0</v>
      </c>
      <c r="T98" s="87">
        <v>0</v>
      </c>
      <c r="U98" s="87">
        <v>0</v>
      </c>
      <c r="V98" s="87">
        <v>0</v>
      </c>
      <c r="W98" s="87">
        <v>0</v>
      </c>
      <c r="X98" s="87">
        <v>0</v>
      </c>
      <c r="Y98" s="87">
        <v>0</v>
      </c>
      <c r="Z98" s="2"/>
    </row>
    <row r="99" spans="2:26" x14ac:dyDescent="0.25">
      <c r="B99" s="2"/>
      <c r="C99" s="74" t="s">
        <v>410</v>
      </c>
      <c r="D99" s="75"/>
      <c r="E99" s="73"/>
      <c r="F99" s="73"/>
      <c r="G99" s="73"/>
      <c r="H99" s="87">
        <v>0</v>
      </c>
      <c r="I99" s="87">
        <v>0</v>
      </c>
      <c r="J99" s="87">
        <v>0</v>
      </c>
      <c r="K99" s="87">
        <v>0</v>
      </c>
      <c r="L99" s="87">
        <v>0</v>
      </c>
      <c r="M99" s="87">
        <v>0</v>
      </c>
      <c r="N99" s="87">
        <v>0</v>
      </c>
      <c r="O99" s="87">
        <v>0</v>
      </c>
      <c r="P99" s="87">
        <v>0</v>
      </c>
      <c r="Q99" s="87">
        <v>0</v>
      </c>
      <c r="R99" s="87">
        <v>0</v>
      </c>
      <c r="S99" s="87">
        <v>0</v>
      </c>
      <c r="T99" s="87">
        <v>0</v>
      </c>
      <c r="U99" s="87">
        <v>0</v>
      </c>
      <c r="V99" s="87">
        <v>0</v>
      </c>
      <c r="W99" s="87">
        <v>0</v>
      </c>
      <c r="X99" s="87">
        <v>0</v>
      </c>
      <c r="Y99" s="87">
        <v>0</v>
      </c>
      <c r="Z99" s="2"/>
    </row>
    <row r="100" spans="2:26" x14ac:dyDescent="0.25">
      <c r="B100" s="2"/>
      <c r="C100" s="74" t="s">
        <v>411</v>
      </c>
      <c r="D100" s="75"/>
      <c r="E100" s="73"/>
      <c r="F100" s="73"/>
      <c r="G100" s="73"/>
      <c r="H100" s="87">
        <v>0</v>
      </c>
      <c r="I100" s="87">
        <v>0</v>
      </c>
      <c r="J100" s="87">
        <v>0</v>
      </c>
      <c r="K100" s="87">
        <v>0</v>
      </c>
      <c r="L100" s="87">
        <v>0</v>
      </c>
      <c r="M100" s="87">
        <v>0</v>
      </c>
      <c r="N100" s="87">
        <v>0</v>
      </c>
      <c r="O100" s="87">
        <v>0</v>
      </c>
      <c r="P100" s="87">
        <v>0</v>
      </c>
      <c r="Q100" s="87">
        <v>0</v>
      </c>
      <c r="R100" s="87">
        <v>0</v>
      </c>
      <c r="S100" s="87">
        <v>0</v>
      </c>
      <c r="T100" s="87">
        <v>0</v>
      </c>
      <c r="U100" s="87">
        <v>0</v>
      </c>
      <c r="V100" s="87">
        <v>0</v>
      </c>
      <c r="W100" s="87">
        <v>0</v>
      </c>
      <c r="X100" s="87">
        <v>0</v>
      </c>
      <c r="Y100" s="87">
        <v>0</v>
      </c>
      <c r="Z100" s="2"/>
    </row>
    <row r="101" spans="2:26" x14ac:dyDescent="0.25">
      <c r="B101" s="2"/>
      <c r="C101" s="74" t="s">
        <v>412</v>
      </c>
      <c r="D101" s="75"/>
      <c r="E101" s="73"/>
      <c r="F101" s="73"/>
      <c r="G101" s="73"/>
      <c r="H101" s="87">
        <v>0</v>
      </c>
      <c r="I101" s="87">
        <v>0</v>
      </c>
      <c r="J101" s="87">
        <v>0</v>
      </c>
      <c r="K101" s="87">
        <v>0</v>
      </c>
      <c r="L101" s="87">
        <v>0</v>
      </c>
      <c r="M101" s="87">
        <v>0</v>
      </c>
      <c r="N101" s="87">
        <v>0</v>
      </c>
      <c r="O101" s="87">
        <v>0</v>
      </c>
      <c r="P101" s="87">
        <v>0</v>
      </c>
      <c r="Q101" s="87">
        <v>0</v>
      </c>
      <c r="R101" s="87">
        <v>0</v>
      </c>
      <c r="S101" s="87">
        <v>0</v>
      </c>
      <c r="T101" s="87">
        <v>0</v>
      </c>
      <c r="U101" s="87">
        <v>0</v>
      </c>
      <c r="V101" s="87">
        <v>0</v>
      </c>
      <c r="W101" s="87">
        <v>0</v>
      </c>
      <c r="X101" s="87">
        <v>0</v>
      </c>
      <c r="Y101" s="87">
        <v>0</v>
      </c>
      <c r="Z101" s="2"/>
    </row>
    <row r="102" spans="2:26" x14ac:dyDescent="0.25">
      <c r="B102" s="2"/>
      <c r="C102" s="74" t="s">
        <v>413</v>
      </c>
      <c r="D102" s="75"/>
      <c r="E102" s="73"/>
      <c r="F102" s="73"/>
      <c r="G102" s="73"/>
      <c r="H102" s="87">
        <v>0</v>
      </c>
      <c r="I102" s="87">
        <v>0</v>
      </c>
      <c r="J102" s="87">
        <v>0</v>
      </c>
      <c r="K102" s="87">
        <v>0</v>
      </c>
      <c r="L102" s="87">
        <v>0</v>
      </c>
      <c r="M102" s="87">
        <v>0</v>
      </c>
      <c r="N102" s="87">
        <v>0</v>
      </c>
      <c r="O102" s="87">
        <v>0</v>
      </c>
      <c r="P102" s="87">
        <v>0</v>
      </c>
      <c r="Q102" s="87">
        <v>0</v>
      </c>
      <c r="R102" s="87">
        <v>0</v>
      </c>
      <c r="S102" s="87">
        <v>0</v>
      </c>
      <c r="T102" s="87">
        <v>0</v>
      </c>
      <c r="U102" s="87">
        <v>0</v>
      </c>
      <c r="V102" s="87">
        <v>0</v>
      </c>
      <c r="W102" s="87">
        <v>0</v>
      </c>
      <c r="X102" s="87">
        <v>0</v>
      </c>
      <c r="Y102" s="87">
        <v>0</v>
      </c>
      <c r="Z102" s="2"/>
    </row>
    <row r="103" spans="2:26" x14ac:dyDescent="0.25">
      <c r="B103" s="2"/>
      <c r="C103" s="74" t="s">
        <v>414</v>
      </c>
      <c r="D103" s="75"/>
      <c r="E103" s="73"/>
      <c r="F103" s="73"/>
      <c r="G103" s="73"/>
      <c r="H103" s="87">
        <v>0</v>
      </c>
      <c r="I103" s="87">
        <v>0</v>
      </c>
      <c r="J103" s="87">
        <v>0</v>
      </c>
      <c r="K103" s="87">
        <v>0</v>
      </c>
      <c r="L103" s="87">
        <v>0</v>
      </c>
      <c r="M103" s="87">
        <v>0</v>
      </c>
      <c r="N103" s="87">
        <v>0</v>
      </c>
      <c r="O103" s="87">
        <v>0</v>
      </c>
      <c r="P103" s="87">
        <v>0</v>
      </c>
      <c r="Q103" s="87">
        <v>0</v>
      </c>
      <c r="R103" s="87">
        <v>0</v>
      </c>
      <c r="S103" s="87">
        <v>0</v>
      </c>
      <c r="T103" s="87">
        <v>0</v>
      </c>
      <c r="U103" s="87">
        <v>0</v>
      </c>
      <c r="V103" s="87">
        <v>0</v>
      </c>
      <c r="W103" s="87">
        <v>0</v>
      </c>
      <c r="X103" s="87">
        <v>0</v>
      </c>
      <c r="Y103" s="87">
        <v>0</v>
      </c>
      <c r="Z103" s="2"/>
    </row>
    <row r="104" spans="2:26" x14ac:dyDescent="0.25">
      <c r="B104" s="2"/>
      <c r="C104" s="74" t="s">
        <v>415</v>
      </c>
      <c r="D104" s="75"/>
      <c r="E104" s="73"/>
      <c r="F104" s="73"/>
      <c r="G104" s="73"/>
      <c r="H104" s="87">
        <v>0</v>
      </c>
      <c r="I104" s="87">
        <v>0</v>
      </c>
      <c r="J104" s="87">
        <v>0</v>
      </c>
      <c r="K104" s="87">
        <v>0</v>
      </c>
      <c r="L104" s="87">
        <v>0</v>
      </c>
      <c r="M104" s="87">
        <v>0</v>
      </c>
      <c r="N104" s="87">
        <v>0</v>
      </c>
      <c r="O104" s="87">
        <v>0</v>
      </c>
      <c r="P104" s="87">
        <v>0</v>
      </c>
      <c r="Q104" s="87">
        <v>0</v>
      </c>
      <c r="R104" s="87">
        <v>0</v>
      </c>
      <c r="S104" s="87">
        <v>0</v>
      </c>
      <c r="T104" s="87">
        <v>0</v>
      </c>
      <c r="U104" s="87">
        <v>0</v>
      </c>
      <c r="V104" s="87">
        <v>0</v>
      </c>
      <c r="W104" s="87">
        <v>0</v>
      </c>
      <c r="X104" s="87">
        <v>0</v>
      </c>
      <c r="Y104" s="87">
        <v>0</v>
      </c>
      <c r="Z104" s="2"/>
    </row>
    <row r="105" spans="2:26" x14ac:dyDescent="0.25">
      <c r="B105" s="2"/>
      <c r="C105" s="74" t="s">
        <v>416</v>
      </c>
      <c r="D105" s="75"/>
      <c r="E105" s="73"/>
      <c r="F105" s="73"/>
      <c r="G105" s="73"/>
      <c r="H105" s="87">
        <v>0</v>
      </c>
      <c r="I105" s="87">
        <v>0</v>
      </c>
      <c r="J105" s="87">
        <v>0</v>
      </c>
      <c r="K105" s="87">
        <v>0</v>
      </c>
      <c r="L105" s="87">
        <v>0</v>
      </c>
      <c r="M105" s="87">
        <v>0</v>
      </c>
      <c r="N105" s="87">
        <v>0</v>
      </c>
      <c r="O105" s="87">
        <v>0</v>
      </c>
      <c r="P105" s="87">
        <v>0</v>
      </c>
      <c r="Q105" s="87">
        <v>0</v>
      </c>
      <c r="R105" s="87">
        <v>0</v>
      </c>
      <c r="S105" s="87">
        <v>0</v>
      </c>
      <c r="T105" s="87">
        <v>0</v>
      </c>
      <c r="U105" s="87">
        <v>0</v>
      </c>
      <c r="V105" s="87">
        <v>0</v>
      </c>
      <c r="W105" s="87">
        <v>0</v>
      </c>
      <c r="X105" s="87">
        <v>0</v>
      </c>
      <c r="Y105" s="87">
        <v>0</v>
      </c>
      <c r="Z105" s="2"/>
    </row>
    <row r="106" spans="2:26" x14ac:dyDescent="0.25">
      <c r="B106" s="2"/>
      <c r="C106" s="74" t="s">
        <v>417</v>
      </c>
      <c r="D106" s="75"/>
      <c r="E106" s="73"/>
      <c r="F106" s="73"/>
      <c r="G106" s="73"/>
      <c r="H106" s="87">
        <v>0</v>
      </c>
      <c r="I106" s="87">
        <v>0</v>
      </c>
      <c r="J106" s="87">
        <v>0</v>
      </c>
      <c r="K106" s="87">
        <v>0</v>
      </c>
      <c r="L106" s="87">
        <v>0</v>
      </c>
      <c r="M106" s="87">
        <v>0</v>
      </c>
      <c r="N106" s="87">
        <v>0</v>
      </c>
      <c r="O106" s="87">
        <v>0</v>
      </c>
      <c r="P106" s="87">
        <v>0</v>
      </c>
      <c r="Q106" s="87">
        <v>0</v>
      </c>
      <c r="R106" s="87">
        <v>0</v>
      </c>
      <c r="S106" s="87">
        <v>0</v>
      </c>
      <c r="T106" s="87">
        <v>0</v>
      </c>
      <c r="U106" s="87">
        <v>0</v>
      </c>
      <c r="V106" s="87">
        <v>0</v>
      </c>
      <c r="W106" s="87">
        <v>0</v>
      </c>
      <c r="X106" s="87">
        <v>0</v>
      </c>
      <c r="Y106" s="87">
        <v>0</v>
      </c>
      <c r="Z106" s="2"/>
    </row>
    <row r="107" spans="2:26" x14ac:dyDescent="0.25">
      <c r="B107" s="2"/>
      <c r="C107" s="74" t="s">
        <v>418</v>
      </c>
      <c r="D107" s="75"/>
      <c r="E107" s="73"/>
      <c r="F107" s="73"/>
      <c r="G107" s="73"/>
      <c r="H107" s="87">
        <v>0</v>
      </c>
      <c r="I107" s="87">
        <v>0</v>
      </c>
      <c r="J107" s="87">
        <v>0</v>
      </c>
      <c r="K107" s="87">
        <v>0</v>
      </c>
      <c r="L107" s="87">
        <v>0</v>
      </c>
      <c r="M107" s="87">
        <v>0</v>
      </c>
      <c r="N107" s="87">
        <v>0</v>
      </c>
      <c r="O107" s="87">
        <v>0</v>
      </c>
      <c r="P107" s="87">
        <v>0</v>
      </c>
      <c r="Q107" s="87">
        <v>0</v>
      </c>
      <c r="R107" s="87">
        <v>0</v>
      </c>
      <c r="S107" s="87">
        <v>0</v>
      </c>
      <c r="T107" s="87">
        <v>0</v>
      </c>
      <c r="U107" s="87">
        <v>0</v>
      </c>
      <c r="V107" s="87">
        <v>0</v>
      </c>
      <c r="W107" s="87">
        <v>0</v>
      </c>
      <c r="X107" s="87">
        <v>0</v>
      </c>
      <c r="Y107" s="87">
        <v>0</v>
      </c>
      <c r="Z107" s="2"/>
    </row>
    <row r="108" spans="2:26" x14ac:dyDescent="0.25">
      <c r="B108" s="2"/>
      <c r="C108" s="74" t="s">
        <v>419</v>
      </c>
      <c r="D108" s="75"/>
      <c r="E108" s="73"/>
      <c r="F108" s="73"/>
      <c r="G108" s="73"/>
      <c r="H108" s="87">
        <v>0</v>
      </c>
      <c r="I108" s="87">
        <v>0</v>
      </c>
      <c r="J108" s="87">
        <v>0</v>
      </c>
      <c r="K108" s="87">
        <v>0</v>
      </c>
      <c r="L108" s="87">
        <v>0</v>
      </c>
      <c r="M108" s="87">
        <v>0</v>
      </c>
      <c r="N108" s="87">
        <v>0</v>
      </c>
      <c r="O108" s="87">
        <v>0</v>
      </c>
      <c r="P108" s="87">
        <v>0</v>
      </c>
      <c r="Q108" s="87">
        <v>0</v>
      </c>
      <c r="R108" s="87">
        <v>0</v>
      </c>
      <c r="S108" s="87">
        <v>0</v>
      </c>
      <c r="T108" s="87">
        <v>0</v>
      </c>
      <c r="U108" s="87">
        <v>0</v>
      </c>
      <c r="V108" s="87">
        <v>0</v>
      </c>
      <c r="W108" s="87">
        <v>0</v>
      </c>
      <c r="X108" s="87">
        <v>0</v>
      </c>
      <c r="Y108" s="87">
        <v>0</v>
      </c>
      <c r="Z108" s="2"/>
    </row>
    <row r="109" spans="2:26" x14ac:dyDescent="0.25">
      <c r="B109" s="2"/>
      <c r="C109" s="74" t="s">
        <v>420</v>
      </c>
      <c r="D109" s="75"/>
      <c r="E109" s="73"/>
      <c r="F109" s="73"/>
      <c r="G109" s="73"/>
      <c r="H109" s="87">
        <v>0</v>
      </c>
      <c r="I109" s="87">
        <v>0</v>
      </c>
      <c r="J109" s="87">
        <v>0</v>
      </c>
      <c r="K109" s="87">
        <v>0</v>
      </c>
      <c r="L109" s="87">
        <v>0</v>
      </c>
      <c r="M109" s="87">
        <v>0</v>
      </c>
      <c r="N109" s="87">
        <v>0</v>
      </c>
      <c r="O109" s="87">
        <v>0</v>
      </c>
      <c r="P109" s="87">
        <v>0</v>
      </c>
      <c r="Q109" s="87">
        <v>0</v>
      </c>
      <c r="R109" s="87">
        <v>0</v>
      </c>
      <c r="S109" s="87">
        <v>0</v>
      </c>
      <c r="T109" s="87">
        <v>0</v>
      </c>
      <c r="U109" s="87">
        <v>0</v>
      </c>
      <c r="V109" s="87">
        <v>0</v>
      </c>
      <c r="W109" s="87">
        <v>0</v>
      </c>
      <c r="X109" s="87">
        <v>0</v>
      </c>
      <c r="Y109" s="87">
        <v>0</v>
      </c>
      <c r="Z109" s="2"/>
    </row>
    <row r="110" spans="2:26" x14ac:dyDescent="0.25">
      <c r="B110" s="2"/>
      <c r="C110" s="74" t="s">
        <v>421</v>
      </c>
      <c r="D110" s="75"/>
      <c r="E110" s="73"/>
      <c r="F110" s="73"/>
      <c r="G110" s="73"/>
      <c r="H110" s="87">
        <v>0</v>
      </c>
      <c r="I110" s="87">
        <v>0</v>
      </c>
      <c r="J110" s="87">
        <v>0</v>
      </c>
      <c r="K110" s="87">
        <v>0</v>
      </c>
      <c r="L110" s="87">
        <v>0</v>
      </c>
      <c r="M110" s="87">
        <v>0</v>
      </c>
      <c r="N110" s="87">
        <v>0</v>
      </c>
      <c r="O110" s="87">
        <v>0</v>
      </c>
      <c r="P110" s="87">
        <v>0</v>
      </c>
      <c r="Q110" s="87">
        <v>0</v>
      </c>
      <c r="R110" s="87">
        <v>0</v>
      </c>
      <c r="S110" s="87">
        <v>0</v>
      </c>
      <c r="T110" s="87">
        <v>0</v>
      </c>
      <c r="U110" s="87">
        <v>0</v>
      </c>
      <c r="V110" s="87">
        <v>0</v>
      </c>
      <c r="W110" s="87">
        <v>0</v>
      </c>
      <c r="X110" s="87">
        <v>0</v>
      </c>
      <c r="Y110" s="87">
        <v>0</v>
      </c>
      <c r="Z110" s="2"/>
    </row>
    <row r="111" spans="2:26" x14ac:dyDescent="0.25">
      <c r="B111" s="2"/>
      <c r="C111" s="74" t="s">
        <v>422</v>
      </c>
      <c r="D111" s="75"/>
      <c r="E111" s="73"/>
      <c r="F111" s="73"/>
      <c r="G111" s="73"/>
      <c r="H111" s="87">
        <v>0</v>
      </c>
      <c r="I111" s="87">
        <v>0</v>
      </c>
      <c r="J111" s="87">
        <v>0</v>
      </c>
      <c r="K111" s="87">
        <v>0</v>
      </c>
      <c r="L111" s="87">
        <v>0</v>
      </c>
      <c r="M111" s="87">
        <v>0</v>
      </c>
      <c r="N111" s="87">
        <v>0</v>
      </c>
      <c r="O111" s="87">
        <v>0</v>
      </c>
      <c r="P111" s="87">
        <v>0</v>
      </c>
      <c r="Q111" s="87">
        <v>0</v>
      </c>
      <c r="R111" s="87">
        <v>0</v>
      </c>
      <c r="S111" s="87">
        <v>0</v>
      </c>
      <c r="T111" s="87">
        <v>0</v>
      </c>
      <c r="U111" s="87">
        <v>0</v>
      </c>
      <c r="V111" s="87">
        <v>0</v>
      </c>
      <c r="W111" s="87">
        <v>0</v>
      </c>
      <c r="X111" s="87">
        <v>0</v>
      </c>
      <c r="Y111" s="87">
        <v>0</v>
      </c>
      <c r="Z111" s="2"/>
    </row>
    <row r="112" spans="2:26" x14ac:dyDescent="0.25">
      <c r="B112" s="2"/>
      <c r="C112" s="74" t="s">
        <v>423</v>
      </c>
      <c r="D112" s="75"/>
      <c r="E112" s="73"/>
      <c r="F112" s="73"/>
      <c r="G112" s="73"/>
      <c r="H112" s="87">
        <v>0</v>
      </c>
      <c r="I112" s="87">
        <v>0</v>
      </c>
      <c r="J112" s="87">
        <v>0</v>
      </c>
      <c r="K112" s="87">
        <v>0</v>
      </c>
      <c r="L112" s="87">
        <v>0</v>
      </c>
      <c r="M112" s="87">
        <v>0</v>
      </c>
      <c r="N112" s="87">
        <v>0</v>
      </c>
      <c r="O112" s="87">
        <v>0</v>
      </c>
      <c r="P112" s="87">
        <v>0</v>
      </c>
      <c r="Q112" s="87">
        <v>0</v>
      </c>
      <c r="R112" s="87">
        <v>0</v>
      </c>
      <c r="S112" s="87">
        <v>0</v>
      </c>
      <c r="T112" s="87">
        <v>0</v>
      </c>
      <c r="U112" s="87">
        <v>0</v>
      </c>
      <c r="V112" s="87">
        <v>0</v>
      </c>
      <c r="W112" s="87">
        <v>0</v>
      </c>
      <c r="X112" s="87">
        <v>0</v>
      </c>
      <c r="Y112" s="87">
        <v>0</v>
      </c>
      <c r="Z112" s="2"/>
    </row>
    <row r="113" spans="1:26" x14ac:dyDescent="0.25">
      <c r="B113" s="2"/>
      <c r="C113" s="74" t="s">
        <v>424</v>
      </c>
      <c r="D113" s="75"/>
      <c r="E113" s="73"/>
      <c r="F113" s="73"/>
      <c r="G113" s="73"/>
      <c r="H113" s="87">
        <v>0</v>
      </c>
      <c r="I113" s="87">
        <v>0</v>
      </c>
      <c r="J113" s="87">
        <v>0</v>
      </c>
      <c r="K113" s="87">
        <v>0</v>
      </c>
      <c r="L113" s="87">
        <v>0</v>
      </c>
      <c r="M113" s="87">
        <v>0</v>
      </c>
      <c r="N113" s="87">
        <v>0</v>
      </c>
      <c r="O113" s="87">
        <v>0</v>
      </c>
      <c r="P113" s="87">
        <v>0</v>
      </c>
      <c r="Q113" s="87">
        <v>0</v>
      </c>
      <c r="R113" s="87">
        <v>0</v>
      </c>
      <c r="S113" s="87">
        <v>0</v>
      </c>
      <c r="T113" s="87">
        <v>0</v>
      </c>
      <c r="U113" s="87">
        <v>0</v>
      </c>
      <c r="V113" s="87">
        <v>0</v>
      </c>
      <c r="W113" s="87">
        <v>0</v>
      </c>
      <c r="X113" s="87">
        <v>0</v>
      </c>
      <c r="Y113" s="87">
        <v>0</v>
      </c>
      <c r="Z113" s="2"/>
    </row>
    <row r="114" spans="1:26" s="24" customFormat="1" x14ac:dyDescent="0.25">
      <c r="B114" s="5"/>
      <c r="C114" s="94" t="s">
        <v>425</v>
      </c>
      <c r="D114" s="95"/>
      <c r="E114" s="73"/>
      <c r="F114" s="73"/>
      <c r="G114" s="73"/>
      <c r="H114" s="87">
        <v>0</v>
      </c>
      <c r="I114" s="87">
        <v>0</v>
      </c>
      <c r="J114" s="87">
        <v>0</v>
      </c>
      <c r="K114" s="87">
        <v>0</v>
      </c>
      <c r="L114" s="87">
        <v>0</v>
      </c>
      <c r="M114" s="87">
        <v>0</v>
      </c>
      <c r="N114" s="87">
        <v>0</v>
      </c>
      <c r="O114" s="87">
        <v>0</v>
      </c>
      <c r="P114" s="87">
        <v>0</v>
      </c>
      <c r="Q114" s="87">
        <v>0</v>
      </c>
      <c r="R114" s="87">
        <v>0</v>
      </c>
      <c r="S114" s="87">
        <v>0</v>
      </c>
      <c r="T114" s="87">
        <v>0</v>
      </c>
      <c r="U114" s="87">
        <v>0</v>
      </c>
      <c r="V114" s="87">
        <v>0</v>
      </c>
      <c r="W114" s="87">
        <v>0</v>
      </c>
      <c r="X114" s="87">
        <v>0</v>
      </c>
      <c r="Y114" s="87">
        <v>0</v>
      </c>
      <c r="Z114" s="5"/>
    </row>
    <row r="115" spans="1:26" s="24" customFormat="1" x14ac:dyDescent="0.25">
      <c r="A115" s="25" t="s">
        <v>426</v>
      </c>
      <c r="B115" s="5"/>
      <c r="C115" s="94" t="s">
        <v>427</v>
      </c>
      <c r="D115" s="95"/>
      <c r="E115" s="73"/>
      <c r="F115" s="73"/>
      <c r="G115" s="73"/>
      <c r="H115" s="87">
        <v>0</v>
      </c>
      <c r="I115" s="87">
        <v>0</v>
      </c>
      <c r="J115" s="87">
        <v>0</v>
      </c>
      <c r="K115" s="87">
        <v>0</v>
      </c>
      <c r="L115" s="87">
        <v>0</v>
      </c>
      <c r="M115" s="87">
        <v>0</v>
      </c>
      <c r="N115" s="87">
        <v>0</v>
      </c>
      <c r="O115" s="87">
        <v>0</v>
      </c>
      <c r="P115" s="87">
        <v>0</v>
      </c>
      <c r="Q115" s="87">
        <v>0</v>
      </c>
      <c r="R115" s="87">
        <v>0</v>
      </c>
      <c r="S115" s="87">
        <v>0</v>
      </c>
      <c r="T115" s="87">
        <v>0</v>
      </c>
      <c r="U115" s="87">
        <v>0</v>
      </c>
      <c r="V115" s="87">
        <v>0</v>
      </c>
      <c r="W115" s="87">
        <v>0</v>
      </c>
      <c r="X115" s="87">
        <v>0</v>
      </c>
      <c r="Y115" s="87">
        <v>0</v>
      </c>
      <c r="Z115" s="5"/>
    </row>
    <row r="116" spans="1:26" x14ac:dyDescent="0.25">
      <c r="A116" s="26" t="s">
        <v>428</v>
      </c>
      <c r="B116" s="2"/>
      <c r="C116" s="74" t="s">
        <v>318</v>
      </c>
      <c r="D116" s="75"/>
      <c r="E116" s="21" t="str">
        <f>""</f>
        <v/>
      </c>
      <c r="F116" s="21" t="str">
        <f>""</f>
        <v/>
      </c>
      <c r="G116" s="21" t="str">
        <f>""</f>
        <v/>
      </c>
      <c r="H116" s="20">
        <f t="shared" ref="H116:Y116" si="0">SUM(H16:H115)</f>
        <v>0</v>
      </c>
      <c r="I116" s="20">
        <f t="shared" si="0"/>
        <v>0</v>
      </c>
      <c r="J116" s="20">
        <f t="shared" si="0"/>
        <v>0</v>
      </c>
      <c r="K116" s="20">
        <f t="shared" si="0"/>
        <v>0</v>
      </c>
      <c r="L116" s="20">
        <f t="shared" si="0"/>
        <v>0</v>
      </c>
      <c r="M116" s="20">
        <f t="shared" si="0"/>
        <v>0</v>
      </c>
      <c r="N116" s="20">
        <f t="shared" si="0"/>
        <v>0</v>
      </c>
      <c r="O116" s="20">
        <f t="shared" si="0"/>
        <v>0</v>
      </c>
      <c r="P116" s="20">
        <f t="shared" si="0"/>
        <v>0</v>
      </c>
      <c r="Q116" s="20">
        <f t="shared" si="0"/>
        <v>0</v>
      </c>
      <c r="R116" s="20">
        <f t="shared" si="0"/>
        <v>0</v>
      </c>
      <c r="S116" s="20">
        <f t="shared" si="0"/>
        <v>0</v>
      </c>
      <c r="T116" s="20">
        <f t="shared" si="0"/>
        <v>0</v>
      </c>
      <c r="U116" s="20">
        <f t="shared" si="0"/>
        <v>0</v>
      </c>
      <c r="V116" s="20">
        <f t="shared" si="0"/>
        <v>0</v>
      </c>
      <c r="W116" s="20">
        <f t="shared" si="0"/>
        <v>0</v>
      </c>
      <c r="X116" s="20">
        <f t="shared" si="0"/>
        <v>0</v>
      </c>
      <c r="Y116" s="20">
        <f t="shared" si="0"/>
        <v>0</v>
      </c>
      <c r="Z116" s="2"/>
    </row>
    <row r="117" spans="1:26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5.0999999999999996" customHeight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</sheetData>
  <sheetProtection password="BBAF" sheet="1" formatColumns="0" insertRows="0" deleteRows="0" selectLockedCells="1"/>
  <mergeCells count="2231">
    <mergeCell ref="C14:D15"/>
    <mergeCell ref="E15"/>
    <mergeCell ref="F15"/>
    <mergeCell ref="G15"/>
    <mergeCell ref="E14:G14"/>
    <mergeCell ref="C7:Y7"/>
    <mergeCell ref="C9:Y9"/>
    <mergeCell ref="C10:Y10"/>
    <mergeCell ref="C11:Y11"/>
    <mergeCell ref="C13:Y13"/>
    <mergeCell ref="E16"/>
    <mergeCell ref="F16"/>
    <mergeCell ref="G16"/>
    <mergeCell ref="H16"/>
    <mergeCell ref="V15"/>
    <mergeCell ref="W15"/>
    <mergeCell ref="X15"/>
    <mergeCell ref="Q14:Y14"/>
    <mergeCell ref="Y15"/>
    <mergeCell ref="Q15"/>
    <mergeCell ref="R15"/>
    <mergeCell ref="S15"/>
    <mergeCell ref="T15"/>
    <mergeCell ref="U15"/>
    <mergeCell ref="M15"/>
    <mergeCell ref="N15"/>
    <mergeCell ref="O15"/>
    <mergeCell ref="P15"/>
    <mergeCell ref="H14:P14"/>
    <mergeCell ref="H15"/>
    <mergeCell ref="I15"/>
    <mergeCell ref="J15"/>
    <mergeCell ref="K15"/>
    <mergeCell ref="L15"/>
    <mergeCell ref="X16"/>
    <mergeCell ref="Y16"/>
    <mergeCell ref="C17:D17"/>
    <mergeCell ref="E17"/>
    <mergeCell ref="F17"/>
    <mergeCell ref="G17"/>
    <mergeCell ref="H17"/>
    <mergeCell ref="I17"/>
    <mergeCell ref="J17"/>
    <mergeCell ref="K17"/>
    <mergeCell ref="L17"/>
    <mergeCell ref="M17"/>
    <mergeCell ref="N17"/>
    <mergeCell ref="O17"/>
    <mergeCell ref="P17"/>
    <mergeCell ref="Q17"/>
    <mergeCell ref="S16"/>
    <mergeCell ref="T16"/>
    <mergeCell ref="U16"/>
    <mergeCell ref="V16"/>
    <mergeCell ref="W16"/>
    <mergeCell ref="N16"/>
    <mergeCell ref="O16"/>
    <mergeCell ref="P16"/>
    <mergeCell ref="Q16"/>
    <mergeCell ref="R16"/>
    <mergeCell ref="I16"/>
    <mergeCell ref="J16"/>
    <mergeCell ref="K16"/>
    <mergeCell ref="L16"/>
    <mergeCell ref="M16"/>
    <mergeCell ref="C16:D16"/>
    <mergeCell ref="W17"/>
    <mergeCell ref="X17"/>
    <mergeCell ref="Y17"/>
    <mergeCell ref="C18:D18"/>
    <mergeCell ref="E18"/>
    <mergeCell ref="F18"/>
    <mergeCell ref="G18"/>
    <mergeCell ref="H18"/>
    <mergeCell ref="I18"/>
    <mergeCell ref="J18"/>
    <mergeCell ref="K18"/>
    <mergeCell ref="L18"/>
    <mergeCell ref="M18"/>
    <mergeCell ref="N18"/>
    <mergeCell ref="O18"/>
    <mergeCell ref="P18"/>
    <mergeCell ref="R17"/>
    <mergeCell ref="S17"/>
    <mergeCell ref="T17"/>
    <mergeCell ref="U17"/>
    <mergeCell ref="V17"/>
    <mergeCell ref="C19:D19"/>
    <mergeCell ref="E19"/>
    <mergeCell ref="F19"/>
    <mergeCell ref="G19"/>
    <mergeCell ref="H19"/>
    <mergeCell ref="I19"/>
    <mergeCell ref="J19"/>
    <mergeCell ref="K19"/>
    <mergeCell ref="L19"/>
    <mergeCell ref="M19"/>
    <mergeCell ref="N19"/>
    <mergeCell ref="O19"/>
    <mergeCell ref="Q18"/>
    <mergeCell ref="R18"/>
    <mergeCell ref="S18"/>
    <mergeCell ref="T18"/>
    <mergeCell ref="U18"/>
    <mergeCell ref="U19"/>
    <mergeCell ref="V19"/>
    <mergeCell ref="W19"/>
    <mergeCell ref="X19"/>
    <mergeCell ref="Y19"/>
    <mergeCell ref="P19"/>
    <mergeCell ref="Q19"/>
    <mergeCell ref="R19"/>
    <mergeCell ref="S19"/>
    <mergeCell ref="T19"/>
    <mergeCell ref="V18"/>
    <mergeCell ref="W18"/>
    <mergeCell ref="X18"/>
    <mergeCell ref="Y18"/>
    <mergeCell ref="X20"/>
    <mergeCell ref="Y20"/>
    <mergeCell ref="V20"/>
    <mergeCell ref="W20"/>
    <mergeCell ref="O21"/>
    <mergeCell ref="P21"/>
    <mergeCell ref="Q21"/>
    <mergeCell ref="S20"/>
    <mergeCell ref="T20"/>
    <mergeCell ref="U20"/>
    <mergeCell ref="N20"/>
    <mergeCell ref="O20"/>
    <mergeCell ref="P20"/>
    <mergeCell ref="Q20"/>
    <mergeCell ref="R20"/>
    <mergeCell ref="I20"/>
    <mergeCell ref="J20"/>
    <mergeCell ref="K20"/>
    <mergeCell ref="L20"/>
    <mergeCell ref="M20"/>
    <mergeCell ref="C20:D20"/>
    <mergeCell ref="E20"/>
    <mergeCell ref="F20"/>
    <mergeCell ref="G20"/>
    <mergeCell ref="H20"/>
    <mergeCell ref="W21"/>
    <mergeCell ref="X21"/>
    <mergeCell ref="Y21"/>
    <mergeCell ref="C22:D22"/>
    <mergeCell ref="E22"/>
    <mergeCell ref="F22"/>
    <mergeCell ref="G22"/>
    <mergeCell ref="H22"/>
    <mergeCell ref="I22"/>
    <mergeCell ref="J22"/>
    <mergeCell ref="K22"/>
    <mergeCell ref="L22"/>
    <mergeCell ref="M22"/>
    <mergeCell ref="N22"/>
    <mergeCell ref="O22"/>
    <mergeCell ref="P22"/>
    <mergeCell ref="R21"/>
    <mergeCell ref="S21"/>
    <mergeCell ref="T21"/>
    <mergeCell ref="U21"/>
    <mergeCell ref="V21"/>
    <mergeCell ref="C21:D21"/>
    <mergeCell ref="E21"/>
    <mergeCell ref="F21"/>
    <mergeCell ref="G21"/>
    <mergeCell ref="H21"/>
    <mergeCell ref="I21"/>
    <mergeCell ref="J21"/>
    <mergeCell ref="K21"/>
    <mergeCell ref="L21"/>
    <mergeCell ref="M21"/>
    <mergeCell ref="N21"/>
    <mergeCell ref="C23:D23"/>
    <mergeCell ref="E23"/>
    <mergeCell ref="F23"/>
    <mergeCell ref="G23"/>
    <mergeCell ref="H23"/>
    <mergeCell ref="I23"/>
    <mergeCell ref="J23"/>
    <mergeCell ref="K23"/>
    <mergeCell ref="L23"/>
    <mergeCell ref="M23"/>
    <mergeCell ref="N23"/>
    <mergeCell ref="O23"/>
    <mergeCell ref="Q22"/>
    <mergeCell ref="R22"/>
    <mergeCell ref="S22"/>
    <mergeCell ref="T22"/>
    <mergeCell ref="U22"/>
    <mergeCell ref="U23"/>
    <mergeCell ref="V23"/>
    <mergeCell ref="W23"/>
    <mergeCell ref="X23"/>
    <mergeCell ref="Y23"/>
    <mergeCell ref="P23"/>
    <mergeCell ref="Q23"/>
    <mergeCell ref="R23"/>
    <mergeCell ref="S23"/>
    <mergeCell ref="T23"/>
    <mergeCell ref="V22"/>
    <mergeCell ref="W22"/>
    <mergeCell ref="X22"/>
    <mergeCell ref="Y22"/>
    <mergeCell ref="X24"/>
    <mergeCell ref="Y24"/>
    <mergeCell ref="V24"/>
    <mergeCell ref="W24"/>
    <mergeCell ref="O25"/>
    <mergeCell ref="P25"/>
    <mergeCell ref="Q25"/>
    <mergeCell ref="S24"/>
    <mergeCell ref="T24"/>
    <mergeCell ref="U24"/>
    <mergeCell ref="N24"/>
    <mergeCell ref="O24"/>
    <mergeCell ref="P24"/>
    <mergeCell ref="Q24"/>
    <mergeCell ref="R24"/>
    <mergeCell ref="I24"/>
    <mergeCell ref="J24"/>
    <mergeCell ref="K24"/>
    <mergeCell ref="L24"/>
    <mergeCell ref="M24"/>
    <mergeCell ref="C24:D24"/>
    <mergeCell ref="E24"/>
    <mergeCell ref="F24"/>
    <mergeCell ref="G24"/>
    <mergeCell ref="H24"/>
    <mergeCell ref="W25"/>
    <mergeCell ref="X25"/>
    <mergeCell ref="Y25"/>
    <mergeCell ref="C26:D26"/>
    <mergeCell ref="E26"/>
    <mergeCell ref="F26"/>
    <mergeCell ref="G26"/>
    <mergeCell ref="H26"/>
    <mergeCell ref="I26"/>
    <mergeCell ref="J26"/>
    <mergeCell ref="K26"/>
    <mergeCell ref="L26"/>
    <mergeCell ref="M26"/>
    <mergeCell ref="N26"/>
    <mergeCell ref="O26"/>
    <mergeCell ref="P26"/>
    <mergeCell ref="R25"/>
    <mergeCell ref="S25"/>
    <mergeCell ref="T25"/>
    <mergeCell ref="U25"/>
    <mergeCell ref="V25"/>
    <mergeCell ref="C25:D25"/>
    <mergeCell ref="E25"/>
    <mergeCell ref="F25"/>
    <mergeCell ref="G25"/>
    <mergeCell ref="H25"/>
    <mergeCell ref="I25"/>
    <mergeCell ref="J25"/>
    <mergeCell ref="K25"/>
    <mergeCell ref="L25"/>
    <mergeCell ref="M25"/>
    <mergeCell ref="N25"/>
    <mergeCell ref="C27:D27"/>
    <mergeCell ref="E27"/>
    <mergeCell ref="F27"/>
    <mergeCell ref="G27"/>
    <mergeCell ref="H27"/>
    <mergeCell ref="I27"/>
    <mergeCell ref="J27"/>
    <mergeCell ref="K27"/>
    <mergeCell ref="L27"/>
    <mergeCell ref="M27"/>
    <mergeCell ref="N27"/>
    <mergeCell ref="O27"/>
    <mergeCell ref="Q26"/>
    <mergeCell ref="R26"/>
    <mergeCell ref="S26"/>
    <mergeCell ref="T26"/>
    <mergeCell ref="U26"/>
    <mergeCell ref="U27"/>
    <mergeCell ref="V27"/>
    <mergeCell ref="W27"/>
    <mergeCell ref="X27"/>
    <mergeCell ref="Y27"/>
    <mergeCell ref="P27"/>
    <mergeCell ref="Q27"/>
    <mergeCell ref="R27"/>
    <mergeCell ref="S27"/>
    <mergeCell ref="T27"/>
    <mergeCell ref="V26"/>
    <mergeCell ref="W26"/>
    <mergeCell ref="X26"/>
    <mergeCell ref="Y26"/>
    <mergeCell ref="X28"/>
    <mergeCell ref="Y28"/>
    <mergeCell ref="V28"/>
    <mergeCell ref="W28"/>
    <mergeCell ref="O29"/>
    <mergeCell ref="P29"/>
    <mergeCell ref="Q29"/>
    <mergeCell ref="S28"/>
    <mergeCell ref="T28"/>
    <mergeCell ref="U28"/>
    <mergeCell ref="N28"/>
    <mergeCell ref="O28"/>
    <mergeCell ref="P28"/>
    <mergeCell ref="Q28"/>
    <mergeCell ref="R28"/>
    <mergeCell ref="I28"/>
    <mergeCell ref="J28"/>
    <mergeCell ref="K28"/>
    <mergeCell ref="L28"/>
    <mergeCell ref="M28"/>
    <mergeCell ref="C28:D28"/>
    <mergeCell ref="E28"/>
    <mergeCell ref="F28"/>
    <mergeCell ref="G28"/>
    <mergeCell ref="H28"/>
    <mergeCell ref="W29"/>
    <mergeCell ref="X29"/>
    <mergeCell ref="Y29"/>
    <mergeCell ref="C30:D30"/>
    <mergeCell ref="E30"/>
    <mergeCell ref="F30"/>
    <mergeCell ref="G30"/>
    <mergeCell ref="H30"/>
    <mergeCell ref="I30"/>
    <mergeCell ref="J30"/>
    <mergeCell ref="K30"/>
    <mergeCell ref="L30"/>
    <mergeCell ref="M30"/>
    <mergeCell ref="N30"/>
    <mergeCell ref="O30"/>
    <mergeCell ref="P30"/>
    <mergeCell ref="R29"/>
    <mergeCell ref="S29"/>
    <mergeCell ref="T29"/>
    <mergeCell ref="U29"/>
    <mergeCell ref="V29"/>
    <mergeCell ref="C29:D29"/>
    <mergeCell ref="E29"/>
    <mergeCell ref="F29"/>
    <mergeCell ref="G29"/>
    <mergeCell ref="H29"/>
    <mergeCell ref="I29"/>
    <mergeCell ref="J29"/>
    <mergeCell ref="K29"/>
    <mergeCell ref="L29"/>
    <mergeCell ref="M29"/>
    <mergeCell ref="N29"/>
    <mergeCell ref="C31:D31"/>
    <mergeCell ref="E31"/>
    <mergeCell ref="F31"/>
    <mergeCell ref="G31"/>
    <mergeCell ref="H31"/>
    <mergeCell ref="I31"/>
    <mergeCell ref="J31"/>
    <mergeCell ref="K31"/>
    <mergeCell ref="L31"/>
    <mergeCell ref="M31"/>
    <mergeCell ref="N31"/>
    <mergeCell ref="O31"/>
    <mergeCell ref="Q30"/>
    <mergeCell ref="R30"/>
    <mergeCell ref="S30"/>
    <mergeCell ref="T30"/>
    <mergeCell ref="U30"/>
    <mergeCell ref="U31"/>
    <mergeCell ref="V31"/>
    <mergeCell ref="W31"/>
    <mergeCell ref="X31"/>
    <mergeCell ref="Y31"/>
    <mergeCell ref="P31"/>
    <mergeCell ref="Q31"/>
    <mergeCell ref="R31"/>
    <mergeCell ref="S31"/>
    <mergeCell ref="T31"/>
    <mergeCell ref="V30"/>
    <mergeCell ref="W30"/>
    <mergeCell ref="X30"/>
    <mergeCell ref="Y30"/>
    <mergeCell ref="X32"/>
    <mergeCell ref="Y32"/>
    <mergeCell ref="V32"/>
    <mergeCell ref="W32"/>
    <mergeCell ref="O33"/>
    <mergeCell ref="P33"/>
    <mergeCell ref="Q33"/>
    <mergeCell ref="S32"/>
    <mergeCell ref="T32"/>
    <mergeCell ref="U32"/>
    <mergeCell ref="N32"/>
    <mergeCell ref="O32"/>
    <mergeCell ref="P32"/>
    <mergeCell ref="Q32"/>
    <mergeCell ref="R32"/>
    <mergeCell ref="I32"/>
    <mergeCell ref="J32"/>
    <mergeCell ref="K32"/>
    <mergeCell ref="L32"/>
    <mergeCell ref="M32"/>
    <mergeCell ref="C32:D32"/>
    <mergeCell ref="E32"/>
    <mergeCell ref="F32"/>
    <mergeCell ref="G32"/>
    <mergeCell ref="H32"/>
    <mergeCell ref="W33"/>
    <mergeCell ref="X33"/>
    <mergeCell ref="Y33"/>
    <mergeCell ref="C34:D34"/>
    <mergeCell ref="E34"/>
    <mergeCell ref="F34"/>
    <mergeCell ref="G34"/>
    <mergeCell ref="H34"/>
    <mergeCell ref="I34"/>
    <mergeCell ref="J34"/>
    <mergeCell ref="K34"/>
    <mergeCell ref="L34"/>
    <mergeCell ref="M34"/>
    <mergeCell ref="N34"/>
    <mergeCell ref="O34"/>
    <mergeCell ref="P34"/>
    <mergeCell ref="R33"/>
    <mergeCell ref="S33"/>
    <mergeCell ref="T33"/>
    <mergeCell ref="U33"/>
    <mergeCell ref="V33"/>
    <mergeCell ref="C33:D33"/>
    <mergeCell ref="E33"/>
    <mergeCell ref="F33"/>
    <mergeCell ref="G33"/>
    <mergeCell ref="H33"/>
    <mergeCell ref="I33"/>
    <mergeCell ref="J33"/>
    <mergeCell ref="K33"/>
    <mergeCell ref="L33"/>
    <mergeCell ref="M33"/>
    <mergeCell ref="N33"/>
    <mergeCell ref="C35:D35"/>
    <mergeCell ref="E35"/>
    <mergeCell ref="F35"/>
    <mergeCell ref="G35"/>
    <mergeCell ref="H35"/>
    <mergeCell ref="I35"/>
    <mergeCell ref="J35"/>
    <mergeCell ref="K35"/>
    <mergeCell ref="L35"/>
    <mergeCell ref="M35"/>
    <mergeCell ref="N35"/>
    <mergeCell ref="O35"/>
    <mergeCell ref="Q34"/>
    <mergeCell ref="R34"/>
    <mergeCell ref="S34"/>
    <mergeCell ref="T34"/>
    <mergeCell ref="U34"/>
    <mergeCell ref="U35"/>
    <mergeCell ref="V35"/>
    <mergeCell ref="W35"/>
    <mergeCell ref="X35"/>
    <mergeCell ref="Y35"/>
    <mergeCell ref="P35"/>
    <mergeCell ref="Q35"/>
    <mergeCell ref="R35"/>
    <mergeCell ref="S35"/>
    <mergeCell ref="T35"/>
    <mergeCell ref="V34"/>
    <mergeCell ref="W34"/>
    <mergeCell ref="X34"/>
    <mergeCell ref="Y34"/>
    <mergeCell ref="X36"/>
    <mergeCell ref="Y36"/>
    <mergeCell ref="V36"/>
    <mergeCell ref="W36"/>
    <mergeCell ref="O37"/>
    <mergeCell ref="P37"/>
    <mergeCell ref="Q37"/>
    <mergeCell ref="S36"/>
    <mergeCell ref="T36"/>
    <mergeCell ref="U36"/>
    <mergeCell ref="N36"/>
    <mergeCell ref="O36"/>
    <mergeCell ref="P36"/>
    <mergeCell ref="Q36"/>
    <mergeCell ref="R36"/>
    <mergeCell ref="I36"/>
    <mergeCell ref="J36"/>
    <mergeCell ref="K36"/>
    <mergeCell ref="L36"/>
    <mergeCell ref="M36"/>
    <mergeCell ref="C36:D36"/>
    <mergeCell ref="E36"/>
    <mergeCell ref="F36"/>
    <mergeCell ref="G36"/>
    <mergeCell ref="H36"/>
    <mergeCell ref="W37"/>
    <mergeCell ref="X37"/>
    <mergeCell ref="Y37"/>
    <mergeCell ref="C38:D38"/>
    <mergeCell ref="E38"/>
    <mergeCell ref="F38"/>
    <mergeCell ref="G38"/>
    <mergeCell ref="H38"/>
    <mergeCell ref="I38"/>
    <mergeCell ref="J38"/>
    <mergeCell ref="K38"/>
    <mergeCell ref="L38"/>
    <mergeCell ref="M38"/>
    <mergeCell ref="N38"/>
    <mergeCell ref="O38"/>
    <mergeCell ref="P38"/>
    <mergeCell ref="R37"/>
    <mergeCell ref="S37"/>
    <mergeCell ref="T37"/>
    <mergeCell ref="U37"/>
    <mergeCell ref="V37"/>
    <mergeCell ref="C37:D37"/>
    <mergeCell ref="E37"/>
    <mergeCell ref="F37"/>
    <mergeCell ref="G37"/>
    <mergeCell ref="H37"/>
    <mergeCell ref="I37"/>
    <mergeCell ref="J37"/>
    <mergeCell ref="K37"/>
    <mergeCell ref="L37"/>
    <mergeCell ref="M37"/>
    <mergeCell ref="N37"/>
    <mergeCell ref="C39:D39"/>
    <mergeCell ref="E39"/>
    <mergeCell ref="F39"/>
    <mergeCell ref="G39"/>
    <mergeCell ref="H39"/>
    <mergeCell ref="I39"/>
    <mergeCell ref="J39"/>
    <mergeCell ref="K39"/>
    <mergeCell ref="L39"/>
    <mergeCell ref="M39"/>
    <mergeCell ref="N39"/>
    <mergeCell ref="O39"/>
    <mergeCell ref="Q38"/>
    <mergeCell ref="R38"/>
    <mergeCell ref="S38"/>
    <mergeCell ref="T38"/>
    <mergeCell ref="U38"/>
    <mergeCell ref="U39"/>
    <mergeCell ref="V39"/>
    <mergeCell ref="W39"/>
    <mergeCell ref="X39"/>
    <mergeCell ref="Y39"/>
    <mergeCell ref="P39"/>
    <mergeCell ref="Q39"/>
    <mergeCell ref="R39"/>
    <mergeCell ref="S39"/>
    <mergeCell ref="T39"/>
    <mergeCell ref="V38"/>
    <mergeCell ref="W38"/>
    <mergeCell ref="X38"/>
    <mergeCell ref="Y38"/>
    <mergeCell ref="X40"/>
    <mergeCell ref="Y40"/>
    <mergeCell ref="V40"/>
    <mergeCell ref="W40"/>
    <mergeCell ref="O41"/>
    <mergeCell ref="P41"/>
    <mergeCell ref="Q41"/>
    <mergeCell ref="S40"/>
    <mergeCell ref="T40"/>
    <mergeCell ref="U40"/>
    <mergeCell ref="N40"/>
    <mergeCell ref="O40"/>
    <mergeCell ref="P40"/>
    <mergeCell ref="Q40"/>
    <mergeCell ref="R40"/>
    <mergeCell ref="I40"/>
    <mergeCell ref="J40"/>
    <mergeCell ref="K40"/>
    <mergeCell ref="L40"/>
    <mergeCell ref="M40"/>
    <mergeCell ref="C40:D40"/>
    <mergeCell ref="E40"/>
    <mergeCell ref="F40"/>
    <mergeCell ref="G40"/>
    <mergeCell ref="H40"/>
    <mergeCell ref="W41"/>
    <mergeCell ref="X41"/>
    <mergeCell ref="Y41"/>
    <mergeCell ref="C42:D42"/>
    <mergeCell ref="E42"/>
    <mergeCell ref="F42"/>
    <mergeCell ref="G42"/>
    <mergeCell ref="H42"/>
    <mergeCell ref="I42"/>
    <mergeCell ref="J42"/>
    <mergeCell ref="K42"/>
    <mergeCell ref="L42"/>
    <mergeCell ref="M42"/>
    <mergeCell ref="N42"/>
    <mergeCell ref="O42"/>
    <mergeCell ref="P42"/>
    <mergeCell ref="R41"/>
    <mergeCell ref="S41"/>
    <mergeCell ref="T41"/>
    <mergeCell ref="U41"/>
    <mergeCell ref="V41"/>
    <mergeCell ref="C41:D41"/>
    <mergeCell ref="E41"/>
    <mergeCell ref="F41"/>
    <mergeCell ref="G41"/>
    <mergeCell ref="H41"/>
    <mergeCell ref="I41"/>
    <mergeCell ref="J41"/>
    <mergeCell ref="K41"/>
    <mergeCell ref="L41"/>
    <mergeCell ref="M41"/>
    <mergeCell ref="N41"/>
    <mergeCell ref="C43:D43"/>
    <mergeCell ref="E43"/>
    <mergeCell ref="F43"/>
    <mergeCell ref="G43"/>
    <mergeCell ref="H43"/>
    <mergeCell ref="I43"/>
    <mergeCell ref="J43"/>
    <mergeCell ref="K43"/>
    <mergeCell ref="L43"/>
    <mergeCell ref="M43"/>
    <mergeCell ref="N43"/>
    <mergeCell ref="O43"/>
    <mergeCell ref="Q42"/>
    <mergeCell ref="R42"/>
    <mergeCell ref="S42"/>
    <mergeCell ref="T42"/>
    <mergeCell ref="U42"/>
    <mergeCell ref="U43"/>
    <mergeCell ref="V43"/>
    <mergeCell ref="W43"/>
    <mergeCell ref="X43"/>
    <mergeCell ref="Y43"/>
    <mergeCell ref="P43"/>
    <mergeCell ref="Q43"/>
    <mergeCell ref="R43"/>
    <mergeCell ref="S43"/>
    <mergeCell ref="T43"/>
    <mergeCell ref="V42"/>
    <mergeCell ref="W42"/>
    <mergeCell ref="X42"/>
    <mergeCell ref="Y42"/>
    <mergeCell ref="X44"/>
    <mergeCell ref="Y44"/>
    <mergeCell ref="V44"/>
    <mergeCell ref="W44"/>
    <mergeCell ref="O45"/>
    <mergeCell ref="P45"/>
    <mergeCell ref="Q45"/>
    <mergeCell ref="S44"/>
    <mergeCell ref="T44"/>
    <mergeCell ref="U44"/>
    <mergeCell ref="N44"/>
    <mergeCell ref="O44"/>
    <mergeCell ref="P44"/>
    <mergeCell ref="Q44"/>
    <mergeCell ref="R44"/>
    <mergeCell ref="I44"/>
    <mergeCell ref="J44"/>
    <mergeCell ref="K44"/>
    <mergeCell ref="L44"/>
    <mergeCell ref="M44"/>
    <mergeCell ref="C44:D44"/>
    <mergeCell ref="E44"/>
    <mergeCell ref="F44"/>
    <mergeCell ref="G44"/>
    <mergeCell ref="H44"/>
    <mergeCell ref="W45"/>
    <mergeCell ref="X45"/>
    <mergeCell ref="Y45"/>
    <mergeCell ref="C46:D46"/>
    <mergeCell ref="E46"/>
    <mergeCell ref="F46"/>
    <mergeCell ref="G46"/>
    <mergeCell ref="H46"/>
    <mergeCell ref="I46"/>
    <mergeCell ref="J46"/>
    <mergeCell ref="K46"/>
    <mergeCell ref="L46"/>
    <mergeCell ref="M46"/>
    <mergeCell ref="N46"/>
    <mergeCell ref="O46"/>
    <mergeCell ref="P46"/>
    <mergeCell ref="R45"/>
    <mergeCell ref="S45"/>
    <mergeCell ref="T45"/>
    <mergeCell ref="U45"/>
    <mergeCell ref="V45"/>
    <mergeCell ref="C45:D45"/>
    <mergeCell ref="E45"/>
    <mergeCell ref="F45"/>
    <mergeCell ref="G45"/>
    <mergeCell ref="H45"/>
    <mergeCell ref="I45"/>
    <mergeCell ref="J45"/>
    <mergeCell ref="K45"/>
    <mergeCell ref="L45"/>
    <mergeCell ref="M45"/>
    <mergeCell ref="N45"/>
    <mergeCell ref="C47:D47"/>
    <mergeCell ref="E47"/>
    <mergeCell ref="F47"/>
    <mergeCell ref="G47"/>
    <mergeCell ref="H47"/>
    <mergeCell ref="I47"/>
    <mergeCell ref="J47"/>
    <mergeCell ref="K47"/>
    <mergeCell ref="L47"/>
    <mergeCell ref="M47"/>
    <mergeCell ref="N47"/>
    <mergeCell ref="O47"/>
    <mergeCell ref="Q46"/>
    <mergeCell ref="R46"/>
    <mergeCell ref="S46"/>
    <mergeCell ref="T46"/>
    <mergeCell ref="U46"/>
    <mergeCell ref="U47"/>
    <mergeCell ref="V47"/>
    <mergeCell ref="W47"/>
    <mergeCell ref="X47"/>
    <mergeCell ref="Y47"/>
    <mergeCell ref="P47"/>
    <mergeCell ref="Q47"/>
    <mergeCell ref="R47"/>
    <mergeCell ref="S47"/>
    <mergeCell ref="T47"/>
    <mergeCell ref="V46"/>
    <mergeCell ref="W46"/>
    <mergeCell ref="X46"/>
    <mergeCell ref="Y46"/>
    <mergeCell ref="X48"/>
    <mergeCell ref="Y48"/>
    <mergeCell ref="V48"/>
    <mergeCell ref="W48"/>
    <mergeCell ref="O49"/>
    <mergeCell ref="P49"/>
    <mergeCell ref="Q49"/>
    <mergeCell ref="S48"/>
    <mergeCell ref="T48"/>
    <mergeCell ref="U48"/>
    <mergeCell ref="N48"/>
    <mergeCell ref="O48"/>
    <mergeCell ref="P48"/>
    <mergeCell ref="Q48"/>
    <mergeCell ref="R48"/>
    <mergeCell ref="I48"/>
    <mergeCell ref="J48"/>
    <mergeCell ref="K48"/>
    <mergeCell ref="L48"/>
    <mergeCell ref="M48"/>
    <mergeCell ref="C48:D48"/>
    <mergeCell ref="E48"/>
    <mergeCell ref="F48"/>
    <mergeCell ref="G48"/>
    <mergeCell ref="H48"/>
    <mergeCell ref="W49"/>
    <mergeCell ref="X49"/>
    <mergeCell ref="Y49"/>
    <mergeCell ref="C50:D50"/>
    <mergeCell ref="E50"/>
    <mergeCell ref="F50"/>
    <mergeCell ref="G50"/>
    <mergeCell ref="H50"/>
    <mergeCell ref="I50"/>
    <mergeCell ref="J50"/>
    <mergeCell ref="K50"/>
    <mergeCell ref="L50"/>
    <mergeCell ref="M50"/>
    <mergeCell ref="N50"/>
    <mergeCell ref="O50"/>
    <mergeCell ref="P50"/>
    <mergeCell ref="R49"/>
    <mergeCell ref="S49"/>
    <mergeCell ref="T49"/>
    <mergeCell ref="U49"/>
    <mergeCell ref="V49"/>
    <mergeCell ref="C49:D49"/>
    <mergeCell ref="E49"/>
    <mergeCell ref="F49"/>
    <mergeCell ref="G49"/>
    <mergeCell ref="H49"/>
    <mergeCell ref="I49"/>
    <mergeCell ref="J49"/>
    <mergeCell ref="K49"/>
    <mergeCell ref="L49"/>
    <mergeCell ref="M49"/>
    <mergeCell ref="N49"/>
    <mergeCell ref="C51:D51"/>
    <mergeCell ref="E51"/>
    <mergeCell ref="F51"/>
    <mergeCell ref="G51"/>
    <mergeCell ref="H51"/>
    <mergeCell ref="I51"/>
    <mergeCell ref="J51"/>
    <mergeCell ref="K51"/>
    <mergeCell ref="L51"/>
    <mergeCell ref="M51"/>
    <mergeCell ref="N51"/>
    <mergeCell ref="O51"/>
    <mergeCell ref="Q50"/>
    <mergeCell ref="R50"/>
    <mergeCell ref="S50"/>
    <mergeCell ref="T50"/>
    <mergeCell ref="U50"/>
    <mergeCell ref="U51"/>
    <mergeCell ref="V51"/>
    <mergeCell ref="W51"/>
    <mergeCell ref="X51"/>
    <mergeCell ref="Y51"/>
    <mergeCell ref="P51"/>
    <mergeCell ref="Q51"/>
    <mergeCell ref="R51"/>
    <mergeCell ref="S51"/>
    <mergeCell ref="T51"/>
    <mergeCell ref="V50"/>
    <mergeCell ref="W50"/>
    <mergeCell ref="X50"/>
    <mergeCell ref="Y50"/>
    <mergeCell ref="X52"/>
    <mergeCell ref="Y52"/>
    <mergeCell ref="V52"/>
    <mergeCell ref="W52"/>
    <mergeCell ref="O53"/>
    <mergeCell ref="P53"/>
    <mergeCell ref="Q53"/>
    <mergeCell ref="S52"/>
    <mergeCell ref="T52"/>
    <mergeCell ref="U52"/>
    <mergeCell ref="N52"/>
    <mergeCell ref="O52"/>
    <mergeCell ref="P52"/>
    <mergeCell ref="Q52"/>
    <mergeCell ref="R52"/>
    <mergeCell ref="I52"/>
    <mergeCell ref="J52"/>
    <mergeCell ref="K52"/>
    <mergeCell ref="L52"/>
    <mergeCell ref="M52"/>
    <mergeCell ref="C52:D52"/>
    <mergeCell ref="E52"/>
    <mergeCell ref="F52"/>
    <mergeCell ref="G52"/>
    <mergeCell ref="H52"/>
    <mergeCell ref="W53"/>
    <mergeCell ref="X53"/>
    <mergeCell ref="Y53"/>
    <mergeCell ref="C54:D54"/>
    <mergeCell ref="E54"/>
    <mergeCell ref="F54"/>
    <mergeCell ref="G54"/>
    <mergeCell ref="H54"/>
    <mergeCell ref="I54"/>
    <mergeCell ref="J54"/>
    <mergeCell ref="K54"/>
    <mergeCell ref="L54"/>
    <mergeCell ref="M54"/>
    <mergeCell ref="N54"/>
    <mergeCell ref="O54"/>
    <mergeCell ref="P54"/>
    <mergeCell ref="R53"/>
    <mergeCell ref="S53"/>
    <mergeCell ref="T53"/>
    <mergeCell ref="U53"/>
    <mergeCell ref="V53"/>
    <mergeCell ref="C53:D53"/>
    <mergeCell ref="E53"/>
    <mergeCell ref="F53"/>
    <mergeCell ref="G53"/>
    <mergeCell ref="H53"/>
    <mergeCell ref="I53"/>
    <mergeCell ref="J53"/>
    <mergeCell ref="K53"/>
    <mergeCell ref="L53"/>
    <mergeCell ref="M53"/>
    <mergeCell ref="N53"/>
    <mergeCell ref="C55:D55"/>
    <mergeCell ref="E55"/>
    <mergeCell ref="F55"/>
    <mergeCell ref="G55"/>
    <mergeCell ref="H55"/>
    <mergeCell ref="I55"/>
    <mergeCell ref="J55"/>
    <mergeCell ref="K55"/>
    <mergeCell ref="L55"/>
    <mergeCell ref="M55"/>
    <mergeCell ref="N55"/>
    <mergeCell ref="O55"/>
    <mergeCell ref="Q54"/>
    <mergeCell ref="R54"/>
    <mergeCell ref="S54"/>
    <mergeCell ref="T54"/>
    <mergeCell ref="U54"/>
    <mergeCell ref="U55"/>
    <mergeCell ref="V55"/>
    <mergeCell ref="W55"/>
    <mergeCell ref="X55"/>
    <mergeCell ref="Y55"/>
    <mergeCell ref="P55"/>
    <mergeCell ref="Q55"/>
    <mergeCell ref="R55"/>
    <mergeCell ref="S55"/>
    <mergeCell ref="T55"/>
    <mergeCell ref="V54"/>
    <mergeCell ref="W54"/>
    <mergeCell ref="X54"/>
    <mergeCell ref="Y54"/>
    <mergeCell ref="X56"/>
    <mergeCell ref="Y56"/>
    <mergeCell ref="V56"/>
    <mergeCell ref="W56"/>
    <mergeCell ref="O57"/>
    <mergeCell ref="P57"/>
    <mergeCell ref="Q57"/>
    <mergeCell ref="S56"/>
    <mergeCell ref="T56"/>
    <mergeCell ref="U56"/>
    <mergeCell ref="N56"/>
    <mergeCell ref="O56"/>
    <mergeCell ref="P56"/>
    <mergeCell ref="Q56"/>
    <mergeCell ref="R56"/>
    <mergeCell ref="I56"/>
    <mergeCell ref="J56"/>
    <mergeCell ref="K56"/>
    <mergeCell ref="L56"/>
    <mergeCell ref="M56"/>
    <mergeCell ref="C56:D56"/>
    <mergeCell ref="E56"/>
    <mergeCell ref="F56"/>
    <mergeCell ref="G56"/>
    <mergeCell ref="H56"/>
    <mergeCell ref="W57"/>
    <mergeCell ref="X57"/>
    <mergeCell ref="Y57"/>
    <mergeCell ref="C58:D58"/>
    <mergeCell ref="E58"/>
    <mergeCell ref="F58"/>
    <mergeCell ref="G58"/>
    <mergeCell ref="H58"/>
    <mergeCell ref="I58"/>
    <mergeCell ref="J58"/>
    <mergeCell ref="K58"/>
    <mergeCell ref="L58"/>
    <mergeCell ref="M58"/>
    <mergeCell ref="N58"/>
    <mergeCell ref="O58"/>
    <mergeCell ref="P58"/>
    <mergeCell ref="R57"/>
    <mergeCell ref="S57"/>
    <mergeCell ref="T57"/>
    <mergeCell ref="U57"/>
    <mergeCell ref="V57"/>
    <mergeCell ref="C57:D57"/>
    <mergeCell ref="E57"/>
    <mergeCell ref="F57"/>
    <mergeCell ref="G57"/>
    <mergeCell ref="H57"/>
    <mergeCell ref="I57"/>
    <mergeCell ref="J57"/>
    <mergeCell ref="K57"/>
    <mergeCell ref="L57"/>
    <mergeCell ref="M57"/>
    <mergeCell ref="N57"/>
    <mergeCell ref="C59:D59"/>
    <mergeCell ref="E59"/>
    <mergeCell ref="F59"/>
    <mergeCell ref="G59"/>
    <mergeCell ref="H59"/>
    <mergeCell ref="I59"/>
    <mergeCell ref="J59"/>
    <mergeCell ref="K59"/>
    <mergeCell ref="L59"/>
    <mergeCell ref="M59"/>
    <mergeCell ref="N59"/>
    <mergeCell ref="O59"/>
    <mergeCell ref="Q58"/>
    <mergeCell ref="R58"/>
    <mergeCell ref="S58"/>
    <mergeCell ref="T58"/>
    <mergeCell ref="U58"/>
    <mergeCell ref="U59"/>
    <mergeCell ref="V59"/>
    <mergeCell ref="W59"/>
    <mergeCell ref="X59"/>
    <mergeCell ref="Y59"/>
    <mergeCell ref="P59"/>
    <mergeCell ref="Q59"/>
    <mergeCell ref="R59"/>
    <mergeCell ref="S59"/>
    <mergeCell ref="T59"/>
    <mergeCell ref="V58"/>
    <mergeCell ref="W58"/>
    <mergeCell ref="X58"/>
    <mergeCell ref="Y58"/>
    <mergeCell ref="X60"/>
    <mergeCell ref="Y60"/>
    <mergeCell ref="V60"/>
    <mergeCell ref="W60"/>
    <mergeCell ref="O61"/>
    <mergeCell ref="P61"/>
    <mergeCell ref="Q61"/>
    <mergeCell ref="S60"/>
    <mergeCell ref="T60"/>
    <mergeCell ref="U60"/>
    <mergeCell ref="N60"/>
    <mergeCell ref="O60"/>
    <mergeCell ref="P60"/>
    <mergeCell ref="Q60"/>
    <mergeCell ref="R60"/>
    <mergeCell ref="I60"/>
    <mergeCell ref="J60"/>
    <mergeCell ref="K60"/>
    <mergeCell ref="L60"/>
    <mergeCell ref="M60"/>
    <mergeCell ref="C60:D60"/>
    <mergeCell ref="E60"/>
    <mergeCell ref="F60"/>
    <mergeCell ref="G60"/>
    <mergeCell ref="H60"/>
    <mergeCell ref="W61"/>
    <mergeCell ref="X61"/>
    <mergeCell ref="Y61"/>
    <mergeCell ref="C62:D62"/>
    <mergeCell ref="E62"/>
    <mergeCell ref="F62"/>
    <mergeCell ref="G62"/>
    <mergeCell ref="H62"/>
    <mergeCell ref="I62"/>
    <mergeCell ref="J62"/>
    <mergeCell ref="K62"/>
    <mergeCell ref="L62"/>
    <mergeCell ref="M62"/>
    <mergeCell ref="N62"/>
    <mergeCell ref="O62"/>
    <mergeCell ref="P62"/>
    <mergeCell ref="R61"/>
    <mergeCell ref="S61"/>
    <mergeCell ref="T61"/>
    <mergeCell ref="U61"/>
    <mergeCell ref="V61"/>
    <mergeCell ref="C61:D61"/>
    <mergeCell ref="E61"/>
    <mergeCell ref="F61"/>
    <mergeCell ref="G61"/>
    <mergeCell ref="H61"/>
    <mergeCell ref="I61"/>
    <mergeCell ref="J61"/>
    <mergeCell ref="K61"/>
    <mergeCell ref="L61"/>
    <mergeCell ref="M61"/>
    <mergeCell ref="N61"/>
    <mergeCell ref="C63:D63"/>
    <mergeCell ref="E63"/>
    <mergeCell ref="F63"/>
    <mergeCell ref="G63"/>
    <mergeCell ref="H63"/>
    <mergeCell ref="I63"/>
    <mergeCell ref="J63"/>
    <mergeCell ref="K63"/>
    <mergeCell ref="L63"/>
    <mergeCell ref="M63"/>
    <mergeCell ref="N63"/>
    <mergeCell ref="O63"/>
    <mergeCell ref="Q62"/>
    <mergeCell ref="R62"/>
    <mergeCell ref="S62"/>
    <mergeCell ref="T62"/>
    <mergeCell ref="U62"/>
    <mergeCell ref="U63"/>
    <mergeCell ref="V63"/>
    <mergeCell ref="W63"/>
    <mergeCell ref="X63"/>
    <mergeCell ref="Y63"/>
    <mergeCell ref="P63"/>
    <mergeCell ref="Q63"/>
    <mergeCell ref="R63"/>
    <mergeCell ref="S63"/>
    <mergeCell ref="T63"/>
    <mergeCell ref="V62"/>
    <mergeCell ref="W62"/>
    <mergeCell ref="X62"/>
    <mergeCell ref="Y62"/>
    <mergeCell ref="X64"/>
    <mergeCell ref="Y64"/>
    <mergeCell ref="V64"/>
    <mergeCell ref="W64"/>
    <mergeCell ref="O65"/>
    <mergeCell ref="P65"/>
    <mergeCell ref="Q65"/>
    <mergeCell ref="S64"/>
    <mergeCell ref="T64"/>
    <mergeCell ref="U64"/>
    <mergeCell ref="N64"/>
    <mergeCell ref="O64"/>
    <mergeCell ref="P64"/>
    <mergeCell ref="Q64"/>
    <mergeCell ref="R64"/>
    <mergeCell ref="I64"/>
    <mergeCell ref="J64"/>
    <mergeCell ref="K64"/>
    <mergeCell ref="L64"/>
    <mergeCell ref="M64"/>
    <mergeCell ref="C64:D64"/>
    <mergeCell ref="E64"/>
    <mergeCell ref="F64"/>
    <mergeCell ref="G64"/>
    <mergeCell ref="H64"/>
    <mergeCell ref="W65"/>
    <mergeCell ref="X65"/>
    <mergeCell ref="Y65"/>
    <mergeCell ref="C66:D66"/>
    <mergeCell ref="E66"/>
    <mergeCell ref="F66"/>
    <mergeCell ref="G66"/>
    <mergeCell ref="H66"/>
    <mergeCell ref="I66"/>
    <mergeCell ref="J66"/>
    <mergeCell ref="K66"/>
    <mergeCell ref="L66"/>
    <mergeCell ref="M66"/>
    <mergeCell ref="N66"/>
    <mergeCell ref="O66"/>
    <mergeCell ref="P66"/>
    <mergeCell ref="R65"/>
    <mergeCell ref="S65"/>
    <mergeCell ref="T65"/>
    <mergeCell ref="U65"/>
    <mergeCell ref="V65"/>
    <mergeCell ref="C65:D65"/>
    <mergeCell ref="E65"/>
    <mergeCell ref="F65"/>
    <mergeCell ref="G65"/>
    <mergeCell ref="H65"/>
    <mergeCell ref="I65"/>
    <mergeCell ref="J65"/>
    <mergeCell ref="K65"/>
    <mergeCell ref="L65"/>
    <mergeCell ref="M65"/>
    <mergeCell ref="N65"/>
    <mergeCell ref="C67:D67"/>
    <mergeCell ref="E67"/>
    <mergeCell ref="F67"/>
    <mergeCell ref="G67"/>
    <mergeCell ref="H67"/>
    <mergeCell ref="I67"/>
    <mergeCell ref="J67"/>
    <mergeCell ref="K67"/>
    <mergeCell ref="L67"/>
    <mergeCell ref="M67"/>
    <mergeCell ref="N67"/>
    <mergeCell ref="O67"/>
    <mergeCell ref="Q66"/>
    <mergeCell ref="R66"/>
    <mergeCell ref="S66"/>
    <mergeCell ref="T66"/>
    <mergeCell ref="U66"/>
    <mergeCell ref="U67"/>
    <mergeCell ref="V67"/>
    <mergeCell ref="W67"/>
    <mergeCell ref="X67"/>
    <mergeCell ref="Y67"/>
    <mergeCell ref="P67"/>
    <mergeCell ref="Q67"/>
    <mergeCell ref="R67"/>
    <mergeCell ref="S67"/>
    <mergeCell ref="T67"/>
    <mergeCell ref="V66"/>
    <mergeCell ref="W66"/>
    <mergeCell ref="X66"/>
    <mergeCell ref="Y66"/>
    <mergeCell ref="X68"/>
    <mergeCell ref="Y68"/>
    <mergeCell ref="V68"/>
    <mergeCell ref="W68"/>
    <mergeCell ref="O69"/>
    <mergeCell ref="P69"/>
    <mergeCell ref="Q69"/>
    <mergeCell ref="S68"/>
    <mergeCell ref="T68"/>
    <mergeCell ref="U68"/>
    <mergeCell ref="N68"/>
    <mergeCell ref="O68"/>
    <mergeCell ref="P68"/>
    <mergeCell ref="Q68"/>
    <mergeCell ref="R68"/>
    <mergeCell ref="I68"/>
    <mergeCell ref="J68"/>
    <mergeCell ref="K68"/>
    <mergeCell ref="L68"/>
    <mergeCell ref="M68"/>
    <mergeCell ref="C68:D68"/>
    <mergeCell ref="E68"/>
    <mergeCell ref="F68"/>
    <mergeCell ref="G68"/>
    <mergeCell ref="H68"/>
    <mergeCell ref="W69"/>
    <mergeCell ref="X69"/>
    <mergeCell ref="Y69"/>
    <mergeCell ref="C70:D70"/>
    <mergeCell ref="E70"/>
    <mergeCell ref="F70"/>
    <mergeCell ref="G70"/>
    <mergeCell ref="H70"/>
    <mergeCell ref="I70"/>
    <mergeCell ref="J70"/>
    <mergeCell ref="K70"/>
    <mergeCell ref="L70"/>
    <mergeCell ref="M70"/>
    <mergeCell ref="N70"/>
    <mergeCell ref="O70"/>
    <mergeCell ref="P70"/>
    <mergeCell ref="R69"/>
    <mergeCell ref="S69"/>
    <mergeCell ref="T69"/>
    <mergeCell ref="U69"/>
    <mergeCell ref="V69"/>
    <mergeCell ref="C69:D69"/>
    <mergeCell ref="E69"/>
    <mergeCell ref="F69"/>
    <mergeCell ref="G69"/>
    <mergeCell ref="H69"/>
    <mergeCell ref="I69"/>
    <mergeCell ref="J69"/>
    <mergeCell ref="K69"/>
    <mergeCell ref="L69"/>
    <mergeCell ref="M69"/>
    <mergeCell ref="N69"/>
    <mergeCell ref="C71:D71"/>
    <mergeCell ref="E71"/>
    <mergeCell ref="F71"/>
    <mergeCell ref="G71"/>
    <mergeCell ref="H71"/>
    <mergeCell ref="I71"/>
    <mergeCell ref="J71"/>
    <mergeCell ref="K71"/>
    <mergeCell ref="L71"/>
    <mergeCell ref="M71"/>
    <mergeCell ref="N71"/>
    <mergeCell ref="O71"/>
    <mergeCell ref="Q70"/>
    <mergeCell ref="R70"/>
    <mergeCell ref="S70"/>
    <mergeCell ref="T70"/>
    <mergeCell ref="U70"/>
    <mergeCell ref="U71"/>
    <mergeCell ref="V71"/>
    <mergeCell ref="W71"/>
    <mergeCell ref="X71"/>
    <mergeCell ref="Y71"/>
    <mergeCell ref="P71"/>
    <mergeCell ref="Q71"/>
    <mergeCell ref="R71"/>
    <mergeCell ref="S71"/>
    <mergeCell ref="T71"/>
    <mergeCell ref="V70"/>
    <mergeCell ref="W70"/>
    <mergeCell ref="X70"/>
    <mergeCell ref="Y70"/>
    <mergeCell ref="X72"/>
    <mergeCell ref="Y72"/>
    <mergeCell ref="V72"/>
    <mergeCell ref="W72"/>
    <mergeCell ref="O73"/>
    <mergeCell ref="P73"/>
    <mergeCell ref="Q73"/>
    <mergeCell ref="S72"/>
    <mergeCell ref="T72"/>
    <mergeCell ref="U72"/>
    <mergeCell ref="N72"/>
    <mergeCell ref="O72"/>
    <mergeCell ref="P72"/>
    <mergeCell ref="Q72"/>
    <mergeCell ref="R72"/>
    <mergeCell ref="I72"/>
    <mergeCell ref="J72"/>
    <mergeCell ref="K72"/>
    <mergeCell ref="L72"/>
    <mergeCell ref="M72"/>
    <mergeCell ref="C72:D72"/>
    <mergeCell ref="E72"/>
    <mergeCell ref="F72"/>
    <mergeCell ref="G72"/>
    <mergeCell ref="H72"/>
    <mergeCell ref="W73"/>
    <mergeCell ref="X73"/>
    <mergeCell ref="Y73"/>
    <mergeCell ref="C74:D74"/>
    <mergeCell ref="E74"/>
    <mergeCell ref="F74"/>
    <mergeCell ref="G74"/>
    <mergeCell ref="H74"/>
    <mergeCell ref="I74"/>
    <mergeCell ref="J74"/>
    <mergeCell ref="K74"/>
    <mergeCell ref="L74"/>
    <mergeCell ref="M74"/>
    <mergeCell ref="N74"/>
    <mergeCell ref="O74"/>
    <mergeCell ref="P74"/>
    <mergeCell ref="R73"/>
    <mergeCell ref="S73"/>
    <mergeCell ref="T73"/>
    <mergeCell ref="U73"/>
    <mergeCell ref="V73"/>
    <mergeCell ref="C73:D73"/>
    <mergeCell ref="E73"/>
    <mergeCell ref="F73"/>
    <mergeCell ref="G73"/>
    <mergeCell ref="H73"/>
    <mergeCell ref="I73"/>
    <mergeCell ref="J73"/>
    <mergeCell ref="K73"/>
    <mergeCell ref="L73"/>
    <mergeCell ref="M73"/>
    <mergeCell ref="N73"/>
    <mergeCell ref="C75:D75"/>
    <mergeCell ref="E75"/>
    <mergeCell ref="F75"/>
    <mergeCell ref="G75"/>
    <mergeCell ref="H75"/>
    <mergeCell ref="I75"/>
    <mergeCell ref="J75"/>
    <mergeCell ref="K75"/>
    <mergeCell ref="L75"/>
    <mergeCell ref="M75"/>
    <mergeCell ref="N75"/>
    <mergeCell ref="O75"/>
    <mergeCell ref="Q74"/>
    <mergeCell ref="R74"/>
    <mergeCell ref="S74"/>
    <mergeCell ref="T74"/>
    <mergeCell ref="U74"/>
    <mergeCell ref="U75"/>
    <mergeCell ref="V75"/>
    <mergeCell ref="W75"/>
    <mergeCell ref="X75"/>
    <mergeCell ref="Y75"/>
    <mergeCell ref="P75"/>
    <mergeCell ref="Q75"/>
    <mergeCell ref="R75"/>
    <mergeCell ref="S75"/>
    <mergeCell ref="T75"/>
    <mergeCell ref="V74"/>
    <mergeCell ref="W74"/>
    <mergeCell ref="X74"/>
    <mergeCell ref="Y74"/>
    <mergeCell ref="X76"/>
    <mergeCell ref="Y76"/>
    <mergeCell ref="V76"/>
    <mergeCell ref="W76"/>
    <mergeCell ref="O77"/>
    <mergeCell ref="P77"/>
    <mergeCell ref="Q77"/>
    <mergeCell ref="S76"/>
    <mergeCell ref="T76"/>
    <mergeCell ref="U76"/>
    <mergeCell ref="N76"/>
    <mergeCell ref="O76"/>
    <mergeCell ref="P76"/>
    <mergeCell ref="Q76"/>
    <mergeCell ref="R76"/>
    <mergeCell ref="I76"/>
    <mergeCell ref="J76"/>
    <mergeCell ref="K76"/>
    <mergeCell ref="L76"/>
    <mergeCell ref="M76"/>
    <mergeCell ref="C76:D76"/>
    <mergeCell ref="E76"/>
    <mergeCell ref="F76"/>
    <mergeCell ref="G76"/>
    <mergeCell ref="H76"/>
    <mergeCell ref="W77"/>
    <mergeCell ref="X77"/>
    <mergeCell ref="Y77"/>
    <mergeCell ref="C78:D78"/>
    <mergeCell ref="E78"/>
    <mergeCell ref="F78"/>
    <mergeCell ref="G78"/>
    <mergeCell ref="H78"/>
    <mergeCell ref="I78"/>
    <mergeCell ref="J78"/>
    <mergeCell ref="K78"/>
    <mergeCell ref="L78"/>
    <mergeCell ref="M78"/>
    <mergeCell ref="N78"/>
    <mergeCell ref="O78"/>
    <mergeCell ref="P78"/>
    <mergeCell ref="R77"/>
    <mergeCell ref="S77"/>
    <mergeCell ref="T77"/>
    <mergeCell ref="U77"/>
    <mergeCell ref="V77"/>
    <mergeCell ref="C77:D77"/>
    <mergeCell ref="E77"/>
    <mergeCell ref="F77"/>
    <mergeCell ref="G77"/>
    <mergeCell ref="H77"/>
    <mergeCell ref="I77"/>
    <mergeCell ref="J77"/>
    <mergeCell ref="K77"/>
    <mergeCell ref="L77"/>
    <mergeCell ref="M77"/>
    <mergeCell ref="N77"/>
    <mergeCell ref="C79:D79"/>
    <mergeCell ref="E79"/>
    <mergeCell ref="F79"/>
    <mergeCell ref="G79"/>
    <mergeCell ref="H79"/>
    <mergeCell ref="I79"/>
    <mergeCell ref="J79"/>
    <mergeCell ref="K79"/>
    <mergeCell ref="L79"/>
    <mergeCell ref="M79"/>
    <mergeCell ref="N79"/>
    <mergeCell ref="O79"/>
    <mergeCell ref="Q78"/>
    <mergeCell ref="R78"/>
    <mergeCell ref="S78"/>
    <mergeCell ref="T78"/>
    <mergeCell ref="U78"/>
    <mergeCell ref="U79"/>
    <mergeCell ref="V79"/>
    <mergeCell ref="W79"/>
    <mergeCell ref="X79"/>
    <mergeCell ref="Y79"/>
    <mergeCell ref="P79"/>
    <mergeCell ref="Q79"/>
    <mergeCell ref="R79"/>
    <mergeCell ref="S79"/>
    <mergeCell ref="T79"/>
    <mergeCell ref="V78"/>
    <mergeCell ref="W78"/>
    <mergeCell ref="X78"/>
    <mergeCell ref="Y78"/>
    <mergeCell ref="X80"/>
    <mergeCell ref="Y80"/>
    <mergeCell ref="V80"/>
    <mergeCell ref="W80"/>
    <mergeCell ref="O81"/>
    <mergeCell ref="P81"/>
    <mergeCell ref="Q81"/>
    <mergeCell ref="S80"/>
    <mergeCell ref="T80"/>
    <mergeCell ref="U80"/>
    <mergeCell ref="N80"/>
    <mergeCell ref="O80"/>
    <mergeCell ref="P80"/>
    <mergeCell ref="Q80"/>
    <mergeCell ref="R80"/>
    <mergeCell ref="I80"/>
    <mergeCell ref="J80"/>
    <mergeCell ref="K80"/>
    <mergeCell ref="L80"/>
    <mergeCell ref="M80"/>
    <mergeCell ref="C80:D80"/>
    <mergeCell ref="E80"/>
    <mergeCell ref="F80"/>
    <mergeCell ref="G80"/>
    <mergeCell ref="H80"/>
    <mergeCell ref="W81"/>
    <mergeCell ref="X81"/>
    <mergeCell ref="Y81"/>
    <mergeCell ref="C82:D82"/>
    <mergeCell ref="E82"/>
    <mergeCell ref="F82"/>
    <mergeCell ref="G82"/>
    <mergeCell ref="H82"/>
    <mergeCell ref="I82"/>
    <mergeCell ref="J82"/>
    <mergeCell ref="K82"/>
    <mergeCell ref="L82"/>
    <mergeCell ref="M82"/>
    <mergeCell ref="N82"/>
    <mergeCell ref="O82"/>
    <mergeCell ref="P82"/>
    <mergeCell ref="R81"/>
    <mergeCell ref="S81"/>
    <mergeCell ref="T81"/>
    <mergeCell ref="U81"/>
    <mergeCell ref="V81"/>
    <mergeCell ref="C81:D81"/>
    <mergeCell ref="E81"/>
    <mergeCell ref="F81"/>
    <mergeCell ref="G81"/>
    <mergeCell ref="H81"/>
    <mergeCell ref="I81"/>
    <mergeCell ref="J81"/>
    <mergeCell ref="K81"/>
    <mergeCell ref="L81"/>
    <mergeCell ref="M81"/>
    <mergeCell ref="N81"/>
    <mergeCell ref="C83:D83"/>
    <mergeCell ref="E83"/>
    <mergeCell ref="F83"/>
    <mergeCell ref="G83"/>
    <mergeCell ref="H83"/>
    <mergeCell ref="I83"/>
    <mergeCell ref="J83"/>
    <mergeCell ref="K83"/>
    <mergeCell ref="L83"/>
    <mergeCell ref="M83"/>
    <mergeCell ref="N83"/>
    <mergeCell ref="O83"/>
    <mergeCell ref="Q82"/>
    <mergeCell ref="R82"/>
    <mergeCell ref="S82"/>
    <mergeCell ref="T82"/>
    <mergeCell ref="U82"/>
    <mergeCell ref="U83"/>
    <mergeCell ref="V83"/>
    <mergeCell ref="W83"/>
    <mergeCell ref="X83"/>
    <mergeCell ref="Y83"/>
    <mergeCell ref="P83"/>
    <mergeCell ref="Q83"/>
    <mergeCell ref="R83"/>
    <mergeCell ref="S83"/>
    <mergeCell ref="T83"/>
    <mergeCell ref="V82"/>
    <mergeCell ref="W82"/>
    <mergeCell ref="X82"/>
    <mergeCell ref="Y82"/>
    <mergeCell ref="X84"/>
    <mergeCell ref="Y84"/>
    <mergeCell ref="V84"/>
    <mergeCell ref="W84"/>
    <mergeCell ref="O85"/>
    <mergeCell ref="P85"/>
    <mergeCell ref="Q85"/>
    <mergeCell ref="S84"/>
    <mergeCell ref="T84"/>
    <mergeCell ref="U84"/>
    <mergeCell ref="N84"/>
    <mergeCell ref="O84"/>
    <mergeCell ref="P84"/>
    <mergeCell ref="Q84"/>
    <mergeCell ref="R84"/>
    <mergeCell ref="I84"/>
    <mergeCell ref="J84"/>
    <mergeCell ref="K84"/>
    <mergeCell ref="L84"/>
    <mergeCell ref="M84"/>
    <mergeCell ref="C84:D84"/>
    <mergeCell ref="E84"/>
    <mergeCell ref="F84"/>
    <mergeCell ref="G84"/>
    <mergeCell ref="H84"/>
    <mergeCell ref="W85"/>
    <mergeCell ref="X85"/>
    <mergeCell ref="Y85"/>
    <mergeCell ref="C86:D86"/>
    <mergeCell ref="E86"/>
    <mergeCell ref="F86"/>
    <mergeCell ref="G86"/>
    <mergeCell ref="H86"/>
    <mergeCell ref="I86"/>
    <mergeCell ref="J86"/>
    <mergeCell ref="K86"/>
    <mergeCell ref="L86"/>
    <mergeCell ref="M86"/>
    <mergeCell ref="N86"/>
    <mergeCell ref="O86"/>
    <mergeCell ref="P86"/>
    <mergeCell ref="R85"/>
    <mergeCell ref="S85"/>
    <mergeCell ref="T85"/>
    <mergeCell ref="U85"/>
    <mergeCell ref="V85"/>
    <mergeCell ref="C85:D85"/>
    <mergeCell ref="E85"/>
    <mergeCell ref="F85"/>
    <mergeCell ref="G85"/>
    <mergeCell ref="H85"/>
    <mergeCell ref="I85"/>
    <mergeCell ref="J85"/>
    <mergeCell ref="K85"/>
    <mergeCell ref="L85"/>
    <mergeCell ref="M85"/>
    <mergeCell ref="N85"/>
    <mergeCell ref="C87:D87"/>
    <mergeCell ref="E87"/>
    <mergeCell ref="F87"/>
    <mergeCell ref="G87"/>
    <mergeCell ref="H87"/>
    <mergeCell ref="I87"/>
    <mergeCell ref="J87"/>
    <mergeCell ref="K87"/>
    <mergeCell ref="L87"/>
    <mergeCell ref="M87"/>
    <mergeCell ref="N87"/>
    <mergeCell ref="O87"/>
    <mergeCell ref="Q86"/>
    <mergeCell ref="R86"/>
    <mergeCell ref="S86"/>
    <mergeCell ref="T86"/>
    <mergeCell ref="U86"/>
    <mergeCell ref="U87"/>
    <mergeCell ref="V87"/>
    <mergeCell ref="W87"/>
    <mergeCell ref="X87"/>
    <mergeCell ref="Y87"/>
    <mergeCell ref="P87"/>
    <mergeCell ref="Q87"/>
    <mergeCell ref="R87"/>
    <mergeCell ref="S87"/>
    <mergeCell ref="T87"/>
    <mergeCell ref="V86"/>
    <mergeCell ref="W86"/>
    <mergeCell ref="X86"/>
    <mergeCell ref="Y86"/>
    <mergeCell ref="X88"/>
    <mergeCell ref="Y88"/>
    <mergeCell ref="V88"/>
    <mergeCell ref="W88"/>
    <mergeCell ref="O89"/>
    <mergeCell ref="P89"/>
    <mergeCell ref="Q89"/>
    <mergeCell ref="S88"/>
    <mergeCell ref="T88"/>
    <mergeCell ref="U88"/>
    <mergeCell ref="N88"/>
    <mergeCell ref="O88"/>
    <mergeCell ref="P88"/>
    <mergeCell ref="Q88"/>
    <mergeCell ref="R88"/>
    <mergeCell ref="I88"/>
    <mergeCell ref="J88"/>
    <mergeCell ref="K88"/>
    <mergeCell ref="L88"/>
    <mergeCell ref="M88"/>
    <mergeCell ref="C88:D88"/>
    <mergeCell ref="E88"/>
    <mergeCell ref="F88"/>
    <mergeCell ref="G88"/>
    <mergeCell ref="H88"/>
    <mergeCell ref="W89"/>
    <mergeCell ref="X89"/>
    <mergeCell ref="Y89"/>
    <mergeCell ref="C90:D90"/>
    <mergeCell ref="E90"/>
    <mergeCell ref="F90"/>
    <mergeCell ref="G90"/>
    <mergeCell ref="H90"/>
    <mergeCell ref="I90"/>
    <mergeCell ref="J90"/>
    <mergeCell ref="K90"/>
    <mergeCell ref="L90"/>
    <mergeCell ref="M90"/>
    <mergeCell ref="N90"/>
    <mergeCell ref="O90"/>
    <mergeCell ref="P90"/>
    <mergeCell ref="R89"/>
    <mergeCell ref="S89"/>
    <mergeCell ref="T89"/>
    <mergeCell ref="U89"/>
    <mergeCell ref="V89"/>
    <mergeCell ref="C89:D89"/>
    <mergeCell ref="E89"/>
    <mergeCell ref="F89"/>
    <mergeCell ref="G89"/>
    <mergeCell ref="H89"/>
    <mergeCell ref="I89"/>
    <mergeCell ref="J89"/>
    <mergeCell ref="K89"/>
    <mergeCell ref="L89"/>
    <mergeCell ref="M89"/>
    <mergeCell ref="N89"/>
    <mergeCell ref="C91:D91"/>
    <mergeCell ref="E91"/>
    <mergeCell ref="F91"/>
    <mergeCell ref="G91"/>
    <mergeCell ref="H91"/>
    <mergeCell ref="I91"/>
    <mergeCell ref="J91"/>
    <mergeCell ref="K91"/>
    <mergeCell ref="L91"/>
    <mergeCell ref="M91"/>
    <mergeCell ref="N91"/>
    <mergeCell ref="O91"/>
    <mergeCell ref="Q90"/>
    <mergeCell ref="R90"/>
    <mergeCell ref="S90"/>
    <mergeCell ref="T90"/>
    <mergeCell ref="U90"/>
    <mergeCell ref="U91"/>
    <mergeCell ref="V91"/>
    <mergeCell ref="W91"/>
    <mergeCell ref="X91"/>
    <mergeCell ref="Y91"/>
    <mergeCell ref="P91"/>
    <mergeCell ref="Q91"/>
    <mergeCell ref="R91"/>
    <mergeCell ref="S91"/>
    <mergeCell ref="T91"/>
    <mergeCell ref="V90"/>
    <mergeCell ref="W90"/>
    <mergeCell ref="X90"/>
    <mergeCell ref="Y90"/>
    <mergeCell ref="X92"/>
    <mergeCell ref="Y92"/>
    <mergeCell ref="V92"/>
    <mergeCell ref="W92"/>
    <mergeCell ref="O93"/>
    <mergeCell ref="P93"/>
    <mergeCell ref="Q93"/>
    <mergeCell ref="S92"/>
    <mergeCell ref="T92"/>
    <mergeCell ref="U92"/>
    <mergeCell ref="N92"/>
    <mergeCell ref="O92"/>
    <mergeCell ref="P92"/>
    <mergeCell ref="Q92"/>
    <mergeCell ref="R92"/>
    <mergeCell ref="I92"/>
    <mergeCell ref="J92"/>
    <mergeCell ref="K92"/>
    <mergeCell ref="L92"/>
    <mergeCell ref="M92"/>
    <mergeCell ref="C92:D92"/>
    <mergeCell ref="E92"/>
    <mergeCell ref="F92"/>
    <mergeCell ref="G92"/>
    <mergeCell ref="H92"/>
    <mergeCell ref="W93"/>
    <mergeCell ref="X93"/>
    <mergeCell ref="Y93"/>
    <mergeCell ref="C94:D94"/>
    <mergeCell ref="E94"/>
    <mergeCell ref="F94"/>
    <mergeCell ref="G94"/>
    <mergeCell ref="H94"/>
    <mergeCell ref="I94"/>
    <mergeCell ref="J94"/>
    <mergeCell ref="K94"/>
    <mergeCell ref="L94"/>
    <mergeCell ref="M94"/>
    <mergeCell ref="N94"/>
    <mergeCell ref="O94"/>
    <mergeCell ref="P94"/>
    <mergeCell ref="R93"/>
    <mergeCell ref="S93"/>
    <mergeCell ref="T93"/>
    <mergeCell ref="U93"/>
    <mergeCell ref="V93"/>
    <mergeCell ref="C93:D93"/>
    <mergeCell ref="E93"/>
    <mergeCell ref="F93"/>
    <mergeCell ref="G93"/>
    <mergeCell ref="H93"/>
    <mergeCell ref="I93"/>
    <mergeCell ref="J93"/>
    <mergeCell ref="K93"/>
    <mergeCell ref="L93"/>
    <mergeCell ref="M93"/>
    <mergeCell ref="N93"/>
    <mergeCell ref="C95:D95"/>
    <mergeCell ref="E95"/>
    <mergeCell ref="F95"/>
    <mergeCell ref="G95"/>
    <mergeCell ref="H95"/>
    <mergeCell ref="I95"/>
    <mergeCell ref="J95"/>
    <mergeCell ref="K95"/>
    <mergeCell ref="L95"/>
    <mergeCell ref="M95"/>
    <mergeCell ref="N95"/>
    <mergeCell ref="O95"/>
    <mergeCell ref="Q94"/>
    <mergeCell ref="R94"/>
    <mergeCell ref="S94"/>
    <mergeCell ref="T94"/>
    <mergeCell ref="U94"/>
    <mergeCell ref="U95"/>
    <mergeCell ref="V95"/>
    <mergeCell ref="W95"/>
    <mergeCell ref="X95"/>
    <mergeCell ref="Y95"/>
    <mergeCell ref="P95"/>
    <mergeCell ref="Q95"/>
    <mergeCell ref="R95"/>
    <mergeCell ref="S95"/>
    <mergeCell ref="T95"/>
    <mergeCell ref="V94"/>
    <mergeCell ref="W94"/>
    <mergeCell ref="X94"/>
    <mergeCell ref="Y94"/>
    <mergeCell ref="X96"/>
    <mergeCell ref="Y96"/>
    <mergeCell ref="V96"/>
    <mergeCell ref="W96"/>
    <mergeCell ref="O97"/>
    <mergeCell ref="P97"/>
    <mergeCell ref="Q97"/>
    <mergeCell ref="S96"/>
    <mergeCell ref="T96"/>
    <mergeCell ref="U96"/>
    <mergeCell ref="N96"/>
    <mergeCell ref="O96"/>
    <mergeCell ref="P96"/>
    <mergeCell ref="Q96"/>
    <mergeCell ref="R96"/>
    <mergeCell ref="I96"/>
    <mergeCell ref="J96"/>
    <mergeCell ref="K96"/>
    <mergeCell ref="L96"/>
    <mergeCell ref="M96"/>
    <mergeCell ref="C96:D96"/>
    <mergeCell ref="E96"/>
    <mergeCell ref="F96"/>
    <mergeCell ref="G96"/>
    <mergeCell ref="H96"/>
    <mergeCell ref="W97"/>
    <mergeCell ref="X97"/>
    <mergeCell ref="Y97"/>
    <mergeCell ref="C98:D98"/>
    <mergeCell ref="E98"/>
    <mergeCell ref="F98"/>
    <mergeCell ref="G98"/>
    <mergeCell ref="H98"/>
    <mergeCell ref="I98"/>
    <mergeCell ref="J98"/>
    <mergeCell ref="K98"/>
    <mergeCell ref="L98"/>
    <mergeCell ref="M98"/>
    <mergeCell ref="N98"/>
    <mergeCell ref="O98"/>
    <mergeCell ref="P98"/>
    <mergeCell ref="R97"/>
    <mergeCell ref="S97"/>
    <mergeCell ref="T97"/>
    <mergeCell ref="U97"/>
    <mergeCell ref="V97"/>
    <mergeCell ref="C97:D97"/>
    <mergeCell ref="E97"/>
    <mergeCell ref="F97"/>
    <mergeCell ref="G97"/>
    <mergeCell ref="H97"/>
    <mergeCell ref="I97"/>
    <mergeCell ref="J97"/>
    <mergeCell ref="K97"/>
    <mergeCell ref="L97"/>
    <mergeCell ref="M97"/>
    <mergeCell ref="N97"/>
    <mergeCell ref="C99:D99"/>
    <mergeCell ref="E99"/>
    <mergeCell ref="F99"/>
    <mergeCell ref="G99"/>
    <mergeCell ref="H99"/>
    <mergeCell ref="I99"/>
    <mergeCell ref="J99"/>
    <mergeCell ref="K99"/>
    <mergeCell ref="L99"/>
    <mergeCell ref="M99"/>
    <mergeCell ref="N99"/>
    <mergeCell ref="O99"/>
    <mergeCell ref="Q98"/>
    <mergeCell ref="R98"/>
    <mergeCell ref="S98"/>
    <mergeCell ref="T98"/>
    <mergeCell ref="U98"/>
    <mergeCell ref="U99"/>
    <mergeCell ref="V99"/>
    <mergeCell ref="W99"/>
    <mergeCell ref="X99"/>
    <mergeCell ref="Y99"/>
    <mergeCell ref="P99"/>
    <mergeCell ref="Q99"/>
    <mergeCell ref="R99"/>
    <mergeCell ref="S99"/>
    <mergeCell ref="T99"/>
    <mergeCell ref="V98"/>
    <mergeCell ref="W98"/>
    <mergeCell ref="X98"/>
    <mergeCell ref="Y98"/>
    <mergeCell ref="X100"/>
    <mergeCell ref="Y100"/>
    <mergeCell ref="V100"/>
    <mergeCell ref="W100"/>
    <mergeCell ref="O101"/>
    <mergeCell ref="P101"/>
    <mergeCell ref="Q101"/>
    <mergeCell ref="S100"/>
    <mergeCell ref="T100"/>
    <mergeCell ref="U100"/>
    <mergeCell ref="N100"/>
    <mergeCell ref="O100"/>
    <mergeCell ref="P100"/>
    <mergeCell ref="Q100"/>
    <mergeCell ref="R100"/>
    <mergeCell ref="I100"/>
    <mergeCell ref="J100"/>
    <mergeCell ref="K100"/>
    <mergeCell ref="L100"/>
    <mergeCell ref="M100"/>
    <mergeCell ref="C100:D100"/>
    <mergeCell ref="E100"/>
    <mergeCell ref="F100"/>
    <mergeCell ref="G100"/>
    <mergeCell ref="H100"/>
    <mergeCell ref="W101"/>
    <mergeCell ref="X101"/>
    <mergeCell ref="Y101"/>
    <mergeCell ref="C102:D102"/>
    <mergeCell ref="E102"/>
    <mergeCell ref="F102"/>
    <mergeCell ref="G102"/>
    <mergeCell ref="H102"/>
    <mergeCell ref="I102"/>
    <mergeCell ref="J102"/>
    <mergeCell ref="K102"/>
    <mergeCell ref="L102"/>
    <mergeCell ref="M102"/>
    <mergeCell ref="N102"/>
    <mergeCell ref="O102"/>
    <mergeCell ref="P102"/>
    <mergeCell ref="R101"/>
    <mergeCell ref="S101"/>
    <mergeCell ref="T101"/>
    <mergeCell ref="U101"/>
    <mergeCell ref="V101"/>
    <mergeCell ref="C101:D101"/>
    <mergeCell ref="E101"/>
    <mergeCell ref="F101"/>
    <mergeCell ref="G101"/>
    <mergeCell ref="H101"/>
    <mergeCell ref="I101"/>
    <mergeCell ref="J101"/>
    <mergeCell ref="K101"/>
    <mergeCell ref="L101"/>
    <mergeCell ref="M101"/>
    <mergeCell ref="N101"/>
    <mergeCell ref="C103:D103"/>
    <mergeCell ref="E103"/>
    <mergeCell ref="F103"/>
    <mergeCell ref="G103"/>
    <mergeCell ref="H103"/>
    <mergeCell ref="I103"/>
    <mergeCell ref="J103"/>
    <mergeCell ref="K103"/>
    <mergeCell ref="L103"/>
    <mergeCell ref="M103"/>
    <mergeCell ref="N103"/>
    <mergeCell ref="O103"/>
    <mergeCell ref="Q102"/>
    <mergeCell ref="R102"/>
    <mergeCell ref="S102"/>
    <mergeCell ref="T102"/>
    <mergeCell ref="U102"/>
    <mergeCell ref="U103"/>
    <mergeCell ref="V103"/>
    <mergeCell ref="W103"/>
    <mergeCell ref="X103"/>
    <mergeCell ref="Y103"/>
    <mergeCell ref="P103"/>
    <mergeCell ref="Q103"/>
    <mergeCell ref="R103"/>
    <mergeCell ref="S103"/>
    <mergeCell ref="T103"/>
    <mergeCell ref="V102"/>
    <mergeCell ref="W102"/>
    <mergeCell ref="X102"/>
    <mergeCell ref="Y102"/>
    <mergeCell ref="X104"/>
    <mergeCell ref="Y104"/>
    <mergeCell ref="V104"/>
    <mergeCell ref="W104"/>
    <mergeCell ref="O105"/>
    <mergeCell ref="P105"/>
    <mergeCell ref="Q105"/>
    <mergeCell ref="S104"/>
    <mergeCell ref="T104"/>
    <mergeCell ref="U104"/>
    <mergeCell ref="N104"/>
    <mergeCell ref="O104"/>
    <mergeCell ref="P104"/>
    <mergeCell ref="Q104"/>
    <mergeCell ref="R104"/>
    <mergeCell ref="I104"/>
    <mergeCell ref="J104"/>
    <mergeCell ref="K104"/>
    <mergeCell ref="L104"/>
    <mergeCell ref="M104"/>
    <mergeCell ref="C104:D104"/>
    <mergeCell ref="E104"/>
    <mergeCell ref="F104"/>
    <mergeCell ref="G104"/>
    <mergeCell ref="H104"/>
    <mergeCell ref="W105"/>
    <mergeCell ref="X105"/>
    <mergeCell ref="Y105"/>
    <mergeCell ref="C106:D106"/>
    <mergeCell ref="E106"/>
    <mergeCell ref="F106"/>
    <mergeCell ref="G106"/>
    <mergeCell ref="H106"/>
    <mergeCell ref="I106"/>
    <mergeCell ref="J106"/>
    <mergeCell ref="K106"/>
    <mergeCell ref="L106"/>
    <mergeCell ref="M106"/>
    <mergeCell ref="N106"/>
    <mergeCell ref="O106"/>
    <mergeCell ref="P106"/>
    <mergeCell ref="R105"/>
    <mergeCell ref="S105"/>
    <mergeCell ref="T105"/>
    <mergeCell ref="U105"/>
    <mergeCell ref="V105"/>
    <mergeCell ref="C105:D105"/>
    <mergeCell ref="E105"/>
    <mergeCell ref="F105"/>
    <mergeCell ref="G105"/>
    <mergeCell ref="H105"/>
    <mergeCell ref="I105"/>
    <mergeCell ref="J105"/>
    <mergeCell ref="K105"/>
    <mergeCell ref="L105"/>
    <mergeCell ref="M105"/>
    <mergeCell ref="N105"/>
    <mergeCell ref="C107:D107"/>
    <mergeCell ref="E107"/>
    <mergeCell ref="F107"/>
    <mergeCell ref="G107"/>
    <mergeCell ref="H107"/>
    <mergeCell ref="I107"/>
    <mergeCell ref="J107"/>
    <mergeCell ref="K107"/>
    <mergeCell ref="L107"/>
    <mergeCell ref="M107"/>
    <mergeCell ref="N107"/>
    <mergeCell ref="O107"/>
    <mergeCell ref="Q106"/>
    <mergeCell ref="R106"/>
    <mergeCell ref="S106"/>
    <mergeCell ref="T106"/>
    <mergeCell ref="U106"/>
    <mergeCell ref="U107"/>
    <mergeCell ref="V107"/>
    <mergeCell ref="W107"/>
    <mergeCell ref="X107"/>
    <mergeCell ref="Y107"/>
    <mergeCell ref="P107"/>
    <mergeCell ref="Q107"/>
    <mergeCell ref="R107"/>
    <mergeCell ref="S107"/>
    <mergeCell ref="T107"/>
    <mergeCell ref="V106"/>
    <mergeCell ref="W106"/>
    <mergeCell ref="X106"/>
    <mergeCell ref="Y106"/>
    <mergeCell ref="X108"/>
    <mergeCell ref="Y108"/>
    <mergeCell ref="V108"/>
    <mergeCell ref="W108"/>
    <mergeCell ref="O109"/>
    <mergeCell ref="P109"/>
    <mergeCell ref="Q109"/>
    <mergeCell ref="S108"/>
    <mergeCell ref="T108"/>
    <mergeCell ref="U108"/>
    <mergeCell ref="N108"/>
    <mergeCell ref="O108"/>
    <mergeCell ref="P108"/>
    <mergeCell ref="Q108"/>
    <mergeCell ref="R108"/>
    <mergeCell ref="I108"/>
    <mergeCell ref="J108"/>
    <mergeCell ref="K108"/>
    <mergeCell ref="L108"/>
    <mergeCell ref="M108"/>
    <mergeCell ref="C108:D108"/>
    <mergeCell ref="E108"/>
    <mergeCell ref="F108"/>
    <mergeCell ref="G108"/>
    <mergeCell ref="H108"/>
    <mergeCell ref="W109"/>
    <mergeCell ref="X109"/>
    <mergeCell ref="Y109"/>
    <mergeCell ref="C110:D110"/>
    <mergeCell ref="E110"/>
    <mergeCell ref="F110"/>
    <mergeCell ref="G110"/>
    <mergeCell ref="H110"/>
    <mergeCell ref="I110"/>
    <mergeCell ref="J110"/>
    <mergeCell ref="K110"/>
    <mergeCell ref="L110"/>
    <mergeCell ref="M110"/>
    <mergeCell ref="N110"/>
    <mergeCell ref="O110"/>
    <mergeCell ref="P110"/>
    <mergeCell ref="R109"/>
    <mergeCell ref="S109"/>
    <mergeCell ref="T109"/>
    <mergeCell ref="U109"/>
    <mergeCell ref="V109"/>
    <mergeCell ref="C109:D109"/>
    <mergeCell ref="E109"/>
    <mergeCell ref="F109"/>
    <mergeCell ref="G109"/>
    <mergeCell ref="H109"/>
    <mergeCell ref="I109"/>
    <mergeCell ref="J109"/>
    <mergeCell ref="K109"/>
    <mergeCell ref="L109"/>
    <mergeCell ref="M109"/>
    <mergeCell ref="N109"/>
    <mergeCell ref="C111:D111"/>
    <mergeCell ref="E111"/>
    <mergeCell ref="F111"/>
    <mergeCell ref="G111"/>
    <mergeCell ref="H111"/>
    <mergeCell ref="I111"/>
    <mergeCell ref="J111"/>
    <mergeCell ref="K111"/>
    <mergeCell ref="L111"/>
    <mergeCell ref="M111"/>
    <mergeCell ref="N111"/>
    <mergeCell ref="O111"/>
    <mergeCell ref="Q110"/>
    <mergeCell ref="R110"/>
    <mergeCell ref="S110"/>
    <mergeCell ref="T110"/>
    <mergeCell ref="U110"/>
    <mergeCell ref="U111"/>
    <mergeCell ref="V111"/>
    <mergeCell ref="W111"/>
    <mergeCell ref="X111"/>
    <mergeCell ref="Y111"/>
    <mergeCell ref="P111"/>
    <mergeCell ref="Q111"/>
    <mergeCell ref="R111"/>
    <mergeCell ref="S111"/>
    <mergeCell ref="T111"/>
    <mergeCell ref="V110"/>
    <mergeCell ref="W110"/>
    <mergeCell ref="X110"/>
    <mergeCell ref="Y110"/>
    <mergeCell ref="X112"/>
    <mergeCell ref="Y112"/>
    <mergeCell ref="V112"/>
    <mergeCell ref="W112"/>
    <mergeCell ref="O113"/>
    <mergeCell ref="P113"/>
    <mergeCell ref="Q113"/>
    <mergeCell ref="S112"/>
    <mergeCell ref="T112"/>
    <mergeCell ref="U112"/>
    <mergeCell ref="N112"/>
    <mergeCell ref="O112"/>
    <mergeCell ref="P112"/>
    <mergeCell ref="Q112"/>
    <mergeCell ref="R112"/>
    <mergeCell ref="I112"/>
    <mergeCell ref="J112"/>
    <mergeCell ref="K112"/>
    <mergeCell ref="L112"/>
    <mergeCell ref="M112"/>
    <mergeCell ref="C112:D112"/>
    <mergeCell ref="E112"/>
    <mergeCell ref="F112"/>
    <mergeCell ref="G112"/>
    <mergeCell ref="H112"/>
    <mergeCell ref="W113"/>
    <mergeCell ref="X113"/>
    <mergeCell ref="Y113"/>
    <mergeCell ref="C114:D114"/>
    <mergeCell ref="E114"/>
    <mergeCell ref="F114"/>
    <mergeCell ref="G114"/>
    <mergeCell ref="H114"/>
    <mergeCell ref="I114"/>
    <mergeCell ref="J114"/>
    <mergeCell ref="K114"/>
    <mergeCell ref="L114"/>
    <mergeCell ref="M114"/>
    <mergeCell ref="N114"/>
    <mergeCell ref="O114"/>
    <mergeCell ref="P114"/>
    <mergeCell ref="R113"/>
    <mergeCell ref="S113"/>
    <mergeCell ref="T113"/>
    <mergeCell ref="U113"/>
    <mergeCell ref="V113"/>
    <mergeCell ref="C113:D113"/>
    <mergeCell ref="E113"/>
    <mergeCell ref="F113"/>
    <mergeCell ref="G113"/>
    <mergeCell ref="H113"/>
    <mergeCell ref="I113"/>
    <mergeCell ref="J113"/>
    <mergeCell ref="K113"/>
    <mergeCell ref="L113"/>
    <mergeCell ref="M113"/>
    <mergeCell ref="N113"/>
    <mergeCell ref="C116:D116"/>
    <mergeCell ref="U115"/>
    <mergeCell ref="V115"/>
    <mergeCell ref="W115"/>
    <mergeCell ref="X115"/>
    <mergeCell ref="Y115"/>
    <mergeCell ref="P115"/>
    <mergeCell ref="Q115"/>
    <mergeCell ref="R115"/>
    <mergeCell ref="S115"/>
    <mergeCell ref="T115"/>
    <mergeCell ref="V114"/>
    <mergeCell ref="W114"/>
    <mergeCell ref="X114"/>
    <mergeCell ref="Y114"/>
    <mergeCell ref="C115:D115"/>
    <mergeCell ref="E115"/>
    <mergeCell ref="F115"/>
    <mergeCell ref="G115"/>
    <mergeCell ref="H115"/>
    <mergeCell ref="I115"/>
    <mergeCell ref="J115"/>
    <mergeCell ref="K115"/>
    <mergeCell ref="L115"/>
    <mergeCell ref="M115"/>
    <mergeCell ref="N115"/>
    <mergeCell ref="O115"/>
    <mergeCell ref="Q114"/>
    <mergeCell ref="R114"/>
    <mergeCell ref="S114"/>
    <mergeCell ref="T114"/>
    <mergeCell ref="U114"/>
  </mergeCells>
  <dataValidations count="1800">
    <dataValidation type="decimal" showErrorMessage="1" errorTitle="Kesalahan Jenis Data" error="Data yang dimasukkan harus berupa Angka!" sqref="H16">
      <formula1>-1000000000000000000</formula1>
      <formula2>1000000000000000000</formula2>
    </dataValidation>
    <dataValidation type="decimal" showErrorMessage="1" errorTitle="Kesalahan Jenis Data" error="Data yang dimasukkan harus berupa Angka!" sqref="I16">
      <formula1>-1000000000000000000</formula1>
      <formula2>1000000000000000000</formula2>
    </dataValidation>
    <dataValidation type="decimal" showErrorMessage="1" errorTitle="Kesalahan Jenis Data" error="Data yang dimasukkan harus berupa Angka!" sqref="J16">
      <formula1>-1000000000000000000</formula1>
      <formula2>1000000000000000000</formula2>
    </dataValidation>
    <dataValidation type="decimal" showErrorMessage="1" errorTitle="Kesalahan Jenis Data" error="Data yang dimasukkan harus berupa Angka!" sqref="K16">
      <formula1>-1000000000000000000</formula1>
      <formula2>1000000000000000000</formula2>
    </dataValidation>
    <dataValidation type="decimal" showErrorMessage="1" errorTitle="Kesalahan Jenis Data" error="Data yang dimasukkan harus berupa Angka!" sqref="L16">
      <formula1>-1000000000000000000</formula1>
      <formula2>1000000000000000000</formula2>
    </dataValidation>
    <dataValidation type="decimal" showErrorMessage="1" errorTitle="Kesalahan Jenis Data" error="Data yang dimasukkan harus berupa Angka!" sqref="M16">
      <formula1>-1000000000000000000</formula1>
      <formula2>1000000000000000000</formula2>
    </dataValidation>
    <dataValidation type="decimal" showErrorMessage="1" errorTitle="Kesalahan Jenis Data" error="Data yang dimasukkan harus berupa Angka!" sqref="N16">
      <formula1>-1000000000000000000</formula1>
      <formula2>1000000000000000000</formula2>
    </dataValidation>
    <dataValidation type="decimal" showErrorMessage="1" errorTitle="Kesalahan Jenis Data" error="Data yang dimasukkan harus berupa Angka!" sqref="O16">
      <formula1>-1000000000000000000</formula1>
      <formula2>1000000000000000000</formula2>
    </dataValidation>
    <dataValidation type="decimal" showErrorMessage="1" errorTitle="Kesalahan Jenis Data" error="Data yang dimasukkan harus berupa Angka!" sqref="P16">
      <formula1>-1000000000000000000</formula1>
      <formula2>1000000000000000000</formula2>
    </dataValidation>
    <dataValidation type="decimal" showErrorMessage="1" errorTitle="Kesalahan Jenis Data" error="Data yang dimasukkan harus berupa Angka!" sqref="Q16">
      <formula1>-1000000000000000000</formula1>
      <formula2>1000000000000000000</formula2>
    </dataValidation>
    <dataValidation type="decimal" showErrorMessage="1" errorTitle="Kesalahan Jenis Data" error="Data yang dimasukkan harus berupa Angka!" sqref="R16">
      <formula1>-1000000000000000000</formula1>
      <formula2>1000000000000000000</formula2>
    </dataValidation>
    <dataValidation type="decimal" showErrorMessage="1" errorTitle="Kesalahan Jenis Data" error="Data yang dimasukkan harus berupa Angka!" sqref="S16">
      <formula1>-1000000000000000000</formula1>
      <formula2>1000000000000000000</formula2>
    </dataValidation>
    <dataValidation type="decimal" showErrorMessage="1" errorTitle="Kesalahan Jenis Data" error="Data yang dimasukkan harus berupa Angka!" sqref="T16">
      <formula1>-1000000000000000000</formula1>
      <formula2>1000000000000000000</formula2>
    </dataValidation>
    <dataValidation type="decimal" showErrorMessage="1" errorTitle="Kesalahan Jenis Data" error="Data yang dimasukkan harus berupa Angka!" sqref="U16">
      <formula1>-1000000000000000000</formula1>
      <formula2>1000000000000000000</formula2>
    </dataValidation>
    <dataValidation type="decimal" showErrorMessage="1" errorTitle="Kesalahan Jenis Data" error="Data yang dimasukkan harus berupa Angka!" sqref="V16">
      <formula1>-1000000000000000000</formula1>
      <formula2>1000000000000000000</formula2>
    </dataValidation>
    <dataValidation type="decimal" showErrorMessage="1" errorTitle="Kesalahan Jenis Data" error="Data yang dimasukkan harus berupa Angka!" sqref="W16">
      <formula1>-1000000000000000000</formula1>
      <formula2>1000000000000000000</formula2>
    </dataValidation>
    <dataValidation type="decimal" showErrorMessage="1" errorTitle="Kesalahan Jenis Data" error="Data yang dimasukkan harus berupa Angka!" sqref="X16">
      <formula1>-1000000000000000000</formula1>
      <formula2>1000000000000000000</formula2>
    </dataValidation>
    <dataValidation type="decimal" showErrorMessage="1" errorTitle="Kesalahan Jenis Data" error="Data yang dimasukkan harus berupa Angka!" sqref="Y16">
      <formula1>-1000000000000000000</formula1>
      <formula2>1000000000000000000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I17">
      <formula1>-1000000000000000000</formula1>
      <formula2>1000000000000000000</formula2>
    </dataValidation>
    <dataValidation type="decimal" showErrorMessage="1" errorTitle="Kesalahan Jenis Data" error="Data yang dimasukkan harus berupa Angka!" sqref="J17">
      <formula1>-1000000000000000000</formula1>
      <formula2>1000000000000000000</formula2>
    </dataValidation>
    <dataValidation type="decimal" showErrorMessage="1" errorTitle="Kesalahan Jenis Data" error="Data yang dimasukkan harus berupa Angka!" sqref="K17">
      <formula1>-1000000000000000000</formula1>
      <formula2>1000000000000000000</formula2>
    </dataValidation>
    <dataValidation type="decimal" showErrorMessage="1" errorTitle="Kesalahan Jenis Data" error="Data yang dimasukkan harus berupa Angka!" sqref="L17">
      <formula1>-1000000000000000000</formula1>
      <formula2>1000000000000000000</formula2>
    </dataValidation>
    <dataValidation type="decimal" showErrorMessage="1" errorTitle="Kesalahan Jenis Data" error="Data yang dimasukkan harus berupa Angka!" sqref="M17">
      <formula1>-1000000000000000000</formula1>
      <formula2>1000000000000000000</formula2>
    </dataValidation>
    <dataValidation type="decimal" showErrorMessage="1" errorTitle="Kesalahan Jenis Data" error="Data yang dimasukkan harus berupa Angka!" sqref="N17">
      <formula1>-1000000000000000000</formula1>
      <formula2>1000000000000000000</formula2>
    </dataValidation>
    <dataValidation type="decimal" showErrorMessage="1" errorTitle="Kesalahan Jenis Data" error="Data yang dimasukkan harus berupa Angka!" sqref="O17">
      <formula1>-1000000000000000000</formula1>
      <formula2>1000000000000000000</formula2>
    </dataValidation>
    <dataValidation type="decimal" showErrorMessage="1" errorTitle="Kesalahan Jenis Data" error="Data yang dimasukkan harus berupa Angka!" sqref="P17">
      <formula1>-1000000000000000000</formula1>
      <formula2>1000000000000000000</formula2>
    </dataValidation>
    <dataValidation type="decimal" showErrorMessage="1" errorTitle="Kesalahan Jenis Data" error="Data yang dimasukkan harus berupa Angka!" sqref="Q17">
      <formula1>-1000000000000000000</formula1>
      <formula2>1000000000000000000</formula2>
    </dataValidation>
    <dataValidation type="decimal" showErrorMessage="1" errorTitle="Kesalahan Jenis Data" error="Data yang dimasukkan harus berupa Angka!" sqref="R17">
      <formula1>-1000000000000000000</formula1>
      <formula2>1000000000000000000</formula2>
    </dataValidation>
    <dataValidation type="decimal" showErrorMessage="1" errorTitle="Kesalahan Jenis Data" error="Data yang dimasukkan harus berupa Angka!" sqref="S17">
      <formula1>-1000000000000000000</formula1>
      <formula2>1000000000000000000</formula2>
    </dataValidation>
    <dataValidation type="decimal" showErrorMessage="1" errorTitle="Kesalahan Jenis Data" error="Data yang dimasukkan harus berupa Angka!" sqref="T17">
      <formula1>-1000000000000000000</formula1>
      <formula2>1000000000000000000</formula2>
    </dataValidation>
    <dataValidation type="decimal" showErrorMessage="1" errorTitle="Kesalahan Jenis Data" error="Data yang dimasukkan harus berupa Angka!" sqref="U17">
      <formula1>-1000000000000000000</formula1>
      <formula2>1000000000000000000</formula2>
    </dataValidation>
    <dataValidation type="decimal" showErrorMessage="1" errorTitle="Kesalahan Jenis Data" error="Data yang dimasukkan harus berupa Angka!" sqref="V17">
      <formula1>-1000000000000000000</formula1>
      <formula2>1000000000000000000</formula2>
    </dataValidation>
    <dataValidation type="decimal" showErrorMessage="1" errorTitle="Kesalahan Jenis Data" error="Data yang dimasukkan harus berupa Angka!" sqref="W17">
      <formula1>-1000000000000000000</formula1>
      <formula2>1000000000000000000</formula2>
    </dataValidation>
    <dataValidation type="decimal" showErrorMessage="1" errorTitle="Kesalahan Jenis Data" error="Data yang dimasukkan harus berupa Angka!" sqref="X17">
      <formula1>-1000000000000000000</formula1>
      <formula2>1000000000000000000</formula2>
    </dataValidation>
    <dataValidation type="decimal" showErrorMessage="1" errorTitle="Kesalahan Jenis Data" error="Data yang dimasukkan harus berupa Angka!" sqref="Y17">
      <formula1>-1000000000000000000</formula1>
      <formula2>1000000000000000000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ecimal" showErrorMessage="1" errorTitle="Kesalahan Jenis Data" error="Data yang dimasukkan harus berupa Angka!" sqref="J18">
      <formula1>-1000000000000000000</formula1>
      <formula2>1000000000000000000</formula2>
    </dataValidation>
    <dataValidation type="decimal" showErrorMessage="1" errorTitle="Kesalahan Jenis Data" error="Data yang dimasukkan harus berupa Angka!" sqref="K18">
      <formula1>-1000000000000000000</formula1>
      <formula2>1000000000000000000</formula2>
    </dataValidation>
    <dataValidation type="decimal" showErrorMessage="1" errorTitle="Kesalahan Jenis Data" error="Data yang dimasukkan harus berupa Angka!" sqref="L18">
      <formula1>-1000000000000000000</formula1>
      <formula2>1000000000000000000</formula2>
    </dataValidation>
    <dataValidation type="decimal" showErrorMessage="1" errorTitle="Kesalahan Jenis Data" error="Data yang dimasukkan harus berupa Angka!" sqref="M18">
      <formula1>-1000000000000000000</formula1>
      <formula2>1000000000000000000</formula2>
    </dataValidation>
    <dataValidation type="decimal" showErrorMessage="1" errorTitle="Kesalahan Jenis Data" error="Data yang dimasukkan harus berupa Angka!" sqref="N18">
      <formula1>-1000000000000000000</formula1>
      <formula2>1000000000000000000</formula2>
    </dataValidation>
    <dataValidation type="decimal" showErrorMessage="1" errorTitle="Kesalahan Jenis Data" error="Data yang dimasukkan harus berupa Angka!" sqref="O18">
      <formula1>-1000000000000000000</formula1>
      <formula2>1000000000000000000</formula2>
    </dataValidation>
    <dataValidation type="decimal" showErrorMessage="1" errorTitle="Kesalahan Jenis Data" error="Data yang dimasukkan harus berupa Angka!" sqref="P18">
      <formula1>-1000000000000000000</formula1>
      <formula2>1000000000000000000</formula2>
    </dataValidation>
    <dataValidation type="decimal" showErrorMessage="1" errorTitle="Kesalahan Jenis Data" error="Data yang dimasukkan harus berupa Angka!" sqref="Q18">
      <formula1>-1000000000000000000</formula1>
      <formula2>1000000000000000000</formula2>
    </dataValidation>
    <dataValidation type="decimal" showErrorMessage="1" errorTitle="Kesalahan Jenis Data" error="Data yang dimasukkan harus berupa Angka!" sqref="R18">
      <formula1>-1000000000000000000</formula1>
      <formula2>1000000000000000000</formula2>
    </dataValidation>
    <dataValidation type="decimal" showErrorMessage="1" errorTitle="Kesalahan Jenis Data" error="Data yang dimasukkan harus berupa Angka!" sqref="S18">
      <formula1>-1000000000000000000</formula1>
      <formula2>1000000000000000000</formula2>
    </dataValidation>
    <dataValidation type="decimal" showErrorMessage="1" errorTitle="Kesalahan Jenis Data" error="Data yang dimasukkan harus berupa Angka!" sqref="T18">
      <formula1>-1000000000000000000</formula1>
      <formula2>1000000000000000000</formula2>
    </dataValidation>
    <dataValidation type="decimal" showErrorMessage="1" errorTitle="Kesalahan Jenis Data" error="Data yang dimasukkan harus berupa Angka!" sqref="U18">
      <formula1>-1000000000000000000</formula1>
      <formula2>1000000000000000000</formula2>
    </dataValidation>
    <dataValidation type="decimal" showErrorMessage="1" errorTitle="Kesalahan Jenis Data" error="Data yang dimasukkan harus berupa Angka!" sqref="V18">
      <formula1>-1000000000000000000</formula1>
      <formula2>1000000000000000000</formula2>
    </dataValidation>
    <dataValidation type="decimal" showErrorMessage="1" errorTitle="Kesalahan Jenis Data" error="Data yang dimasukkan harus berupa Angka!" sqref="W18">
      <formula1>-1000000000000000000</formula1>
      <formula2>1000000000000000000</formula2>
    </dataValidation>
    <dataValidation type="decimal" showErrorMessage="1" errorTitle="Kesalahan Jenis Data" error="Data yang dimasukkan harus berupa Angka!" sqref="X18">
      <formula1>-1000000000000000000</formula1>
      <formula2>1000000000000000000</formula2>
    </dataValidation>
    <dataValidation type="decimal" showErrorMessage="1" errorTitle="Kesalahan Jenis Data" error="Data yang dimasukkan harus berupa Angka!" sqref="Y18">
      <formula1>-1000000000000000000</formula1>
      <formula2>1000000000000000000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  <dataValidation type="decimal" showErrorMessage="1" errorTitle="Kesalahan Jenis Data" error="Data yang dimasukkan harus berupa Angka!" sqref="J19">
      <formula1>-1000000000000000000</formula1>
      <formula2>1000000000000000000</formula2>
    </dataValidation>
    <dataValidation type="decimal" showErrorMessage="1" errorTitle="Kesalahan Jenis Data" error="Data yang dimasukkan harus berupa Angka!" sqref="K19">
      <formula1>-1000000000000000000</formula1>
      <formula2>1000000000000000000</formula2>
    </dataValidation>
    <dataValidation type="decimal" showErrorMessage="1" errorTitle="Kesalahan Jenis Data" error="Data yang dimasukkan harus berupa Angka!" sqref="L19">
      <formula1>-1000000000000000000</formula1>
      <formula2>1000000000000000000</formula2>
    </dataValidation>
    <dataValidation type="decimal" showErrorMessage="1" errorTitle="Kesalahan Jenis Data" error="Data yang dimasukkan harus berupa Angka!" sqref="M19">
      <formula1>-1000000000000000000</formula1>
      <formula2>1000000000000000000</formula2>
    </dataValidation>
    <dataValidation type="decimal" showErrorMessage="1" errorTitle="Kesalahan Jenis Data" error="Data yang dimasukkan harus berupa Angka!" sqref="N19">
      <formula1>-1000000000000000000</formula1>
      <formula2>1000000000000000000</formula2>
    </dataValidation>
    <dataValidation type="decimal" showErrorMessage="1" errorTitle="Kesalahan Jenis Data" error="Data yang dimasukkan harus berupa Angka!" sqref="O19">
      <formula1>-1000000000000000000</formula1>
      <formula2>1000000000000000000</formula2>
    </dataValidation>
    <dataValidation type="decimal" showErrorMessage="1" errorTitle="Kesalahan Jenis Data" error="Data yang dimasukkan harus berupa Angka!" sqref="P19">
      <formula1>-1000000000000000000</formula1>
      <formula2>1000000000000000000</formula2>
    </dataValidation>
    <dataValidation type="decimal" showErrorMessage="1" errorTitle="Kesalahan Jenis Data" error="Data yang dimasukkan harus berupa Angka!" sqref="Q19">
      <formula1>-1000000000000000000</formula1>
      <formula2>1000000000000000000</formula2>
    </dataValidation>
    <dataValidation type="decimal" showErrorMessage="1" errorTitle="Kesalahan Jenis Data" error="Data yang dimasukkan harus berupa Angka!" sqref="R19">
      <formula1>-1000000000000000000</formula1>
      <formula2>1000000000000000000</formula2>
    </dataValidation>
    <dataValidation type="decimal" showErrorMessage="1" errorTitle="Kesalahan Jenis Data" error="Data yang dimasukkan harus berupa Angka!" sqref="S19">
      <formula1>-1000000000000000000</formula1>
      <formula2>1000000000000000000</formula2>
    </dataValidation>
    <dataValidation type="decimal" showErrorMessage="1" errorTitle="Kesalahan Jenis Data" error="Data yang dimasukkan harus berupa Angka!" sqref="T19">
      <formula1>-1000000000000000000</formula1>
      <formula2>1000000000000000000</formula2>
    </dataValidation>
    <dataValidation type="decimal" showErrorMessage="1" errorTitle="Kesalahan Jenis Data" error="Data yang dimasukkan harus berupa Angka!" sqref="U19">
      <formula1>-1000000000000000000</formula1>
      <formula2>1000000000000000000</formula2>
    </dataValidation>
    <dataValidation type="decimal" showErrorMessage="1" errorTitle="Kesalahan Jenis Data" error="Data yang dimasukkan harus berupa Angka!" sqref="V19">
      <formula1>-1000000000000000000</formula1>
      <formula2>1000000000000000000</formula2>
    </dataValidation>
    <dataValidation type="decimal" showErrorMessage="1" errorTitle="Kesalahan Jenis Data" error="Data yang dimasukkan harus berupa Angka!" sqref="W19">
      <formula1>-1000000000000000000</formula1>
      <formula2>1000000000000000000</formula2>
    </dataValidation>
    <dataValidation type="decimal" showErrorMessage="1" errorTitle="Kesalahan Jenis Data" error="Data yang dimasukkan harus berupa Angka!" sqref="X19">
      <formula1>-1000000000000000000</formula1>
      <formula2>1000000000000000000</formula2>
    </dataValidation>
    <dataValidation type="decimal" showErrorMessage="1" errorTitle="Kesalahan Jenis Data" error="Data yang dimasukkan harus berupa Angka!" sqref="Y19">
      <formula1>-1000000000000000000</formula1>
      <formula2>1000000000000000000</formula2>
    </dataValidation>
    <dataValidation type="decimal" showErrorMessage="1" errorTitle="Kesalahan Jenis Data" error="Data yang dimasukkan harus berupa Angka!" sqref="H20">
      <formula1>-1000000000000000000</formula1>
      <formula2>1000000000000000000</formula2>
    </dataValidation>
    <dataValidation type="decimal" showErrorMessage="1" errorTitle="Kesalahan Jenis Data" error="Data yang dimasukkan harus berupa Angka!" sqref="I20">
      <formula1>-1000000000000000000</formula1>
      <formula2>1000000000000000000</formula2>
    </dataValidation>
    <dataValidation type="decimal" showErrorMessage="1" errorTitle="Kesalahan Jenis Data" error="Data yang dimasukkan harus berupa Angka!" sqref="J20">
      <formula1>-1000000000000000000</formula1>
      <formula2>1000000000000000000</formula2>
    </dataValidation>
    <dataValidation type="decimal" showErrorMessage="1" errorTitle="Kesalahan Jenis Data" error="Data yang dimasukkan harus berupa Angka!" sqref="K20">
      <formula1>-1000000000000000000</formula1>
      <formula2>1000000000000000000</formula2>
    </dataValidation>
    <dataValidation type="decimal" showErrorMessage="1" errorTitle="Kesalahan Jenis Data" error="Data yang dimasukkan harus berupa Angka!" sqref="L20">
      <formula1>-1000000000000000000</formula1>
      <formula2>1000000000000000000</formula2>
    </dataValidation>
    <dataValidation type="decimal" showErrorMessage="1" errorTitle="Kesalahan Jenis Data" error="Data yang dimasukkan harus berupa Angka!" sqref="M20">
      <formula1>-1000000000000000000</formula1>
      <formula2>1000000000000000000</formula2>
    </dataValidation>
    <dataValidation type="decimal" showErrorMessage="1" errorTitle="Kesalahan Jenis Data" error="Data yang dimasukkan harus berupa Angka!" sqref="N20">
      <formula1>-1000000000000000000</formula1>
      <formula2>1000000000000000000</formula2>
    </dataValidation>
    <dataValidation type="decimal" showErrorMessage="1" errorTitle="Kesalahan Jenis Data" error="Data yang dimasukkan harus berupa Angka!" sqref="O20">
      <formula1>-1000000000000000000</formula1>
      <formula2>1000000000000000000</formula2>
    </dataValidation>
    <dataValidation type="decimal" showErrorMessage="1" errorTitle="Kesalahan Jenis Data" error="Data yang dimasukkan harus berupa Angka!" sqref="P20">
      <formula1>-1000000000000000000</formula1>
      <formula2>1000000000000000000</formula2>
    </dataValidation>
    <dataValidation type="decimal" showErrorMessage="1" errorTitle="Kesalahan Jenis Data" error="Data yang dimasukkan harus berupa Angka!" sqref="Q20">
      <formula1>-1000000000000000000</formula1>
      <formula2>1000000000000000000</formula2>
    </dataValidation>
    <dataValidation type="decimal" showErrorMessage="1" errorTitle="Kesalahan Jenis Data" error="Data yang dimasukkan harus berupa Angka!" sqref="R20">
      <formula1>-1000000000000000000</formula1>
      <formula2>1000000000000000000</formula2>
    </dataValidation>
    <dataValidation type="decimal" showErrorMessage="1" errorTitle="Kesalahan Jenis Data" error="Data yang dimasukkan harus berupa Angka!" sqref="S20">
      <formula1>-1000000000000000000</formula1>
      <formula2>1000000000000000000</formula2>
    </dataValidation>
    <dataValidation type="decimal" showErrorMessage="1" errorTitle="Kesalahan Jenis Data" error="Data yang dimasukkan harus berupa Angka!" sqref="T20">
      <formula1>-1000000000000000000</formula1>
      <formula2>1000000000000000000</formula2>
    </dataValidation>
    <dataValidation type="decimal" showErrorMessage="1" errorTitle="Kesalahan Jenis Data" error="Data yang dimasukkan harus berupa Angka!" sqref="U20">
      <formula1>-1000000000000000000</formula1>
      <formula2>1000000000000000000</formula2>
    </dataValidation>
    <dataValidation type="decimal" showErrorMessage="1" errorTitle="Kesalahan Jenis Data" error="Data yang dimasukkan harus berupa Angka!" sqref="V20">
      <formula1>-1000000000000000000</formula1>
      <formula2>1000000000000000000</formula2>
    </dataValidation>
    <dataValidation type="decimal" showErrorMessage="1" errorTitle="Kesalahan Jenis Data" error="Data yang dimasukkan harus berupa Angka!" sqref="W20">
      <formula1>-1000000000000000000</formula1>
      <formula2>1000000000000000000</formula2>
    </dataValidation>
    <dataValidation type="decimal" showErrorMessage="1" errorTitle="Kesalahan Jenis Data" error="Data yang dimasukkan harus berupa Angka!" sqref="X20">
      <formula1>-1000000000000000000</formula1>
      <formula2>1000000000000000000</formula2>
    </dataValidation>
    <dataValidation type="decimal" showErrorMessage="1" errorTitle="Kesalahan Jenis Data" error="Data yang dimasukkan harus berupa Angka!" sqref="Y20">
      <formula1>-1000000000000000000</formula1>
      <formula2>1000000000000000000</formula2>
    </dataValidation>
    <dataValidation type="decimal" showErrorMessage="1" errorTitle="Kesalahan Jenis Data" error="Data yang dimasukkan harus berupa Angka!" sqref="H21">
      <formula1>-1000000000000000000</formula1>
      <formula2>1000000000000000000</formula2>
    </dataValidation>
    <dataValidation type="decimal" showErrorMessage="1" errorTitle="Kesalahan Jenis Data" error="Data yang dimasukkan harus berupa Angka!" sqref="I21">
      <formula1>-1000000000000000000</formula1>
      <formula2>1000000000000000000</formula2>
    </dataValidation>
    <dataValidation type="decimal" showErrorMessage="1" errorTitle="Kesalahan Jenis Data" error="Data yang dimasukkan harus berupa Angka!" sqref="J21">
      <formula1>-1000000000000000000</formula1>
      <formula2>1000000000000000000</formula2>
    </dataValidation>
    <dataValidation type="decimal" showErrorMessage="1" errorTitle="Kesalahan Jenis Data" error="Data yang dimasukkan harus berupa Angka!" sqref="K21">
      <formula1>-1000000000000000000</formula1>
      <formula2>1000000000000000000</formula2>
    </dataValidation>
    <dataValidation type="decimal" showErrorMessage="1" errorTitle="Kesalahan Jenis Data" error="Data yang dimasukkan harus berupa Angka!" sqref="L21">
      <formula1>-1000000000000000000</formula1>
      <formula2>1000000000000000000</formula2>
    </dataValidation>
    <dataValidation type="decimal" showErrorMessage="1" errorTitle="Kesalahan Jenis Data" error="Data yang dimasukkan harus berupa Angka!" sqref="M21">
      <formula1>-1000000000000000000</formula1>
      <formula2>1000000000000000000</formula2>
    </dataValidation>
    <dataValidation type="decimal" showErrorMessage="1" errorTitle="Kesalahan Jenis Data" error="Data yang dimasukkan harus berupa Angka!" sqref="N21">
      <formula1>-1000000000000000000</formula1>
      <formula2>1000000000000000000</formula2>
    </dataValidation>
    <dataValidation type="decimal" showErrorMessage="1" errorTitle="Kesalahan Jenis Data" error="Data yang dimasukkan harus berupa Angka!" sqref="O21">
      <formula1>-1000000000000000000</formula1>
      <formula2>1000000000000000000</formula2>
    </dataValidation>
    <dataValidation type="decimal" showErrorMessage="1" errorTitle="Kesalahan Jenis Data" error="Data yang dimasukkan harus berupa Angka!" sqref="P21">
      <formula1>-1000000000000000000</formula1>
      <formula2>1000000000000000000</formula2>
    </dataValidation>
    <dataValidation type="decimal" showErrorMessage="1" errorTitle="Kesalahan Jenis Data" error="Data yang dimasukkan harus berupa Angka!" sqref="Q21">
      <formula1>-1000000000000000000</formula1>
      <formula2>1000000000000000000</formula2>
    </dataValidation>
    <dataValidation type="decimal" showErrorMessage="1" errorTitle="Kesalahan Jenis Data" error="Data yang dimasukkan harus berupa Angka!" sqref="R21">
      <formula1>-1000000000000000000</formula1>
      <formula2>1000000000000000000</formula2>
    </dataValidation>
    <dataValidation type="decimal" showErrorMessage="1" errorTitle="Kesalahan Jenis Data" error="Data yang dimasukkan harus berupa Angka!" sqref="S21">
      <formula1>-1000000000000000000</formula1>
      <formula2>1000000000000000000</formula2>
    </dataValidation>
    <dataValidation type="decimal" showErrorMessage="1" errorTitle="Kesalahan Jenis Data" error="Data yang dimasukkan harus berupa Angka!" sqref="T21">
      <formula1>-1000000000000000000</formula1>
      <formula2>1000000000000000000</formula2>
    </dataValidation>
    <dataValidation type="decimal" showErrorMessage="1" errorTitle="Kesalahan Jenis Data" error="Data yang dimasukkan harus berupa Angka!" sqref="U21">
      <formula1>-1000000000000000000</formula1>
      <formula2>1000000000000000000</formula2>
    </dataValidation>
    <dataValidation type="decimal" showErrorMessage="1" errorTitle="Kesalahan Jenis Data" error="Data yang dimasukkan harus berupa Angka!" sqref="V21">
      <formula1>-1000000000000000000</formula1>
      <formula2>1000000000000000000</formula2>
    </dataValidation>
    <dataValidation type="decimal" showErrorMessage="1" errorTitle="Kesalahan Jenis Data" error="Data yang dimasukkan harus berupa Angka!" sqref="W21">
      <formula1>-1000000000000000000</formula1>
      <formula2>1000000000000000000</formula2>
    </dataValidation>
    <dataValidation type="decimal" showErrorMessage="1" errorTitle="Kesalahan Jenis Data" error="Data yang dimasukkan harus berupa Angka!" sqref="X21">
      <formula1>-1000000000000000000</formula1>
      <formula2>1000000000000000000</formula2>
    </dataValidation>
    <dataValidation type="decimal" showErrorMessage="1" errorTitle="Kesalahan Jenis Data" error="Data yang dimasukkan harus berupa Angka!" sqref="Y21">
      <formula1>-1000000000000000000</formula1>
      <formula2>1000000000000000000</formula2>
    </dataValidation>
    <dataValidation type="decimal" showErrorMessage="1" errorTitle="Kesalahan Jenis Data" error="Data yang dimasukkan harus berupa Angka!" sqref="H22">
      <formula1>-1000000000000000000</formula1>
      <formula2>1000000000000000000</formula2>
    </dataValidation>
    <dataValidation type="decimal" showErrorMessage="1" errorTitle="Kesalahan Jenis Data" error="Data yang dimasukkan harus berupa Angka!" sqref="I22">
      <formula1>-1000000000000000000</formula1>
      <formula2>1000000000000000000</formula2>
    </dataValidation>
    <dataValidation type="decimal" showErrorMessage="1" errorTitle="Kesalahan Jenis Data" error="Data yang dimasukkan harus berupa Angka!" sqref="J22">
      <formula1>-1000000000000000000</formula1>
      <formula2>1000000000000000000</formula2>
    </dataValidation>
    <dataValidation type="decimal" showErrorMessage="1" errorTitle="Kesalahan Jenis Data" error="Data yang dimasukkan harus berupa Angka!" sqref="K22">
      <formula1>-1000000000000000000</formula1>
      <formula2>1000000000000000000</formula2>
    </dataValidation>
    <dataValidation type="decimal" showErrorMessage="1" errorTitle="Kesalahan Jenis Data" error="Data yang dimasukkan harus berupa Angka!" sqref="L22">
      <formula1>-1000000000000000000</formula1>
      <formula2>1000000000000000000</formula2>
    </dataValidation>
    <dataValidation type="decimal" showErrorMessage="1" errorTitle="Kesalahan Jenis Data" error="Data yang dimasukkan harus berupa Angka!" sqref="M22">
      <formula1>-1000000000000000000</formula1>
      <formula2>1000000000000000000</formula2>
    </dataValidation>
    <dataValidation type="decimal" showErrorMessage="1" errorTitle="Kesalahan Jenis Data" error="Data yang dimasukkan harus berupa Angka!" sqref="N22">
      <formula1>-1000000000000000000</formula1>
      <formula2>1000000000000000000</formula2>
    </dataValidation>
    <dataValidation type="decimal" showErrorMessage="1" errorTitle="Kesalahan Jenis Data" error="Data yang dimasukkan harus berupa Angka!" sqref="O22">
      <formula1>-1000000000000000000</formula1>
      <formula2>1000000000000000000</formula2>
    </dataValidation>
    <dataValidation type="decimal" showErrorMessage="1" errorTitle="Kesalahan Jenis Data" error="Data yang dimasukkan harus berupa Angka!" sqref="P22">
      <formula1>-1000000000000000000</formula1>
      <formula2>1000000000000000000</formula2>
    </dataValidation>
    <dataValidation type="decimal" showErrorMessage="1" errorTitle="Kesalahan Jenis Data" error="Data yang dimasukkan harus berupa Angka!" sqref="Q22">
      <formula1>-1000000000000000000</formula1>
      <formula2>1000000000000000000</formula2>
    </dataValidation>
    <dataValidation type="decimal" showErrorMessage="1" errorTitle="Kesalahan Jenis Data" error="Data yang dimasukkan harus berupa Angka!" sqref="R22">
      <formula1>-1000000000000000000</formula1>
      <formula2>1000000000000000000</formula2>
    </dataValidation>
    <dataValidation type="decimal" showErrorMessage="1" errorTitle="Kesalahan Jenis Data" error="Data yang dimasukkan harus berupa Angka!" sqref="S22">
      <formula1>-1000000000000000000</formula1>
      <formula2>1000000000000000000</formula2>
    </dataValidation>
    <dataValidation type="decimal" showErrorMessage="1" errorTitle="Kesalahan Jenis Data" error="Data yang dimasukkan harus berupa Angka!" sqref="T22">
      <formula1>-1000000000000000000</formula1>
      <formula2>1000000000000000000</formula2>
    </dataValidation>
    <dataValidation type="decimal" showErrorMessage="1" errorTitle="Kesalahan Jenis Data" error="Data yang dimasukkan harus berupa Angka!" sqref="U22">
      <formula1>-1000000000000000000</formula1>
      <formula2>1000000000000000000</formula2>
    </dataValidation>
    <dataValidation type="decimal" showErrorMessage="1" errorTitle="Kesalahan Jenis Data" error="Data yang dimasukkan harus berupa Angka!" sqref="V22">
      <formula1>-1000000000000000000</formula1>
      <formula2>1000000000000000000</formula2>
    </dataValidation>
    <dataValidation type="decimal" showErrorMessage="1" errorTitle="Kesalahan Jenis Data" error="Data yang dimasukkan harus berupa Angka!" sqref="W22">
      <formula1>-1000000000000000000</formula1>
      <formula2>1000000000000000000</formula2>
    </dataValidation>
    <dataValidation type="decimal" showErrorMessage="1" errorTitle="Kesalahan Jenis Data" error="Data yang dimasukkan harus berupa Angka!" sqref="X22">
      <formula1>-1000000000000000000</formula1>
      <formula2>1000000000000000000</formula2>
    </dataValidation>
    <dataValidation type="decimal" showErrorMessage="1" errorTitle="Kesalahan Jenis Data" error="Data yang dimasukkan harus berupa Angka!" sqref="Y22">
      <formula1>-1000000000000000000</formula1>
      <formula2>1000000000000000000</formula2>
    </dataValidation>
    <dataValidation type="decimal" showErrorMessage="1" errorTitle="Kesalahan Jenis Data" error="Data yang dimasukkan harus berupa Angka!" sqref="H23">
      <formula1>-1000000000000000000</formula1>
      <formula2>1000000000000000000</formula2>
    </dataValidation>
    <dataValidation type="decimal" showErrorMessage="1" errorTitle="Kesalahan Jenis Data" error="Data yang dimasukkan harus berupa Angka!" sqref="I23">
      <formula1>-1000000000000000000</formula1>
      <formula2>1000000000000000000</formula2>
    </dataValidation>
    <dataValidation type="decimal" showErrorMessage="1" errorTitle="Kesalahan Jenis Data" error="Data yang dimasukkan harus berupa Angka!" sqref="J23">
      <formula1>-1000000000000000000</formula1>
      <formula2>1000000000000000000</formula2>
    </dataValidation>
    <dataValidation type="decimal" showErrorMessage="1" errorTitle="Kesalahan Jenis Data" error="Data yang dimasukkan harus berupa Angka!" sqref="K23">
      <formula1>-1000000000000000000</formula1>
      <formula2>1000000000000000000</formula2>
    </dataValidation>
    <dataValidation type="decimal" showErrorMessage="1" errorTitle="Kesalahan Jenis Data" error="Data yang dimasukkan harus berupa Angka!" sqref="L23">
      <formula1>-1000000000000000000</formula1>
      <formula2>1000000000000000000</formula2>
    </dataValidation>
    <dataValidation type="decimal" showErrorMessage="1" errorTitle="Kesalahan Jenis Data" error="Data yang dimasukkan harus berupa Angka!" sqref="M23">
      <formula1>-1000000000000000000</formula1>
      <formula2>1000000000000000000</formula2>
    </dataValidation>
    <dataValidation type="decimal" showErrorMessage="1" errorTitle="Kesalahan Jenis Data" error="Data yang dimasukkan harus berupa Angka!" sqref="N23">
      <formula1>-1000000000000000000</formula1>
      <formula2>1000000000000000000</formula2>
    </dataValidation>
    <dataValidation type="decimal" showErrorMessage="1" errorTitle="Kesalahan Jenis Data" error="Data yang dimasukkan harus berupa Angka!" sqref="O23">
      <formula1>-1000000000000000000</formula1>
      <formula2>1000000000000000000</formula2>
    </dataValidation>
    <dataValidation type="decimal" showErrorMessage="1" errorTitle="Kesalahan Jenis Data" error="Data yang dimasukkan harus berupa Angka!" sqref="P23">
      <formula1>-1000000000000000000</formula1>
      <formula2>1000000000000000000</formula2>
    </dataValidation>
    <dataValidation type="decimal" showErrorMessage="1" errorTitle="Kesalahan Jenis Data" error="Data yang dimasukkan harus berupa Angka!" sqref="Q23">
      <formula1>-1000000000000000000</formula1>
      <formula2>1000000000000000000</formula2>
    </dataValidation>
    <dataValidation type="decimal" showErrorMessage="1" errorTitle="Kesalahan Jenis Data" error="Data yang dimasukkan harus berupa Angka!" sqref="R23">
      <formula1>-1000000000000000000</formula1>
      <formula2>1000000000000000000</formula2>
    </dataValidation>
    <dataValidation type="decimal" showErrorMessage="1" errorTitle="Kesalahan Jenis Data" error="Data yang dimasukkan harus berupa Angka!" sqref="S23">
      <formula1>-1000000000000000000</formula1>
      <formula2>1000000000000000000</formula2>
    </dataValidation>
    <dataValidation type="decimal" showErrorMessage="1" errorTitle="Kesalahan Jenis Data" error="Data yang dimasukkan harus berupa Angka!" sqref="T23">
      <formula1>-1000000000000000000</formula1>
      <formula2>1000000000000000000</formula2>
    </dataValidation>
    <dataValidation type="decimal" showErrorMessage="1" errorTitle="Kesalahan Jenis Data" error="Data yang dimasukkan harus berupa Angka!" sqref="U23">
      <formula1>-1000000000000000000</formula1>
      <formula2>1000000000000000000</formula2>
    </dataValidation>
    <dataValidation type="decimal" showErrorMessage="1" errorTitle="Kesalahan Jenis Data" error="Data yang dimasukkan harus berupa Angka!" sqref="V23">
      <formula1>-1000000000000000000</formula1>
      <formula2>1000000000000000000</formula2>
    </dataValidation>
    <dataValidation type="decimal" showErrorMessage="1" errorTitle="Kesalahan Jenis Data" error="Data yang dimasukkan harus berupa Angka!" sqref="W23">
      <formula1>-1000000000000000000</formula1>
      <formula2>1000000000000000000</formula2>
    </dataValidation>
    <dataValidation type="decimal" showErrorMessage="1" errorTitle="Kesalahan Jenis Data" error="Data yang dimasukkan harus berupa Angka!" sqref="X23">
      <formula1>-1000000000000000000</formula1>
      <formula2>1000000000000000000</formula2>
    </dataValidation>
    <dataValidation type="decimal" showErrorMessage="1" errorTitle="Kesalahan Jenis Data" error="Data yang dimasukkan harus berupa Angka!" sqref="Y23">
      <formula1>-1000000000000000000</formula1>
      <formula2>1000000000000000000</formula2>
    </dataValidation>
    <dataValidation type="decimal" showErrorMessage="1" errorTitle="Kesalahan Jenis Data" error="Data yang dimasukkan harus berupa Angka!" sqref="H24">
      <formula1>-1000000000000000000</formula1>
      <formula2>1000000000000000000</formula2>
    </dataValidation>
    <dataValidation type="decimal" showErrorMessage="1" errorTitle="Kesalahan Jenis Data" error="Data yang dimasukkan harus berupa Angka!" sqref="I24">
      <formula1>-1000000000000000000</formula1>
      <formula2>1000000000000000000</formula2>
    </dataValidation>
    <dataValidation type="decimal" showErrorMessage="1" errorTitle="Kesalahan Jenis Data" error="Data yang dimasukkan harus berupa Angka!" sqref="J24">
      <formula1>-1000000000000000000</formula1>
      <formula2>1000000000000000000</formula2>
    </dataValidation>
    <dataValidation type="decimal" showErrorMessage="1" errorTitle="Kesalahan Jenis Data" error="Data yang dimasukkan harus berupa Angka!" sqref="K24">
      <formula1>-1000000000000000000</formula1>
      <formula2>1000000000000000000</formula2>
    </dataValidation>
    <dataValidation type="decimal" showErrorMessage="1" errorTitle="Kesalahan Jenis Data" error="Data yang dimasukkan harus berupa Angka!" sqref="L24">
      <formula1>-1000000000000000000</formula1>
      <formula2>1000000000000000000</formula2>
    </dataValidation>
    <dataValidation type="decimal" showErrorMessage="1" errorTitle="Kesalahan Jenis Data" error="Data yang dimasukkan harus berupa Angka!" sqref="M24">
      <formula1>-1000000000000000000</formula1>
      <formula2>1000000000000000000</formula2>
    </dataValidation>
    <dataValidation type="decimal" showErrorMessage="1" errorTitle="Kesalahan Jenis Data" error="Data yang dimasukkan harus berupa Angka!" sqref="N24">
      <formula1>-1000000000000000000</formula1>
      <formula2>1000000000000000000</formula2>
    </dataValidation>
    <dataValidation type="decimal" showErrorMessage="1" errorTitle="Kesalahan Jenis Data" error="Data yang dimasukkan harus berupa Angka!" sqref="O24">
      <formula1>-1000000000000000000</formula1>
      <formula2>1000000000000000000</formula2>
    </dataValidation>
    <dataValidation type="decimal" showErrorMessage="1" errorTitle="Kesalahan Jenis Data" error="Data yang dimasukkan harus berupa Angka!" sqref="P24">
      <formula1>-1000000000000000000</formula1>
      <formula2>1000000000000000000</formula2>
    </dataValidation>
    <dataValidation type="decimal" showErrorMessage="1" errorTitle="Kesalahan Jenis Data" error="Data yang dimasukkan harus berupa Angka!" sqref="Q24">
      <formula1>-1000000000000000000</formula1>
      <formula2>1000000000000000000</formula2>
    </dataValidation>
    <dataValidation type="decimal" showErrorMessage="1" errorTitle="Kesalahan Jenis Data" error="Data yang dimasukkan harus berupa Angka!" sqref="R24">
      <formula1>-1000000000000000000</formula1>
      <formula2>1000000000000000000</formula2>
    </dataValidation>
    <dataValidation type="decimal" showErrorMessage="1" errorTitle="Kesalahan Jenis Data" error="Data yang dimasukkan harus berupa Angka!" sqref="S24">
      <formula1>-1000000000000000000</formula1>
      <formula2>1000000000000000000</formula2>
    </dataValidation>
    <dataValidation type="decimal" showErrorMessage="1" errorTitle="Kesalahan Jenis Data" error="Data yang dimasukkan harus berupa Angka!" sqref="T24">
      <formula1>-1000000000000000000</formula1>
      <formula2>1000000000000000000</formula2>
    </dataValidation>
    <dataValidation type="decimal" showErrorMessage="1" errorTitle="Kesalahan Jenis Data" error="Data yang dimasukkan harus berupa Angka!" sqref="U24">
      <formula1>-1000000000000000000</formula1>
      <formula2>1000000000000000000</formula2>
    </dataValidation>
    <dataValidation type="decimal" showErrorMessage="1" errorTitle="Kesalahan Jenis Data" error="Data yang dimasukkan harus berupa Angka!" sqref="V24">
      <formula1>-1000000000000000000</formula1>
      <formula2>1000000000000000000</formula2>
    </dataValidation>
    <dataValidation type="decimal" showErrorMessage="1" errorTitle="Kesalahan Jenis Data" error="Data yang dimasukkan harus berupa Angka!" sqref="W24">
      <formula1>-1000000000000000000</formula1>
      <formula2>1000000000000000000</formula2>
    </dataValidation>
    <dataValidation type="decimal" showErrorMessage="1" errorTitle="Kesalahan Jenis Data" error="Data yang dimasukkan harus berupa Angka!" sqref="X24">
      <formula1>-1000000000000000000</formula1>
      <formula2>1000000000000000000</formula2>
    </dataValidation>
    <dataValidation type="decimal" showErrorMessage="1" errorTitle="Kesalahan Jenis Data" error="Data yang dimasukkan harus berupa Angka!" sqref="Y24">
      <formula1>-1000000000000000000</formula1>
      <formula2>1000000000000000000</formula2>
    </dataValidation>
    <dataValidation type="decimal" showErrorMessage="1" errorTitle="Kesalahan Jenis Data" error="Data yang dimasukkan harus berupa Angka!" sqref="H25">
      <formula1>-1000000000000000000</formula1>
      <formula2>1000000000000000000</formula2>
    </dataValidation>
    <dataValidation type="decimal" showErrorMessage="1" errorTitle="Kesalahan Jenis Data" error="Data yang dimasukkan harus berupa Angka!" sqref="I25">
      <formula1>-1000000000000000000</formula1>
      <formula2>1000000000000000000</formula2>
    </dataValidation>
    <dataValidation type="decimal" showErrorMessage="1" errorTitle="Kesalahan Jenis Data" error="Data yang dimasukkan harus berupa Angka!" sqref="J25">
      <formula1>-1000000000000000000</formula1>
      <formula2>1000000000000000000</formula2>
    </dataValidation>
    <dataValidation type="decimal" showErrorMessage="1" errorTitle="Kesalahan Jenis Data" error="Data yang dimasukkan harus berupa Angka!" sqref="K25">
      <formula1>-1000000000000000000</formula1>
      <formula2>1000000000000000000</formula2>
    </dataValidation>
    <dataValidation type="decimal" showErrorMessage="1" errorTitle="Kesalahan Jenis Data" error="Data yang dimasukkan harus berupa Angka!" sqref="L25">
      <formula1>-1000000000000000000</formula1>
      <formula2>1000000000000000000</formula2>
    </dataValidation>
    <dataValidation type="decimal" showErrorMessage="1" errorTitle="Kesalahan Jenis Data" error="Data yang dimasukkan harus berupa Angka!" sqref="M25">
      <formula1>-1000000000000000000</formula1>
      <formula2>1000000000000000000</formula2>
    </dataValidation>
    <dataValidation type="decimal" showErrorMessage="1" errorTitle="Kesalahan Jenis Data" error="Data yang dimasukkan harus berupa Angka!" sqref="N25">
      <formula1>-1000000000000000000</formula1>
      <formula2>1000000000000000000</formula2>
    </dataValidation>
    <dataValidation type="decimal" showErrorMessage="1" errorTitle="Kesalahan Jenis Data" error="Data yang dimasukkan harus berupa Angka!" sqref="O25">
      <formula1>-1000000000000000000</formula1>
      <formula2>1000000000000000000</formula2>
    </dataValidation>
    <dataValidation type="decimal" showErrorMessage="1" errorTitle="Kesalahan Jenis Data" error="Data yang dimasukkan harus berupa Angka!" sqref="P25">
      <formula1>-1000000000000000000</formula1>
      <formula2>1000000000000000000</formula2>
    </dataValidation>
    <dataValidation type="decimal" showErrorMessage="1" errorTitle="Kesalahan Jenis Data" error="Data yang dimasukkan harus berupa Angka!" sqref="Q25">
      <formula1>-1000000000000000000</formula1>
      <formula2>1000000000000000000</formula2>
    </dataValidation>
    <dataValidation type="decimal" showErrorMessage="1" errorTitle="Kesalahan Jenis Data" error="Data yang dimasukkan harus berupa Angka!" sqref="R25">
      <formula1>-1000000000000000000</formula1>
      <formula2>1000000000000000000</formula2>
    </dataValidation>
    <dataValidation type="decimal" showErrorMessage="1" errorTitle="Kesalahan Jenis Data" error="Data yang dimasukkan harus berupa Angka!" sqref="S25">
      <formula1>-1000000000000000000</formula1>
      <formula2>1000000000000000000</formula2>
    </dataValidation>
    <dataValidation type="decimal" showErrorMessage="1" errorTitle="Kesalahan Jenis Data" error="Data yang dimasukkan harus berupa Angka!" sqref="T25">
      <formula1>-1000000000000000000</formula1>
      <formula2>1000000000000000000</formula2>
    </dataValidation>
    <dataValidation type="decimal" showErrorMessage="1" errorTitle="Kesalahan Jenis Data" error="Data yang dimasukkan harus berupa Angka!" sqref="U25">
      <formula1>-1000000000000000000</formula1>
      <formula2>1000000000000000000</formula2>
    </dataValidation>
    <dataValidation type="decimal" showErrorMessage="1" errorTitle="Kesalahan Jenis Data" error="Data yang dimasukkan harus berupa Angka!" sqref="V25">
      <formula1>-1000000000000000000</formula1>
      <formula2>1000000000000000000</formula2>
    </dataValidation>
    <dataValidation type="decimal" showErrorMessage="1" errorTitle="Kesalahan Jenis Data" error="Data yang dimasukkan harus berupa Angka!" sqref="W25">
      <formula1>-1000000000000000000</formula1>
      <formula2>1000000000000000000</formula2>
    </dataValidation>
    <dataValidation type="decimal" showErrorMessage="1" errorTitle="Kesalahan Jenis Data" error="Data yang dimasukkan harus berupa Angka!" sqref="X25">
      <formula1>-1000000000000000000</formula1>
      <formula2>1000000000000000000</formula2>
    </dataValidation>
    <dataValidation type="decimal" showErrorMessage="1" errorTitle="Kesalahan Jenis Data" error="Data yang dimasukkan harus berupa Angka!" sqref="Y25">
      <formula1>-1000000000000000000</formula1>
      <formula2>1000000000000000000</formula2>
    </dataValidation>
    <dataValidation type="decimal" showErrorMessage="1" errorTitle="Kesalahan Jenis Data" error="Data yang dimasukkan harus berupa Angka!" sqref="H26">
      <formula1>-1000000000000000000</formula1>
      <formula2>1000000000000000000</formula2>
    </dataValidation>
    <dataValidation type="decimal" showErrorMessage="1" errorTitle="Kesalahan Jenis Data" error="Data yang dimasukkan harus berupa Angka!" sqref="I26">
      <formula1>-1000000000000000000</formula1>
      <formula2>1000000000000000000</formula2>
    </dataValidation>
    <dataValidation type="decimal" showErrorMessage="1" errorTitle="Kesalahan Jenis Data" error="Data yang dimasukkan harus berupa Angka!" sqref="J26">
      <formula1>-1000000000000000000</formula1>
      <formula2>1000000000000000000</formula2>
    </dataValidation>
    <dataValidation type="decimal" showErrorMessage="1" errorTitle="Kesalahan Jenis Data" error="Data yang dimasukkan harus berupa Angka!" sqref="K26">
      <formula1>-1000000000000000000</formula1>
      <formula2>1000000000000000000</formula2>
    </dataValidation>
    <dataValidation type="decimal" showErrorMessage="1" errorTitle="Kesalahan Jenis Data" error="Data yang dimasukkan harus berupa Angka!" sqref="L26">
      <formula1>-1000000000000000000</formula1>
      <formula2>1000000000000000000</formula2>
    </dataValidation>
    <dataValidation type="decimal" showErrorMessage="1" errorTitle="Kesalahan Jenis Data" error="Data yang dimasukkan harus berupa Angka!" sqref="M26">
      <formula1>-1000000000000000000</formula1>
      <formula2>1000000000000000000</formula2>
    </dataValidation>
    <dataValidation type="decimal" showErrorMessage="1" errorTitle="Kesalahan Jenis Data" error="Data yang dimasukkan harus berupa Angka!" sqref="N26">
      <formula1>-1000000000000000000</formula1>
      <formula2>1000000000000000000</formula2>
    </dataValidation>
    <dataValidation type="decimal" showErrorMessage="1" errorTitle="Kesalahan Jenis Data" error="Data yang dimasukkan harus berupa Angka!" sqref="O26">
      <formula1>-1000000000000000000</formula1>
      <formula2>1000000000000000000</formula2>
    </dataValidation>
    <dataValidation type="decimal" showErrorMessage="1" errorTitle="Kesalahan Jenis Data" error="Data yang dimasukkan harus berupa Angka!" sqref="P26">
      <formula1>-1000000000000000000</formula1>
      <formula2>1000000000000000000</formula2>
    </dataValidation>
    <dataValidation type="decimal" showErrorMessage="1" errorTitle="Kesalahan Jenis Data" error="Data yang dimasukkan harus berupa Angka!" sqref="Q26">
      <formula1>-1000000000000000000</formula1>
      <formula2>1000000000000000000</formula2>
    </dataValidation>
    <dataValidation type="decimal" showErrorMessage="1" errorTitle="Kesalahan Jenis Data" error="Data yang dimasukkan harus berupa Angka!" sqref="R26">
      <formula1>-1000000000000000000</formula1>
      <formula2>1000000000000000000</formula2>
    </dataValidation>
    <dataValidation type="decimal" showErrorMessage="1" errorTitle="Kesalahan Jenis Data" error="Data yang dimasukkan harus berupa Angka!" sqref="S26">
      <formula1>-1000000000000000000</formula1>
      <formula2>1000000000000000000</formula2>
    </dataValidation>
    <dataValidation type="decimal" showErrorMessage="1" errorTitle="Kesalahan Jenis Data" error="Data yang dimasukkan harus berupa Angka!" sqref="T26">
      <formula1>-1000000000000000000</formula1>
      <formula2>1000000000000000000</formula2>
    </dataValidation>
    <dataValidation type="decimal" showErrorMessage="1" errorTitle="Kesalahan Jenis Data" error="Data yang dimasukkan harus berupa Angka!" sqref="U26">
      <formula1>-1000000000000000000</formula1>
      <formula2>1000000000000000000</formula2>
    </dataValidation>
    <dataValidation type="decimal" showErrorMessage="1" errorTitle="Kesalahan Jenis Data" error="Data yang dimasukkan harus berupa Angka!" sqref="V26">
      <formula1>-1000000000000000000</formula1>
      <formula2>1000000000000000000</formula2>
    </dataValidation>
    <dataValidation type="decimal" showErrorMessage="1" errorTitle="Kesalahan Jenis Data" error="Data yang dimasukkan harus berupa Angka!" sqref="W26">
      <formula1>-1000000000000000000</formula1>
      <formula2>1000000000000000000</formula2>
    </dataValidation>
    <dataValidation type="decimal" showErrorMessage="1" errorTitle="Kesalahan Jenis Data" error="Data yang dimasukkan harus berupa Angka!" sqref="X26">
      <formula1>-1000000000000000000</formula1>
      <formula2>1000000000000000000</formula2>
    </dataValidation>
    <dataValidation type="decimal" showErrorMessage="1" errorTitle="Kesalahan Jenis Data" error="Data yang dimasukkan harus berupa Angka!" sqref="Y26">
      <formula1>-1000000000000000000</formula1>
      <formula2>1000000000000000000</formula2>
    </dataValidation>
    <dataValidation type="decimal" showErrorMessage="1" errorTitle="Kesalahan Jenis Data" error="Data yang dimasukkan harus berupa Angka!" sqref="H27">
      <formula1>-1000000000000000000</formula1>
      <formula2>1000000000000000000</formula2>
    </dataValidation>
    <dataValidation type="decimal" showErrorMessage="1" errorTitle="Kesalahan Jenis Data" error="Data yang dimasukkan harus berupa Angka!" sqref="I27">
      <formula1>-1000000000000000000</formula1>
      <formula2>1000000000000000000</formula2>
    </dataValidation>
    <dataValidation type="decimal" showErrorMessage="1" errorTitle="Kesalahan Jenis Data" error="Data yang dimasukkan harus berupa Angka!" sqref="J27">
      <formula1>-1000000000000000000</formula1>
      <formula2>1000000000000000000</formula2>
    </dataValidation>
    <dataValidation type="decimal" showErrorMessage="1" errorTitle="Kesalahan Jenis Data" error="Data yang dimasukkan harus berupa Angka!" sqref="K27">
      <formula1>-1000000000000000000</formula1>
      <formula2>1000000000000000000</formula2>
    </dataValidation>
    <dataValidation type="decimal" showErrorMessage="1" errorTitle="Kesalahan Jenis Data" error="Data yang dimasukkan harus berupa Angka!" sqref="L27">
      <formula1>-1000000000000000000</formula1>
      <formula2>1000000000000000000</formula2>
    </dataValidation>
    <dataValidation type="decimal" showErrorMessage="1" errorTitle="Kesalahan Jenis Data" error="Data yang dimasukkan harus berupa Angka!" sqref="M27">
      <formula1>-1000000000000000000</formula1>
      <formula2>1000000000000000000</formula2>
    </dataValidation>
    <dataValidation type="decimal" showErrorMessage="1" errorTitle="Kesalahan Jenis Data" error="Data yang dimasukkan harus berupa Angka!" sqref="N27">
      <formula1>-1000000000000000000</formula1>
      <formula2>1000000000000000000</formula2>
    </dataValidation>
    <dataValidation type="decimal" showErrorMessage="1" errorTitle="Kesalahan Jenis Data" error="Data yang dimasukkan harus berupa Angka!" sqref="O27">
      <formula1>-1000000000000000000</formula1>
      <formula2>1000000000000000000</formula2>
    </dataValidation>
    <dataValidation type="decimal" showErrorMessage="1" errorTitle="Kesalahan Jenis Data" error="Data yang dimasukkan harus berupa Angka!" sqref="P27">
      <formula1>-1000000000000000000</formula1>
      <formula2>1000000000000000000</formula2>
    </dataValidation>
    <dataValidation type="decimal" showErrorMessage="1" errorTitle="Kesalahan Jenis Data" error="Data yang dimasukkan harus berupa Angka!" sqref="Q27">
      <formula1>-1000000000000000000</formula1>
      <formula2>1000000000000000000</formula2>
    </dataValidation>
    <dataValidation type="decimal" showErrorMessage="1" errorTitle="Kesalahan Jenis Data" error="Data yang dimasukkan harus berupa Angka!" sqref="R27">
      <formula1>-1000000000000000000</formula1>
      <formula2>1000000000000000000</formula2>
    </dataValidation>
    <dataValidation type="decimal" showErrorMessage="1" errorTitle="Kesalahan Jenis Data" error="Data yang dimasukkan harus berupa Angka!" sqref="S27">
      <formula1>-1000000000000000000</formula1>
      <formula2>1000000000000000000</formula2>
    </dataValidation>
    <dataValidation type="decimal" showErrorMessage="1" errorTitle="Kesalahan Jenis Data" error="Data yang dimasukkan harus berupa Angka!" sqref="T27">
      <formula1>-1000000000000000000</formula1>
      <formula2>1000000000000000000</formula2>
    </dataValidation>
    <dataValidation type="decimal" showErrorMessage="1" errorTitle="Kesalahan Jenis Data" error="Data yang dimasukkan harus berupa Angka!" sqref="U27">
      <formula1>-1000000000000000000</formula1>
      <formula2>1000000000000000000</formula2>
    </dataValidation>
    <dataValidation type="decimal" showErrorMessage="1" errorTitle="Kesalahan Jenis Data" error="Data yang dimasukkan harus berupa Angka!" sqref="V27">
      <formula1>-1000000000000000000</formula1>
      <formula2>1000000000000000000</formula2>
    </dataValidation>
    <dataValidation type="decimal" showErrorMessage="1" errorTitle="Kesalahan Jenis Data" error="Data yang dimasukkan harus berupa Angka!" sqref="W27">
      <formula1>-1000000000000000000</formula1>
      <formula2>1000000000000000000</formula2>
    </dataValidation>
    <dataValidation type="decimal" showErrorMessage="1" errorTitle="Kesalahan Jenis Data" error="Data yang dimasukkan harus berupa Angka!" sqref="X27">
      <formula1>-1000000000000000000</formula1>
      <formula2>1000000000000000000</formula2>
    </dataValidation>
    <dataValidation type="decimal" showErrorMessage="1" errorTitle="Kesalahan Jenis Data" error="Data yang dimasukkan harus berupa Angka!" sqref="Y27">
      <formula1>-1000000000000000000</formula1>
      <formula2>1000000000000000000</formula2>
    </dataValidation>
    <dataValidation type="decimal" showErrorMessage="1" errorTitle="Kesalahan Jenis Data" error="Data yang dimasukkan harus berupa Angka!" sqref="H28">
      <formula1>-1000000000000000000</formula1>
      <formula2>1000000000000000000</formula2>
    </dataValidation>
    <dataValidation type="decimal" showErrorMessage="1" errorTitle="Kesalahan Jenis Data" error="Data yang dimasukkan harus berupa Angka!" sqref="I28">
      <formula1>-1000000000000000000</formula1>
      <formula2>1000000000000000000</formula2>
    </dataValidation>
    <dataValidation type="decimal" showErrorMessage="1" errorTitle="Kesalahan Jenis Data" error="Data yang dimasukkan harus berupa Angka!" sqref="J28">
      <formula1>-1000000000000000000</formula1>
      <formula2>1000000000000000000</formula2>
    </dataValidation>
    <dataValidation type="decimal" showErrorMessage="1" errorTitle="Kesalahan Jenis Data" error="Data yang dimasukkan harus berupa Angka!" sqref="K28">
      <formula1>-1000000000000000000</formula1>
      <formula2>1000000000000000000</formula2>
    </dataValidation>
    <dataValidation type="decimal" showErrorMessage="1" errorTitle="Kesalahan Jenis Data" error="Data yang dimasukkan harus berupa Angka!" sqref="L28">
      <formula1>-1000000000000000000</formula1>
      <formula2>1000000000000000000</formula2>
    </dataValidation>
    <dataValidation type="decimal" showErrorMessage="1" errorTitle="Kesalahan Jenis Data" error="Data yang dimasukkan harus berupa Angka!" sqref="M28">
      <formula1>-1000000000000000000</formula1>
      <formula2>1000000000000000000</formula2>
    </dataValidation>
    <dataValidation type="decimal" showErrorMessage="1" errorTitle="Kesalahan Jenis Data" error="Data yang dimasukkan harus berupa Angka!" sqref="N28">
      <formula1>-1000000000000000000</formula1>
      <formula2>1000000000000000000</formula2>
    </dataValidation>
    <dataValidation type="decimal" showErrorMessage="1" errorTitle="Kesalahan Jenis Data" error="Data yang dimasukkan harus berupa Angka!" sqref="O28">
      <formula1>-1000000000000000000</formula1>
      <formula2>1000000000000000000</formula2>
    </dataValidation>
    <dataValidation type="decimal" showErrorMessage="1" errorTitle="Kesalahan Jenis Data" error="Data yang dimasukkan harus berupa Angka!" sqref="P28">
      <formula1>-1000000000000000000</formula1>
      <formula2>1000000000000000000</formula2>
    </dataValidation>
    <dataValidation type="decimal" showErrorMessage="1" errorTitle="Kesalahan Jenis Data" error="Data yang dimasukkan harus berupa Angka!" sqref="Q28">
      <formula1>-1000000000000000000</formula1>
      <formula2>1000000000000000000</formula2>
    </dataValidation>
    <dataValidation type="decimal" showErrorMessage="1" errorTitle="Kesalahan Jenis Data" error="Data yang dimasukkan harus berupa Angka!" sqref="R28">
      <formula1>-1000000000000000000</formula1>
      <formula2>1000000000000000000</formula2>
    </dataValidation>
    <dataValidation type="decimal" showErrorMessage="1" errorTitle="Kesalahan Jenis Data" error="Data yang dimasukkan harus berupa Angka!" sqref="S28">
      <formula1>-1000000000000000000</formula1>
      <formula2>1000000000000000000</formula2>
    </dataValidation>
    <dataValidation type="decimal" showErrorMessage="1" errorTitle="Kesalahan Jenis Data" error="Data yang dimasukkan harus berupa Angka!" sqref="T28">
      <formula1>-1000000000000000000</formula1>
      <formula2>1000000000000000000</formula2>
    </dataValidation>
    <dataValidation type="decimal" showErrorMessage="1" errorTitle="Kesalahan Jenis Data" error="Data yang dimasukkan harus berupa Angka!" sqref="U28">
      <formula1>-1000000000000000000</formula1>
      <formula2>1000000000000000000</formula2>
    </dataValidation>
    <dataValidation type="decimal" showErrorMessage="1" errorTitle="Kesalahan Jenis Data" error="Data yang dimasukkan harus berupa Angka!" sqref="V28">
      <formula1>-1000000000000000000</formula1>
      <formula2>1000000000000000000</formula2>
    </dataValidation>
    <dataValidation type="decimal" showErrorMessage="1" errorTitle="Kesalahan Jenis Data" error="Data yang dimasukkan harus berupa Angka!" sqref="W28">
      <formula1>-1000000000000000000</formula1>
      <formula2>1000000000000000000</formula2>
    </dataValidation>
    <dataValidation type="decimal" showErrorMessage="1" errorTitle="Kesalahan Jenis Data" error="Data yang dimasukkan harus berupa Angka!" sqref="X28">
      <formula1>-1000000000000000000</formula1>
      <formula2>1000000000000000000</formula2>
    </dataValidation>
    <dataValidation type="decimal" showErrorMessage="1" errorTitle="Kesalahan Jenis Data" error="Data yang dimasukkan harus berupa Angka!" sqref="Y28">
      <formula1>-1000000000000000000</formula1>
      <formula2>1000000000000000000</formula2>
    </dataValidation>
    <dataValidation type="decimal" showErrorMessage="1" errorTitle="Kesalahan Jenis Data" error="Data yang dimasukkan harus berupa Angka!" sqref="H29">
      <formula1>-1000000000000000000</formula1>
      <formula2>1000000000000000000</formula2>
    </dataValidation>
    <dataValidation type="decimal" showErrorMessage="1" errorTitle="Kesalahan Jenis Data" error="Data yang dimasukkan harus berupa Angka!" sqref="I29">
      <formula1>-1000000000000000000</formula1>
      <formula2>1000000000000000000</formula2>
    </dataValidation>
    <dataValidation type="decimal" showErrorMessage="1" errorTitle="Kesalahan Jenis Data" error="Data yang dimasukkan harus berupa Angka!" sqref="J29">
      <formula1>-1000000000000000000</formula1>
      <formula2>1000000000000000000</formula2>
    </dataValidation>
    <dataValidation type="decimal" showErrorMessage="1" errorTitle="Kesalahan Jenis Data" error="Data yang dimasukkan harus berupa Angka!" sqref="K29">
      <formula1>-1000000000000000000</formula1>
      <formula2>1000000000000000000</formula2>
    </dataValidation>
    <dataValidation type="decimal" showErrorMessage="1" errorTitle="Kesalahan Jenis Data" error="Data yang dimasukkan harus berupa Angka!" sqref="L29">
      <formula1>-1000000000000000000</formula1>
      <formula2>1000000000000000000</formula2>
    </dataValidation>
    <dataValidation type="decimal" showErrorMessage="1" errorTitle="Kesalahan Jenis Data" error="Data yang dimasukkan harus berupa Angka!" sqref="M29">
      <formula1>-1000000000000000000</formula1>
      <formula2>1000000000000000000</formula2>
    </dataValidation>
    <dataValidation type="decimal" showErrorMessage="1" errorTitle="Kesalahan Jenis Data" error="Data yang dimasukkan harus berupa Angka!" sqref="N29">
      <formula1>-1000000000000000000</formula1>
      <formula2>1000000000000000000</formula2>
    </dataValidation>
    <dataValidation type="decimal" showErrorMessage="1" errorTitle="Kesalahan Jenis Data" error="Data yang dimasukkan harus berupa Angka!" sqref="O29">
      <formula1>-1000000000000000000</formula1>
      <formula2>1000000000000000000</formula2>
    </dataValidation>
    <dataValidation type="decimal" showErrorMessage="1" errorTitle="Kesalahan Jenis Data" error="Data yang dimasukkan harus berupa Angka!" sqref="P29">
      <formula1>-1000000000000000000</formula1>
      <formula2>1000000000000000000</formula2>
    </dataValidation>
    <dataValidation type="decimal" showErrorMessage="1" errorTitle="Kesalahan Jenis Data" error="Data yang dimasukkan harus berupa Angka!" sqref="Q29">
      <formula1>-1000000000000000000</formula1>
      <formula2>1000000000000000000</formula2>
    </dataValidation>
    <dataValidation type="decimal" showErrorMessage="1" errorTitle="Kesalahan Jenis Data" error="Data yang dimasukkan harus berupa Angka!" sqref="R29">
      <formula1>-1000000000000000000</formula1>
      <formula2>1000000000000000000</formula2>
    </dataValidation>
    <dataValidation type="decimal" showErrorMessage="1" errorTitle="Kesalahan Jenis Data" error="Data yang dimasukkan harus berupa Angka!" sqref="S29">
      <formula1>-1000000000000000000</formula1>
      <formula2>1000000000000000000</formula2>
    </dataValidation>
    <dataValidation type="decimal" showErrorMessage="1" errorTitle="Kesalahan Jenis Data" error="Data yang dimasukkan harus berupa Angka!" sqref="T29">
      <formula1>-1000000000000000000</formula1>
      <formula2>1000000000000000000</formula2>
    </dataValidation>
    <dataValidation type="decimal" showErrorMessage="1" errorTitle="Kesalahan Jenis Data" error="Data yang dimasukkan harus berupa Angka!" sqref="U29">
      <formula1>-1000000000000000000</formula1>
      <formula2>1000000000000000000</formula2>
    </dataValidation>
    <dataValidation type="decimal" showErrorMessage="1" errorTitle="Kesalahan Jenis Data" error="Data yang dimasukkan harus berupa Angka!" sqref="V29">
      <formula1>-1000000000000000000</formula1>
      <formula2>1000000000000000000</formula2>
    </dataValidation>
    <dataValidation type="decimal" showErrorMessage="1" errorTitle="Kesalahan Jenis Data" error="Data yang dimasukkan harus berupa Angka!" sqref="W29">
      <formula1>-1000000000000000000</formula1>
      <formula2>1000000000000000000</formula2>
    </dataValidation>
    <dataValidation type="decimal" showErrorMessage="1" errorTitle="Kesalahan Jenis Data" error="Data yang dimasukkan harus berupa Angka!" sqref="X29">
      <formula1>-1000000000000000000</formula1>
      <formula2>1000000000000000000</formula2>
    </dataValidation>
    <dataValidation type="decimal" showErrorMessage="1" errorTitle="Kesalahan Jenis Data" error="Data yang dimasukkan harus berupa Angka!" sqref="Y29">
      <formula1>-1000000000000000000</formula1>
      <formula2>1000000000000000000</formula2>
    </dataValidation>
    <dataValidation type="decimal" showErrorMessage="1" errorTitle="Kesalahan Jenis Data" error="Data yang dimasukkan harus berupa Angka!" sqref="H30">
      <formula1>-1000000000000000000</formula1>
      <formula2>1000000000000000000</formula2>
    </dataValidation>
    <dataValidation type="decimal" showErrorMessage="1" errorTitle="Kesalahan Jenis Data" error="Data yang dimasukkan harus berupa Angka!" sqref="I30">
      <formula1>-1000000000000000000</formula1>
      <formula2>1000000000000000000</formula2>
    </dataValidation>
    <dataValidation type="decimal" showErrorMessage="1" errorTitle="Kesalahan Jenis Data" error="Data yang dimasukkan harus berupa Angka!" sqref="J30">
      <formula1>-1000000000000000000</formula1>
      <formula2>1000000000000000000</formula2>
    </dataValidation>
    <dataValidation type="decimal" showErrorMessage="1" errorTitle="Kesalahan Jenis Data" error="Data yang dimasukkan harus berupa Angka!" sqref="K30">
      <formula1>-1000000000000000000</formula1>
      <formula2>1000000000000000000</formula2>
    </dataValidation>
    <dataValidation type="decimal" showErrorMessage="1" errorTitle="Kesalahan Jenis Data" error="Data yang dimasukkan harus berupa Angka!" sqref="L30">
      <formula1>-1000000000000000000</formula1>
      <formula2>1000000000000000000</formula2>
    </dataValidation>
    <dataValidation type="decimal" showErrorMessage="1" errorTitle="Kesalahan Jenis Data" error="Data yang dimasukkan harus berupa Angka!" sqref="M30">
      <formula1>-1000000000000000000</formula1>
      <formula2>1000000000000000000</formula2>
    </dataValidation>
    <dataValidation type="decimal" showErrorMessage="1" errorTitle="Kesalahan Jenis Data" error="Data yang dimasukkan harus berupa Angka!" sqref="N30">
      <formula1>-1000000000000000000</formula1>
      <formula2>1000000000000000000</formula2>
    </dataValidation>
    <dataValidation type="decimal" showErrorMessage="1" errorTitle="Kesalahan Jenis Data" error="Data yang dimasukkan harus berupa Angka!" sqref="O30">
      <formula1>-1000000000000000000</formula1>
      <formula2>1000000000000000000</formula2>
    </dataValidation>
    <dataValidation type="decimal" showErrorMessage="1" errorTitle="Kesalahan Jenis Data" error="Data yang dimasukkan harus berupa Angka!" sqref="P30">
      <formula1>-1000000000000000000</formula1>
      <formula2>1000000000000000000</formula2>
    </dataValidation>
    <dataValidation type="decimal" showErrorMessage="1" errorTitle="Kesalahan Jenis Data" error="Data yang dimasukkan harus berupa Angka!" sqref="Q30">
      <formula1>-1000000000000000000</formula1>
      <formula2>1000000000000000000</formula2>
    </dataValidation>
    <dataValidation type="decimal" showErrorMessage="1" errorTitle="Kesalahan Jenis Data" error="Data yang dimasukkan harus berupa Angka!" sqref="R30">
      <formula1>-1000000000000000000</formula1>
      <formula2>1000000000000000000</formula2>
    </dataValidation>
    <dataValidation type="decimal" showErrorMessage="1" errorTitle="Kesalahan Jenis Data" error="Data yang dimasukkan harus berupa Angka!" sqref="S30">
      <formula1>-1000000000000000000</formula1>
      <formula2>1000000000000000000</formula2>
    </dataValidation>
    <dataValidation type="decimal" showErrorMessage="1" errorTitle="Kesalahan Jenis Data" error="Data yang dimasukkan harus berupa Angka!" sqref="T30">
      <formula1>-1000000000000000000</formula1>
      <formula2>1000000000000000000</formula2>
    </dataValidation>
    <dataValidation type="decimal" showErrorMessage="1" errorTitle="Kesalahan Jenis Data" error="Data yang dimasukkan harus berupa Angka!" sqref="U30">
      <formula1>-1000000000000000000</formula1>
      <formula2>1000000000000000000</formula2>
    </dataValidation>
    <dataValidation type="decimal" showErrorMessage="1" errorTitle="Kesalahan Jenis Data" error="Data yang dimasukkan harus berupa Angka!" sqref="V30">
      <formula1>-1000000000000000000</formula1>
      <formula2>1000000000000000000</formula2>
    </dataValidation>
    <dataValidation type="decimal" showErrorMessage="1" errorTitle="Kesalahan Jenis Data" error="Data yang dimasukkan harus berupa Angka!" sqref="W30">
      <formula1>-1000000000000000000</formula1>
      <formula2>1000000000000000000</formula2>
    </dataValidation>
    <dataValidation type="decimal" showErrorMessage="1" errorTitle="Kesalahan Jenis Data" error="Data yang dimasukkan harus berupa Angka!" sqref="X30">
      <formula1>-1000000000000000000</formula1>
      <formula2>1000000000000000000</formula2>
    </dataValidation>
    <dataValidation type="decimal" showErrorMessage="1" errorTitle="Kesalahan Jenis Data" error="Data yang dimasukkan harus berupa Angka!" sqref="Y30">
      <formula1>-1000000000000000000</formula1>
      <formula2>1000000000000000000</formula2>
    </dataValidation>
    <dataValidation type="decimal" showErrorMessage="1" errorTitle="Kesalahan Jenis Data" error="Data yang dimasukkan harus berupa Angka!" sqref="H31">
      <formula1>-1000000000000000000</formula1>
      <formula2>1000000000000000000</formula2>
    </dataValidation>
    <dataValidation type="decimal" showErrorMessage="1" errorTitle="Kesalahan Jenis Data" error="Data yang dimasukkan harus berupa Angka!" sqref="I31">
      <formula1>-1000000000000000000</formula1>
      <formula2>1000000000000000000</formula2>
    </dataValidation>
    <dataValidation type="decimal" showErrorMessage="1" errorTitle="Kesalahan Jenis Data" error="Data yang dimasukkan harus berupa Angka!" sqref="J31">
      <formula1>-1000000000000000000</formula1>
      <formula2>1000000000000000000</formula2>
    </dataValidation>
    <dataValidation type="decimal" showErrorMessage="1" errorTitle="Kesalahan Jenis Data" error="Data yang dimasukkan harus berupa Angka!" sqref="K31">
      <formula1>-1000000000000000000</formula1>
      <formula2>1000000000000000000</formula2>
    </dataValidation>
    <dataValidation type="decimal" showErrorMessage="1" errorTitle="Kesalahan Jenis Data" error="Data yang dimasukkan harus berupa Angka!" sqref="L31">
      <formula1>-1000000000000000000</formula1>
      <formula2>1000000000000000000</formula2>
    </dataValidation>
    <dataValidation type="decimal" showErrorMessage="1" errorTitle="Kesalahan Jenis Data" error="Data yang dimasukkan harus berupa Angka!" sqref="M31">
      <formula1>-1000000000000000000</formula1>
      <formula2>1000000000000000000</formula2>
    </dataValidation>
    <dataValidation type="decimal" showErrorMessage="1" errorTitle="Kesalahan Jenis Data" error="Data yang dimasukkan harus berupa Angka!" sqref="N31">
      <formula1>-1000000000000000000</formula1>
      <formula2>1000000000000000000</formula2>
    </dataValidation>
    <dataValidation type="decimal" showErrorMessage="1" errorTitle="Kesalahan Jenis Data" error="Data yang dimasukkan harus berupa Angka!" sqref="O31">
      <formula1>-1000000000000000000</formula1>
      <formula2>1000000000000000000</formula2>
    </dataValidation>
    <dataValidation type="decimal" showErrorMessage="1" errorTitle="Kesalahan Jenis Data" error="Data yang dimasukkan harus berupa Angka!" sqref="P31">
      <formula1>-1000000000000000000</formula1>
      <formula2>1000000000000000000</formula2>
    </dataValidation>
    <dataValidation type="decimal" showErrorMessage="1" errorTitle="Kesalahan Jenis Data" error="Data yang dimasukkan harus berupa Angka!" sqref="Q31">
      <formula1>-1000000000000000000</formula1>
      <formula2>1000000000000000000</formula2>
    </dataValidation>
    <dataValidation type="decimal" showErrorMessage="1" errorTitle="Kesalahan Jenis Data" error="Data yang dimasukkan harus berupa Angka!" sqref="R31">
      <formula1>-1000000000000000000</formula1>
      <formula2>1000000000000000000</formula2>
    </dataValidation>
    <dataValidation type="decimal" showErrorMessage="1" errorTitle="Kesalahan Jenis Data" error="Data yang dimasukkan harus berupa Angka!" sqref="S31">
      <formula1>-1000000000000000000</formula1>
      <formula2>1000000000000000000</formula2>
    </dataValidation>
    <dataValidation type="decimal" showErrorMessage="1" errorTitle="Kesalahan Jenis Data" error="Data yang dimasukkan harus berupa Angka!" sqref="T31">
      <formula1>-1000000000000000000</formula1>
      <formula2>1000000000000000000</formula2>
    </dataValidation>
    <dataValidation type="decimal" showErrorMessage="1" errorTitle="Kesalahan Jenis Data" error="Data yang dimasukkan harus berupa Angka!" sqref="U31">
      <formula1>-1000000000000000000</formula1>
      <formula2>1000000000000000000</formula2>
    </dataValidation>
    <dataValidation type="decimal" showErrorMessage="1" errorTitle="Kesalahan Jenis Data" error="Data yang dimasukkan harus berupa Angka!" sqref="V31">
      <formula1>-1000000000000000000</formula1>
      <formula2>1000000000000000000</formula2>
    </dataValidation>
    <dataValidation type="decimal" showErrorMessage="1" errorTitle="Kesalahan Jenis Data" error="Data yang dimasukkan harus berupa Angka!" sqref="W31">
      <formula1>-1000000000000000000</formula1>
      <formula2>1000000000000000000</formula2>
    </dataValidation>
    <dataValidation type="decimal" showErrorMessage="1" errorTitle="Kesalahan Jenis Data" error="Data yang dimasukkan harus berupa Angka!" sqref="X31">
      <formula1>-1000000000000000000</formula1>
      <formula2>1000000000000000000</formula2>
    </dataValidation>
    <dataValidation type="decimal" showErrorMessage="1" errorTitle="Kesalahan Jenis Data" error="Data yang dimasukkan harus berupa Angka!" sqref="Y31">
      <formula1>-1000000000000000000</formula1>
      <formula2>1000000000000000000</formula2>
    </dataValidation>
    <dataValidation type="decimal" showErrorMessage="1" errorTitle="Kesalahan Jenis Data" error="Data yang dimasukkan harus berupa Angka!" sqref="H32">
      <formula1>-1000000000000000000</formula1>
      <formula2>1000000000000000000</formula2>
    </dataValidation>
    <dataValidation type="decimal" showErrorMessage="1" errorTitle="Kesalahan Jenis Data" error="Data yang dimasukkan harus berupa Angka!" sqref="I32">
      <formula1>-1000000000000000000</formula1>
      <formula2>1000000000000000000</formula2>
    </dataValidation>
    <dataValidation type="decimal" showErrorMessage="1" errorTitle="Kesalahan Jenis Data" error="Data yang dimasukkan harus berupa Angka!" sqref="J32">
      <formula1>-1000000000000000000</formula1>
      <formula2>1000000000000000000</formula2>
    </dataValidation>
    <dataValidation type="decimal" showErrorMessage="1" errorTitle="Kesalahan Jenis Data" error="Data yang dimasukkan harus berupa Angka!" sqref="K32">
      <formula1>-1000000000000000000</formula1>
      <formula2>1000000000000000000</formula2>
    </dataValidation>
    <dataValidation type="decimal" showErrorMessage="1" errorTitle="Kesalahan Jenis Data" error="Data yang dimasukkan harus berupa Angka!" sqref="L32">
      <formula1>-1000000000000000000</formula1>
      <formula2>1000000000000000000</formula2>
    </dataValidation>
    <dataValidation type="decimal" showErrorMessage="1" errorTitle="Kesalahan Jenis Data" error="Data yang dimasukkan harus berupa Angka!" sqref="M32">
      <formula1>-1000000000000000000</formula1>
      <formula2>1000000000000000000</formula2>
    </dataValidation>
    <dataValidation type="decimal" showErrorMessage="1" errorTitle="Kesalahan Jenis Data" error="Data yang dimasukkan harus berupa Angka!" sqref="N32">
      <formula1>-1000000000000000000</formula1>
      <formula2>1000000000000000000</formula2>
    </dataValidation>
    <dataValidation type="decimal" showErrorMessage="1" errorTitle="Kesalahan Jenis Data" error="Data yang dimasukkan harus berupa Angka!" sqref="O32">
      <formula1>-1000000000000000000</formula1>
      <formula2>1000000000000000000</formula2>
    </dataValidation>
    <dataValidation type="decimal" showErrorMessage="1" errorTitle="Kesalahan Jenis Data" error="Data yang dimasukkan harus berupa Angka!" sqref="P32">
      <formula1>-1000000000000000000</formula1>
      <formula2>1000000000000000000</formula2>
    </dataValidation>
    <dataValidation type="decimal" showErrorMessage="1" errorTitle="Kesalahan Jenis Data" error="Data yang dimasukkan harus berupa Angka!" sqref="Q32">
      <formula1>-1000000000000000000</formula1>
      <formula2>1000000000000000000</formula2>
    </dataValidation>
    <dataValidation type="decimal" showErrorMessage="1" errorTitle="Kesalahan Jenis Data" error="Data yang dimasukkan harus berupa Angka!" sqref="R32">
      <formula1>-1000000000000000000</formula1>
      <formula2>1000000000000000000</formula2>
    </dataValidation>
    <dataValidation type="decimal" showErrorMessage="1" errorTitle="Kesalahan Jenis Data" error="Data yang dimasukkan harus berupa Angka!" sqref="S32">
      <formula1>-1000000000000000000</formula1>
      <formula2>1000000000000000000</formula2>
    </dataValidation>
    <dataValidation type="decimal" showErrorMessage="1" errorTitle="Kesalahan Jenis Data" error="Data yang dimasukkan harus berupa Angka!" sqref="T32">
      <formula1>-1000000000000000000</formula1>
      <formula2>1000000000000000000</formula2>
    </dataValidation>
    <dataValidation type="decimal" showErrorMessage="1" errorTitle="Kesalahan Jenis Data" error="Data yang dimasukkan harus berupa Angka!" sqref="U32">
      <formula1>-1000000000000000000</formula1>
      <formula2>1000000000000000000</formula2>
    </dataValidation>
    <dataValidation type="decimal" showErrorMessage="1" errorTitle="Kesalahan Jenis Data" error="Data yang dimasukkan harus berupa Angka!" sqref="V32">
      <formula1>-1000000000000000000</formula1>
      <formula2>1000000000000000000</formula2>
    </dataValidation>
    <dataValidation type="decimal" showErrorMessage="1" errorTitle="Kesalahan Jenis Data" error="Data yang dimasukkan harus berupa Angka!" sqref="W32">
      <formula1>-1000000000000000000</formula1>
      <formula2>1000000000000000000</formula2>
    </dataValidation>
    <dataValidation type="decimal" showErrorMessage="1" errorTitle="Kesalahan Jenis Data" error="Data yang dimasukkan harus berupa Angka!" sqref="X32">
      <formula1>-1000000000000000000</formula1>
      <formula2>1000000000000000000</formula2>
    </dataValidation>
    <dataValidation type="decimal" showErrorMessage="1" errorTitle="Kesalahan Jenis Data" error="Data yang dimasukkan harus berupa Angka!" sqref="Y32">
      <formula1>-1000000000000000000</formula1>
      <formula2>1000000000000000000</formula2>
    </dataValidation>
    <dataValidation type="decimal" showErrorMessage="1" errorTitle="Kesalahan Jenis Data" error="Data yang dimasukkan harus berupa Angka!" sqref="H33">
      <formula1>-1000000000000000000</formula1>
      <formula2>1000000000000000000</formula2>
    </dataValidation>
    <dataValidation type="decimal" showErrorMessage="1" errorTitle="Kesalahan Jenis Data" error="Data yang dimasukkan harus berupa Angka!" sqref="I33">
      <formula1>-1000000000000000000</formula1>
      <formula2>1000000000000000000</formula2>
    </dataValidation>
    <dataValidation type="decimal" showErrorMessage="1" errorTitle="Kesalahan Jenis Data" error="Data yang dimasukkan harus berupa Angka!" sqref="J33">
      <formula1>-1000000000000000000</formula1>
      <formula2>1000000000000000000</formula2>
    </dataValidation>
    <dataValidation type="decimal" showErrorMessage="1" errorTitle="Kesalahan Jenis Data" error="Data yang dimasukkan harus berupa Angka!" sqref="K33">
      <formula1>-1000000000000000000</formula1>
      <formula2>1000000000000000000</formula2>
    </dataValidation>
    <dataValidation type="decimal" showErrorMessage="1" errorTitle="Kesalahan Jenis Data" error="Data yang dimasukkan harus berupa Angka!" sqref="L33">
      <formula1>-1000000000000000000</formula1>
      <formula2>1000000000000000000</formula2>
    </dataValidation>
    <dataValidation type="decimal" showErrorMessage="1" errorTitle="Kesalahan Jenis Data" error="Data yang dimasukkan harus berupa Angka!" sqref="M33">
      <formula1>-1000000000000000000</formula1>
      <formula2>1000000000000000000</formula2>
    </dataValidation>
    <dataValidation type="decimal" showErrorMessage="1" errorTitle="Kesalahan Jenis Data" error="Data yang dimasukkan harus berupa Angka!" sqref="N33">
      <formula1>-1000000000000000000</formula1>
      <formula2>1000000000000000000</formula2>
    </dataValidation>
    <dataValidation type="decimal" showErrorMessage="1" errorTitle="Kesalahan Jenis Data" error="Data yang dimasukkan harus berupa Angka!" sqref="O33">
      <formula1>-1000000000000000000</formula1>
      <formula2>1000000000000000000</formula2>
    </dataValidation>
    <dataValidation type="decimal" showErrorMessage="1" errorTitle="Kesalahan Jenis Data" error="Data yang dimasukkan harus berupa Angka!" sqref="P33">
      <formula1>-1000000000000000000</formula1>
      <formula2>1000000000000000000</formula2>
    </dataValidation>
    <dataValidation type="decimal" showErrorMessage="1" errorTitle="Kesalahan Jenis Data" error="Data yang dimasukkan harus berupa Angka!" sqref="Q33">
      <formula1>-1000000000000000000</formula1>
      <formula2>1000000000000000000</formula2>
    </dataValidation>
    <dataValidation type="decimal" showErrorMessage="1" errorTitle="Kesalahan Jenis Data" error="Data yang dimasukkan harus berupa Angka!" sqref="R33">
      <formula1>-1000000000000000000</formula1>
      <formula2>1000000000000000000</formula2>
    </dataValidation>
    <dataValidation type="decimal" showErrorMessage="1" errorTitle="Kesalahan Jenis Data" error="Data yang dimasukkan harus berupa Angka!" sqref="S33">
      <formula1>-1000000000000000000</formula1>
      <formula2>1000000000000000000</formula2>
    </dataValidation>
    <dataValidation type="decimal" showErrorMessage="1" errorTitle="Kesalahan Jenis Data" error="Data yang dimasukkan harus berupa Angka!" sqref="T33">
      <formula1>-1000000000000000000</formula1>
      <formula2>1000000000000000000</formula2>
    </dataValidation>
    <dataValidation type="decimal" showErrorMessage="1" errorTitle="Kesalahan Jenis Data" error="Data yang dimasukkan harus berupa Angka!" sqref="U33">
      <formula1>-1000000000000000000</formula1>
      <formula2>1000000000000000000</formula2>
    </dataValidation>
    <dataValidation type="decimal" showErrorMessage="1" errorTitle="Kesalahan Jenis Data" error="Data yang dimasukkan harus berupa Angka!" sqref="V33">
      <formula1>-1000000000000000000</formula1>
      <formula2>1000000000000000000</formula2>
    </dataValidation>
    <dataValidation type="decimal" showErrorMessage="1" errorTitle="Kesalahan Jenis Data" error="Data yang dimasukkan harus berupa Angka!" sqref="W33">
      <formula1>-1000000000000000000</formula1>
      <formula2>1000000000000000000</formula2>
    </dataValidation>
    <dataValidation type="decimal" showErrorMessage="1" errorTitle="Kesalahan Jenis Data" error="Data yang dimasukkan harus berupa Angka!" sqref="X33">
      <formula1>-1000000000000000000</formula1>
      <formula2>1000000000000000000</formula2>
    </dataValidation>
    <dataValidation type="decimal" showErrorMessage="1" errorTitle="Kesalahan Jenis Data" error="Data yang dimasukkan harus berupa Angka!" sqref="Y33">
      <formula1>-1000000000000000000</formula1>
      <formula2>1000000000000000000</formula2>
    </dataValidation>
    <dataValidation type="decimal" showErrorMessage="1" errorTitle="Kesalahan Jenis Data" error="Data yang dimasukkan harus berupa Angka!" sqref="H34">
      <formula1>-1000000000000000000</formula1>
      <formula2>1000000000000000000</formula2>
    </dataValidation>
    <dataValidation type="decimal" showErrorMessage="1" errorTitle="Kesalahan Jenis Data" error="Data yang dimasukkan harus berupa Angka!" sqref="I34">
      <formula1>-1000000000000000000</formula1>
      <formula2>1000000000000000000</formula2>
    </dataValidation>
    <dataValidation type="decimal" showErrorMessage="1" errorTitle="Kesalahan Jenis Data" error="Data yang dimasukkan harus berupa Angka!" sqref="J34">
      <formula1>-1000000000000000000</formula1>
      <formula2>1000000000000000000</formula2>
    </dataValidation>
    <dataValidation type="decimal" showErrorMessage="1" errorTitle="Kesalahan Jenis Data" error="Data yang dimasukkan harus berupa Angka!" sqref="K34">
      <formula1>-1000000000000000000</formula1>
      <formula2>1000000000000000000</formula2>
    </dataValidation>
    <dataValidation type="decimal" showErrorMessage="1" errorTitle="Kesalahan Jenis Data" error="Data yang dimasukkan harus berupa Angka!" sqref="L34">
      <formula1>-1000000000000000000</formula1>
      <formula2>1000000000000000000</formula2>
    </dataValidation>
    <dataValidation type="decimal" showErrorMessage="1" errorTitle="Kesalahan Jenis Data" error="Data yang dimasukkan harus berupa Angka!" sqref="M34">
      <formula1>-1000000000000000000</formula1>
      <formula2>1000000000000000000</formula2>
    </dataValidation>
    <dataValidation type="decimal" showErrorMessage="1" errorTitle="Kesalahan Jenis Data" error="Data yang dimasukkan harus berupa Angka!" sqref="N34">
      <formula1>-1000000000000000000</formula1>
      <formula2>1000000000000000000</formula2>
    </dataValidation>
    <dataValidation type="decimal" showErrorMessage="1" errorTitle="Kesalahan Jenis Data" error="Data yang dimasukkan harus berupa Angka!" sqref="O34">
      <formula1>-1000000000000000000</formula1>
      <formula2>1000000000000000000</formula2>
    </dataValidation>
    <dataValidation type="decimal" showErrorMessage="1" errorTitle="Kesalahan Jenis Data" error="Data yang dimasukkan harus berupa Angka!" sqref="P34">
      <formula1>-1000000000000000000</formula1>
      <formula2>1000000000000000000</formula2>
    </dataValidation>
    <dataValidation type="decimal" showErrorMessage="1" errorTitle="Kesalahan Jenis Data" error="Data yang dimasukkan harus berupa Angka!" sqref="Q34">
      <formula1>-1000000000000000000</formula1>
      <formula2>1000000000000000000</formula2>
    </dataValidation>
    <dataValidation type="decimal" showErrorMessage="1" errorTitle="Kesalahan Jenis Data" error="Data yang dimasukkan harus berupa Angka!" sqref="R34">
      <formula1>-1000000000000000000</formula1>
      <formula2>1000000000000000000</formula2>
    </dataValidation>
    <dataValidation type="decimal" showErrorMessage="1" errorTitle="Kesalahan Jenis Data" error="Data yang dimasukkan harus berupa Angka!" sqref="S34">
      <formula1>-1000000000000000000</formula1>
      <formula2>1000000000000000000</formula2>
    </dataValidation>
    <dataValidation type="decimal" showErrorMessage="1" errorTitle="Kesalahan Jenis Data" error="Data yang dimasukkan harus berupa Angka!" sqref="T34">
      <formula1>-1000000000000000000</formula1>
      <formula2>1000000000000000000</formula2>
    </dataValidation>
    <dataValidation type="decimal" showErrorMessage="1" errorTitle="Kesalahan Jenis Data" error="Data yang dimasukkan harus berupa Angka!" sqref="U34">
      <formula1>-1000000000000000000</formula1>
      <formula2>1000000000000000000</formula2>
    </dataValidation>
    <dataValidation type="decimal" showErrorMessage="1" errorTitle="Kesalahan Jenis Data" error="Data yang dimasukkan harus berupa Angka!" sqref="V34">
      <formula1>-1000000000000000000</formula1>
      <formula2>1000000000000000000</formula2>
    </dataValidation>
    <dataValidation type="decimal" showErrorMessage="1" errorTitle="Kesalahan Jenis Data" error="Data yang dimasukkan harus berupa Angka!" sqref="W34">
      <formula1>-1000000000000000000</formula1>
      <formula2>1000000000000000000</formula2>
    </dataValidation>
    <dataValidation type="decimal" showErrorMessage="1" errorTitle="Kesalahan Jenis Data" error="Data yang dimasukkan harus berupa Angka!" sqref="X34">
      <formula1>-1000000000000000000</formula1>
      <formula2>1000000000000000000</formula2>
    </dataValidation>
    <dataValidation type="decimal" showErrorMessage="1" errorTitle="Kesalahan Jenis Data" error="Data yang dimasukkan harus berupa Angka!" sqref="Y34">
      <formula1>-1000000000000000000</formula1>
      <formula2>1000000000000000000</formula2>
    </dataValidation>
    <dataValidation type="decimal" showErrorMessage="1" errorTitle="Kesalahan Jenis Data" error="Data yang dimasukkan harus berupa Angka!" sqref="H35">
      <formula1>-1000000000000000000</formula1>
      <formula2>1000000000000000000</formula2>
    </dataValidation>
    <dataValidation type="decimal" showErrorMessage="1" errorTitle="Kesalahan Jenis Data" error="Data yang dimasukkan harus berupa Angka!" sqref="I35">
      <formula1>-1000000000000000000</formula1>
      <formula2>1000000000000000000</formula2>
    </dataValidation>
    <dataValidation type="decimal" showErrorMessage="1" errorTitle="Kesalahan Jenis Data" error="Data yang dimasukkan harus berupa Angka!" sqref="J35">
      <formula1>-1000000000000000000</formula1>
      <formula2>1000000000000000000</formula2>
    </dataValidation>
    <dataValidation type="decimal" showErrorMessage="1" errorTitle="Kesalahan Jenis Data" error="Data yang dimasukkan harus berupa Angka!" sqref="K35">
      <formula1>-1000000000000000000</formula1>
      <formula2>1000000000000000000</formula2>
    </dataValidation>
    <dataValidation type="decimal" showErrorMessage="1" errorTitle="Kesalahan Jenis Data" error="Data yang dimasukkan harus berupa Angka!" sqref="L35">
      <formula1>-1000000000000000000</formula1>
      <formula2>1000000000000000000</formula2>
    </dataValidation>
    <dataValidation type="decimal" showErrorMessage="1" errorTitle="Kesalahan Jenis Data" error="Data yang dimasukkan harus berupa Angka!" sqref="M35">
      <formula1>-1000000000000000000</formula1>
      <formula2>1000000000000000000</formula2>
    </dataValidation>
    <dataValidation type="decimal" showErrorMessage="1" errorTitle="Kesalahan Jenis Data" error="Data yang dimasukkan harus berupa Angka!" sqref="N35">
      <formula1>-1000000000000000000</formula1>
      <formula2>1000000000000000000</formula2>
    </dataValidation>
    <dataValidation type="decimal" showErrorMessage="1" errorTitle="Kesalahan Jenis Data" error="Data yang dimasukkan harus berupa Angka!" sqref="O35">
      <formula1>-1000000000000000000</formula1>
      <formula2>1000000000000000000</formula2>
    </dataValidation>
    <dataValidation type="decimal" showErrorMessage="1" errorTitle="Kesalahan Jenis Data" error="Data yang dimasukkan harus berupa Angka!" sqref="P35">
      <formula1>-1000000000000000000</formula1>
      <formula2>1000000000000000000</formula2>
    </dataValidation>
    <dataValidation type="decimal" showErrorMessage="1" errorTitle="Kesalahan Jenis Data" error="Data yang dimasukkan harus berupa Angka!" sqref="Q35">
      <formula1>-1000000000000000000</formula1>
      <formula2>1000000000000000000</formula2>
    </dataValidation>
    <dataValidation type="decimal" showErrorMessage="1" errorTitle="Kesalahan Jenis Data" error="Data yang dimasukkan harus berupa Angka!" sqref="R35">
      <formula1>-1000000000000000000</formula1>
      <formula2>1000000000000000000</formula2>
    </dataValidation>
    <dataValidation type="decimal" showErrorMessage="1" errorTitle="Kesalahan Jenis Data" error="Data yang dimasukkan harus berupa Angka!" sqref="S35">
      <formula1>-1000000000000000000</formula1>
      <formula2>1000000000000000000</formula2>
    </dataValidation>
    <dataValidation type="decimal" showErrorMessage="1" errorTitle="Kesalahan Jenis Data" error="Data yang dimasukkan harus berupa Angka!" sqref="T35">
      <formula1>-1000000000000000000</formula1>
      <formula2>1000000000000000000</formula2>
    </dataValidation>
    <dataValidation type="decimal" showErrorMessage="1" errorTitle="Kesalahan Jenis Data" error="Data yang dimasukkan harus berupa Angka!" sqref="U35">
      <formula1>-1000000000000000000</formula1>
      <formula2>1000000000000000000</formula2>
    </dataValidation>
    <dataValidation type="decimal" showErrorMessage="1" errorTitle="Kesalahan Jenis Data" error="Data yang dimasukkan harus berupa Angka!" sqref="V35">
      <formula1>-1000000000000000000</formula1>
      <formula2>1000000000000000000</formula2>
    </dataValidation>
    <dataValidation type="decimal" showErrorMessage="1" errorTitle="Kesalahan Jenis Data" error="Data yang dimasukkan harus berupa Angka!" sqref="W35">
      <formula1>-1000000000000000000</formula1>
      <formula2>1000000000000000000</formula2>
    </dataValidation>
    <dataValidation type="decimal" showErrorMessage="1" errorTitle="Kesalahan Jenis Data" error="Data yang dimasukkan harus berupa Angka!" sqref="X35">
      <formula1>-1000000000000000000</formula1>
      <formula2>1000000000000000000</formula2>
    </dataValidation>
    <dataValidation type="decimal" showErrorMessage="1" errorTitle="Kesalahan Jenis Data" error="Data yang dimasukkan harus berupa Angka!" sqref="Y35">
      <formula1>-1000000000000000000</formula1>
      <formula2>1000000000000000000</formula2>
    </dataValidation>
    <dataValidation type="decimal" showErrorMessage="1" errorTitle="Kesalahan Jenis Data" error="Data yang dimasukkan harus berupa Angka!" sqref="H36">
      <formula1>-1000000000000000000</formula1>
      <formula2>1000000000000000000</formula2>
    </dataValidation>
    <dataValidation type="decimal" showErrorMessage="1" errorTitle="Kesalahan Jenis Data" error="Data yang dimasukkan harus berupa Angka!" sqref="I36">
      <formula1>-1000000000000000000</formula1>
      <formula2>1000000000000000000</formula2>
    </dataValidation>
    <dataValidation type="decimal" showErrorMessage="1" errorTitle="Kesalahan Jenis Data" error="Data yang dimasukkan harus berupa Angka!" sqref="J36">
      <formula1>-1000000000000000000</formula1>
      <formula2>1000000000000000000</formula2>
    </dataValidation>
    <dataValidation type="decimal" showErrorMessage="1" errorTitle="Kesalahan Jenis Data" error="Data yang dimasukkan harus berupa Angka!" sqref="K36">
      <formula1>-1000000000000000000</formula1>
      <formula2>1000000000000000000</formula2>
    </dataValidation>
    <dataValidation type="decimal" showErrorMessage="1" errorTitle="Kesalahan Jenis Data" error="Data yang dimasukkan harus berupa Angka!" sqref="L36">
      <formula1>-1000000000000000000</formula1>
      <formula2>1000000000000000000</formula2>
    </dataValidation>
    <dataValidation type="decimal" showErrorMessage="1" errorTitle="Kesalahan Jenis Data" error="Data yang dimasukkan harus berupa Angka!" sqref="M36">
      <formula1>-1000000000000000000</formula1>
      <formula2>1000000000000000000</formula2>
    </dataValidation>
    <dataValidation type="decimal" showErrorMessage="1" errorTitle="Kesalahan Jenis Data" error="Data yang dimasukkan harus berupa Angka!" sqref="N36">
      <formula1>-1000000000000000000</formula1>
      <formula2>1000000000000000000</formula2>
    </dataValidation>
    <dataValidation type="decimal" showErrorMessage="1" errorTitle="Kesalahan Jenis Data" error="Data yang dimasukkan harus berupa Angka!" sqref="O36">
      <formula1>-1000000000000000000</formula1>
      <formula2>1000000000000000000</formula2>
    </dataValidation>
    <dataValidation type="decimal" showErrorMessage="1" errorTitle="Kesalahan Jenis Data" error="Data yang dimasukkan harus berupa Angka!" sqref="P36">
      <formula1>-1000000000000000000</formula1>
      <formula2>1000000000000000000</formula2>
    </dataValidation>
    <dataValidation type="decimal" showErrorMessage="1" errorTitle="Kesalahan Jenis Data" error="Data yang dimasukkan harus berupa Angka!" sqref="Q36">
      <formula1>-1000000000000000000</formula1>
      <formula2>1000000000000000000</formula2>
    </dataValidation>
    <dataValidation type="decimal" showErrorMessage="1" errorTitle="Kesalahan Jenis Data" error="Data yang dimasukkan harus berupa Angka!" sqref="R36">
      <formula1>-1000000000000000000</formula1>
      <formula2>1000000000000000000</formula2>
    </dataValidation>
    <dataValidation type="decimal" showErrorMessage="1" errorTitle="Kesalahan Jenis Data" error="Data yang dimasukkan harus berupa Angka!" sqref="S36">
      <formula1>-1000000000000000000</formula1>
      <formula2>1000000000000000000</formula2>
    </dataValidation>
    <dataValidation type="decimal" showErrorMessage="1" errorTitle="Kesalahan Jenis Data" error="Data yang dimasukkan harus berupa Angka!" sqref="T36">
      <formula1>-1000000000000000000</formula1>
      <formula2>1000000000000000000</formula2>
    </dataValidation>
    <dataValidation type="decimal" showErrorMessage="1" errorTitle="Kesalahan Jenis Data" error="Data yang dimasukkan harus berupa Angka!" sqref="U36">
      <formula1>-1000000000000000000</formula1>
      <formula2>1000000000000000000</formula2>
    </dataValidation>
    <dataValidation type="decimal" showErrorMessage="1" errorTitle="Kesalahan Jenis Data" error="Data yang dimasukkan harus berupa Angka!" sqref="V36">
      <formula1>-1000000000000000000</formula1>
      <formula2>1000000000000000000</formula2>
    </dataValidation>
    <dataValidation type="decimal" showErrorMessage="1" errorTitle="Kesalahan Jenis Data" error="Data yang dimasukkan harus berupa Angka!" sqref="W36">
      <formula1>-1000000000000000000</formula1>
      <formula2>1000000000000000000</formula2>
    </dataValidation>
    <dataValidation type="decimal" showErrorMessage="1" errorTitle="Kesalahan Jenis Data" error="Data yang dimasukkan harus berupa Angka!" sqref="X36">
      <formula1>-1000000000000000000</formula1>
      <formula2>1000000000000000000</formula2>
    </dataValidation>
    <dataValidation type="decimal" showErrorMessage="1" errorTitle="Kesalahan Jenis Data" error="Data yang dimasukkan harus berupa Angka!" sqref="Y36">
      <formula1>-1000000000000000000</formula1>
      <formula2>1000000000000000000</formula2>
    </dataValidation>
    <dataValidation type="decimal" showErrorMessage="1" errorTitle="Kesalahan Jenis Data" error="Data yang dimasukkan harus berupa Angka!" sqref="H37">
      <formula1>-1000000000000000000</formula1>
      <formula2>1000000000000000000</formula2>
    </dataValidation>
    <dataValidation type="decimal" showErrorMessage="1" errorTitle="Kesalahan Jenis Data" error="Data yang dimasukkan harus berupa Angka!" sqref="I37">
      <formula1>-1000000000000000000</formula1>
      <formula2>1000000000000000000</formula2>
    </dataValidation>
    <dataValidation type="decimal" showErrorMessage="1" errorTitle="Kesalahan Jenis Data" error="Data yang dimasukkan harus berupa Angka!" sqref="J37">
      <formula1>-1000000000000000000</formula1>
      <formula2>1000000000000000000</formula2>
    </dataValidation>
    <dataValidation type="decimal" showErrorMessage="1" errorTitle="Kesalahan Jenis Data" error="Data yang dimasukkan harus berupa Angka!" sqref="K37">
      <formula1>-1000000000000000000</formula1>
      <formula2>1000000000000000000</formula2>
    </dataValidation>
    <dataValidation type="decimal" showErrorMessage="1" errorTitle="Kesalahan Jenis Data" error="Data yang dimasukkan harus berupa Angka!" sqref="L37">
      <formula1>-1000000000000000000</formula1>
      <formula2>1000000000000000000</formula2>
    </dataValidation>
    <dataValidation type="decimal" showErrorMessage="1" errorTitle="Kesalahan Jenis Data" error="Data yang dimasukkan harus berupa Angka!" sqref="M37">
      <formula1>-1000000000000000000</formula1>
      <formula2>1000000000000000000</formula2>
    </dataValidation>
    <dataValidation type="decimal" showErrorMessage="1" errorTitle="Kesalahan Jenis Data" error="Data yang dimasukkan harus berupa Angka!" sqref="N37">
      <formula1>-1000000000000000000</formula1>
      <formula2>1000000000000000000</formula2>
    </dataValidation>
    <dataValidation type="decimal" showErrorMessage="1" errorTitle="Kesalahan Jenis Data" error="Data yang dimasukkan harus berupa Angka!" sqref="O37">
      <formula1>-1000000000000000000</formula1>
      <formula2>1000000000000000000</formula2>
    </dataValidation>
    <dataValidation type="decimal" showErrorMessage="1" errorTitle="Kesalahan Jenis Data" error="Data yang dimasukkan harus berupa Angka!" sqref="P37">
      <formula1>-1000000000000000000</formula1>
      <formula2>1000000000000000000</formula2>
    </dataValidation>
    <dataValidation type="decimal" showErrorMessage="1" errorTitle="Kesalahan Jenis Data" error="Data yang dimasukkan harus berupa Angka!" sqref="Q37">
      <formula1>-1000000000000000000</formula1>
      <formula2>1000000000000000000</formula2>
    </dataValidation>
    <dataValidation type="decimal" showErrorMessage="1" errorTitle="Kesalahan Jenis Data" error="Data yang dimasukkan harus berupa Angka!" sqref="R37">
      <formula1>-1000000000000000000</formula1>
      <formula2>1000000000000000000</formula2>
    </dataValidation>
    <dataValidation type="decimal" showErrorMessage="1" errorTitle="Kesalahan Jenis Data" error="Data yang dimasukkan harus berupa Angka!" sqref="S37">
      <formula1>-1000000000000000000</formula1>
      <formula2>1000000000000000000</formula2>
    </dataValidation>
    <dataValidation type="decimal" showErrorMessage="1" errorTitle="Kesalahan Jenis Data" error="Data yang dimasukkan harus berupa Angka!" sqref="T37">
      <formula1>-1000000000000000000</formula1>
      <formula2>1000000000000000000</formula2>
    </dataValidation>
    <dataValidation type="decimal" showErrorMessage="1" errorTitle="Kesalahan Jenis Data" error="Data yang dimasukkan harus berupa Angka!" sqref="U37">
      <formula1>-1000000000000000000</formula1>
      <formula2>1000000000000000000</formula2>
    </dataValidation>
    <dataValidation type="decimal" showErrorMessage="1" errorTitle="Kesalahan Jenis Data" error="Data yang dimasukkan harus berupa Angka!" sqref="V37">
      <formula1>-1000000000000000000</formula1>
      <formula2>1000000000000000000</formula2>
    </dataValidation>
    <dataValidation type="decimal" showErrorMessage="1" errorTitle="Kesalahan Jenis Data" error="Data yang dimasukkan harus berupa Angka!" sqref="W37">
      <formula1>-1000000000000000000</formula1>
      <formula2>1000000000000000000</formula2>
    </dataValidation>
    <dataValidation type="decimal" showErrorMessage="1" errorTitle="Kesalahan Jenis Data" error="Data yang dimasukkan harus berupa Angka!" sqref="X37">
      <formula1>-1000000000000000000</formula1>
      <formula2>1000000000000000000</formula2>
    </dataValidation>
    <dataValidation type="decimal" showErrorMessage="1" errorTitle="Kesalahan Jenis Data" error="Data yang dimasukkan harus berupa Angka!" sqref="Y37">
      <formula1>-1000000000000000000</formula1>
      <formula2>1000000000000000000</formula2>
    </dataValidation>
    <dataValidation type="decimal" showErrorMessage="1" errorTitle="Kesalahan Jenis Data" error="Data yang dimasukkan harus berupa Angka!" sqref="H38">
      <formula1>-1000000000000000000</formula1>
      <formula2>1000000000000000000</formula2>
    </dataValidation>
    <dataValidation type="decimal" showErrorMessage="1" errorTitle="Kesalahan Jenis Data" error="Data yang dimasukkan harus berupa Angka!" sqref="I38">
      <formula1>-1000000000000000000</formula1>
      <formula2>1000000000000000000</formula2>
    </dataValidation>
    <dataValidation type="decimal" showErrorMessage="1" errorTitle="Kesalahan Jenis Data" error="Data yang dimasukkan harus berupa Angka!" sqref="J38">
      <formula1>-1000000000000000000</formula1>
      <formula2>1000000000000000000</formula2>
    </dataValidation>
    <dataValidation type="decimal" showErrorMessage="1" errorTitle="Kesalahan Jenis Data" error="Data yang dimasukkan harus berupa Angka!" sqref="K38">
      <formula1>-1000000000000000000</formula1>
      <formula2>1000000000000000000</formula2>
    </dataValidation>
    <dataValidation type="decimal" showErrorMessage="1" errorTitle="Kesalahan Jenis Data" error="Data yang dimasukkan harus berupa Angka!" sqref="L38">
      <formula1>-1000000000000000000</formula1>
      <formula2>1000000000000000000</formula2>
    </dataValidation>
    <dataValidation type="decimal" showErrorMessage="1" errorTitle="Kesalahan Jenis Data" error="Data yang dimasukkan harus berupa Angka!" sqref="M38">
      <formula1>-1000000000000000000</formula1>
      <formula2>1000000000000000000</formula2>
    </dataValidation>
    <dataValidation type="decimal" showErrorMessage="1" errorTitle="Kesalahan Jenis Data" error="Data yang dimasukkan harus berupa Angka!" sqref="N38">
      <formula1>-1000000000000000000</formula1>
      <formula2>1000000000000000000</formula2>
    </dataValidation>
    <dataValidation type="decimal" showErrorMessage="1" errorTitle="Kesalahan Jenis Data" error="Data yang dimasukkan harus berupa Angka!" sqref="O38">
      <formula1>-1000000000000000000</formula1>
      <formula2>1000000000000000000</formula2>
    </dataValidation>
    <dataValidation type="decimal" showErrorMessage="1" errorTitle="Kesalahan Jenis Data" error="Data yang dimasukkan harus berupa Angka!" sqref="P38">
      <formula1>-1000000000000000000</formula1>
      <formula2>1000000000000000000</formula2>
    </dataValidation>
    <dataValidation type="decimal" showErrorMessage="1" errorTitle="Kesalahan Jenis Data" error="Data yang dimasukkan harus berupa Angka!" sqref="Q38">
      <formula1>-1000000000000000000</formula1>
      <formula2>1000000000000000000</formula2>
    </dataValidation>
    <dataValidation type="decimal" showErrorMessage="1" errorTitle="Kesalahan Jenis Data" error="Data yang dimasukkan harus berupa Angka!" sqref="R38">
      <formula1>-1000000000000000000</formula1>
      <formula2>1000000000000000000</formula2>
    </dataValidation>
    <dataValidation type="decimal" showErrorMessage="1" errorTitle="Kesalahan Jenis Data" error="Data yang dimasukkan harus berupa Angka!" sqref="S38">
      <formula1>-1000000000000000000</formula1>
      <formula2>1000000000000000000</formula2>
    </dataValidation>
    <dataValidation type="decimal" showErrorMessage="1" errorTitle="Kesalahan Jenis Data" error="Data yang dimasukkan harus berupa Angka!" sqref="T38">
      <formula1>-1000000000000000000</formula1>
      <formula2>1000000000000000000</formula2>
    </dataValidation>
    <dataValidation type="decimal" showErrorMessage="1" errorTitle="Kesalahan Jenis Data" error="Data yang dimasukkan harus berupa Angka!" sqref="U38">
      <formula1>-1000000000000000000</formula1>
      <formula2>1000000000000000000</formula2>
    </dataValidation>
    <dataValidation type="decimal" showErrorMessage="1" errorTitle="Kesalahan Jenis Data" error="Data yang dimasukkan harus berupa Angka!" sqref="V38">
      <formula1>-1000000000000000000</formula1>
      <formula2>1000000000000000000</formula2>
    </dataValidation>
    <dataValidation type="decimal" showErrorMessage="1" errorTitle="Kesalahan Jenis Data" error="Data yang dimasukkan harus berupa Angka!" sqref="W38">
      <formula1>-1000000000000000000</formula1>
      <formula2>1000000000000000000</formula2>
    </dataValidation>
    <dataValidation type="decimal" showErrorMessage="1" errorTitle="Kesalahan Jenis Data" error="Data yang dimasukkan harus berupa Angka!" sqref="X38">
      <formula1>-1000000000000000000</formula1>
      <formula2>1000000000000000000</formula2>
    </dataValidation>
    <dataValidation type="decimal" showErrorMessage="1" errorTitle="Kesalahan Jenis Data" error="Data yang dimasukkan harus berupa Angka!" sqref="Y38">
      <formula1>-1000000000000000000</formula1>
      <formula2>1000000000000000000</formula2>
    </dataValidation>
    <dataValidation type="decimal" showErrorMessage="1" errorTitle="Kesalahan Jenis Data" error="Data yang dimasukkan harus berupa Angka!" sqref="H39">
      <formula1>-1000000000000000000</formula1>
      <formula2>1000000000000000000</formula2>
    </dataValidation>
    <dataValidation type="decimal" showErrorMessage="1" errorTitle="Kesalahan Jenis Data" error="Data yang dimasukkan harus berupa Angka!" sqref="I39">
      <formula1>-1000000000000000000</formula1>
      <formula2>1000000000000000000</formula2>
    </dataValidation>
    <dataValidation type="decimal" showErrorMessage="1" errorTitle="Kesalahan Jenis Data" error="Data yang dimasukkan harus berupa Angka!" sqref="J39">
      <formula1>-1000000000000000000</formula1>
      <formula2>1000000000000000000</formula2>
    </dataValidation>
    <dataValidation type="decimal" showErrorMessage="1" errorTitle="Kesalahan Jenis Data" error="Data yang dimasukkan harus berupa Angka!" sqref="K39">
      <formula1>-1000000000000000000</formula1>
      <formula2>1000000000000000000</formula2>
    </dataValidation>
    <dataValidation type="decimal" showErrorMessage="1" errorTitle="Kesalahan Jenis Data" error="Data yang dimasukkan harus berupa Angka!" sqref="L39">
      <formula1>-1000000000000000000</formula1>
      <formula2>1000000000000000000</formula2>
    </dataValidation>
    <dataValidation type="decimal" showErrorMessage="1" errorTitle="Kesalahan Jenis Data" error="Data yang dimasukkan harus berupa Angka!" sqref="M39">
      <formula1>-1000000000000000000</formula1>
      <formula2>1000000000000000000</formula2>
    </dataValidation>
    <dataValidation type="decimal" showErrorMessage="1" errorTitle="Kesalahan Jenis Data" error="Data yang dimasukkan harus berupa Angka!" sqref="N39">
      <formula1>-1000000000000000000</formula1>
      <formula2>1000000000000000000</formula2>
    </dataValidation>
    <dataValidation type="decimal" showErrorMessage="1" errorTitle="Kesalahan Jenis Data" error="Data yang dimasukkan harus berupa Angka!" sqref="O39">
      <formula1>-1000000000000000000</formula1>
      <formula2>1000000000000000000</formula2>
    </dataValidation>
    <dataValidation type="decimal" showErrorMessage="1" errorTitle="Kesalahan Jenis Data" error="Data yang dimasukkan harus berupa Angka!" sqref="P39">
      <formula1>-1000000000000000000</formula1>
      <formula2>1000000000000000000</formula2>
    </dataValidation>
    <dataValidation type="decimal" showErrorMessage="1" errorTitle="Kesalahan Jenis Data" error="Data yang dimasukkan harus berupa Angka!" sqref="Q39">
      <formula1>-1000000000000000000</formula1>
      <formula2>1000000000000000000</formula2>
    </dataValidation>
    <dataValidation type="decimal" showErrorMessage="1" errorTitle="Kesalahan Jenis Data" error="Data yang dimasukkan harus berupa Angka!" sqref="R39">
      <formula1>-1000000000000000000</formula1>
      <formula2>1000000000000000000</formula2>
    </dataValidation>
    <dataValidation type="decimal" showErrorMessage="1" errorTitle="Kesalahan Jenis Data" error="Data yang dimasukkan harus berupa Angka!" sqref="S39">
      <formula1>-1000000000000000000</formula1>
      <formula2>1000000000000000000</formula2>
    </dataValidation>
    <dataValidation type="decimal" showErrorMessage="1" errorTitle="Kesalahan Jenis Data" error="Data yang dimasukkan harus berupa Angka!" sqref="T39">
      <formula1>-1000000000000000000</formula1>
      <formula2>1000000000000000000</formula2>
    </dataValidation>
    <dataValidation type="decimal" showErrorMessage="1" errorTitle="Kesalahan Jenis Data" error="Data yang dimasukkan harus berupa Angka!" sqref="U39">
      <formula1>-1000000000000000000</formula1>
      <formula2>1000000000000000000</formula2>
    </dataValidation>
    <dataValidation type="decimal" showErrorMessage="1" errorTitle="Kesalahan Jenis Data" error="Data yang dimasukkan harus berupa Angka!" sqref="V39">
      <formula1>-1000000000000000000</formula1>
      <formula2>1000000000000000000</formula2>
    </dataValidation>
    <dataValidation type="decimal" showErrorMessage="1" errorTitle="Kesalahan Jenis Data" error="Data yang dimasukkan harus berupa Angka!" sqref="W39">
      <formula1>-1000000000000000000</formula1>
      <formula2>1000000000000000000</formula2>
    </dataValidation>
    <dataValidation type="decimal" showErrorMessage="1" errorTitle="Kesalahan Jenis Data" error="Data yang dimasukkan harus berupa Angka!" sqref="X39">
      <formula1>-1000000000000000000</formula1>
      <formula2>1000000000000000000</formula2>
    </dataValidation>
    <dataValidation type="decimal" showErrorMessage="1" errorTitle="Kesalahan Jenis Data" error="Data yang dimasukkan harus berupa Angka!" sqref="Y39">
      <formula1>-1000000000000000000</formula1>
      <formula2>1000000000000000000</formula2>
    </dataValidation>
    <dataValidation type="decimal" showErrorMessage="1" errorTitle="Kesalahan Jenis Data" error="Data yang dimasukkan harus berupa Angka!" sqref="H40">
      <formula1>-1000000000000000000</formula1>
      <formula2>1000000000000000000</formula2>
    </dataValidation>
    <dataValidation type="decimal" showErrorMessage="1" errorTitle="Kesalahan Jenis Data" error="Data yang dimasukkan harus berupa Angka!" sqref="I40">
      <formula1>-1000000000000000000</formula1>
      <formula2>1000000000000000000</formula2>
    </dataValidation>
    <dataValidation type="decimal" showErrorMessage="1" errorTitle="Kesalahan Jenis Data" error="Data yang dimasukkan harus berupa Angka!" sqref="J40">
      <formula1>-1000000000000000000</formula1>
      <formula2>1000000000000000000</formula2>
    </dataValidation>
    <dataValidation type="decimal" showErrorMessage="1" errorTitle="Kesalahan Jenis Data" error="Data yang dimasukkan harus berupa Angka!" sqref="K40">
      <formula1>-1000000000000000000</formula1>
      <formula2>1000000000000000000</formula2>
    </dataValidation>
    <dataValidation type="decimal" showErrorMessage="1" errorTitle="Kesalahan Jenis Data" error="Data yang dimasukkan harus berupa Angka!" sqref="L40">
      <formula1>-1000000000000000000</formula1>
      <formula2>1000000000000000000</formula2>
    </dataValidation>
    <dataValidation type="decimal" showErrorMessage="1" errorTitle="Kesalahan Jenis Data" error="Data yang dimasukkan harus berupa Angka!" sqref="M40">
      <formula1>-1000000000000000000</formula1>
      <formula2>1000000000000000000</formula2>
    </dataValidation>
    <dataValidation type="decimal" showErrorMessage="1" errorTitle="Kesalahan Jenis Data" error="Data yang dimasukkan harus berupa Angka!" sqref="N40">
      <formula1>-1000000000000000000</formula1>
      <formula2>1000000000000000000</formula2>
    </dataValidation>
    <dataValidation type="decimal" showErrorMessage="1" errorTitle="Kesalahan Jenis Data" error="Data yang dimasukkan harus berupa Angka!" sqref="O40">
      <formula1>-1000000000000000000</formula1>
      <formula2>1000000000000000000</formula2>
    </dataValidation>
    <dataValidation type="decimal" showErrorMessage="1" errorTitle="Kesalahan Jenis Data" error="Data yang dimasukkan harus berupa Angka!" sqref="P40">
      <formula1>-1000000000000000000</formula1>
      <formula2>1000000000000000000</formula2>
    </dataValidation>
    <dataValidation type="decimal" showErrorMessage="1" errorTitle="Kesalahan Jenis Data" error="Data yang dimasukkan harus berupa Angka!" sqref="Q40">
      <formula1>-1000000000000000000</formula1>
      <formula2>1000000000000000000</formula2>
    </dataValidation>
    <dataValidation type="decimal" showErrorMessage="1" errorTitle="Kesalahan Jenis Data" error="Data yang dimasukkan harus berupa Angka!" sqref="R40">
      <formula1>-1000000000000000000</formula1>
      <formula2>1000000000000000000</formula2>
    </dataValidation>
    <dataValidation type="decimal" showErrorMessage="1" errorTitle="Kesalahan Jenis Data" error="Data yang dimasukkan harus berupa Angka!" sqref="S40">
      <formula1>-1000000000000000000</formula1>
      <formula2>1000000000000000000</formula2>
    </dataValidation>
    <dataValidation type="decimal" showErrorMessage="1" errorTitle="Kesalahan Jenis Data" error="Data yang dimasukkan harus berupa Angka!" sqref="T40">
      <formula1>-1000000000000000000</formula1>
      <formula2>1000000000000000000</formula2>
    </dataValidation>
    <dataValidation type="decimal" showErrorMessage="1" errorTitle="Kesalahan Jenis Data" error="Data yang dimasukkan harus berupa Angka!" sqref="U40">
      <formula1>-1000000000000000000</formula1>
      <formula2>1000000000000000000</formula2>
    </dataValidation>
    <dataValidation type="decimal" showErrorMessage="1" errorTitle="Kesalahan Jenis Data" error="Data yang dimasukkan harus berupa Angka!" sqref="V40">
      <formula1>-1000000000000000000</formula1>
      <formula2>1000000000000000000</formula2>
    </dataValidation>
    <dataValidation type="decimal" showErrorMessage="1" errorTitle="Kesalahan Jenis Data" error="Data yang dimasukkan harus berupa Angka!" sqref="W40">
      <formula1>-1000000000000000000</formula1>
      <formula2>1000000000000000000</formula2>
    </dataValidation>
    <dataValidation type="decimal" showErrorMessage="1" errorTitle="Kesalahan Jenis Data" error="Data yang dimasukkan harus berupa Angka!" sqref="X40">
      <formula1>-1000000000000000000</formula1>
      <formula2>1000000000000000000</formula2>
    </dataValidation>
    <dataValidation type="decimal" showErrorMessage="1" errorTitle="Kesalahan Jenis Data" error="Data yang dimasukkan harus berupa Angka!" sqref="Y40">
      <formula1>-1000000000000000000</formula1>
      <formula2>1000000000000000000</formula2>
    </dataValidation>
    <dataValidation type="decimal" showErrorMessage="1" errorTitle="Kesalahan Jenis Data" error="Data yang dimasukkan harus berupa Angka!" sqref="H41">
      <formula1>-1000000000000000000</formula1>
      <formula2>1000000000000000000</formula2>
    </dataValidation>
    <dataValidation type="decimal" showErrorMessage="1" errorTitle="Kesalahan Jenis Data" error="Data yang dimasukkan harus berupa Angka!" sqref="I41">
      <formula1>-1000000000000000000</formula1>
      <formula2>1000000000000000000</formula2>
    </dataValidation>
    <dataValidation type="decimal" showErrorMessage="1" errorTitle="Kesalahan Jenis Data" error="Data yang dimasukkan harus berupa Angka!" sqref="J41">
      <formula1>-1000000000000000000</formula1>
      <formula2>1000000000000000000</formula2>
    </dataValidation>
    <dataValidation type="decimal" showErrorMessage="1" errorTitle="Kesalahan Jenis Data" error="Data yang dimasukkan harus berupa Angka!" sqref="K41">
      <formula1>-1000000000000000000</formula1>
      <formula2>1000000000000000000</formula2>
    </dataValidation>
    <dataValidation type="decimal" showErrorMessage="1" errorTitle="Kesalahan Jenis Data" error="Data yang dimasukkan harus berupa Angka!" sqref="L41">
      <formula1>-1000000000000000000</formula1>
      <formula2>1000000000000000000</formula2>
    </dataValidation>
    <dataValidation type="decimal" showErrorMessage="1" errorTitle="Kesalahan Jenis Data" error="Data yang dimasukkan harus berupa Angka!" sqref="M41">
      <formula1>-1000000000000000000</formula1>
      <formula2>1000000000000000000</formula2>
    </dataValidation>
    <dataValidation type="decimal" showErrorMessage="1" errorTitle="Kesalahan Jenis Data" error="Data yang dimasukkan harus berupa Angka!" sqref="N41">
      <formula1>-1000000000000000000</formula1>
      <formula2>1000000000000000000</formula2>
    </dataValidation>
    <dataValidation type="decimal" showErrorMessage="1" errorTitle="Kesalahan Jenis Data" error="Data yang dimasukkan harus berupa Angka!" sqref="O41">
      <formula1>-1000000000000000000</formula1>
      <formula2>1000000000000000000</formula2>
    </dataValidation>
    <dataValidation type="decimal" showErrorMessage="1" errorTitle="Kesalahan Jenis Data" error="Data yang dimasukkan harus berupa Angka!" sqref="P41">
      <formula1>-1000000000000000000</formula1>
      <formula2>1000000000000000000</formula2>
    </dataValidation>
    <dataValidation type="decimal" showErrorMessage="1" errorTitle="Kesalahan Jenis Data" error="Data yang dimasukkan harus berupa Angka!" sqref="Q41">
      <formula1>-1000000000000000000</formula1>
      <formula2>1000000000000000000</formula2>
    </dataValidation>
    <dataValidation type="decimal" showErrorMessage="1" errorTitle="Kesalahan Jenis Data" error="Data yang dimasukkan harus berupa Angka!" sqref="R41">
      <formula1>-1000000000000000000</formula1>
      <formula2>1000000000000000000</formula2>
    </dataValidation>
    <dataValidation type="decimal" showErrorMessage="1" errorTitle="Kesalahan Jenis Data" error="Data yang dimasukkan harus berupa Angka!" sqref="S41">
      <formula1>-1000000000000000000</formula1>
      <formula2>1000000000000000000</formula2>
    </dataValidation>
    <dataValidation type="decimal" showErrorMessage="1" errorTitle="Kesalahan Jenis Data" error="Data yang dimasukkan harus berupa Angka!" sqref="T41">
      <formula1>-1000000000000000000</formula1>
      <formula2>1000000000000000000</formula2>
    </dataValidation>
    <dataValidation type="decimal" showErrorMessage="1" errorTitle="Kesalahan Jenis Data" error="Data yang dimasukkan harus berupa Angka!" sqref="U41">
      <formula1>-1000000000000000000</formula1>
      <formula2>1000000000000000000</formula2>
    </dataValidation>
    <dataValidation type="decimal" showErrorMessage="1" errorTitle="Kesalahan Jenis Data" error="Data yang dimasukkan harus berupa Angka!" sqref="V41">
      <formula1>-1000000000000000000</formula1>
      <formula2>1000000000000000000</formula2>
    </dataValidation>
    <dataValidation type="decimal" showErrorMessage="1" errorTitle="Kesalahan Jenis Data" error="Data yang dimasukkan harus berupa Angka!" sqref="W41">
      <formula1>-1000000000000000000</formula1>
      <formula2>1000000000000000000</formula2>
    </dataValidation>
    <dataValidation type="decimal" showErrorMessage="1" errorTitle="Kesalahan Jenis Data" error="Data yang dimasukkan harus berupa Angka!" sqref="X41">
      <formula1>-1000000000000000000</formula1>
      <formula2>1000000000000000000</formula2>
    </dataValidation>
    <dataValidation type="decimal" showErrorMessage="1" errorTitle="Kesalahan Jenis Data" error="Data yang dimasukkan harus berupa Angka!" sqref="Y41">
      <formula1>-1000000000000000000</formula1>
      <formula2>1000000000000000000</formula2>
    </dataValidation>
    <dataValidation type="decimal" showErrorMessage="1" errorTitle="Kesalahan Jenis Data" error="Data yang dimasukkan harus berupa Angka!" sqref="H42">
      <formula1>-1000000000000000000</formula1>
      <formula2>1000000000000000000</formula2>
    </dataValidation>
    <dataValidation type="decimal" showErrorMessage="1" errorTitle="Kesalahan Jenis Data" error="Data yang dimasukkan harus berupa Angka!" sqref="I42">
      <formula1>-1000000000000000000</formula1>
      <formula2>1000000000000000000</formula2>
    </dataValidation>
    <dataValidation type="decimal" showErrorMessage="1" errorTitle="Kesalahan Jenis Data" error="Data yang dimasukkan harus berupa Angka!" sqref="J42">
      <formula1>-1000000000000000000</formula1>
      <formula2>1000000000000000000</formula2>
    </dataValidation>
    <dataValidation type="decimal" showErrorMessage="1" errorTitle="Kesalahan Jenis Data" error="Data yang dimasukkan harus berupa Angka!" sqref="K42">
      <formula1>-1000000000000000000</formula1>
      <formula2>1000000000000000000</formula2>
    </dataValidation>
    <dataValidation type="decimal" showErrorMessage="1" errorTitle="Kesalahan Jenis Data" error="Data yang dimasukkan harus berupa Angka!" sqref="L42">
      <formula1>-1000000000000000000</formula1>
      <formula2>1000000000000000000</formula2>
    </dataValidation>
    <dataValidation type="decimal" showErrorMessage="1" errorTitle="Kesalahan Jenis Data" error="Data yang dimasukkan harus berupa Angka!" sqref="M42">
      <formula1>-1000000000000000000</formula1>
      <formula2>1000000000000000000</formula2>
    </dataValidation>
    <dataValidation type="decimal" showErrorMessage="1" errorTitle="Kesalahan Jenis Data" error="Data yang dimasukkan harus berupa Angka!" sqref="N42">
      <formula1>-1000000000000000000</formula1>
      <formula2>1000000000000000000</formula2>
    </dataValidation>
    <dataValidation type="decimal" showErrorMessage="1" errorTitle="Kesalahan Jenis Data" error="Data yang dimasukkan harus berupa Angka!" sqref="O42">
      <formula1>-1000000000000000000</formula1>
      <formula2>1000000000000000000</formula2>
    </dataValidation>
    <dataValidation type="decimal" showErrorMessage="1" errorTitle="Kesalahan Jenis Data" error="Data yang dimasukkan harus berupa Angka!" sqref="P42">
      <formula1>-1000000000000000000</formula1>
      <formula2>1000000000000000000</formula2>
    </dataValidation>
    <dataValidation type="decimal" showErrorMessage="1" errorTitle="Kesalahan Jenis Data" error="Data yang dimasukkan harus berupa Angka!" sqref="Q42">
      <formula1>-1000000000000000000</formula1>
      <formula2>1000000000000000000</formula2>
    </dataValidation>
    <dataValidation type="decimal" showErrorMessage="1" errorTitle="Kesalahan Jenis Data" error="Data yang dimasukkan harus berupa Angka!" sqref="R42">
      <formula1>-1000000000000000000</formula1>
      <formula2>1000000000000000000</formula2>
    </dataValidation>
    <dataValidation type="decimal" showErrorMessage="1" errorTitle="Kesalahan Jenis Data" error="Data yang dimasukkan harus berupa Angka!" sqref="S42">
      <formula1>-1000000000000000000</formula1>
      <formula2>1000000000000000000</formula2>
    </dataValidation>
    <dataValidation type="decimal" showErrorMessage="1" errorTitle="Kesalahan Jenis Data" error="Data yang dimasukkan harus berupa Angka!" sqref="T42">
      <formula1>-1000000000000000000</formula1>
      <formula2>1000000000000000000</formula2>
    </dataValidation>
    <dataValidation type="decimal" showErrorMessage="1" errorTitle="Kesalahan Jenis Data" error="Data yang dimasukkan harus berupa Angka!" sqref="U42">
      <formula1>-1000000000000000000</formula1>
      <formula2>1000000000000000000</formula2>
    </dataValidation>
    <dataValidation type="decimal" showErrorMessage="1" errorTitle="Kesalahan Jenis Data" error="Data yang dimasukkan harus berupa Angka!" sqref="V42">
      <formula1>-1000000000000000000</formula1>
      <formula2>1000000000000000000</formula2>
    </dataValidation>
    <dataValidation type="decimal" showErrorMessage="1" errorTitle="Kesalahan Jenis Data" error="Data yang dimasukkan harus berupa Angka!" sqref="W42">
      <formula1>-1000000000000000000</formula1>
      <formula2>1000000000000000000</formula2>
    </dataValidation>
    <dataValidation type="decimal" showErrorMessage="1" errorTitle="Kesalahan Jenis Data" error="Data yang dimasukkan harus berupa Angka!" sqref="X42">
      <formula1>-1000000000000000000</formula1>
      <formula2>1000000000000000000</formula2>
    </dataValidation>
    <dataValidation type="decimal" showErrorMessage="1" errorTitle="Kesalahan Jenis Data" error="Data yang dimasukkan harus berupa Angka!" sqref="Y42">
      <formula1>-1000000000000000000</formula1>
      <formula2>1000000000000000000</formula2>
    </dataValidation>
    <dataValidation type="decimal" showErrorMessage="1" errorTitle="Kesalahan Jenis Data" error="Data yang dimasukkan harus berupa Angka!" sqref="H43">
      <formula1>-1000000000000000000</formula1>
      <formula2>1000000000000000000</formula2>
    </dataValidation>
    <dataValidation type="decimal" showErrorMessage="1" errorTitle="Kesalahan Jenis Data" error="Data yang dimasukkan harus berupa Angka!" sqref="I43">
      <formula1>-1000000000000000000</formula1>
      <formula2>1000000000000000000</formula2>
    </dataValidation>
    <dataValidation type="decimal" showErrorMessage="1" errorTitle="Kesalahan Jenis Data" error="Data yang dimasukkan harus berupa Angka!" sqref="J43">
      <formula1>-1000000000000000000</formula1>
      <formula2>1000000000000000000</formula2>
    </dataValidation>
    <dataValidation type="decimal" showErrorMessage="1" errorTitle="Kesalahan Jenis Data" error="Data yang dimasukkan harus berupa Angka!" sqref="K43">
      <formula1>-1000000000000000000</formula1>
      <formula2>1000000000000000000</formula2>
    </dataValidation>
    <dataValidation type="decimal" showErrorMessage="1" errorTitle="Kesalahan Jenis Data" error="Data yang dimasukkan harus berupa Angka!" sqref="L43">
      <formula1>-1000000000000000000</formula1>
      <formula2>1000000000000000000</formula2>
    </dataValidation>
    <dataValidation type="decimal" showErrorMessage="1" errorTitle="Kesalahan Jenis Data" error="Data yang dimasukkan harus berupa Angka!" sqref="M43">
      <formula1>-1000000000000000000</formula1>
      <formula2>1000000000000000000</formula2>
    </dataValidation>
    <dataValidation type="decimal" showErrorMessage="1" errorTitle="Kesalahan Jenis Data" error="Data yang dimasukkan harus berupa Angka!" sqref="N43">
      <formula1>-1000000000000000000</formula1>
      <formula2>1000000000000000000</formula2>
    </dataValidation>
    <dataValidation type="decimal" showErrorMessage="1" errorTitle="Kesalahan Jenis Data" error="Data yang dimasukkan harus berupa Angka!" sqref="O43">
      <formula1>-1000000000000000000</formula1>
      <formula2>1000000000000000000</formula2>
    </dataValidation>
    <dataValidation type="decimal" showErrorMessage="1" errorTitle="Kesalahan Jenis Data" error="Data yang dimasukkan harus berupa Angka!" sqref="P43">
      <formula1>-1000000000000000000</formula1>
      <formula2>1000000000000000000</formula2>
    </dataValidation>
    <dataValidation type="decimal" showErrorMessage="1" errorTitle="Kesalahan Jenis Data" error="Data yang dimasukkan harus berupa Angka!" sqref="Q43">
      <formula1>-1000000000000000000</formula1>
      <formula2>1000000000000000000</formula2>
    </dataValidation>
    <dataValidation type="decimal" showErrorMessage="1" errorTitle="Kesalahan Jenis Data" error="Data yang dimasukkan harus berupa Angka!" sqref="R43">
      <formula1>-1000000000000000000</formula1>
      <formula2>1000000000000000000</formula2>
    </dataValidation>
    <dataValidation type="decimal" showErrorMessage="1" errorTitle="Kesalahan Jenis Data" error="Data yang dimasukkan harus berupa Angka!" sqref="S43">
      <formula1>-1000000000000000000</formula1>
      <formula2>1000000000000000000</formula2>
    </dataValidation>
    <dataValidation type="decimal" showErrorMessage="1" errorTitle="Kesalahan Jenis Data" error="Data yang dimasukkan harus berupa Angka!" sqref="T43">
      <formula1>-1000000000000000000</formula1>
      <formula2>1000000000000000000</formula2>
    </dataValidation>
    <dataValidation type="decimal" showErrorMessage="1" errorTitle="Kesalahan Jenis Data" error="Data yang dimasukkan harus berupa Angka!" sqref="U43">
      <formula1>-1000000000000000000</formula1>
      <formula2>1000000000000000000</formula2>
    </dataValidation>
    <dataValidation type="decimal" showErrorMessage="1" errorTitle="Kesalahan Jenis Data" error="Data yang dimasukkan harus berupa Angka!" sqref="V43">
      <formula1>-1000000000000000000</formula1>
      <formula2>1000000000000000000</formula2>
    </dataValidation>
    <dataValidation type="decimal" showErrorMessage="1" errorTitle="Kesalahan Jenis Data" error="Data yang dimasukkan harus berupa Angka!" sqref="W43">
      <formula1>-1000000000000000000</formula1>
      <formula2>1000000000000000000</formula2>
    </dataValidation>
    <dataValidation type="decimal" showErrorMessage="1" errorTitle="Kesalahan Jenis Data" error="Data yang dimasukkan harus berupa Angka!" sqref="X43">
      <formula1>-1000000000000000000</formula1>
      <formula2>1000000000000000000</formula2>
    </dataValidation>
    <dataValidation type="decimal" showErrorMessage="1" errorTitle="Kesalahan Jenis Data" error="Data yang dimasukkan harus berupa Angka!" sqref="Y43">
      <formula1>-1000000000000000000</formula1>
      <formula2>1000000000000000000</formula2>
    </dataValidation>
    <dataValidation type="decimal" showErrorMessage="1" errorTitle="Kesalahan Jenis Data" error="Data yang dimasukkan harus berupa Angka!" sqref="H44">
      <formula1>-1000000000000000000</formula1>
      <formula2>1000000000000000000</formula2>
    </dataValidation>
    <dataValidation type="decimal" showErrorMessage="1" errorTitle="Kesalahan Jenis Data" error="Data yang dimasukkan harus berupa Angka!" sqref="I44">
      <formula1>-1000000000000000000</formula1>
      <formula2>1000000000000000000</formula2>
    </dataValidation>
    <dataValidation type="decimal" showErrorMessage="1" errorTitle="Kesalahan Jenis Data" error="Data yang dimasukkan harus berupa Angka!" sqref="J44">
      <formula1>-1000000000000000000</formula1>
      <formula2>1000000000000000000</formula2>
    </dataValidation>
    <dataValidation type="decimal" showErrorMessage="1" errorTitle="Kesalahan Jenis Data" error="Data yang dimasukkan harus berupa Angka!" sqref="K44">
      <formula1>-1000000000000000000</formula1>
      <formula2>1000000000000000000</formula2>
    </dataValidation>
    <dataValidation type="decimal" showErrorMessage="1" errorTitle="Kesalahan Jenis Data" error="Data yang dimasukkan harus berupa Angka!" sqref="L44">
      <formula1>-1000000000000000000</formula1>
      <formula2>1000000000000000000</formula2>
    </dataValidation>
    <dataValidation type="decimal" showErrorMessage="1" errorTitle="Kesalahan Jenis Data" error="Data yang dimasukkan harus berupa Angka!" sqref="M44">
      <formula1>-1000000000000000000</formula1>
      <formula2>1000000000000000000</formula2>
    </dataValidation>
    <dataValidation type="decimal" showErrorMessage="1" errorTitle="Kesalahan Jenis Data" error="Data yang dimasukkan harus berupa Angka!" sqref="N44">
      <formula1>-1000000000000000000</formula1>
      <formula2>1000000000000000000</formula2>
    </dataValidation>
    <dataValidation type="decimal" showErrorMessage="1" errorTitle="Kesalahan Jenis Data" error="Data yang dimasukkan harus berupa Angka!" sqref="O44">
      <formula1>-1000000000000000000</formula1>
      <formula2>1000000000000000000</formula2>
    </dataValidation>
    <dataValidation type="decimal" showErrorMessage="1" errorTitle="Kesalahan Jenis Data" error="Data yang dimasukkan harus berupa Angka!" sqref="P44">
      <formula1>-1000000000000000000</formula1>
      <formula2>1000000000000000000</formula2>
    </dataValidation>
    <dataValidation type="decimal" showErrorMessage="1" errorTitle="Kesalahan Jenis Data" error="Data yang dimasukkan harus berupa Angka!" sqref="Q44">
      <formula1>-1000000000000000000</formula1>
      <formula2>1000000000000000000</formula2>
    </dataValidation>
    <dataValidation type="decimal" showErrorMessage="1" errorTitle="Kesalahan Jenis Data" error="Data yang dimasukkan harus berupa Angka!" sqref="R44">
      <formula1>-1000000000000000000</formula1>
      <formula2>1000000000000000000</formula2>
    </dataValidation>
    <dataValidation type="decimal" showErrorMessage="1" errorTitle="Kesalahan Jenis Data" error="Data yang dimasukkan harus berupa Angka!" sqref="S44">
      <formula1>-1000000000000000000</formula1>
      <formula2>1000000000000000000</formula2>
    </dataValidation>
    <dataValidation type="decimal" showErrorMessage="1" errorTitle="Kesalahan Jenis Data" error="Data yang dimasukkan harus berupa Angka!" sqref="T44">
      <formula1>-1000000000000000000</formula1>
      <formula2>1000000000000000000</formula2>
    </dataValidation>
    <dataValidation type="decimal" showErrorMessage="1" errorTitle="Kesalahan Jenis Data" error="Data yang dimasukkan harus berupa Angka!" sqref="U44">
      <formula1>-1000000000000000000</formula1>
      <formula2>1000000000000000000</formula2>
    </dataValidation>
    <dataValidation type="decimal" showErrorMessage="1" errorTitle="Kesalahan Jenis Data" error="Data yang dimasukkan harus berupa Angka!" sqref="V44">
      <formula1>-1000000000000000000</formula1>
      <formula2>1000000000000000000</formula2>
    </dataValidation>
    <dataValidation type="decimal" showErrorMessage="1" errorTitle="Kesalahan Jenis Data" error="Data yang dimasukkan harus berupa Angka!" sqref="W44">
      <formula1>-1000000000000000000</formula1>
      <formula2>1000000000000000000</formula2>
    </dataValidation>
    <dataValidation type="decimal" showErrorMessage="1" errorTitle="Kesalahan Jenis Data" error="Data yang dimasukkan harus berupa Angka!" sqref="X44">
      <formula1>-1000000000000000000</formula1>
      <formula2>1000000000000000000</formula2>
    </dataValidation>
    <dataValidation type="decimal" showErrorMessage="1" errorTitle="Kesalahan Jenis Data" error="Data yang dimasukkan harus berupa Angka!" sqref="Y44">
      <formula1>-1000000000000000000</formula1>
      <formula2>1000000000000000000</formula2>
    </dataValidation>
    <dataValidation type="decimal" showErrorMessage="1" errorTitle="Kesalahan Jenis Data" error="Data yang dimasukkan harus berupa Angka!" sqref="H45">
      <formula1>-1000000000000000000</formula1>
      <formula2>1000000000000000000</formula2>
    </dataValidation>
    <dataValidation type="decimal" showErrorMessage="1" errorTitle="Kesalahan Jenis Data" error="Data yang dimasukkan harus berupa Angka!" sqref="I45">
      <formula1>-1000000000000000000</formula1>
      <formula2>1000000000000000000</formula2>
    </dataValidation>
    <dataValidation type="decimal" showErrorMessage="1" errorTitle="Kesalahan Jenis Data" error="Data yang dimasukkan harus berupa Angka!" sqref="J45">
      <formula1>-1000000000000000000</formula1>
      <formula2>1000000000000000000</formula2>
    </dataValidation>
    <dataValidation type="decimal" showErrorMessage="1" errorTitle="Kesalahan Jenis Data" error="Data yang dimasukkan harus berupa Angka!" sqref="K45">
      <formula1>-1000000000000000000</formula1>
      <formula2>1000000000000000000</formula2>
    </dataValidation>
    <dataValidation type="decimal" showErrorMessage="1" errorTitle="Kesalahan Jenis Data" error="Data yang dimasukkan harus berupa Angka!" sqref="L45">
      <formula1>-1000000000000000000</formula1>
      <formula2>1000000000000000000</formula2>
    </dataValidation>
    <dataValidation type="decimal" showErrorMessage="1" errorTitle="Kesalahan Jenis Data" error="Data yang dimasukkan harus berupa Angka!" sqref="M45">
      <formula1>-1000000000000000000</formula1>
      <formula2>1000000000000000000</formula2>
    </dataValidation>
    <dataValidation type="decimal" showErrorMessage="1" errorTitle="Kesalahan Jenis Data" error="Data yang dimasukkan harus berupa Angka!" sqref="N45">
      <formula1>-1000000000000000000</formula1>
      <formula2>1000000000000000000</formula2>
    </dataValidation>
    <dataValidation type="decimal" showErrorMessage="1" errorTitle="Kesalahan Jenis Data" error="Data yang dimasukkan harus berupa Angka!" sqref="O45">
      <formula1>-1000000000000000000</formula1>
      <formula2>1000000000000000000</formula2>
    </dataValidation>
    <dataValidation type="decimal" showErrorMessage="1" errorTitle="Kesalahan Jenis Data" error="Data yang dimasukkan harus berupa Angka!" sqref="P45">
      <formula1>-1000000000000000000</formula1>
      <formula2>1000000000000000000</formula2>
    </dataValidation>
    <dataValidation type="decimal" showErrorMessage="1" errorTitle="Kesalahan Jenis Data" error="Data yang dimasukkan harus berupa Angka!" sqref="Q45">
      <formula1>-1000000000000000000</formula1>
      <formula2>1000000000000000000</formula2>
    </dataValidation>
    <dataValidation type="decimal" showErrorMessage="1" errorTitle="Kesalahan Jenis Data" error="Data yang dimasukkan harus berupa Angka!" sqref="R45">
      <formula1>-1000000000000000000</formula1>
      <formula2>1000000000000000000</formula2>
    </dataValidation>
    <dataValidation type="decimal" showErrorMessage="1" errorTitle="Kesalahan Jenis Data" error="Data yang dimasukkan harus berupa Angka!" sqref="S45">
      <formula1>-1000000000000000000</formula1>
      <formula2>1000000000000000000</formula2>
    </dataValidation>
    <dataValidation type="decimal" showErrorMessage="1" errorTitle="Kesalahan Jenis Data" error="Data yang dimasukkan harus berupa Angka!" sqref="T45">
      <formula1>-1000000000000000000</formula1>
      <formula2>1000000000000000000</formula2>
    </dataValidation>
    <dataValidation type="decimal" showErrorMessage="1" errorTitle="Kesalahan Jenis Data" error="Data yang dimasukkan harus berupa Angka!" sqref="U45">
      <formula1>-1000000000000000000</formula1>
      <formula2>1000000000000000000</formula2>
    </dataValidation>
    <dataValidation type="decimal" showErrorMessage="1" errorTitle="Kesalahan Jenis Data" error="Data yang dimasukkan harus berupa Angka!" sqref="V45">
      <formula1>-1000000000000000000</formula1>
      <formula2>1000000000000000000</formula2>
    </dataValidation>
    <dataValidation type="decimal" showErrorMessage="1" errorTitle="Kesalahan Jenis Data" error="Data yang dimasukkan harus berupa Angka!" sqref="W45">
      <formula1>-1000000000000000000</formula1>
      <formula2>1000000000000000000</formula2>
    </dataValidation>
    <dataValidation type="decimal" showErrorMessage="1" errorTitle="Kesalahan Jenis Data" error="Data yang dimasukkan harus berupa Angka!" sqref="X45">
      <formula1>-1000000000000000000</formula1>
      <formula2>1000000000000000000</formula2>
    </dataValidation>
    <dataValidation type="decimal" showErrorMessage="1" errorTitle="Kesalahan Jenis Data" error="Data yang dimasukkan harus berupa Angka!" sqref="Y45">
      <formula1>-1000000000000000000</formula1>
      <formula2>1000000000000000000</formula2>
    </dataValidation>
    <dataValidation type="decimal" showErrorMessage="1" errorTitle="Kesalahan Jenis Data" error="Data yang dimasukkan harus berupa Angka!" sqref="H46">
      <formula1>-1000000000000000000</formula1>
      <formula2>1000000000000000000</formula2>
    </dataValidation>
    <dataValidation type="decimal" showErrorMessage="1" errorTitle="Kesalahan Jenis Data" error="Data yang dimasukkan harus berupa Angka!" sqref="I46">
      <formula1>-1000000000000000000</formula1>
      <formula2>1000000000000000000</formula2>
    </dataValidation>
    <dataValidation type="decimal" showErrorMessage="1" errorTitle="Kesalahan Jenis Data" error="Data yang dimasukkan harus berupa Angka!" sqref="J46">
      <formula1>-1000000000000000000</formula1>
      <formula2>1000000000000000000</formula2>
    </dataValidation>
    <dataValidation type="decimal" showErrorMessage="1" errorTitle="Kesalahan Jenis Data" error="Data yang dimasukkan harus berupa Angka!" sqref="K46">
      <formula1>-1000000000000000000</formula1>
      <formula2>1000000000000000000</formula2>
    </dataValidation>
    <dataValidation type="decimal" showErrorMessage="1" errorTitle="Kesalahan Jenis Data" error="Data yang dimasukkan harus berupa Angka!" sqref="L46">
      <formula1>-1000000000000000000</formula1>
      <formula2>1000000000000000000</formula2>
    </dataValidation>
    <dataValidation type="decimal" showErrorMessage="1" errorTitle="Kesalahan Jenis Data" error="Data yang dimasukkan harus berupa Angka!" sqref="M46">
      <formula1>-1000000000000000000</formula1>
      <formula2>1000000000000000000</formula2>
    </dataValidation>
    <dataValidation type="decimal" showErrorMessage="1" errorTitle="Kesalahan Jenis Data" error="Data yang dimasukkan harus berupa Angka!" sqref="N46">
      <formula1>-1000000000000000000</formula1>
      <formula2>1000000000000000000</formula2>
    </dataValidation>
    <dataValidation type="decimal" showErrorMessage="1" errorTitle="Kesalahan Jenis Data" error="Data yang dimasukkan harus berupa Angka!" sqref="O46">
      <formula1>-1000000000000000000</formula1>
      <formula2>1000000000000000000</formula2>
    </dataValidation>
    <dataValidation type="decimal" showErrorMessage="1" errorTitle="Kesalahan Jenis Data" error="Data yang dimasukkan harus berupa Angka!" sqref="P46">
      <formula1>-1000000000000000000</formula1>
      <formula2>1000000000000000000</formula2>
    </dataValidation>
    <dataValidation type="decimal" showErrorMessage="1" errorTitle="Kesalahan Jenis Data" error="Data yang dimasukkan harus berupa Angka!" sqref="Q46">
      <formula1>-1000000000000000000</formula1>
      <formula2>1000000000000000000</formula2>
    </dataValidation>
    <dataValidation type="decimal" showErrorMessage="1" errorTitle="Kesalahan Jenis Data" error="Data yang dimasukkan harus berupa Angka!" sqref="R46">
      <formula1>-1000000000000000000</formula1>
      <formula2>1000000000000000000</formula2>
    </dataValidation>
    <dataValidation type="decimal" showErrorMessage="1" errorTitle="Kesalahan Jenis Data" error="Data yang dimasukkan harus berupa Angka!" sqref="S46">
      <formula1>-1000000000000000000</formula1>
      <formula2>1000000000000000000</formula2>
    </dataValidation>
    <dataValidation type="decimal" showErrorMessage="1" errorTitle="Kesalahan Jenis Data" error="Data yang dimasukkan harus berupa Angka!" sqref="T46">
      <formula1>-1000000000000000000</formula1>
      <formula2>1000000000000000000</formula2>
    </dataValidation>
    <dataValidation type="decimal" showErrorMessage="1" errorTitle="Kesalahan Jenis Data" error="Data yang dimasukkan harus berupa Angka!" sqref="U46">
      <formula1>-1000000000000000000</formula1>
      <formula2>1000000000000000000</formula2>
    </dataValidation>
    <dataValidation type="decimal" showErrorMessage="1" errorTitle="Kesalahan Jenis Data" error="Data yang dimasukkan harus berupa Angka!" sqref="V46">
      <formula1>-1000000000000000000</formula1>
      <formula2>1000000000000000000</formula2>
    </dataValidation>
    <dataValidation type="decimal" showErrorMessage="1" errorTitle="Kesalahan Jenis Data" error="Data yang dimasukkan harus berupa Angka!" sqref="W46">
      <formula1>-1000000000000000000</formula1>
      <formula2>1000000000000000000</formula2>
    </dataValidation>
    <dataValidation type="decimal" showErrorMessage="1" errorTitle="Kesalahan Jenis Data" error="Data yang dimasukkan harus berupa Angka!" sqref="X46">
      <formula1>-1000000000000000000</formula1>
      <formula2>1000000000000000000</formula2>
    </dataValidation>
    <dataValidation type="decimal" showErrorMessage="1" errorTitle="Kesalahan Jenis Data" error="Data yang dimasukkan harus berupa Angka!" sqref="Y46">
      <formula1>-1000000000000000000</formula1>
      <formula2>1000000000000000000</formula2>
    </dataValidation>
    <dataValidation type="decimal" showErrorMessage="1" errorTitle="Kesalahan Jenis Data" error="Data yang dimasukkan harus berupa Angka!" sqref="H47">
      <formula1>-1000000000000000000</formula1>
      <formula2>1000000000000000000</formula2>
    </dataValidation>
    <dataValidation type="decimal" showErrorMessage="1" errorTitle="Kesalahan Jenis Data" error="Data yang dimasukkan harus berupa Angka!" sqref="I47">
      <formula1>-1000000000000000000</formula1>
      <formula2>1000000000000000000</formula2>
    </dataValidation>
    <dataValidation type="decimal" showErrorMessage="1" errorTitle="Kesalahan Jenis Data" error="Data yang dimasukkan harus berupa Angka!" sqref="J47">
      <formula1>-1000000000000000000</formula1>
      <formula2>1000000000000000000</formula2>
    </dataValidation>
    <dataValidation type="decimal" showErrorMessage="1" errorTitle="Kesalahan Jenis Data" error="Data yang dimasukkan harus berupa Angka!" sqref="K47">
      <formula1>-1000000000000000000</formula1>
      <formula2>1000000000000000000</formula2>
    </dataValidation>
    <dataValidation type="decimal" showErrorMessage="1" errorTitle="Kesalahan Jenis Data" error="Data yang dimasukkan harus berupa Angka!" sqref="L47">
      <formula1>-1000000000000000000</formula1>
      <formula2>1000000000000000000</formula2>
    </dataValidation>
    <dataValidation type="decimal" showErrorMessage="1" errorTitle="Kesalahan Jenis Data" error="Data yang dimasukkan harus berupa Angka!" sqref="M47">
      <formula1>-1000000000000000000</formula1>
      <formula2>1000000000000000000</formula2>
    </dataValidation>
    <dataValidation type="decimal" showErrorMessage="1" errorTitle="Kesalahan Jenis Data" error="Data yang dimasukkan harus berupa Angka!" sqref="N47">
      <formula1>-1000000000000000000</formula1>
      <formula2>1000000000000000000</formula2>
    </dataValidation>
    <dataValidation type="decimal" showErrorMessage="1" errorTitle="Kesalahan Jenis Data" error="Data yang dimasukkan harus berupa Angka!" sqref="O47">
      <formula1>-1000000000000000000</formula1>
      <formula2>1000000000000000000</formula2>
    </dataValidation>
    <dataValidation type="decimal" showErrorMessage="1" errorTitle="Kesalahan Jenis Data" error="Data yang dimasukkan harus berupa Angka!" sqref="P47">
      <formula1>-1000000000000000000</formula1>
      <formula2>1000000000000000000</formula2>
    </dataValidation>
    <dataValidation type="decimal" showErrorMessage="1" errorTitle="Kesalahan Jenis Data" error="Data yang dimasukkan harus berupa Angka!" sqref="Q47">
      <formula1>-1000000000000000000</formula1>
      <formula2>1000000000000000000</formula2>
    </dataValidation>
    <dataValidation type="decimal" showErrorMessage="1" errorTitle="Kesalahan Jenis Data" error="Data yang dimasukkan harus berupa Angka!" sqref="R47">
      <formula1>-1000000000000000000</formula1>
      <formula2>1000000000000000000</formula2>
    </dataValidation>
    <dataValidation type="decimal" showErrorMessage="1" errorTitle="Kesalahan Jenis Data" error="Data yang dimasukkan harus berupa Angka!" sqref="S47">
      <formula1>-1000000000000000000</formula1>
      <formula2>1000000000000000000</formula2>
    </dataValidation>
    <dataValidation type="decimal" showErrorMessage="1" errorTitle="Kesalahan Jenis Data" error="Data yang dimasukkan harus berupa Angka!" sqref="T47">
      <formula1>-1000000000000000000</formula1>
      <formula2>1000000000000000000</formula2>
    </dataValidation>
    <dataValidation type="decimal" showErrorMessage="1" errorTitle="Kesalahan Jenis Data" error="Data yang dimasukkan harus berupa Angka!" sqref="U47">
      <formula1>-1000000000000000000</formula1>
      <formula2>1000000000000000000</formula2>
    </dataValidation>
    <dataValidation type="decimal" showErrorMessage="1" errorTitle="Kesalahan Jenis Data" error="Data yang dimasukkan harus berupa Angka!" sqref="V47">
      <formula1>-1000000000000000000</formula1>
      <formula2>1000000000000000000</formula2>
    </dataValidation>
    <dataValidation type="decimal" showErrorMessage="1" errorTitle="Kesalahan Jenis Data" error="Data yang dimasukkan harus berupa Angka!" sqref="W47">
      <formula1>-1000000000000000000</formula1>
      <formula2>1000000000000000000</formula2>
    </dataValidation>
    <dataValidation type="decimal" showErrorMessage="1" errorTitle="Kesalahan Jenis Data" error="Data yang dimasukkan harus berupa Angka!" sqref="X47">
      <formula1>-1000000000000000000</formula1>
      <formula2>1000000000000000000</formula2>
    </dataValidation>
    <dataValidation type="decimal" showErrorMessage="1" errorTitle="Kesalahan Jenis Data" error="Data yang dimasukkan harus berupa Angka!" sqref="Y47">
      <formula1>-1000000000000000000</formula1>
      <formula2>1000000000000000000</formula2>
    </dataValidation>
    <dataValidation type="decimal" showErrorMessage="1" errorTitle="Kesalahan Jenis Data" error="Data yang dimasukkan harus berupa Angka!" sqref="H48">
      <formula1>-1000000000000000000</formula1>
      <formula2>1000000000000000000</formula2>
    </dataValidation>
    <dataValidation type="decimal" showErrorMessage="1" errorTitle="Kesalahan Jenis Data" error="Data yang dimasukkan harus berupa Angka!" sqref="I48">
      <formula1>-1000000000000000000</formula1>
      <formula2>1000000000000000000</formula2>
    </dataValidation>
    <dataValidation type="decimal" showErrorMessage="1" errorTitle="Kesalahan Jenis Data" error="Data yang dimasukkan harus berupa Angka!" sqref="J48">
      <formula1>-1000000000000000000</formula1>
      <formula2>1000000000000000000</formula2>
    </dataValidation>
    <dataValidation type="decimal" showErrorMessage="1" errorTitle="Kesalahan Jenis Data" error="Data yang dimasukkan harus berupa Angka!" sqref="K48">
      <formula1>-1000000000000000000</formula1>
      <formula2>1000000000000000000</formula2>
    </dataValidation>
    <dataValidation type="decimal" showErrorMessage="1" errorTitle="Kesalahan Jenis Data" error="Data yang dimasukkan harus berupa Angka!" sqref="L48">
      <formula1>-1000000000000000000</formula1>
      <formula2>1000000000000000000</formula2>
    </dataValidation>
    <dataValidation type="decimal" showErrorMessage="1" errorTitle="Kesalahan Jenis Data" error="Data yang dimasukkan harus berupa Angka!" sqref="M48">
      <formula1>-1000000000000000000</formula1>
      <formula2>1000000000000000000</formula2>
    </dataValidation>
    <dataValidation type="decimal" showErrorMessage="1" errorTitle="Kesalahan Jenis Data" error="Data yang dimasukkan harus berupa Angka!" sqref="N48">
      <formula1>-1000000000000000000</formula1>
      <formula2>1000000000000000000</formula2>
    </dataValidation>
    <dataValidation type="decimal" showErrorMessage="1" errorTitle="Kesalahan Jenis Data" error="Data yang dimasukkan harus berupa Angka!" sqref="O48">
      <formula1>-1000000000000000000</formula1>
      <formula2>1000000000000000000</formula2>
    </dataValidation>
    <dataValidation type="decimal" showErrorMessage="1" errorTitle="Kesalahan Jenis Data" error="Data yang dimasukkan harus berupa Angka!" sqref="P48">
      <formula1>-1000000000000000000</formula1>
      <formula2>1000000000000000000</formula2>
    </dataValidation>
    <dataValidation type="decimal" showErrorMessage="1" errorTitle="Kesalahan Jenis Data" error="Data yang dimasukkan harus berupa Angka!" sqref="Q48">
      <formula1>-1000000000000000000</formula1>
      <formula2>1000000000000000000</formula2>
    </dataValidation>
    <dataValidation type="decimal" showErrorMessage="1" errorTitle="Kesalahan Jenis Data" error="Data yang dimasukkan harus berupa Angka!" sqref="R48">
      <formula1>-1000000000000000000</formula1>
      <formula2>1000000000000000000</formula2>
    </dataValidation>
    <dataValidation type="decimal" showErrorMessage="1" errorTitle="Kesalahan Jenis Data" error="Data yang dimasukkan harus berupa Angka!" sqref="S48">
      <formula1>-1000000000000000000</formula1>
      <formula2>1000000000000000000</formula2>
    </dataValidation>
    <dataValidation type="decimal" showErrorMessage="1" errorTitle="Kesalahan Jenis Data" error="Data yang dimasukkan harus berupa Angka!" sqref="T48">
      <formula1>-1000000000000000000</formula1>
      <formula2>1000000000000000000</formula2>
    </dataValidation>
    <dataValidation type="decimal" showErrorMessage="1" errorTitle="Kesalahan Jenis Data" error="Data yang dimasukkan harus berupa Angka!" sqref="U48">
      <formula1>-1000000000000000000</formula1>
      <formula2>1000000000000000000</formula2>
    </dataValidation>
    <dataValidation type="decimal" showErrorMessage="1" errorTitle="Kesalahan Jenis Data" error="Data yang dimasukkan harus berupa Angka!" sqref="V48">
      <formula1>-1000000000000000000</formula1>
      <formula2>1000000000000000000</formula2>
    </dataValidation>
    <dataValidation type="decimal" showErrorMessage="1" errorTitle="Kesalahan Jenis Data" error="Data yang dimasukkan harus berupa Angka!" sqref="W48">
      <formula1>-1000000000000000000</formula1>
      <formula2>1000000000000000000</formula2>
    </dataValidation>
    <dataValidation type="decimal" showErrorMessage="1" errorTitle="Kesalahan Jenis Data" error="Data yang dimasukkan harus berupa Angka!" sqref="X48">
      <formula1>-1000000000000000000</formula1>
      <formula2>1000000000000000000</formula2>
    </dataValidation>
    <dataValidation type="decimal" showErrorMessage="1" errorTitle="Kesalahan Jenis Data" error="Data yang dimasukkan harus berupa Angka!" sqref="Y48">
      <formula1>-1000000000000000000</formula1>
      <formula2>1000000000000000000</formula2>
    </dataValidation>
    <dataValidation type="decimal" showErrorMessage="1" errorTitle="Kesalahan Jenis Data" error="Data yang dimasukkan harus berupa Angka!" sqref="H49">
      <formula1>-1000000000000000000</formula1>
      <formula2>1000000000000000000</formula2>
    </dataValidation>
    <dataValidation type="decimal" showErrorMessage="1" errorTitle="Kesalahan Jenis Data" error="Data yang dimasukkan harus berupa Angka!" sqref="I49">
      <formula1>-1000000000000000000</formula1>
      <formula2>1000000000000000000</formula2>
    </dataValidation>
    <dataValidation type="decimal" showErrorMessage="1" errorTitle="Kesalahan Jenis Data" error="Data yang dimasukkan harus berupa Angka!" sqref="J49">
      <formula1>-1000000000000000000</formula1>
      <formula2>1000000000000000000</formula2>
    </dataValidation>
    <dataValidation type="decimal" showErrorMessage="1" errorTitle="Kesalahan Jenis Data" error="Data yang dimasukkan harus berupa Angka!" sqref="K49">
      <formula1>-1000000000000000000</formula1>
      <formula2>1000000000000000000</formula2>
    </dataValidation>
    <dataValidation type="decimal" showErrorMessage="1" errorTitle="Kesalahan Jenis Data" error="Data yang dimasukkan harus berupa Angka!" sqref="L49">
      <formula1>-1000000000000000000</formula1>
      <formula2>1000000000000000000</formula2>
    </dataValidation>
    <dataValidation type="decimal" showErrorMessage="1" errorTitle="Kesalahan Jenis Data" error="Data yang dimasukkan harus berupa Angka!" sqref="M49">
      <formula1>-1000000000000000000</formula1>
      <formula2>1000000000000000000</formula2>
    </dataValidation>
    <dataValidation type="decimal" showErrorMessage="1" errorTitle="Kesalahan Jenis Data" error="Data yang dimasukkan harus berupa Angka!" sqref="N49">
      <formula1>-1000000000000000000</formula1>
      <formula2>1000000000000000000</formula2>
    </dataValidation>
    <dataValidation type="decimal" showErrorMessage="1" errorTitle="Kesalahan Jenis Data" error="Data yang dimasukkan harus berupa Angka!" sqref="O49">
      <formula1>-1000000000000000000</formula1>
      <formula2>1000000000000000000</formula2>
    </dataValidation>
    <dataValidation type="decimal" showErrorMessage="1" errorTitle="Kesalahan Jenis Data" error="Data yang dimasukkan harus berupa Angka!" sqref="P49">
      <formula1>-1000000000000000000</formula1>
      <formula2>1000000000000000000</formula2>
    </dataValidation>
    <dataValidation type="decimal" showErrorMessage="1" errorTitle="Kesalahan Jenis Data" error="Data yang dimasukkan harus berupa Angka!" sqref="Q49">
      <formula1>-1000000000000000000</formula1>
      <formula2>1000000000000000000</formula2>
    </dataValidation>
    <dataValidation type="decimal" showErrorMessage="1" errorTitle="Kesalahan Jenis Data" error="Data yang dimasukkan harus berupa Angka!" sqref="R49">
      <formula1>-1000000000000000000</formula1>
      <formula2>1000000000000000000</formula2>
    </dataValidation>
    <dataValidation type="decimal" showErrorMessage="1" errorTitle="Kesalahan Jenis Data" error="Data yang dimasukkan harus berupa Angka!" sqref="S49">
      <formula1>-1000000000000000000</formula1>
      <formula2>1000000000000000000</formula2>
    </dataValidation>
    <dataValidation type="decimal" showErrorMessage="1" errorTitle="Kesalahan Jenis Data" error="Data yang dimasukkan harus berupa Angka!" sqref="T49">
      <formula1>-1000000000000000000</formula1>
      <formula2>1000000000000000000</formula2>
    </dataValidation>
    <dataValidation type="decimal" showErrorMessage="1" errorTitle="Kesalahan Jenis Data" error="Data yang dimasukkan harus berupa Angka!" sqref="U49">
      <formula1>-1000000000000000000</formula1>
      <formula2>1000000000000000000</formula2>
    </dataValidation>
    <dataValidation type="decimal" showErrorMessage="1" errorTitle="Kesalahan Jenis Data" error="Data yang dimasukkan harus berupa Angka!" sqref="V49">
      <formula1>-1000000000000000000</formula1>
      <formula2>1000000000000000000</formula2>
    </dataValidation>
    <dataValidation type="decimal" showErrorMessage="1" errorTitle="Kesalahan Jenis Data" error="Data yang dimasukkan harus berupa Angka!" sqref="W49">
      <formula1>-1000000000000000000</formula1>
      <formula2>1000000000000000000</formula2>
    </dataValidation>
    <dataValidation type="decimal" showErrorMessage="1" errorTitle="Kesalahan Jenis Data" error="Data yang dimasukkan harus berupa Angka!" sqref="X49">
      <formula1>-1000000000000000000</formula1>
      <formula2>1000000000000000000</formula2>
    </dataValidation>
    <dataValidation type="decimal" showErrorMessage="1" errorTitle="Kesalahan Jenis Data" error="Data yang dimasukkan harus berupa Angka!" sqref="Y49">
      <formula1>-1000000000000000000</formula1>
      <formula2>1000000000000000000</formula2>
    </dataValidation>
    <dataValidation type="decimal" showErrorMessage="1" errorTitle="Kesalahan Jenis Data" error="Data yang dimasukkan harus berupa Angka!" sqref="H50">
      <formula1>-1000000000000000000</formula1>
      <formula2>1000000000000000000</formula2>
    </dataValidation>
    <dataValidation type="decimal" showErrorMessage="1" errorTitle="Kesalahan Jenis Data" error="Data yang dimasukkan harus berupa Angka!" sqref="I50">
      <formula1>-1000000000000000000</formula1>
      <formula2>1000000000000000000</formula2>
    </dataValidation>
    <dataValidation type="decimal" showErrorMessage="1" errorTitle="Kesalahan Jenis Data" error="Data yang dimasukkan harus berupa Angka!" sqref="J50">
      <formula1>-1000000000000000000</formula1>
      <formula2>1000000000000000000</formula2>
    </dataValidation>
    <dataValidation type="decimal" showErrorMessage="1" errorTitle="Kesalahan Jenis Data" error="Data yang dimasukkan harus berupa Angka!" sqref="K50">
      <formula1>-1000000000000000000</formula1>
      <formula2>1000000000000000000</formula2>
    </dataValidation>
    <dataValidation type="decimal" showErrorMessage="1" errorTitle="Kesalahan Jenis Data" error="Data yang dimasukkan harus berupa Angka!" sqref="L50">
      <formula1>-1000000000000000000</formula1>
      <formula2>1000000000000000000</formula2>
    </dataValidation>
    <dataValidation type="decimal" showErrorMessage="1" errorTitle="Kesalahan Jenis Data" error="Data yang dimasukkan harus berupa Angka!" sqref="M50">
      <formula1>-1000000000000000000</formula1>
      <formula2>1000000000000000000</formula2>
    </dataValidation>
    <dataValidation type="decimal" showErrorMessage="1" errorTitle="Kesalahan Jenis Data" error="Data yang dimasukkan harus berupa Angka!" sqref="N50">
      <formula1>-1000000000000000000</formula1>
      <formula2>1000000000000000000</formula2>
    </dataValidation>
    <dataValidation type="decimal" showErrorMessage="1" errorTitle="Kesalahan Jenis Data" error="Data yang dimasukkan harus berupa Angka!" sqref="O50">
      <formula1>-1000000000000000000</formula1>
      <formula2>1000000000000000000</formula2>
    </dataValidation>
    <dataValidation type="decimal" showErrorMessage="1" errorTitle="Kesalahan Jenis Data" error="Data yang dimasukkan harus berupa Angka!" sqref="P50">
      <formula1>-1000000000000000000</formula1>
      <formula2>1000000000000000000</formula2>
    </dataValidation>
    <dataValidation type="decimal" showErrorMessage="1" errorTitle="Kesalahan Jenis Data" error="Data yang dimasukkan harus berupa Angka!" sqref="Q50">
      <formula1>-1000000000000000000</formula1>
      <formula2>1000000000000000000</formula2>
    </dataValidation>
    <dataValidation type="decimal" showErrorMessage="1" errorTitle="Kesalahan Jenis Data" error="Data yang dimasukkan harus berupa Angka!" sqref="R50">
      <formula1>-1000000000000000000</formula1>
      <formula2>1000000000000000000</formula2>
    </dataValidation>
    <dataValidation type="decimal" showErrorMessage="1" errorTitle="Kesalahan Jenis Data" error="Data yang dimasukkan harus berupa Angka!" sqref="S50">
      <formula1>-1000000000000000000</formula1>
      <formula2>1000000000000000000</formula2>
    </dataValidation>
    <dataValidation type="decimal" showErrorMessage="1" errorTitle="Kesalahan Jenis Data" error="Data yang dimasukkan harus berupa Angka!" sqref="T50">
      <formula1>-1000000000000000000</formula1>
      <formula2>1000000000000000000</formula2>
    </dataValidation>
    <dataValidation type="decimal" showErrorMessage="1" errorTitle="Kesalahan Jenis Data" error="Data yang dimasukkan harus berupa Angka!" sqref="U50">
      <formula1>-1000000000000000000</formula1>
      <formula2>1000000000000000000</formula2>
    </dataValidation>
    <dataValidation type="decimal" showErrorMessage="1" errorTitle="Kesalahan Jenis Data" error="Data yang dimasukkan harus berupa Angka!" sqref="V50">
      <formula1>-1000000000000000000</formula1>
      <formula2>1000000000000000000</formula2>
    </dataValidation>
    <dataValidation type="decimal" showErrorMessage="1" errorTitle="Kesalahan Jenis Data" error="Data yang dimasukkan harus berupa Angka!" sqref="W50">
      <formula1>-1000000000000000000</formula1>
      <formula2>1000000000000000000</formula2>
    </dataValidation>
    <dataValidation type="decimal" showErrorMessage="1" errorTitle="Kesalahan Jenis Data" error="Data yang dimasukkan harus berupa Angka!" sqref="X50">
      <formula1>-1000000000000000000</formula1>
      <formula2>1000000000000000000</formula2>
    </dataValidation>
    <dataValidation type="decimal" showErrorMessage="1" errorTitle="Kesalahan Jenis Data" error="Data yang dimasukkan harus berupa Angka!" sqref="Y50">
      <formula1>-1000000000000000000</formula1>
      <formula2>1000000000000000000</formula2>
    </dataValidation>
    <dataValidation type="decimal" showErrorMessage="1" errorTitle="Kesalahan Jenis Data" error="Data yang dimasukkan harus berupa Angka!" sqref="H51">
      <formula1>-1000000000000000000</formula1>
      <formula2>1000000000000000000</formula2>
    </dataValidation>
    <dataValidation type="decimal" showErrorMessage="1" errorTitle="Kesalahan Jenis Data" error="Data yang dimasukkan harus berupa Angka!" sqref="I51">
      <formula1>-1000000000000000000</formula1>
      <formula2>1000000000000000000</formula2>
    </dataValidation>
    <dataValidation type="decimal" showErrorMessage="1" errorTitle="Kesalahan Jenis Data" error="Data yang dimasukkan harus berupa Angka!" sqref="J51">
      <formula1>-1000000000000000000</formula1>
      <formula2>1000000000000000000</formula2>
    </dataValidation>
    <dataValidation type="decimal" showErrorMessage="1" errorTitle="Kesalahan Jenis Data" error="Data yang dimasukkan harus berupa Angka!" sqref="K51">
      <formula1>-1000000000000000000</formula1>
      <formula2>1000000000000000000</formula2>
    </dataValidation>
    <dataValidation type="decimal" showErrorMessage="1" errorTitle="Kesalahan Jenis Data" error="Data yang dimasukkan harus berupa Angka!" sqref="L51">
      <formula1>-1000000000000000000</formula1>
      <formula2>1000000000000000000</formula2>
    </dataValidation>
    <dataValidation type="decimal" showErrorMessage="1" errorTitle="Kesalahan Jenis Data" error="Data yang dimasukkan harus berupa Angka!" sqref="M51">
      <formula1>-1000000000000000000</formula1>
      <formula2>1000000000000000000</formula2>
    </dataValidation>
    <dataValidation type="decimal" showErrorMessage="1" errorTitle="Kesalahan Jenis Data" error="Data yang dimasukkan harus berupa Angka!" sqref="N51">
      <formula1>-1000000000000000000</formula1>
      <formula2>1000000000000000000</formula2>
    </dataValidation>
    <dataValidation type="decimal" showErrorMessage="1" errorTitle="Kesalahan Jenis Data" error="Data yang dimasukkan harus berupa Angka!" sqref="O51">
      <formula1>-1000000000000000000</formula1>
      <formula2>1000000000000000000</formula2>
    </dataValidation>
    <dataValidation type="decimal" showErrorMessage="1" errorTitle="Kesalahan Jenis Data" error="Data yang dimasukkan harus berupa Angka!" sqref="P51">
      <formula1>-1000000000000000000</formula1>
      <formula2>1000000000000000000</formula2>
    </dataValidation>
    <dataValidation type="decimal" showErrorMessage="1" errorTitle="Kesalahan Jenis Data" error="Data yang dimasukkan harus berupa Angka!" sqref="Q51">
      <formula1>-1000000000000000000</formula1>
      <formula2>1000000000000000000</formula2>
    </dataValidation>
    <dataValidation type="decimal" showErrorMessage="1" errorTitle="Kesalahan Jenis Data" error="Data yang dimasukkan harus berupa Angka!" sqref="R51">
      <formula1>-1000000000000000000</formula1>
      <formula2>1000000000000000000</formula2>
    </dataValidation>
    <dataValidation type="decimal" showErrorMessage="1" errorTitle="Kesalahan Jenis Data" error="Data yang dimasukkan harus berupa Angka!" sqref="S51">
      <formula1>-1000000000000000000</formula1>
      <formula2>1000000000000000000</formula2>
    </dataValidation>
    <dataValidation type="decimal" showErrorMessage="1" errorTitle="Kesalahan Jenis Data" error="Data yang dimasukkan harus berupa Angka!" sqref="T51">
      <formula1>-1000000000000000000</formula1>
      <formula2>1000000000000000000</formula2>
    </dataValidation>
    <dataValidation type="decimal" showErrorMessage="1" errorTitle="Kesalahan Jenis Data" error="Data yang dimasukkan harus berupa Angka!" sqref="U51">
      <formula1>-1000000000000000000</formula1>
      <formula2>1000000000000000000</formula2>
    </dataValidation>
    <dataValidation type="decimal" showErrorMessage="1" errorTitle="Kesalahan Jenis Data" error="Data yang dimasukkan harus berupa Angka!" sqref="V51">
      <formula1>-1000000000000000000</formula1>
      <formula2>1000000000000000000</formula2>
    </dataValidation>
    <dataValidation type="decimal" showErrorMessage="1" errorTitle="Kesalahan Jenis Data" error="Data yang dimasukkan harus berupa Angka!" sqref="W51">
      <formula1>-1000000000000000000</formula1>
      <formula2>1000000000000000000</formula2>
    </dataValidation>
    <dataValidation type="decimal" showErrorMessage="1" errorTitle="Kesalahan Jenis Data" error="Data yang dimasukkan harus berupa Angka!" sqref="X51">
      <formula1>-1000000000000000000</formula1>
      <formula2>1000000000000000000</formula2>
    </dataValidation>
    <dataValidation type="decimal" showErrorMessage="1" errorTitle="Kesalahan Jenis Data" error="Data yang dimasukkan harus berupa Angka!" sqref="Y51">
      <formula1>-1000000000000000000</formula1>
      <formula2>1000000000000000000</formula2>
    </dataValidation>
    <dataValidation type="decimal" showErrorMessage="1" errorTitle="Kesalahan Jenis Data" error="Data yang dimasukkan harus berupa Angka!" sqref="H52">
      <formula1>-1000000000000000000</formula1>
      <formula2>1000000000000000000</formula2>
    </dataValidation>
    <dataValidation type="decimal" showErrorMessage="1" errorTitle="Kesalahan Jenis Data" error="Data yang dimasukkan harus berupa Angka!" sqref="I52">
      <formula1>-1000000000000000000</formula1>
      <formula2>1000000000000000000</formula2>
    </dataValidation>
    <dataValidation type="decimal" showErrorMessage="1" errorTitle="Kesalahan Jenis Data" error="Data yang dimasukkan harus berupa Angka!" sqref="J52">
      <formula1>-1000000000000000000</formula1>
      <formula2>1000000000000000000</formula2>
    </dataValidation>
    <dataValidation type="decimal" showErrorMessage="1" errorTitle="Kesalahan Jenis Data" error="Data yang dimasukkan harus berupa Angka!" sqref="K52">
      <formula1>-1000000000000000000</formula1>
      <formula2>1000000000000000000</formula2>
    </dataValidation>
    <dataValidation type="decimal" showErrorMessage="1" errorTitle="Kesalahan Jenis Data" error="Data yang dimasukkan harus berupa Angka!" sqref="L52">
      <formula1>-1000000000000000000</formula1>
      <formula2>1000000000000000000</formula2>
    </dataValidation>
    <dataValidation type="decimal" showErrorMessage="1" errorTitle="Kesalahan Jenis Data" error="Data yang dimasukkan harus berupa Angka!" sqref="M52">
      <formula1>-1000000000000000000</formula1>
      <formula2>1000000000000000000</formula2>
    </dataValidation>
    <dataValidation type="decimal" showErrorMessage="1" errorTitle="Kesalahan Jenis Data" error="Data yang dimasukkan harus berupa Angka!" sqref="N52">
      <formula1>-1000000000000000000</formula1>
      <formula2>1000000000000000000</formula2>
    </dataValidation>
    <dataValidation type="decimal" showErrorMessage="1" errorTitle="Kesalahan Jenis Data" error="Data yang dimasukkan harus berupa Angka!" sqref="O52">
      <formula1>-1000000000000000000</formula1>
      <formula2>1000000000000000000</formula2>
    </dataValidation>
    <dataValidation type="decimal" showErrorMessage="1" errorTitle="Kesalahan Jenis Data" error="Data yang dimasukkan harus berupa Angka!" sqref="P52">
      <formula1>-1000000000000000000</formula1>
      <formula2>1000000000000000000</formula2>
    </dataValidation>
    <dataValidation type="decimal" showErrorMessage="1" errorTitle="Kesalahan Jenis Data" error="Data yang dimasukkan harus berupa Angka!" sqref="Q52">
      <formula1>-1000000000000000000</formula1>
      <formula2>1000000000000000000</formula2>
    </dataValidation>
    <dataValidation type="decimal" showErrorMessage="1" errorTitle="Kesalahan Jenis Data" error="Data yang dimasukkan harus berupa Angka!" sqref="R52">
      <formula1>-1000000000000000000</formula1>
      <formula2>1000000000000000000</formula2>
    </dataValidation>
    <dataValidation type="decimal" showErrorMessage="1" errorTitle="Kesalahan Jenis Data" error="Data yang dimasukkan harus berupa Angka!" sqref="S52">
      <formula1>-1000000000000000000</formula1>
      <formula2>1000000000000000000</formula2>
    </dataValidation>
    <dataValidation type="decimal" showErrorMessage="1" errorTitle="Kesalahan Jenis Data" error="Data yang dimasukkan harus berupa Angka!" sqref="T52">
      <formula1>-1000000000000000000</formula1>
      <formula2>1000000000000000000</formula2>
    </dataValidation>
    <dataValidation type="decimal" showErrorMessage="1" errorTitle="Kesalahan Jenis Data" error="Data yang dimasukkan harus berupa Angka!" sqref="U52">
      <formula1>-1000000000000000000</formula1>
      <formula2>1000000000000000000</formula2>
    </dataValidation>
    <dataValidation type="decimal" showErrorMessage="1" errorTitle="Kesalahan Jenis Data" error="Data yang dimasukkan harus berupa Angka!" sqref="V52">
      <formula1>-1000000000000000000</formula1>
      <formula2>1000000000000000000</formula2>
    </dataValidation>
    <dataValidation type="decimal" showErrorMessage="1" errorTitle="Kesalahan Jenis Data" error="Data yang dimasukkan harus berupa Angka!" sqref="W52">
      <formula1>-1000000000000000000</formula1>
      <formula2>1000000000000000000</formula2>
    </dataValidation>
    <dataValidation type="decimal" showErrorMessage="1" errorTitle="Kesalahan Jenis Data" error="Data yang dimasukkan harus berupa Angka!" sqref="X52">
      <formula1>-1000000000000000000</formula1>
      <formula2>1000000000000000000</formula2>
    </dataValidation>
    <dataValidation type="decimal" showErrorMessage="1" errorTitle="Kesalahan Jenis Data" error="Data yang dimasukkan harus berupa Angka!" sqref="Y52">
      <formula1>-1000000000000000000</formula1>
      <formula2>1000000000000000000</formula2>
    </dataValidation>
    <dataValidation type="decimal" showErrorMessage="1" errorTitle="Kesalahan Jenis Data" error="Data yang dimasukkan harus berupa Angka!" sqref="H53">
      <formula1>-1000000000000000000</formula1>
      <formula2>1000000000000000000</formula2>
    </dataValidation>
    <dataValidation type="decimal" showErrorMessage="1" errorTitle="Kesalahan Jenis Data" error="Data yang dimasukkan harus berupa Angka!" sqref="I53">
      <formula1>-1000000000000000000</formula1>
      <formula2>1000000000000000000</formula2>
    </dataValidation>
    <dataValidation type="decimal" showErrorMessage="1" errorTitle="Kesalahan Jenis Data" error="Data yang dimasukkan harus berupa Angka!" sqref="J53">
      <formula1>-1000000000000000000</formula1>
      <formula2>1000000000000000000</formula2>
    </dataValidation>
    <dataValidation type="decimal" showErrorMessage="1" errorTitle="Kesalahan Jenis Data" error="Data yang dimasukkan harus berupa Angka!" sqref="K53">
      <formula1>-1000000000000000000</formula1>
      <formula2>1000000000000000000</formula2>
    </dataValidation>
    <dataValidation type="decimal" showErrorMessage="1" errorTitle="Kesalahan Jenis Data" error="Data yang dimasukkan harus berupa Angka!" sqref="L53">
      <formula1>-1000000000000000000</formula1>
      <formula2>1000000000000000000</formula2>
    </dataValidation>
    <dataValidation type="decimal" showErrorMessage="1" errorTitle="Kesalahan Jenis Data" error="Data yang dimasukkan harus berupa Angka!" sqref="M53">
      <formula1>-1000000000000000000</formula1>
      <formula2>1000000000000000000</formula2>
    </dataValidation>
    <dataValidation type="decimal" showErrorMessage="1" errorTitle="Kesalahan Jenis Data" error="Data yang dimasukkan harus berupa Angka!" sqref="N53">
      <formula1>-1000000000000000000</formula1>
      <formula2>1000000000000000000</formula2>
    </dataValidation>
    <dataValidation type="decimal" showErrorMessage="1" errorTitle="Kesalahan Jenis Data" error="Data yang dimasukkan harus berupa Angka!" sqref="O53">
      <formula1>-1000000000000000000</formula1>
      <formula2>1000000000000000000</formula2>
    </dataValidation>
    <dataValidation type="decimal" showErrorMessage="1" errorTitle="Kesalahan Jenis Data" error="Data yang dimasukkan harus berupa Angka!" sqref="P53">
      <formula1>-1000000000000000000</formula1>
      <formula2>1000000000000000000</formula2>
    </dataValidation>
    <dataValidation type="decimal" showErrorMessage="1" errorTitle="Kesalahan Jenis Data" error="Data yang dimasukkan harus berupa Angka!" sqref="Q53">
      <formula1>-1000000000000000000</formula1>
      <formula2>1000000000000000000</formula2>
    </dataValidation>
    <dataValidation type="decimal" showErrorMessage="1" errorTitle="Kesalahan Jenis Data" error="Data yang dimasukkan harus berupa Angka!" sqref="R53">
      <formula1>-1000000000000000000</formula1>
      <formula2>1000000000000000000</formula2>
    </dataValidation>
    <dataValidation type="decimal" showErrorMessage="1" errorTitle="Kesalahan Jenis Data" error="Data yang dimasukkan harus berupa Angka!" sqref="S53">
      <formula1>-1000000000000000000</formula1>
      <formula2>1000000000000000000</formula2>
    </dataValidation>
    <dataValidation type="decimal" showErrorMessage="1" errorTitle="Kesalahan Jenis Data" error="Data yang dimasukkan harus berupa Angka!" sqref="T53">
      <formula1>-1000000000000000000</formula1>
      <formula2>1000000000000000000</formula2>
    </dataValidation>
    <dataValidation type="decimal" showErrorMessage="1" errorTitle="Kesalahan Jenis Data" error="Data yang dimasukkan harus berupa Angka!" sqref="U53">
      <formula1>-1000000000000000000</formula1>
      <formula2>1000000000000000000</formula2>
    </dataValidation>
    <dataValidation type="decimal" showErrorMessage="1" errorTitle="Kesalahan Jenis Data" error="Data yang dimasukkan harus berupa Angka!" sqref="V53">
      <formula1>-1000000000000000000</formula1>
      <formula2>1000000000000000000</formula2>
    </dataValidation>
    <dataValidation type="decimal" showErrorMessage="1" errorTitle="Kesalahan Jenis Data" error="Data yang dimasukkan harus berupa Angka!" sqref="W53">
      <formula1>-1000000000000000000</formula1>
      <formula2>1000000000000000000</formula2>
    </dataValidation>
    <dataValidation type="decimal" showErrorMessage="1" errorTitle="Kesalahan Jenis Data" error="Data yang dimasukkan harus berupa Angka!" sqref="X53">
      <formula1>-1000000000000000000</formula1>
      <formula2>1000000000000000000</formula2>
    </dataValidation>
    <dataValidation type="decimal" showErrorMessage="1" errorTitle="Kesalahan Jenis Data" error="Data yang dimasukkan harus berupa Angka!" sqref="Y53">
      <formula1>-1000000000000000000</formula1>
      <formula2>1000000000000000000</formula2>
    </dataValidation>
    <dataValidation type="decimal" showErrorMessage="1" errorTitle="Kesalahan Jenis Data" error="Data yang dimasukkan harus berupa Angka!" sqref="H54">
      <formula1>-1000000000000000000</formula1>
      <formula2>1000000000000000000</formula2>
    </dataValidation>
    <dataValidation type="decimal" showErrorMessage="1" errorTitle="Kesalahan Jenis Data" error="Data yang dimasukkan harus berupa Angka!" sqref="I54">
      <formula1>-1000000000000000000</formula1>
      <formula2>1000000000000000000</formula2>
    </dataValidation>
    <dataValidation type="decimal" showErrorMessage="1" errorTitle="Kesalahan Jenis Data" error="Data yang dimasukkan harus berupa Angka!" sqref="J54">
      <formula1>-1000000000000000000</formula1>
      <formula2>1000000000000000000</formula2>
    </dataValidation>
    <dataValidation type="decimal" showErrorMessage="1" errorTitle="Kesalahan Jenis Data" error="Data yang dimasukkan harus berupa Angka!" sqref="K54">
      <formula1>-1000000000000000000</formula1>
      <formula2>1000000000000000000</formula2>
    </dataValidation>
    <dataValidation type="decimal" showErrorMessage="1" errorTitle="Kesalahan Jenis Data" error="Data yang dimasukkan harus berupa Angka!" sqref="L54">
      <formula1>-1000000000000000000</formula1>
      <formula2>1000000000000000000</formula2>
    </dataValidation>
    <dataValidation type="decimal" showErrorMessage="1" errorTitle="Kesalahan Jenis Data" error="Data yang dimasukkan harus berupa Angka!" sqref="M54">
      <formula1>-1000000000000000000</formula1>
      <formula2>1000000000000000000</formula2>
    </dataValidation>
    <dataValidation type="decimal" showErrorMessage="1" errorTitle="Kesalahan Jenis Data" error="Data yang dimasukkan harus berupa Angka!" sqref="N54">
      <formula1>-1000000000000000000</formula1>
      <formula2>1000000000000000000</formula2>
    </dataValidation>
    <dataValidation type="decimal" showErrorMessage="1" errorTitle="Kesalahan Jenis Data" error="Data yang dimasukkan harus berupa Angka!" sqref="O54">
      <formula1>-1000000000000000000</formula1>
      <formula2>1000000000000000000</formula2>
    </dataValidation>
    <dataValidation type="decimal" showErrorMessage="1" errorTitle="Kesalahan Jenis Data" error="Data yang dimasukkan harus berupa Angka!" sqref="P54">
      <formula1>-1000000000000000000</formula1>
      <formula2>1000000000000000000</formula2>
    </dataValidation>
    <dataValidation type="decimal" showErrorMessage="1" errorTitle="Kesalahan Jenis Data" error="Data yang dimasukkan harus berupa Angka!" sqref="Q54">
      <formula1>-1000000000000000000</formula1>
      <formula2>1000000000000000000</formula2>
    </dataValidation>
    <dataValidation type="decimal" showErrorMessage="1" errorTitle="Kesalahan Jenis Data" error="Data yang dimasukkan harus berupa Angka!" sqref="R54">
      <formula1>-1000000000000000000</formula1>
      <formula2>1000000000000000000</formula2>
    </dataValidation>
    <dataValidation type="decimal" showErrorMessage="1" errorTitle="Kesalahan Jenis Data" error="Data yang dimasukkan harus berupa Angka!" sqref="S54">
      <formula1>-1000000000000000000</formula1>
      <formula2>1000000000000000000</formula2>
    </dataValidation>
    <dataValidation type="decimal" showErrorMessage="1" errorTitle="Kesalahan Jenis Data" error="Data yang dimasukkan harus berupa Angka!" sqref="T54">
      <formula1>-1000000000000000000</formula1>
      <formula2>1000000000000000000</formula2>
    </dataValidation>
    <dataValidation type="decimal" showErrorMessage="1" errorTitle="Kesalahan Jenis Data" error="Data yang dimasukkan harus berupa Angka!" sqref="U54">
      <formula1>-1000000000000000000</formula1>
      <formula2>1000000000000000000</formula2>
    </dataValidation>
    <dataValidation type="decimal" showErrorMessage="1" errorTitle="Kesalahan Jenis Data" error="Data yang dimasukkan harus berupa Angka!" sqref="V54">
      <formula1>-1000000000000000000</formula1>
      <formula2>1000000000000000000</formula2>
    </dataValidation>
    <dataValidation type="decimal" showErrorMessage="1" errorTitle="Kesalahan Jenis Data" error="Data yang dimasukkan harus berupa Angka!" sqref="W54">
      <formula1>-1000000000000000000</formula1>
      <formula2>1000000000000000000</formula2>
    </dataValidation>
    <dataValidation type="decimal" showErrorMessage="1" errorTitle="Kesalahan Jenis Data" error="Data yang dimasukkan harus berupa Angka!" sqref="X54">
      <formula1>-1000000000000000000</formula1>
      <formula2>1000000000000000000</formula2>
    </dataValidation>
    <dataValidation type="decimal" showErrorMessage="1" errorTitle="Kesalahan Jenis Data" error="Data yang dimasukkan harus berupa Angka!" sqref="Y54">
      <formula1>-1000000000000000000</formula1>
      <formula2>1000000000000000000</formula2>
    </dataValidation>
    <dataValidation type="decimal" showErrorMessage="1" errorTitle="Kesalahan Jenis Data" error="Data yang dimasukkan harus berupa Angka!" sqref="H55">
      <formula1>-1000000000000000000</formula1>
      <formula2>1000000000000000000</formula2>
    </dataValidation>
    <dataValidation type="decimal" showErrorMessage="1" errorTitle="Kesalahan Jenis Data" error="Data yang dimasukkan harus berupa Angka!" sqref="I55">
      <formula1>-1000000000000000000</formula1>
      <formula2>1000000000000000000</formula2>
    </dataValidation>
    <dataValidation type="decimal" showErrorMessage="1" errorTitle="Kesalahan Jenis Data" error="Data yang dimasukkan harus berupa Angka!" sqref="J55">
      <formula1>-1000000000000000000</formula1>
      <formula2>1000000000000000000</formula2>
    </dataValidation>
    <dataValidation type="decimal" showErrorMessage="1" errorTitle="Kesalahan Jenis Data" error="Data yang dimasukkan harus berupa Angka!" sqref="K55">
      <formula1>-1000000000000000000</formula1>
      <formula2>1000000000000000000</formula2>
    </dataValidation>
    <dataValidation type="decimal" showErrorMessage="1" errorTitle="Kesalahan Jenis Data" error="Data yang dimasukkan harus berupa Angka!" sqref="L55">
      <formula1>-1000000000000000000</formula1>
      <formula2>1000000000000000000</formula2>
    </dataValidation>
    <dataValidation type="decimal" showErrorMessage="1" errorTitle="Kesalahan Jenis Data" error="Data yang dimasukkan harus berupa Angka!" sqref="M55">
      <formula1>-1000000000000000000</formula1>
      <formula2>1000000000000000000</formula2>
    </dataValidation>
    <dataValidation type="decimal" showErrorMessage="1" errorTitle="Kesalahan Jenis Data" error="Data yang dimasukkan harus berupa Angka!" sqref="N55">
      <formula1>-1000000000000000000</formula1>
      <formula2>1000000000000000000</formula2>
    </dataValidation>
    <dataValidation type="decimal" showErrorMessage="1" errorTitle="Kesalahan Jenis Data" error="Data yang dimasukkan harus berupa Angka!" sqref="O55">
      <formula1>-1000000000000000000</formula1>
      <formula2>1000000000000000000</formula2>
    </dataValidation>
    <dataValidation type="decimal" showErrorMessage="1" errorTitle="Kesalahan Jenis Data" error="Data yang dimasukkan harus berupa Angka!" sqref="P55">
      <formula1>-1000000000000000000</formula1>
      <formula2>1000000000000000000</formula2>
    </dataValidation>
    <dataValidation type="decimal" showErrorMessage="1" errorTitle="Kesalahan Jenis Data" error="Data yang dimasukkan harus berupa Angka!" sqref="Q55">
      <formula1>-1000000000000000000</formula1>
      <formula2>1000000000000000000</formula2>
    </dataValidation>
    <dataValidation type="decimal" showErrorMessage="1" errorTitle="Kesalahan Jenis Data" error="Data yang dimasukkan harus berupa Angka!" sqref="R55">
      <formula1>-1000000000000000000</formula1>
      <formula2>1000000000000000000</formula2>
    </dataValidation>
    <dataValidation type="decimal" showErrorMessage="1" errorTitle="Kesalahan Jenis Data" error="Data yang dimasukkan harus berupa Angka!" sqref="S55">
      <formula1>-1000000000000000000</formula1>
      <formula2>1000000000000000000</formula2>
    </dataValidation>
    <dataValidation type="decimal" showErrorMessage="1" errorTitle="Kesalahan Jenis Data" error="Data yang dimasukkan harus berupa Angka!" sqref="T55">
      <formula1>-1000000000000000000</formula1>
      <formula2>1000000000000000000</formula2>
    </dataValidation>
    <dataValidation type="decimal" showErrorMessage="1" errorTitle="Kesalahan Jenis Data" error="Data yang dimasukkan harus berupa Angka!" sqref="U55">
      <formula1>-1000000000000000000</formula1>
      <formula2>1000000000000000000</formula2>
    </dataValidation>
    <dataValidation type="decimal" showErrorMessage="1" errorTitle="Kesalahan Jenis Data" error="Data yang dimasukkan harus berupa Angka!" sqref="V55">
      <formula1>-1000000000000000000</formula1>
      <formula2>1000000000000000000</formula2>
    </dataValidation>
    <dataValidation type="decimal" showErrorMessage="1" errorTitle="Kesalahan Jenis Data" error="Data yang dimasukkan harus berupa Angka!" sqref="W55">
      <formula1>-1000000000000000000</formula1>
      <formula2>1000000000000000000</formula2>
    </dataValidation>
    <dataValidation type="decimal" showErrorMessage="1" errorTitle="Kesalahan Jenis Data" error="Data yang dimasukkan harus berupa Angka!" sqref="X55">
      <formula1>-1000000000000000000</formula1>
      <formula2>1000000000000000000</formula2>
    </dataValidation>
    <dataValidation type="decimal" showErrorMessage="1" errorTitle="Kesalahan Jenis Data" error="Data yang dimasukkan harus berupa Angka!" sqref="Y55">
      <formula1>-1000000000000000000</formula1>
      <formula2>1000000000000000000</formula2>
    </dataValidation>
    <dataValidation type="decimal" showErrorMessage="1" errorTitle="Kesalahan Jenis Data" error="Data yang dimasukkan harus berupa Angka!" sqref="H56">
      <formula1>-1000000000000000000</formula1>
      <formula2>1000000000000000000</formula2>
    </dataValidation>
    <dataValidation type="decimal" showErrorMessage="1" errorTitle="Kesalahan Jenis Data" error="Data yang dimasukkan harus berupa Angka!" sqref="I56">
      <formula1>-1000000000000000000</formula1>
      <formula2>1000000000000000000</formula2>
    </dataValidation>
    <dataValidation type="decimal" showErrorMessage="1" errorTitle="Kesalahan Jenis Data" error="Data yang dimasukkan harus berupa Angka!" sqref="J56">
      <formula1>-1000000000000000000</formula1>
      <formula2>1000000000000000000</formula2>
    </dataValidation>
    <dataValidation type="decimal" showErrorMessage="1" errorTitle="Kesalahan Jenis Data" error="Data yang dimasukkan harus berupa Angka!" sqref="K56">
      <formula1>-1000000000000000000</formula1>
      <formula2>1000000000000000000</formula2>
    </dataValidation>
    <dataValidation type="decimal" showErrorMessage="1" errorTitle="Kesalahan Jenis Data" error="Data yang dimasukkan harus berupa Angka!" sqref="L56">
      <formula1>-1000000000000000000</formula1>
      <formula2>1000000000000000000</formula2>
    </dataValidation>
    <dataValidation type="decimal" showErrorMessage="1" errorTitle="Kesalahan Jenis Data" error="Data yang dimasukkan harus berupa Angka!" sqref="M56">
      <formula1>-1000000000000000000</formula1>
      <formula2>1000000000000000000</formula2>
    </dataValidation>
    <dataValidation type="decimal" showErrorMessage="1" errorTitle="Kesalahan Jenis Data" error="Data yang dimasukkan harus berupa Angka!" sqref="N56">
      <formula1>-1000000000000000000</formula1>
      <formula2>1000000000000000000</formula2>
    </dataValidation>
    <dataValidation type="decimal" showErrorMessage="1" errorTitle="Kesalahan Jenis Data" error="Data yang dimasukkan harus berupa Angka!" sqref="O56">
      <formula1>-1000000000000000000</formula1>
      <formula2>1000000000000000000</formula2>
    </dataValidation>
    <dataValidation type="decimal" showErrorMessage="1" errorTitle="Kesalahan Jenis Data" error="Data yang dimasukkan harus berupa Angka!" sqref="P56">
      <formula1>-1000000000000000000</formula1>
      <formula2>1000000000000000000</formula2>
    </dataValidation>
    <dataValidation type="decimal" showErrorMessage="1" errorTitle="Kesalahan Jenis Data" error="Data yang dimasukkan harus berupa Angka!" sqref="Q56">
      <formula1>-1000000000000000000</formula1>
      <formula2>1000000000000000000</formula2>
    </dataValidation>
    <dataValidation type="decimal" showErrorMessage="1" errorTitle="Kesalahan Jenis Data" error="Data yang dimasukkan harus berupa Angka!" sqref="R56">
      <formula1>-1000000000000000000</formula1>
      <formula2>1000000000000000000</formula2>
    </dataValidation>
    <dataValidation type="decimal" showErrorMessage="1" errorTitle="Kesalahan Jenis Data" error="Data yang dimasukkan harus berupa Angka!" sqref="S56">
      <formula1>-1000000000000000000</formula1>
      <formula2>1000000000000000000</formula2>
    </dataValidation>
    <dataValidation type="decimal" showErrorMessage="1" errorTitle="Kesalahan Jenis Data" error="Data yang dimasukkan harus berupa Angka!" sqref="T56">
      <formula1>-1000000000000000000</formula1>
      <formula2>1000000000000000000</formula2>
    </dataValidation>
    <dataValidation type="decimal" showErrorMessage="1" errorTitle="Kesalahan Jenis Data" error="Data yang dimasukkan harus berupa Angka!" sqref="U56">
      <formula1>-1000000000000000000</formula1>
      <formula2>1000000000000000000</formula2>
    </dataValidation>
    <dataValidation type="decimal" showErrorMessage="1" errorTitle="Kesalahan Jenis Data" error="Data yang dimasukkan harus berupa Angka!" sqref="V56">
      <formula1>-1000000000000000000</formula1>
      <formula2>1000000000000000000</formula2>
    </dataValidation>
    <dataValidation type="decimal" showErrorMessage="1" errorTitle="Kesalahan Jenis Data" error="Data yang dimasukkan harus berupa Angka!" sqref="W56">
      <formula1>-1000000000000000000</formula1>
      <formula2>1000000000000000000</formula2>
    </dataValidation>
    <dataValidation type="decimal" showErrorMessage="1" errorTitle="Kesalahan Jenis Data" error="Data yang dimasukkan harus berupa Angka!" sqref="X56">
      <formula1>-1000000000000000000</formula1>
      <formula2>1000000000000000000</formula2>
    </dataValidation>
    <dataValidation type="decimal" showErrorMessage="1" errorTitle="Kesalahan Jenis Data" error="Data yang dimasukkan harus berupa Angka!" sqref="Y56">
      <formula1>-1000000000000000000</formula1>
      <formula2>1000000000000000000</formula2>
    </dataValidation>
    <dataValidation type="decimal" showErrorMessage="1" errorTitle="Kesalahan Jenis Data" error="Data yang dimasukkan harus berupa Angka!" sqref="H57">
      <formula1>-1000000000000000000</formula1>
      <formula2>1000000000000000000</formula2>
    </dataValidation>
    <dataValidation type="decimal" showErrorMessage="1" errorTitle="Kesalahan Jenis Data" error="Data yang dimasukkan harus berupa Angka!" sqref="I57">
      <formula1>-1000000000000000000</formula1>
      <formula2>1000000000000000000</formula2>
    </dataValidation>
    <dataValidation type="decimal" showErrorMessage="1" errorTitle="Kesalahan Jenis Data" error="Data yang dimasukkan harus berupa Angka!" sqref="J57">
      <formula1>-1000000000000000000</formula1>
      <formula2>1000000000000000000</formula2>
    </dataValidation>
    <dataValidation type="decimal" showErrorMessage="1" errorTitle="Kesalahan Jenis Data" error="Data yang dimasukkan harus berupa Angka!" sqref="K57">
      <formula1>-1000000000000000000</formula1>
      <formula2>1000000000000000000</formula2>
    </dataValidation>
    <dataValidation type="decimal" showErrorMessage="1" errorTitle="Kesalahan Jenis Data" error="Data yang dimasukkan harus berupa Angka!" sqref="L57">
      <formula1>-1000000000000000000</formula1>
      <formula2>1000000000000000000</formula2>
    </dataValidation>
    <dataValidation type="decimal" showErrorMessage="1" errorTitle="Kesalahan Jenis Data" error="Data yang dimasukkan harus berupa Angka!" sqref="M57">
      <formula1>-1000000000000000000</formula1>
      <formula2>1000000000000000000</formula2>
    </dataValidation>
    <dataValidation type="decimal" showErrorMessage="1" errorTitle="Kesalahan Jenis Data" error="Data yang dimasukkan harus berupa Angka!" sqref="N57">
      <formula1>-1000000000000000000</formula1>
      <formula2>1000000000000000000</formula2>
    </dataValidation>
    <dataValidation type="decimal" showErrorMessage="1" errorTitle="Kesalahan Jenis Data" error="Data yang dimasukkan harus berupa Angka!" sqref="O57">
      <formula1>-1000000000000000000</formula1>
      <formula2>1000000000000000000</formula2>
    </dataValidation>
    <dataValidation type="decimal" showErrorMessage="1" errorTitle="Kesalahan Jenis Data" error="Data yang dimasukkan harus berupa Angka!" sqref="P57">
      <formula1>-1000000000000000000</formula1>
      <formula2>1000000000000000000</formula2>
    </dataValidation>
    <dataValidation type="decimal" showErrorMessage="1" errorTitle="Kesalahan Jenis Data" error="Data yang dimasukkan harus berupa Angka!" sqref="Q57">
      <formula1>-1000000000000000000</formula1>
      <formula2>1000000000000000000</formula2>
    </dataValidation>
    <dataValidation type="decimal" showErrorMessage="1" errorTitle="Kesalahan Jenis Data" error="Data yang dimasukkan harus berupa Angka!" sqref="R57">
      <formula1>-1000000000000000000</formula1>
      <formula2>1000000000000000000</formula2>
    </dataValidation>
    <dataValidation type="decimal" showErrorMessage="1" errorTitle="Kesalahan Jenis Data" error="Data yang dimasukkan harus berupa Angka!" sqref="S57">
      <formula1>-1000000000000000000</formula1>
      <formula2>1000000000000000000</formula2>
    </dataValidation>
    <dataValidation type="decimal" showErrorMessage="1" errorTitle="Kesalahan Jenis Data" error="Data yang dimasukkan harus berupa Angka!" sqref="T57">
      <formula1>-1000000000000000000</formula1>
      <formula2>1000000000000000000</formula2>
    </dataValidation>
    <dataValidation type="decimal" showErrorMessage="1" errorTitle="Kesalahan Jenis Data" error="Data yang dimasukkan harus berupa Angka!" sqref="U57">
      <formula1>-1000000000000000000</formula1>
      <formula2>1000000000000000000</formula2>
    </dataValidation>
    <dataValidation type="decimal" showErrorMessage="1" errorTitle="Kesalahan Jenis Data" error="Data yang dimasukkan harus berupa Angka!" sqref="V57">
      <formula1>-1000000000000000000</formula1>
      <formula2>1000000000000000000</formula2>
    </dataValidation>
    <dataValidation type="decimal" showErrorMessage="1" errorTitle="Kesalahan Jenis Data" error="Data yang dimasukkan harus berupa Angka!" sqref="W57">
      <formula1>-1000000000000000000</formula1>
      <formula2>1000000000000000000</formula2>
    </dataValidation>
    <dataValidation type="decimal" showErrorMessage="1" errorTitle="Kesalahan Jenis Data" error="Data yang dimasukkan harus berupa Angka!" sqref="X57">
      <formula1>-1000000000000000000</formula1>
      <formula2>1000000000000000000</formula2>
    </dataValidation>
    <dataValidation type="decimal" showErrorMessage="1" errorTitle="Kesalahan Jenis Data" error="Data yang dimasukkan harus berupa Angka!" sqref="Y57">
      <formula1>-1000000000000000000</formula1>
      <formula2>1000000000000000000</formula2>
    </dataValidation>
    <dataValidation type="decimal" showErrorMessage="1" errorTitle="Kesalahan Jenis Data" error="Data yang dimasukkan harus berupa Angka!" sqref="H58">
      <formula1>-1000000000000000000</formula1>
      <formula2>1000000000000000000</formula2>
    </dataValidation>
    <dataValidation type="decimal" showErrorMessage="1" errorTitle="Kesalahan Jenis Data" error="Data yang dimasukkan harus berupa Angka!" sqref="I58">
      <formula1>-1000000000000000000</formula1>
      <formula2>1000000000000000000</formula2>
    </dataValidation>
    <dataValidation type="decimal" showErrorMessage="1" errorTitle="Kesalahan Jenis Data" error="Data yang dimasukkan harus berupa Angka!" sqref="J58">
      <formula1>-1000000000000000000</formula1>
      <formula2>1000000000000000000</formula2>
    </dataValidation>
    <dataValidation type="decimal" showErrorMessage="1" errorTitle="Kesalahan Jenis Data" error="Data yang dimasukkan harus berupa Angka!" sqref="K58">
      <formula1>-1000000000000000000</formula1>
      <formula2>1000000000000000000</formula2>
    </dataValidation>
    <dataValidation type="decimal" showErrorMessage="1" errorTitle="Kesalahan Jenis Data" error="Data yang dimasukkan harus berupa Angka!" sqref="L58">
      <formula1>-1000000000000000000</formula1>
      <formula2>1000000000000000000</formula2>
    </dataValidation>
    <dataValidation type="decimal" showErrorMessage="1" errorTitle="Kesalahan Jenis Data" error="Data yang dimasukkan harus berupa Angka!" sqref="M58">
      <formula1>-1000000000000000000</formula1>
      <formula2>1000000000000000000</formula2>
    </dataValidation>
    <dataValidation type="decimal" showErrorMessage="1" errorTitle="Kesalahan Jenis Data" error="Data yang dimasukkan harus berupa Angka!" sqref="N58">
      <formula1>-1000000000000000000</formula1>
      <formula2>1000000000000000000</formula2>
    </dataValidation>
    <dataValidation type="decimal" showErrorMessage="1" errorTitle="Kesalahan Jenis Data" error="Data yang dimasukkan harus berupa Angka!" sqref="O58">
      <formula1>-1000000000000000000</formula1>
      <formula2>1000000000000000000</formula2>
    </dataValidation>
    <dataValidation type="decimal" showErrorMessage="1" errorTitle="Kesalahan Jenis Data" error="Data yang dimasukkan harus berupa Angka!" sqref="P58">
      <formula1>-1000000000000000000</formula1>
      <formula2>1000000000000000000</formula2>
    </dataValidation>
    <dataValidation type="decimal" showErrorMessage="1" errorTitle="Kesalahan Jenis Data" error="Data yang dimasukkan harus berupa Angka!" sqref="Q58">
      <formula1>-1000000000000000000</formula1>
      <formula2>1000000000000000000</formula2>
    </dataValidation>
    <dataValidation type="decimal" showErrorMessage="1" errorTitle="Kesalahan Jenis Data" error="Data yang dimasukkan harus berupa Angka!" sqref="R58">
      <formula1>-1000000000000000000</formula1>
      <formula2>1000000000000000000</formula2>
    </dataValidation>
    <dataValidation type="decimal" showErrorMessage="1" errorTitle="Kesalahan Jenis Data" error="Data yang dimasukkan harus berupa Angka!" sqref="S58">
      <formula1>-1000000000000000000</formula1>
      <formula2>1000000000000000000</formula2>
    </dataValidation>
    <dataValidation type="decimal" showErrorMessage="1" errorTitle="Kesalahan Jenis Data" error="Data yang dimasukkan harus berupa Angka!" sqref="T58">
      <formula1>-1000000000000000000</formula1>
      <formula2>1000000000000000000</formula2>
    </dataValidation>
    <dataValidation type="decimal" showErrorMessage="1" errorTitle="Kesalahan Jenis Data" error="Data yang dimasukkan harus berupa Angka!" sqref="U58">
      <formula1>-1000000000000000000</formula1>
      <formula2>1000000000000000000</formula2>
    </dataValidation>
    <dataValidation type="decimal" showErrorMessage="1" errorTitle="Kesalahan Jenis Data" error="Data yang dimasukkan harus berupa Angka!" sqref="V58">
      <formula1>-1000000000000000000</formula1>
      <formula2>1000000000000000000</formula2>
    </dataValidation>
    <dataValidation type="decimal" showErrorMessage="1" errorTitle="Kesalahan Jenis Data" error="Data yang dimasukkan harus berupa Angka!" sqref="W58">
      <formula1>-1000000000000000000</formula1>
      <formula2>1000000000000000000</formula2>
    </dataValidation>
    <dataValidation type="decimal" showErrorMessage="1" errorTitle="Kesalahan Jenis Data" error="Data yang dimasukkan harus berupa Angka!" sqref="X58">
      <formula1>-1000000000000000000</formula1>
      <formula2>1000000000000000000</formula2>
    </dataValidation>
    <dataValidation type="decimal" showErrorMessage="1" errorTitle="Kesalahan Jenis Data" error="Data yang dimasukkan harus berupa Angka!" sqref="Y58">
      <formula1>-1000000000000000000</formula1>
      <formula2>1000000000000000000</formula2>
    </dataValidation>
    <dataValidation type="decimal" showErrorMessage="1" errorTitle="Kesalahan Jenis Data" error="Data yang dimasukkan harus berupa Angka!" sqref="H59">
      <formula1>-1000000000000000000</formula1>
      <formula2>1000000000000000000</formula2>
    </dataValidation>
    <dataValidation type="decimal" showErrorMessage="1" errorTitle="Kesalahan Jenis Data" error="Data yang dimasukkan harus berupa Angka!" sqref="I59">
      <formula1>-1000000000000000000</formula1>
      <formula2>1000000000000000000</formula2>
    </dataValidation>
    <dataValidation type="decimal" showErrorMessage="1" errorTitle="Kesalahan Jenis Data" error="Data yang dimasukkan harus berupa Angka!" sqref="J59">
      <formula1>-1000000000000000000</formula1>
      <formula2>1000000000000000000</formula2>
    </dataValidation>
    <dataValidation type="decimal" showErrorMessage="1" errorTitle="Kesalahan Jenis Data" error="Data yang dimasukkan harus berupa Angka!" sqref="K59">
      <formula1>-1000000000000000000</formula1>
      <formula2>1000000000000000000</formula2>
    </dataValidation>
    <dataValidation type="decimal" showErrorMessage="1" errorTitle="Kesalahan Jenis Data" error="Data yang dimasukkan harus berupa Angka!" sqref="L59">
      <formula1>-1000000000000000000</formula1>
      <formula2>1000000000000000000</formula2>
    </dataValidation>
    <dataValidation type="decimal" showErrorMessage="1" errorTitle="Kesalahan Jenis Data" error="Data yang dimasukkan harus berupa Angka!" sqref="M59">
      <formula1>-1000000000000000000</formula1>
      <formula2>1000000000000000000</formula2>
    </dataValidation>
    <dataValidation type="decimal" showErrorMessage="1" errorTitle="Kesalahan Jenis Data" error="Data yang dimasukkan harus berupa Angka!" sqref="N59">
      <formula1>-1000000000000000000</formula1>
      <formula2>1000000000000000000</formula2>
    </dataValidation>
    <dataValidation type="decimal" showErrorMessage="1" errorTitle="Kesalahan Jenis Data" error="Data yang dimasukkan harus berupa Angka!" sqref="O59">
      <formula1>-1000000000000000000</formula1>
      <formula2>1000000000000000000</formula2>
    </dataValidation>
    <dataValidation type="decimal" showErrorMessage="1" errorTitle="Kesalahan Jenis Data" error="Data yang dimasukkan harus berupa Angka!" sqref="P59">
      <formula1>-1000000000000000000</formula1>
      <formula2>1000000000000000000</formula2>
    </dataValidation>
    <dataValidation type="decimal" showErrorMessage="1" errorTitle="Kesalahan Jenis Data" error="Data yang dimasukkan harus berupa Angka!" sqref="Q59">
      <formula1>-1000000000000000000</formula1>
      <formula2>1000000000000000000</formula2>
    </dataValidation>
    <dataValidation type="decimal" showErrorMessage="1" errorTitle="Kesalahan Jenis Data" error="Data yang dimasukkan harus berupa Angka!" sqref="R59">
      <formula1>-1000000000000000000</formula1>
      <formula2>1000000000000000000</formula2>
    </dataValidation>
    <dataValidation type="decimal" showErrorMessage="1" errorTitle="Kesalahan Jenis Data" error="Data yang dimasukkan harus berupa Angka!" sqref="S59">
      <formula1>-1000000000000000000</formula1>
      <formula2>1000000000000000000</formula2>
    </dataValidation>
    <dataValidation type="decimal" showErrorMessage="1" errorTitle="Kesalahan Jenis Data" error="Data yang dimasukkan harus berupa Angka!" sqref="T59">
      <formula1>-1000000000000000000</formula1>
      <formula2>1000000000000000000</formula2>
    </dataValidation>
    <dataValidation type="decimal" showErrorMessage="1" errorTitle="Kesalahan Jenis Data" error="Data yang dimasukkan harus berupa Angka!" sqref="U59">
      <formula1>-1000000000000000000</formula1>
      <formula2>1000000000000000000</formula2>
    </dataValidation>
    <dataValidation type="decimal" showErrorMessage="1" errorTitle="Kesalahan Jenis Data" error="Data yang dimasukkan harus berupa Angka!" sqref="V59">
      <formula1>-1000000000000000000</formula1>
      <formula2>1000000000000000000</formula2>
    </dataValidation>
    <dataValidation type="decimal" showErrorMessage="1" errorTitle="Kesalahan Jenis Data" error="Data yang dimasukkan harus berupa Angka!" sqref="W59">
      <formula1>-1000000000000000000</formula1>
      <formula2>1000000000000000000</formula2>
    </dataValidation>
    <dataValidation type="decimal" showErrorMessage="1" errorTitle="Kesalahan Jenis Data" error="Data yang dimasukkan harus berupa Angka!" sqref="X59">
      <formula1>-1000000000000000000</formula1>
      <formula2>1000000000000000000</formula2>
    </dataValidation>
    <dataValidation type="decimal" showErrorMessage="1" errorTitle="Kesalahan Jenis Data" error="Data yang dimasukkan harus berupa Angka!" sqref="Y59">
      <formula1>-1000000000000000000</formula1>
      <formula2>1000000000000000000</formula2>
    </dataValidation>
    <dataValidation type="decimal" showErrorMessage="1" errorTitle="Kesalahan Jenis Data" error="Data yang dimasukkan harus berupa Angka!" sqref="H60">
      <formula1>-1000000000000000000</formula1>
      <formula2>1000000000000000000</formula2>
    </dataValidation>
    <dataValidation type="decimal" showErrorMessage="1" errorTitle="Kesalahan Jenis Data" error="Data yang dimasukkan harus berupa Angka!" sqref="I60">
      <formula1>-1000000000000000000</formula1>
      <formula2>1000000000000000000</formula2>
    </dataValidation>
    <dataValidation type="decimal" showErrorMessage="1" errorTitle="Kesalahan Jenis Data" error="Data yang dimasukkan harus berupa Angka!" sqref="J60">
      <formula1>-1000000000000000000</formula1>
      <formula2>1000000000000000000</formula2>
    </dataValidation>
    <dataValidation type="decimal" showErrorMessage="1" errorTitle="Kesalahan Jenis Data" error="Data yang dimasukkan harus berupa Angka!" sqref="K60">
      <formula1>-1000000000000000000</formula1>
      <formula2>1000000000000000000</formula2>
    </dataValidation>
    <dataValidation type="decimal" showErrorMessage="1" errorTitle="Kesalahan Jenis Data" error="Data yang dimasukkan harus berupa Angka!" sqref="L60">
      <formula1>-1000000000000000000</formula1>
      <formula2>1000000000000000000</formula2>
    </dataValidation>
    <dataValidation type="decimal" showErrorMessage="1" errorTitle="Kesalahan Jenis Data" error="Data yang dimasukkan harus berupa Angka!" sqref="M60">
      <formula1>-1000000000000000000</formula1>
      <formula2>1000000000000000000</formula2>
    </dataValidation>
    <dataValidation type="decimal" showErrorMessage="1" errorTitle="Kesalahan Jenis Data" error="Data yang dimasukkan harus berupa Angka!" sqref="N60">
      <formula1>-1000000000000000000</formula1>
      <formula2>1000000000000000000</formula2>
    </dataValidation>
    <dataValidation type="decimal" showErrorMessage="1" errorTitle="Kesalahan Jenis Data" error="Data yang dimasukkan harus berupa Angka!" sqref="O60">
      <formula1>-1000000000000000000</formula1>
      <formula2>1000000000000000000</formula2>
    </dataValidation>
    <dataValidation type="decimal" showErrorMessage="1" errorTitle="Kesalahan Jenis Data" error="Data yang dimasukkan harus berupa Angka!" sqref="P60">
      <formula1>-1000000000000000000</formula1>
      <formula2>1000000000000000000</formula2>
    </dataValidation>
    <dataValidation type="decimal" showErrorMessage="1" errorTitle="Kesalahan Jenis Data" error="Data yang dimasukkan harus berupa Angka!" sqref="Q60">
      <formula1>-1000000000000000000</formula1>
      <formula2>1000000000000000000</formula2>
    </dataValidation>
    <dataValidation type="decimal" showErrorMessage="1" errorTitle="Kesalahan Jenis Data" error="Data yang dimasukkan harus berupa Angka!" sqref="R60">
      <formula1>-1000000000000000000</formula1>
      <formula2>1000000000000000000</formula2>
    </dataValidation>
    <dataValidation type="decimal" showErrorMessage="1" errorTitle="Kesalahan Jenis Data" error="Data yang dimasukkan harus berupa Angka!" sqref="S60">
      <formula1>-1000000000000000000</formula1>
      <formula2>1000000000000000000</formula2>
    </dataValidation>
    <dataValidation type="decimal" showErrorMessage="1" errorTitle="Kesalahan Jenis Data" error="Data yang dimasukkan harus berupa Angka!" sqref="T60">
      <formula1>-1000000000000000000</formula1>
      <formula2>1000000000000000000</formula2>
    </dataValidation>
    <dataValidation type="decimal" showErrorMessage="1" errorTitle="Kesalahan Jenis Data" error="Data yang dimasukkan harus berupa Angka!" sqref="U60">
      <formula1>-1000000000000000000</formula1>
      <formula2>1000000000000000000</formula2>
    </dataValidation>
    <dataValidation type="decimal" showErrorMessage="1" errorTitle="Kesalahan Jenis Data" error="Data yang dimasukkan harus berupa Angka!" sqref="V60">
      <formula1>-1000000000000000000</formula1>
      <formula2>1000000000000000000</formula2>
    </dataValidation>
    <dataValidation type="decimal" showErrorMessage="1" errorTitle="Kesalahan Jenis Data" error="Data yang dimasukkan harus berupa Angka!" sqref="W60">
      <formula1>-1000000000000000000</formula1>
      <formula2>1000000000000000000</formula2>
    </dataValidation>
    <dataValidation type="decimal" showErrorMessage="1" errorTitle="Kesalahan Jenis Data" error="Data yang dimasukkan harus berupa Angka!" sqref="X60">
      <formula1>-1000000000000000000</formula1>
      <formula2>1000000000000000000</formula2>
    </dataValidation>
    <dataValidation type="decimal" showErrorMessage="1" errorTitle="Kesalahan Jenis Data" error="Data yang dimasukkan harus berupa Angka!" sqref="Y60">
      <formula1>-1000000000000000000</formula1>
      <formula2>1000000000000000000</formula2>
    </dataValidation>
    <dataValidation type="decimal" showErrorMessage="1" errorTitle="Kesalahan Jenis Data" error="Data yang dimasukkan harus berupa Angka!" sqref="H61">
      <formula1>-1000000000000000000</formula1>
      <formula2>1000000000000000000</formula2>
    </dataValidation>
    <dataValidation type="decimal" showErrorMessage="1" errorTitle="Kesalahan Jenis Data" error="Data yang dimasukkan harus berupa Angka!" sqref="I61">
      <formula1>-1000000000000000000</formula1>
      <formula2>1000000000000000000</formula2>
    </dataValidation>
    <dataValidation type="decimal" showErrorMessage="1" errorTitle="Kesalahan Jenis Data" error="Data yang dimasukkan harus berupa Angka!" sqref="J61">
      <formula1>-1000000000000000000</formula1>
      <formula2>1000000000000000000</formula2>
    </dataValidation>
    <dataValidation type="decimal" showErrorMessage="1" errorTitle="Kesalahan Jenis Data" error="Data yang dimasukkan harus berupa Angka!" sqref="K61">
      <formula1>-1000000000000000000</formula1>
      <formula2>1000000000000000000</formula2>
    </dataValidation>
    <dataValidation type="decimal" showErrorMessage="1" errorTitle="Kesalahan Jenis Data" error="Data yang dimasukkan harus berupa Angka!" sqref="L61">
      <formula1>-1000000000000000000</formula1>
      <formula2>1000000000000000000</formula2>
    </dataValidation>
    <dataValidation type="decimal" showErrorMessage="1" errorTitle="Kesalahan Jenis Data" error="Data yang dimasukkan harus berupa Angka!" sqref="M61">
      <formula1>-1000000000000000000</formula1>
      <formula2>1000000000000000000</formula2>
    </dataValidation>
    <dataValidation type="decimal" showErrorMessage="1" errorTitle="Kesalahan Jenis Data" error="Data yang dimasukkan harus berupa Angka!" sqref="N61">
      <formula1>-1000000000000000000</formula1>
      <formula2>1000000000000000000</formula2>
    </dataValidation>
    <dataValidation type="decimal" showErrorMessage="1" errorTitle="Kesalahan Jenis Data" error="Data yang dimasukkan harus berupa Angka!" sqref="O61">
      <formula1>-1000000000000000000</formula1>
      <formula2>1000000000000000000</formula2>
    </dataValidation>
    <dataValidation type="decimal" showErrorMessage="1" errorTitle="Kesalahan Jenis Data" error="Data yang dimasukkan harus berupa Angka!" sqref="P61">
      <formula1>-1000000000000000000</formula1>
      <formula2>1000000000000000000</formula2>
    </dataValidation>
    <dataValidation type="decimal" showErrorMessage="1" errorTitle="Kesalahan Jenis Data" error="Data yang dimasukkan harus berupa Angka!" sqref="Q61">
      <formula1>-1000000000000000000</formula1>
      <formula2>1000000000000000000</formula2>
    </dataValidation>
    <dataValidation type="decimal" showErrorMessage="1" errorTitle="Kesalahan Jenis Data" error="Data yang dimasukkan harus berupa Angka!" sqref="R61">
      <formula1>-1000000000000000000</formula1>
      <formula2>1000000000000000000</formula2>
    </dataValidation>
    <dataValidation type="decimal" showErrorMessage="1" errorTitle="Kesalahan Jenis Data" error="Data yang dimasukkan harus berupa Angka!" sqref="S61">
      <formula1>-1000000000000000000</formula1>
      <formula2>1000000000000000000</formula2>
    </dataValidation>
    <dataValidation type="decimal" showErrorMessage="1" errorTitle="Kesalahan Jenis Data" error="Data yang dimasukkan harus berupa Angka!" sqref="T61">
      <formula1>-1000000000000000000</formula1>
      <formula2>1000000000000000000</formula2>
    </dataValidation>
    <dataValidation type="decimal" showErrorMessage="1" errorTitle="Kesalahan Jenis Data" error="Data yang dimasukkan harus berupa Angka!" sqref="U61">
      <formula1>-1000000000000000000</formula1>
      <formula2>1000000000000000000</formula2>
    </dataValidation>
    <dataValidation type="decimal" showErrorMessage="1" errorTitle="Kesalahan Jenis Data" error="Data yang dimasukkan harus berupa Angka!" sqref="V61">
      <formula1>-1000000000000000000</formula1>
      <formula2>1000000000000000000</formula2>
    </dataValidation>
    <dataValidation type="decimal" showErrorMessage="1" errorTitle="Kesalahan Jenis Data" error="Data yang dimasukkan harus berupa Angka!" sqref="W61">
      <formula1>-1000000000000000000</formula1>
      <formula2>1000000000000000000</formula2>
    </dataValidation>
    <dataValidation type="decimal" showErrorMessage="1" errorTitle="Kesalahan Jenis Data" error="Data yang dimasukkan harus berupa Angka!" sqref="X61">
      <formula1>-1000000000000000000</formula1>
      <formula2>1000000000000000000</formula2>
    </dataValidation>
    <dataValidation type="decimal" showErrorMessage="1" errorTitle="Kesalahan Jenis Data" error="Data yang dimasukkan harus berupa Angka!" sqref="Y61">
      <formula1>-1000000000000000000</formula1>
      <formula2>1000000000000000000</formula2>
    </dataValidation>
    <dataValidation type="decimal" showErrorMessage="1" errorTitle="Kesalahan Jenis Data" error="Data yang dimasukkan harus berupa Angka!" sqref="H62">
      <formula1>-1000000000000000000</formula1>
      <formula2>1000000000000000000</formula2>
    </dataValidation>
    <dataValidation type="decimal" showErrorMessage="1" errorTitle="Kesalahan Jenis Data" error="Data yang dimasukkan harus berupa Angka!" sqref="I62">
      <formula1>-1000000000000000000</formula1>
      <formula2>1000000000000000000</formula2>
    </dataValidation>
    <dataValidation type="decimal" showErrorMessage="1" errorTitle="Kesalahan Jenis Data" error="Data yang dimasukkan harus berupa Angka!" sqref="J62">
      <formula1>-1000000000000000000</formula1>
      <formula2>1000000000000000000</formula2>
    </dataValidation>
    <dataValidation type="decimal" showErrorMessage="1" errorTitle="Kesalahan Jenis Data" error="Data yang dimasukkan harus berupa Angka!" sqref="K62">
      <formula1>-1000000000000000000</formula1>
      <formula2>1000000000000000000</formula2>
    </dataValidation>
    <dataValidation type="decimal" showErrorMessage="1" errorTitle="Kesalahan Jenis Data" error="Data yang dimasukkan harus berupa Angka!" sqref="L62">
      <formula1>-1000000000000000000</formula1>
      <formula2>1000000000000000000</formula2>
    </dataValidation>
    <dataValidation type="decimal" showErrorMessage="1" errorTitle="Kesalahan Jenis Data" error="Data yang dimasukkan harus berupa Angka!" sqref="M62">
      <formula1>-1000000000000000000</formula1>
      <formula2>1000000000000000000</formula2>
    </dataValidation>
    <dataValidation type="decimal" showErrorMessage="1" errorTitle="Kesalahan Jenis Data" error="Data yang dimasukkan harus berupa Angka!" sqref="N62">
      <formula1>-1000000000000000000</formula1>
      <formula2>1000000000000000000</formula2>
    </dataValidation>
    <dataValidation type="decimal" showErrorMessage="1" errorTitle="Kesalahan Jenis Data" error="Data yang dimasukkan harus berupa Angka!" sqref="O62">
      <formula1>-1000000000000000000</formula1>
      <formula2>1000000000000000000</formula2>
    </dataValidation>
    <dataValidation type="decimal" showErrorMessage="1" errorTitle="Kesalahan Jenis Data" error="Data yang dimasukkan harus berupa Angka!" sqref="P62">
      <formula1>-1000000000000000000</formula1>
      <formula2>1000000000000000000</formula2>
    </dataValidation>
    <dataValidation type="decimal" showErrorMessage="1" errorTitle="Kesalahan Jenis Data" error="Data yang dimasukkan harus berupa Angka!" sqref="Q62">
      <formula1>-1000000000000000000</formula1>
      <formula2>1000000000000000000</formula2>
    </dataValidation>
    <dataValidation type="decimal" showErrorMessage="1" errorTitle="Kesalahan Jenis Data" error="Data yang dimasukkan harus berupa Angka!" sqref="R62">
      <formula1>-1000000000000000000</formula1>
      <formula2>1000000000000000000</formula2>
    </dataValidation>
    <dataValidation type="decimal" showErrorMessage="1" errorTitle="Kesalahan Jenis Data" error="Data yang dimasukkan harus berupa Angka!" sqref="S62">
      <formula1>-1000000000000000000</formula1>
      <formula2>1000000000000000000</formula2>
    </dataValidation>
    <dataValidation type="decimal" showErrorMessage="1" errorTitle="Kesalahan Jenis Data" error="Data yang dimasukkan harus berupa Angka!" sqref="T62">
      <formula1>-1000000000000000000</formula1>
      <formula2>1000000000000000000</formula2>
    </dataValidation>
    <dataValidation type="decimal" showErrorMessage="1" errorTitle="Kesalahan Jenis Data" error="Data yang dimasukkan harus berupa Angka!" sqref="U62">
      <formula1>-1000000000000000000</formula1>
      <formula2>1000000000000000000</formula2>
    </dataValidation>
    <dataValidation type="decimal" showErrorMessage="1" errorTitle="Kesalahan Jenis Data" error="Data yang dimasukkan harus berupa Angka!" sqref="V62">
      <formula1>-1000000000000000000</formula1>
      <formula2>1000000000000000000</formula2>
    </dataValidation>
    <dataValidation type="decimal" showErrorMessage="1" errorTitle="Kesalahan Jenis Data" error="Data yang dimasukkan harus berupa Angka!" sqref="W62">
      <formula1>-1000000000000000000</formula1>
      <formula2>1000000000000000000</formula2>
    </dataValidation>
    <dataValidation type="decimal" showErrorMessage="1" errorTitle="Kesalahan Jenis Data" error="Data yang dimasukkan harus berupa Angka!" sqref="X62">
      <formula1>-1000000000000000000</formula1>
      <formula2>1000000000000000000</formula2>
    </dataValidation>
    <dataValidation type="decimal" showErrorMessage="1" errorTitle="Kesalahan Jenis Data" error="Data yang dimasukkan harus berupa Angka!" sqref="Y62">
      <formula1>-1000000000000000000</formula1>
      <formula2>1000000000000000000</formula2>
    </dataValidation>
    <dataValidation type="decimal" showErrorMessage="1" errorTitle="Kesalahan Jenis Data" error="Data yang dimasukkan harus berupa Angka!" sqref="H63">
      <formula1>-1000000000000000000</formula1>
      <formula2>1000000000000000000</formula2>
    </dataValidation>
    <dataValidation type="decimal" showErrorMessage="1" errorTitle="Kesalahan Jenis Data" error="Data yang dimasukkan harus berupa Angka!" sqref="I63">
      <formula1>-1000000000000000000</formula1>
      <formula2>1000000000000000000</formula2>
    </dataValidation>
    <dataValidation type="decimal" showErrorMessage="1" errorTitle="Kesalahan Jenis Data" error="Data yang dimasukkan harus berupa Angka!" sqref="J63">
      <formula1>-1000000000000000000</formula1>
      <formula2>1000000000000000000</formula2>
    </dataValidation>
    <dataValidation type="decimal" showErrorMessage="1" errorTitle="Kesalahan Jenis Data" error="Data yang dimasukkan harus berupa Angka!" sqref="K63">
      <formula1>-1000000000000000000</formula1>
      <formula2>1000000000000000000</formula2>
    </dataValidation>
    <dataValidation type="decimal" showErrorMessage="1" errorTitle="Kesalahan Jenis Data" error="Data yang dimasukkan harus berupa Angka!" sqref="L63">
      <formula1>-1000000000000000000</formula1>
      <formula2>1000000000000000000</formula2>
    </dataValidation>
    <dataValidation type="decimal" showErrorMessage="1" errorTitle="Kesalahan Jenis Data" error="Data yang dimasukkan harus berupa Angka!" sqref="M63">
      <formula1>-1000000000000000000</formula1>
      <formula2>1000000000000000000</formula2>
    </dataValidation>
    <dataValidation type="decimal" showErrorMessage="1" errorTitle="Kesalahan Jenis Data" error="Data yang dimasukkan harus berupa Angka!" sqref="N63">
      <formula1>-1000000000000000000</formula1>
      <formula2>1000000000000000000</formula2>
    </dataValidation>
    <dataValidation type="decimal" showErrorMessage="1" errorTitle="Kesalahan Jenis Data" error="Data yang dimasukkan harus berupa Angka!" sqref="O63">
      <formula1>-1000000000000000000</formula1>
      <formula2>1000000000000000000</formula2>
    </dataValidation>
    <dataValidation type="decimal" showErrorMessage="1" errorTitle="Kesalahan Jenis Data" error="Data yang dimasukkan harus berupa Angka!" sqref="P63">
      <formula1>-1000000000000000000</formula1>
      <formula2>1000000000000000000</formula2>
    </dataValidation>
    <dataValidation type="decimal" showErrorMessage="1" errorTitle="Kesalahan Jenis Data" error="Data yang dimasukkan harus berupa Angka!" sqref="Q63">
      <formula1>-1000000000000000000</formula1>
      <formula2>1000000000000000000</formula2>
    </dataValidation>
    <dataValidation type="decimal" showErrorMessage="1" errorTitle="Kesalahan Jenis Data" error="Data yang dimasukkan harus berupa Angka!" sqref="R63">
      <formula1>-1000000000000000000</formula1>
      <formula2>1000000000000000000</formula2>
    </dataValidation>
    <dataValidation type="decimal" showErrorMessage="1" errorTitle="Kesalahan Jenis Data" error="Data yang dimasukkan harus berupa Angka!" sqref="S63">
      <formula1>-1000000000000000000</formula1>
      <formula2>1000000000000000000</formula2>
    </dataValidation>
    <dataValidation type="decimal" showErrorMessage="1" errorTitle="Kesalahan Jenis Data" error="Data yang dimasukkan harus berupa Angka!" sqref="T63">
      <formula1>-1000000000000000000</formula1>
      <formula2>1000000000000000000</formula2>
    </dataValidation>
    <dataValidation type="decimal" showErrorMessage="1" errorTitle="Kesalahan Jenis Data" error="Data yang dimasukkan harus berupa Angka!" sqref="U63">
      <formula1>-1000000000000000000</formula1>
      <formula2>1000000000000000000</formula2>
    </dataValidation>
    <dataValidation type="decimal" showErrorMessage="1" errorTitle="Kesalahan Jenis Data" error="Data yang dimasukkan harus berupa Angka!" sqref="V63">
      <formula1>-1000000000000000000</formula1>
      <formula2>1000000000000000000</formula2>
    </dataValidation>
    <dataValidation type="decimal" showErrorMessage="1" errorTitle="Kesalahan Jenis Data" error="Data yang dimasukkan harus berupa Angka!" sqref="W63">
      <formula1>-1000000000000000000</formula1>
      <formula2>1000000000000000000</formula2>
    </dataValidation>
    <dataValidation type="decimal" showErrorMessage="1" errorTitle="Kesalahan Jenis Data" error="Data yang dimasukkan harus berupa Angka!" sqref="X63">
      <formula1>-1000000000000000000</formula1>
      <formula2>1000000000000000000</formula2>
    </dataValidation>
    <dataValidation type="decimal" showErrorMessage="1" errorTitle="Kesalahan Jenis Data" error="Data yang dimasukkan harus berupa Angka!" sqref="Y63">
      <formula1>-1000000000000000000</formula1>
      <formula2>1000000000000000000</formula2>
    </dataValidation>
    <dataValidation type="decimal" showErrorMessage="1" errorTitle="Kesalahan Jenis Data" error="Data yang dimasukkan harus berupa Angka!" sqref="H64">
      <formula1>-1000000000000000000</formula1>
      <formula2>1000000000000000000</formula2>
    </dataValidation>
    <dataValidation type="decimal" showErrorMessage="1" errorTitle="Kesalahan Jenis Data" error="Data yang dimasukkan harus berupa Angka!" sqref="I64">
      <formula1>-1000000000000000000</formula1>
      <formula2>1000000000000000000</formula2>
    </dataValidation>
    <dataValidation type="decimal" showErrorMessage="1" errorTitle="Kesalahan Jenis Data" error="Data yang dimasukkan harus berupa Angka!" sqref="J64">
      <formula1>-1000000000000000000</formula1>
      <formula2>1000000000000000000</formula2>
    </dataValidation>
    <dataValidation type="decimal" showErrorMessage="1" errorTitle="Kesalahan Jenis Data" error="Data yang dimasukkan harus berupa Angka!" sqref="K64">
      <formula1>-1000000000000000000</formula1>
      <formula2>1000000000000000000</formula2>
    </dataValidation>
    <dataValidation type="decimal" showErrorMessage="1" errorTitle="Kesalahan Jenis Data" error="Data yang dimasukkan harus berupa Angka!" sqref="L64">
      <formula1>-1000000000000000000</formula1>
      <formula2>1000000000000000000</formula2>
    </dataValidation>
    <dataValidation type="decimal" showErrorMessage="1" errorTitle="Kesalahan Jenis Data" error="Data yang dimasukkan harus berupa Angka!" sqref="M64">
      <formula1>-1000000000000000000</formula1>
      <formula2>1000000000000000000</formula2>
    </dataValidation>
    <dataValidation type="decimal" showErrorMessage="1" errorTitle="Kesalahan Jenis Data" error="Data yang dimasukkan harus berupa Angka!" sqref="N64">
      <formula1>-1000000000000000000</formula1>
      <formula2>1000000000000000000</formula2>
    </dataValidation>
    <dataValidation type="decimal" showErrorMessage="1" errorTitle="Kesalahan Jenis Data" error="Data yang dimasukkan harus berupa Angka!" sqref="O64">
      <formula1>-1000000000000000000</formula1>
      <formula2>1000000000000000000</formula2>
    </dataValidation>
    <dataValidation type="decimal" showErrorMessage="1" errorTitle="Kesalahan Jenis Data" error="Data yang dimasukkan harus berupa Angka!" sqref="P64">
      <formula1>-1000000000000000000</formula1>
      <formula2>1000000000000000000</formula2>
    </dataValidation>
    <dataValidation type="decimal" showErrorMessage="1" errorTitle="Kesalahan Jenis Data" error="Data yang dimasukkan harus berupa Angka!" sqref="Q64">
      <formula1>-1000000000000000000</formula1>
      <formula2>1000000000000000000</formula2>
    </dataValidation>
    <dataValidation type="decimal" showErrorMessage="1" errorTitle="Kesalahan Jenis Data" error="Data yang dimasukkan harus berupa Angka!" sqref="R64">
      <formula1>-1000000000000000000</formula1>
      <formula2>1000000000000000000</formula2>
    </dataValidation>
    <dataValidation type="decimal" showErrorMessage="1" errorTitle="Kesalahan Jenis Data" error="Data yang dimasukkan harus berupa Angka!" sqref="S64">
      <formula1>-1000000000000000000</formula1>
      <formula2>1000000000000000000</formula2>
    </dataValidation>
    <dataValidation type="decimal" showErrorMessage="1" errorTitle="Kesalahan Jenis Data" error="Data yang dimasukkan harus berupa Angka!" sqref="T64">
      <formula1>-1000000000000000000</formula1>
      <formula2>1000000000000000000</formula2>
    </dataValidation>
    <dataValidation type="decimal" showErrorMessage="1" errorTitle="Kesalahan Jenis Data" error="Data yang dimasukkan harus berupa Angka!" sqref="U64">
      <formula1>-1000000000000000000</formula1>
      <formula2>1000000000000000000</formula2>
    </dataValidation>
    <dataValidation type="decimal" showErrorMessage="1" errorTitle="Kesalahan Jenis Data" error="Data yang dimasukkan harus berupa Angka!" sqref="V64">
      <formula1>-1000000000000000000</formula1>
      <formula2>1000000000000000000</formula2>
    </dataValidation>
    <dataValidation type="decimal" showErrorMessage="1" errorTitle="Kesalahan Jenis Data" error="Data yang dimasukkan harus berupa Angka!" sqref="W64">
      <formula1>-1000000000000000000</formula1>
      <formula2>1000000000000000000</formula2>
    </dataValidation>
    <dataValidation type="decimal" showErrorMessage="1" errorTitle="Kesalahan Jenis Data" error="Data yang dimasukkan harus berupa Angka!" sqref="X64">
      <formula1>-1000000000000000000</formula1>
      <formula2>1000000000000000000</formula2>
    </dataValidation>
    <dataValidation type="decimal" showErrorMessage="1" errorTitle="Kesalahan Jenis Data" error="Data yang dimasukkan harus berupa Angka!" sqref="Y64">
      <formula1>-1000000000000000000</formula1>
      <formula2>1000000000000000000</formula2>
    </dataValidation>
    <dataValidation type="decimal" showErrorMessage="1" errorTitle="Kesalahan Jenis Data" error="Data yang dimasukkan harus berupa Angka!" sqref="H65">
      <formula1>-1000000000000000000</formula1>
      <formula2>1000000000000000000</formula2>
    </dataValidation>
    <dataValidation type="decimal" showErrorMessage="1" errorTitle="Kesalahan Jenis Data" error="Data yang dimasukkan harus berupa Angka!" sqref="I65">
      <formula1>-1000000000000000000</formula1>
      <formula2>1000000000000000000</formula2>
    </dataValidation>
    <dataValidation type="decimal" showErrorMessage="1" errorTitle="Kesalahan Jenis Data" error="Data yang dimasukkan harus berupa Angka!" sqref="J65">
      <formula1>-1000000000000000000</formula1>
      <formula2>1000000000000000000</formula2>
    </dataValidation>
    <dataValidation type="decimal" showErrorMessage="1" errorTitle="Kesalahan Jenis Data" error="Data yang dimasukkan harus berupa Angka!" sqref="K65">
      <formula1>-1000000000000000000</formula1>
      <formula2>1000000000000000000</formula2>
    </dataValidation>
    <dataValidation type="decimal" showErrorMessage="1" errorTitle="Kesalahan Jenis Data" error="Data yang dimasukkan harus berupa Angka!" sqref="L65">
      <formula1>-1000000000000000000</formula1>
      <formula2>1000000000000000000</formula2>
    </dataValidation>
    <dataValidation type="decimal" showErrorMessage="1" errorTitle="Kesalahan Jenis Data" error="Data yang dimasukkan harus berupa Angka!" sqref="M65">
      <formula1>-1000000000000000000</formula1>
      <formula2>1000000000000000000</formula2>
    </dataValidation>
    <dataValidation type="decimal" showErrorMessage="1" errorTitle="Kesalahan Jenis Data" error="Data yang dimasukkan harus berupa Angka!" sqref="N65">
      <formula1>-1000000000000000000</formula1>
      <formula2>1000000000000000000</formula2>
    </dataValidation>
    <dataValidation type="decimal" showErrorMessage="1" errorTitle="Kesalahan Jenis Data" error="Data yang dimasukkan harus berupa Angka!" sqref="O65">
      <formula1>-1000000000000000000</formula1>
      <formula2>1000000000000000000</formula2>
    </dataValidation>
    <dataValidation type="decimal" showErrorMessage="1" errorTitle="Kesalahan Jenis Data" error="Data yang dimasukkan harus berupa Angka!" sqref="P65">
      <formula1>-1000000000000000000</formula1>
      <formula2>1000000000000000000</formula2>
    </dataValidation>
    <dataValidation type="decimal" showErrorMessage="1" errorTitle="Kesalahan Jenis Data" error="Data yang dimasukkan harus berupa Angka!" sqref="Q65">
      <formula1>-1000000000000000000</formula1>
      <formula2>1000000000000000000</formula2>
    </dataValidation>
    <dataValidation type="decimal" showErrorMessage="1" errorTitle="Kesalahan Jenis Data" error="Data yang dimasukkan harus berupa Angka!" sqref="R65">
      <formula1>-1000000000000000000</formula1>
      <formula2>1000000000000000000</formula2>
    </dataValidation>
    <dataValidation type="decimal" showErrorMessage="1" errorTitle="Kesalahan Jenis Data" error="Data yang dimasukkan harus berupa Angka!" sqref="S65">
      <formula1>-1000000000000000000</formula1>
      <formula2>1000000000000000000</formula2>
    </dataValidation>
    <dataValidation type="decimal" showErrorMessage="1" errorTitle="Kesalahan Jenis Data" error="Data yang dimasukkan harus berupa Angka!" sqref="T65">
      <formula1>-1000000000000000000</formula1>
      <formula2>1000000000000000000</formula2>
    </dataValidation>
    <dataValidation type="decimal" showErrorMessage="1" errorTitle="Kesalahan Jenis Data" error="Data yang dimasukkan harus berupa Angka!" sqref="U65">
      <formula1>-1000000000000000000</formula1>
      <formula2>1000000000000000000</formula2>
    </dataValidation>
    <dataValidation type="decimal" showErrorMessage="1" errorTitle="Kesalahan Jenis Data" error="Data yang dimasukkan harus berupa Angka!" sqref="V65">
      <formula1>-1000000000000000000</formula1>
      <formula2>1000000000000000000</formula2>
    </dataValidation>
    <dataValidation type="decimal" showErrorMessage="1" errorTitle="Kesalahan Jenis Data" error="Data yang dimasukkan harus berupa Angka!" sqref="W65">
      <formula1>-1000000000000000000</formula1>
      <formula2>1000000000000000000</formula2>
    </dataValidation>
    <dataValidation type="decimal" showErrorMessage="1" errorTitle="Kesalahan Jenis Data" error="Data yang dimasukkan harus berupa Angka!" sqref="X65">
      <formula1>-1000000000000000000</formula1>
      <formula2>1000000000000000000</formula2>
    </dataValidation>
    <dataValidation type="decimal" showErrorMessage="1" errorTitle="Kesalahan Jenis Data" error="Data yang dimasukkan harus berupa Angka!" sqref="Y65">
      <formula1>-1000000000000000000</formula1>
      <formula2>1000000000000000000</formula2>
    </dataValidation>
    <dataValidation type="decimal" showErrorMessage="1" errorTitle="Kesalahan Jenis Data" error="Data yang dimasukkan harus berupa Angka!" sqref="H66">
      <formula1>-1000000000000000000</formula1>
      <formula2>1000000000000000000</formula2>
    </dataValidation>
    <dataValidation type="decimal" showErrorMessage="1" errorTitle="Kesalahan Jenis Data" error="Data yang dimasukkan harus berupa Angka!" sqref="I66">
      <formula1>-1000000000000000000</formula1>
      <formula2>1000000000000000000</formula2>
    </dataValidation>
    <dataValidation type="decimal" showErrorMessage="1" errorTitle="Kesalahan Jenis Data" error="Data yang dimasukkan harus berupa Angka!" sqref="J66">
      <formula1>-1000000000000000000</formula1>
      <formula2>1000000000000000000</formula2>
    </dataValidation>
    <dataValidation type="decimal" showErrorMessage="1" errorTitle="Kesalahan Jenis Data" error="Data yang dimasukkan harus berupa Angka!" sqref="K66">
      <formula1>-1000000000000000000</formula1>
      <formula2>1000000000000000000</formula2>
    </dataValidation>
    <dataValidation type="decimal" showErrorMessage="1" errorTitle="Kesalahan Jenis Data" error="Data yang dimasukkan harus berupa Angka!" sqref="L66">
      <formula1>-1000000000000000000</formula1>
      <formula2>1000000000000000000</formula2>
    </dataValidation>
    <dataValidation type="decimal" showErrorMessage="1" errorTitle="Kesalahan Jenis Data" error="Data yang dimasukkan harus berupa Angka!" sqref="M66">
      <formula1>-1000000000000000000</formula1>
      <formula2>1000000000000000000</formula2>
    </dataValidation>
    <dataValidation type="decimal" showErrorMessage="1" errorTitle="Kesalahan Jenis Data" error="Data yang dimasukkan harus berupa Angka!" sqref="N66">
      <formula1>-1000000000000000000</formula1>
      <formula2>1000000000000000000</formula2>
    </dataValidation>
    <dataValidation type="decimal" showErrorMessage="1" errorTitle="Kesalahan Jenis Data" error="Data yang dimasukkan harus berupa Angka!" sqref="O66">
      <formula1>-1000000000000000000</formula1>
      <formula2>1000000000000000000</formula2>
    </dataValidation>
    <dataValidation type="decimal" showErrorMessage="1" errorTitle="Kesalahan Jenis Data" error="Data yang dimasukkan harus berupa Angka!" sqref="P66">
      <formula1>-1000000000000000000</formula1>
      <formula2>1000000000000000000</formula2>
    </dataValidation>
    <dataValidation type="decimal" showErrorMessage="1" errorTitle="Kesalahan Jenis Data" error="Data yang dimasukkan harus berupa Angka!" sqref="Q66">
      <formula1>-1000000000000000000</formula1>
      <formula2>1000000000000000000</formula2>
    </dataValidation>
    <dataValidation type="decimal" showErrorMessage="1" errorTitle="Kesalahan Jenis Data" error="Data yang dimasukkan harus berupa Angka!" sqref="R66">
      <formula1>-1000000000000000000</formula1>
      <formula2>1000000000000000000</formula2>
    </dataValidation>
    <dataValidation type="decimal" showErrorMessage="1" errorTitle="Kesalahan Jenis Data" error="Data yang dimasukkan harus berupa Angka!" sqref="S66">
      <formula1>-1000000000000000000</formula1>
      <formula2>1000000000000000000</formula2>
    </dataValidation>
    <dataValidation type="decimal" showErrorMessage="1" errorTitle="Kesalahan Jenis Data" error="Data yang dimasukkan harus berupa Angka!" sqref="T66">
      <formula1>-1000000000000000000</formula1>
      <formula2>1000000000000000000</formula2>
    </dataValidation>
    <dataValidation type="decimal" showErrorMessage="1" errorTitle="Kesalahan Jenis Data" error="Data yang dimasukkan harus berupa Angka!" sqref="U66">
      <formula1>-1000000000000000000</formula1>
      <formula2>1000000000000000000</formula2>
    </dataValidation>
    <dataValidation type="decimal" showErrorMessage="1" errorTitle="Kesalahan Jenis Data" error="Data yang dimasukkan harus berupa Angka!" sqref="V66">
      <formula1>-1000000000000000000</formula1>
      <formula2>1000000000000000000</formula2>
    </dataValidation>
    <dataValidation type="decimal" showErrorMessage="1" errorTitle="Kesalahan Jenis Data" error="Data yang dimasukkan harus berupa Angka!" sqref="W66">
      <formula1>-1000000000000000000</formula1>
      <formula2>1000000000000000000</formula2>
    </dataValidation>
    <dataValidation type="decimal" showErrorMessage="1" errorTitle="Kesalahan Jenis Data" error="Data yang dimasukkan harus berupa Angka!" sqref="X66">
      <formula1>-1000000000000000000</formula1>
      <formula2>1000000000000000000</formula2>
    </dataValidation>
    <dataValidation type="decimal" showErrorMessage="1" errorTitle="Kesalahan Jenis Data" error="Data yang dimasukkan harus berupa Angka!" sqref="Y66">
      <formula1>-1000000000000000000</formula1>
      <formula2>1000000000000000000</formula2>
    </dataValidation>
    <dataValidation type="decimal" showErrorMessage="1" errorTitle="Kesalahan Jenis Data" error="Data yang dimasukkan harus berupa Angka!" sqref="H67">
      <formula1>-1000000000000000000</formula1>
      <formula2>1000000000000000000</formula2>
    </dataValidation>
    <dataValidation type="decimal" showErrorMessage="1" errorTitle="Kesalahan Jenis Data" error="Data yang dimasukkan harus berupa Angka!" sqref="I67">
      <formula1>-1000000000000000000</formula1>
      <formula2>1000000000000000000</formula2>
    </dataValidation>
    <dataValidation type="decimal" showErrorMessage="1" errorTitle="Kesalahan Jenis Data" error="Data yang dimasukkan harus berupa Angka!" sqref="J67">
      <formula1>-1000000000000000000</formula1>
      <formula2>1000000000000000000</formula2>
    </dataValidation>
    <dataValidation type="decimal" showErrorMessage="1" errorTitle="Kesalahan Jenis Data" error="Data yang dimasukkan harus berupa Angka!" sqref="K67">
      <formula1>-1000000000000000000</formula1>
      <formula2>1000000000000000000</formula2>
    </dataValidation>
    <dataValidation type="decimal" showErrorMessage="1" errorTitle="Kesalahan Jenis Data" error="Data yang dimasukkan harus berupa Angka!" sqref="L67">
      <formula1>-1000000000000000000</formula1>
      <formula2>1000000000000000000</formula2>
    </dataValidation>
    <dataValidation type="decimal" showErrorMessage="1" errorTitle="Kesalahan Jenis Data" error="Data yang dimasukkan harus berupa Angka!" sqref="M67">
      <formula1>-1000000000000000000</formula1>
      <formula2>1000000000000000000</formula2>
    </dataValidation>
    <dataValidation type="decimal" showErrorMessage="1" errorTitle="Kesalahan Jenis Data" error="Data yang dimasukkan harus berupa Angka!" sqref="N67">
      <formula1>-1000000000000000000</formula1>
      <formula2>1000000000000000000</formula2>
    </dataValidation>
    <dataValidation type="decimal" showErrorMessage="1" errorTitle="Kesalahan Jenis Data" error="Data yang dimasukkan harus berupa Angka!" sqref="O67">
      <formula1>-1000000000000000000</formula1>
      <formula2>1000000000000000000</formula2>
    </dataValidation>
    <dataValidation type="decimal" showErrorMessage="1" errorTitle="Kesalahan Jenis Data" error="Data yang dimasukkan harus berupa Angka!" sqref="P67">
      <formula1>-1000000000000000000</formula1>
      <formula2>1000000000000000000</formula2>
    </dataValidation>
    <dataValidation type="decimal" showErrorMessage="1" errorTitle="Kesalahan Jenis Data" error="Data yang dimasukkan harus berupa Angka!" sqref="Q67">
      <formula1>-1000000000000000000</formula1>
      <formula2>1000000000000000000</formula2>
    </dataValidation>
    <dataValidation type="decimal" showErrorMessage="1" errorTitle="Kesalahan Jenis Data" error="Data yang dimasukkan harus berupa Angka!" sqref="R67">
      <formula1>-1000000000000000000</formula1>
      <formula2>1000000000000000000</formula2>
    </dataValidation>
    <dataValidation type="decimal" showErrorMessage="1" errorTitle="Kesalahan Jenis Data" error="Data yang dimasukkan harus berupa Angka!" sqref="S67">
      <formula1>-1000000000000000000</formula1>
      <formula2>1000000000000000000</formula2>
    </dataValidation>
    <dataValidation type="decimal" showErrorMessage="1" errorTitle="Kesalahan Jenis Data" error="Data yang dimasukkan harus berupa Angka!" sqref="T67">
      <formula1>-1000000000000000000</formula1>
      <formula2>1000000000000000000</formula2>
    </dataValidation>
    <dataValidation type="decimal" showErrorMessage="1" errorTitle="Kesalahan Jenis Data" error="Data yang dimasukkan harus berupa Angka!" sqref="U67">
      <formula1>-1000000000000000000</formula1>
      <formula2>1000000000000000000</formula2>
    </dataValidation>
    <dataValidation type="decimal" showErrorMessage="1" errorTitle="Kesalahan Jenis Data" error="Data yang dimasukkan harus berupa Angka!" sqref="V67">
      <formula1>-1000000000000000000</formula1>
      <formula2>1000000000000000000</formula2>
    </dataValidation>
    <dataValidation type="decimal" showErrorMessage="1" errorTitle="Kesalahan Jenis Data" error="Data yang dimasukkan harus berupa Angka!" sqref="W67">
      <formula1>-1000000000000000000</formula1>
      <formula2>1000000000000000000</formula2>
    </dataValidation>
    <dataValidation type="decimal" showErrorMessage="1" errorTitle="Kesalahan Jenis Data" error="Data yang dimasukkan harus berupa Angka!" sqref="X67">
      <formula1>-1000000000000000000</formula1>
      <formula2>1000000000000000000</formula2>
    </dataValidation>
    <dataValidation type="decimal" showErrorMessage="1" errorTitle="Kesalahan Jenis Data" error="Data yang dimasukkan harus berupa Angka!" sqref="Y67">
      <formula1>-1000000000000000000</formula1>
      <formula2>1000000000000000000</formula2>
    </dataValidation>
    <dataValidation type="decimal" showErrorMessage="1" errorTitle="Kesalahan Jenis Data" error="Data yang dimasukkan harus berupa Angka!" sqref="H68">
      <formula1>-1000000000000000000</formula1>
      <formula2>1000000000000000000</formula2>
    </dataValidation>
    <dataValidation type="decimal" showErrorMessage="1" errorTitle="Kesalahan Jenis Data" error="Data yang dimasukkan harus berupa Angka!" sqref="I68">
      <formula1>-1000000000000000000</formula1>
      <formula2>1000000000000000000</formula2>
    </dataValidation>
    <dataValidation type="decimal" showErrorMessage="1" errorTitle="Kesalahan Jenis Data" error="Data yang dimasukkan harus berupa Angka!" sqref="J68">
      <formula1>-1000000000000000000</formula1>
      <formula2>1000000000000000000</formula2>
    </dataValidation>
    <dataValidation type="decimal" showErrorMessage="1" errorTitle="Kesalahan Jenis Data" error="Data yang dimasukkan harus berupa Angka!" sqref="K68">
      <formula1>-1000000000000000000</formula1>
      <formula2>1000000000000000000</formula2>
    </dataValidation>
    <dataValidation type="decimal" showErrorMessage="1" errorTitle="Kesalahan Jenis Data" error="Data yang dimasukkan harus berupa Angka!" sqref="L68">
      <formula1>-1000000000000000000</formula1>
      <formula2>1000000000000000000</formula2>
    </dataValidation>
    <dataValidation type="decimal" showErrorMessage="1" errorTitle="Kesalahan Jenis Data" error="Data yang dimasukkan harus berupa Angka!" sqref="M68">
      <formula1>-1000000000000000000</formula1>
      <formula2>1000000000000000000</formula2>
    </dataValidation>
    <dataValidation type="decimal" showErrorMessage="1" errorTitle="Kesalahan Jenis Data" error="Data yang dimasukkan harus berupa Angka!" sqref="N68">
      <formula1>-1000000000000000000</formula1>
      <formula2>1000000000000000000</formula2>
    </dataValidation>
    <dataValidation type="decimal" showErrorMessage="1" errorTitle="Kesalahan Jenis Data" error="Data yang dimasukkan harus berupa Angka!" sqref="O68">
      <formula1>-1000000000000000000</formula1>
      <formula2>1000000000000000000</formula2>
    </dataValidation>
    <dataValidation type="decimal" showErrorMessage="1" errorTitle="Kesalahan Jenis Data" error="Data yang dimasukkan harus berupa Angka!" sqref="P68">
      <formula1>-1000000000000000000</formula1>
      <formula2>1000000000000000000</formula2>
    </dataValidation>
    <dataValidation type="decimal" showErrorMessage="1" errorTitle="Kesalahan Jenis Data" error="Data yang dimasukkan harus berupa Angka!" sqref="Q68">
      <formula1>-1000000000000000000</formula1>
      <formula2>1000000000000000000</formula2>
    </dataValidation>
    <dataValidation type="decimal" showErrorMessage="1" errorTitle="Kesalahan Jenis Data" error="Data yang dimasukkan harus berupa Angka!" sqref="R68">
      <formula1>-1000000000000000000</formula1>
      <formula2>1000000000000000000</formula2>
    </dataValidation>
    <dataValidation type="decimal" showErrorMessage="1" errorTitle="Kesalahan Jenis Data" error="Data yang dimasukkan harus berupa Angka!" sqref="S68">
      <formula1>-1000000000000000000</formula1>
      <formula2>1000000000000000000</formula2>
    </dataValidation>
    <dataValidation type="decimal" showErrorMessage="1" errorTitle="Kesalahan Jenis Data" error="Data yang dimasukkan harus berupa Angka!" sqref="T68">
      <formula1>-1000000000000000000</formula1>
      <formula2>1000000000000000000</formula2>
    </dataValidation>
    <dataValidation type="decimal" showErrorMessage="1" errorTitle="Kesalahan Jenis Data" error="Data yang dimasukkan harus berupa Angka!" sqref="U68">
      <formula1>-1000000000000000000</formula1>
      <formula2>1000000000000000000</formula2>
    </dataValidation>
    <dataValidation type="decimal" showErrorMessage="1" errorTitle="Kesalahan Jenis Data" error="Data yang dimasukkan harus berupa Angka!" sqref="V68">
      <formula1>-1000000000000000000</formula1>
      <formula2>1000000000000000000</formula2>
    </dataValidation>
    <dataValidation type="decimal" showErrorMessage="1" errorTitle="Kesalahan Jenis Data" error="Data yang dimasukkan harus berupa Angka!" sqref="W68">
      <formula1>-1000000000000000000</formula1>
      <formula2>1000000000000000000</formula2>
    </dataValidation>
    <dataValidation type="decimal" showErrorMessage="1" errorTitle="Kesalahan Jenis Data" error="Data yang dimasukkan harus berupa Angka!" sqref="X68">
      <formula1>-1000000000000000000</formula1>
      <formula2>1000000000000000000</formula2>
    </dataValidation>
    <dataValidation type="decimal" showErrorMessage="1" errorTitle="Kesalahan Jenis Data" error="Data yang dimasukkan harus berupa Angka!" sqref="Y68">
      <formula1>-1000000000000000000</formula1>
      <formula2>1000000000000000000</formula2>
    </dataValidation>
    <dataValidation type="decimal" showErrorMessage="1" errorTitle="Kesalahan Jenis Data" error="Data yang dimasukkan harus berupa Angka!" sqref="H69">
      <formula1>-1000000000000000000</formula1>
      <formula2>1000000000000000000</formula2>
    </dataValidation>
    <dataValidation type="decimal" showErrorMessage="1" errorTitle="Kesalahan Jenis Data" error="Data yang dimasukkan harus berupa Angka!" sqref="I69">
      <formula1>-1000000000000000000</formula1>
      <formula2>1000000000000000000</formula2>
    </dataValidation>
    <dataValidation type="decimal" showErrorMessage="1" errorTitle="Kesalahan Jenis Data" error="Data yang dimasukkan harus berupa Angka!" sqref="J69">
      <formula1>-1000000000000000000</formula1>
      <formula2>1000000000000000000</formula2>
    </dataValidation>
    <dataValidation type="decimal" showErrorMessage="1" errorTitle="Kesalahan Jenis Data" error="Data yang dimasukkan harus berupa Angka!" sqref="K69">
      <formula1>-1000000000000000000</formula1>
      <formula2>1000000000000000000</formula2>
    </dataValidation>
    <dataValidation type="decimal" showErrorMessage="1" errorTitle="Kesalahan Jenis Data" error="Data yang dimasukkan harus berupa Angka!" sqref="L69">
      <formula1>-1000000000000000000</formula1>
      <formula2>1000000000000000000</formula2>
    </dataValidation>
    <dataValidation type="decimal" showErrorMessage="1" errorTitle="Kesalahan Jenis Data" error="Data yang dimasukkan harus berupa Angka!" sqref="M69">
      <formula1>-1000000000000000000</formula1>
      <formula2>1000000000000000000</formula2>
    </dataValidation>
    <dataValidation type="decimal" showErrorMessage="1" errorTitle="Kesalahan Jenis Data" error="Data yang dimasukkan harus berupa Angka!" sqref="N69">
      <formula1>-1000000000000000000</formula1>
      <formula2>1000000000000000000</formula2>
    </dataValidation>
    <dataValidation type="decimal" showErrorMessage="1" errorTitle="Kesalahan Jenis Data" error="Data yang dimasukkan harus berupa Angka!" sqref="O69">
      <formula1>-1000000000000000000</formula1>
      <formula2>1000000000000000000</formula2>
    </dataValidation>
    <dataValidation type="decimal" showErrorMessage="1" errorTitle="Kesalahan Jenis Data" error="Data yang dimasukkan harus berupa Angka!" sqref="P69">
      <formula1>-1000000000000000000</formula1>
      <formula2>1000000000000000000</formula2>
    </dataValidation>
    <dataValidation type="decimal" showErrorMessage="1" errorTitle="Kesalahan Jenis Data" error="Data yang dimasukkan harus berupa Angka!" sqref="Q69">
      <formula1>-1000000000000000000</formula1>
      <formula2>1000000000000000000</formula2>
    </dataValidation>
    <dataValidation type="decimal" showErrorMessage="1" errorTitle="Kesalahan Jenis Data" error="Data yang dimasukkan harus berupa Angka!" sqref="R69">
      <formula1>-1000000000000000000</formula1>
      <formula2>1000000000000000000</formula2>
    </dataValidation>
    <dataValidation type="decimal" showErrorMessage="1" errorTitle="Kesalahan Jenis Data" error="Data yang dimasukkan harus berupa Angka!" sqref="S69">
      <formula1>-1000000000000000000</formula1>
      <formula2>1000000000000000000</formula2>
    </dataValidation>
    <dataValidation type="decimal" showErrorMessage="1" errorTitle="Kesalahan Jenis Data" error="Data yang dimasukkan harus berupa Angka!" sqref="T69">
      <formula1>-1000000000000000000</formula1>
      <formula2>1000000000000000000</formula2>
    </dataValidation>
    <dataValidation type="decimal" showErrorMessage="1" errorTitle="Kesalahan Jenis Data" error="Data yang dimasukkan harus berupa Angka!" sqref="U69">
      <formula1>-1000000000000000000</formula1>
      <formula2>1000000000000000000</formula2>
    </dataValidation>
    <dataValidation type="decimal" showErrorMessage="1" errorTitle="Kesalahan Jenis Data" error="Data yang dimasukkan harus berupa Angka!" sqref="V69">
      <formula1>-1000000000000000000</formula1>
      <formula2>1000000000000000000</formula2>
    </dataValidation>
    <dataValidation type="decimal" showErrorMessage="1" errorTitle="Kesalahan Jenis Data" error="Data yang dimasukkan harus berupa Angka!" sqref="W69">
      <formula1>-1000000000000000000</formula1>
      <formula2>1000000000000000000</formula2>
    </dataValidation>
    <dataValidation type="decimal" showErrorMessage="1" errorTitle="Kesalahan Jenis Data" error="Data yang dimasukkan harus berupa Angka!" sqref="X69">
      <formula1>-1000000000000000000</formula1>
      <formula2>1000000000000000000</formula2>
    </dataValidation>
    <dataValidation type="decimal" showErrorMessage="1" errorTitle="Kesalahan Jenis Data" error="Data yang dimasukkan harus berupa Angka!" sqref="Y69">
      <formula1>-1000000000000000000</formula1>
      <formula2>1000000000000000000</formula2>
    </dataValidation>
    <dataValidation type="decimal" showErrorMessage="1" errorTitle="Kesalahan Jenis Data" error="Data yang dimasukkan harus berupa Angka!" sqref="H70">
      <formula1>-1000000000000000000</formula1>
      <formula2>1000000000000000000</formula2>
    </dataValidation>
    <dataValidation type="decimal" showErrorMessage="1" errorTitle="Kesalahan Jenis Data" error="Data yang dimasukkan harus berupa Angka!" sqref="I70">
      <formula1>-1000000000000000000</formula1>
      <formula2>1000000000000000000</formula2>
    </dataValidation>
    <dataValidation type="decimal" showErrorMessage="1" errorTitle="Kesalahan Jenis Data" error="Data yang dimasukkan harus berupa Angka!" sqref="J70">
      <formula1>-1000000000000000000</formula1>
      <formula2>1000000000000000000</formula2>
    </dataValidation>
    <dataValidation type="decimal" showErrorMessage="1" errorTitle="Kesalahan Jenis Data" error="Data yang dimasukkan harus berupa Angka!" sqref="K70">
      <formula1>-1000000000000000000</formula1>
      <formula2>1000000000000000000</formula2>
    </dataValidation>
    <dataValidation type="decimal" showErrorMessage="1" errorTitle="Kesalahan Jenis Data" error="Data yang dimasukkan harus berupa Angka!" sqref="L70">
      <formula1>-1000000000000000000</formula1>
      <formula2>1000000000000000000</formula2>
    </dataValidation>
    <dataValidation type="decimal" showErrorMessage="1" errorTitle="Kesalahan Jenis Data" error="Data yang dimasukkan harus berupa Angka!" sqref="M70">
      <formula1>-1000000000000000000</formula1>
      <formula2>1000000000000000000</formula2>
    </dataValidation>
    <dataValidation type="decimal" showErrorMessage="1" errorTitle="Kesalahan Jenis Data" error="Data yang dimasukkan harus berupa Angka!" sqref="N70">
      <formula1>-1000000000000000000</formula1>
      <formula2>1000000000000000000</formula2>
    </dataValidation>
    <dataValidation type="decimal" showErrorMessage="1" errorTitle="Kesalahan Jenis Data" error="Data yang dimasukkan harus berupa Angka!" sqref="O70">
      <formula1>-1000000000000000000</formula1>
      <formula2>1000000000000000000</formula2>
    </dataValidation>
    <dataValidation type="decimal" showErrorMessage="1" errorTitle="Kesalahan Jenis Data" error="Data yang dimasukkan harus berupa Angka!" sqref="P70">
      <formula1>-1000000000000000000</formula1>
      <formula2>1000000000000000000</formula2>
    </dataValidation>
    <dataValidation type="decimal" showErrorMessage="1" errorTitle="Kesalahan Jenis Data" error="Data yang dimasukkan harus berupa Angka!" sqref="Q70">
      <formula1>-1000000000000000000</formula1>
      <formula2>1000000000000000000</formula2>
    </dataValidation>
    <dataValidation type="decimal" showErrorMessage="1" errorTitle="Kesalahan Jenis Data" error="Data yang dimasukkan harus berupa Angka!" sqref="R70">
      <formula1>-1000000000000000000</formula1>
      <formula2>1000000000000000000</formula2>
    </dataValidation>
    <dataValidation type="decimal" showErrorMessage="1" errorTitle="Kesalahan Jenis Data" error="Data yang dimasukkan harus berupa Angka!" sqref="S70">
      <formula1>-1000000000000000000</formula1>
      <formula2>1000000000000000000</formula2>
    </dataValidation>
    <dataValidation type="decimal" showErrorMessage="1" errorTitle="Kesalahan Jenis Data" error="Data yang dimasukkan harus berupa Angka!" sqref="T70">
      <formula1>-1000000000000000000</formula1>
      <formula2>1000000000000000000</formula2>
    </dataValidation>
    <dataValidation type="decimal" showErrorMessage="1" errorTitle="Kesalahan Jenis Data" error="Data yang dimasukkan harus berupa Angka!" sqref="U70">
      <formula1>-1000000000000000000</formula1>
      <formula2>1000000000000000000</formula2>
    </dataValidation>
    <dataValidation type="decimal" showErrorMessage="1" errorTitle="Kesalahan Jenis Data" error="Data yang dimasukkan harus berupa Angka!" sqref="V70">
      <formula1>-1000000000000000000</formula1>
      <formula2>1000000000000000000</formula2>
    </dataValidation>
    <dataValidation type="decimal" showErrorMessage="1" errorTitle="Kesalahan Jenis Data" error="Data yang dimasukkan harus berupa Angka!" sqref="W70">
      <formula1>-1000000000000000000</formula1>
      <formula2>1000000000000000000</formula2>
    </dataValidation>
    <dataValidation type="decimal" showErrorMessage="1" errorTitle="Kesalahan Jenis Data" error="Data yang dimasukkan harus berupa Angka!" sqref="X70">
      <formula1>-1000000000000000000</formula1>
      <formula2>1000000000000000000</formula2>
    </dataValidation>
    <dataValidation type="decimal" showErrorMessage="1" errorTitle="Kesalahan Jenis Data" error="Data yang dimasukkan harus berupa Angka!" sqref="Y70">
      <formula1>-1000000000000000000</formula1>
      <formula2>1000000000000000000</formula2>
    </dataValidation>
    <dataValidation type="decimal" showErrorMessage="1" errorTitle="Kesalahan Jenis Data" error="Data yang dimasukkan harus berupa Angka!" sqref="H71">
      <formula1>-1000000000000000000</formula1>
      <formula2>1000000000000000000</formula2>
    </dataValidation>
    <dataValidation type="decimal" showErrorMessage="1" errorTitle="Kesalahan Jenis Data" error="Data yang dimasukkan harus berupa Angka!" sqref="I71">
      <formula1>-1000000000000000000</formula1>
      <formula2>1000000000000000000</formula2>
    </dataValidation>
    <dataValidation type="decimal" showErrorMessage="1" errorTitle="Kesalahan Jenis Data" error="Data yang dimasukkan harus berupa Angka!" sqref="J71">
      <formula1>-1000000000000000000</formula1>
      <formula2>1000000000000000000</formula2>
    </dataValidation>
    <dataValidation type="decimal" showErrorMessage="1" errorTitle="Kesalahan Jenis Data" error="Data yang dimasukkan harus berupa Angka!" sqref="K71">
      <formula1>-1000000000000000000</formula1>
      <formula2>1000000000000000000</formula2>
    </dataValidation>
    <dataValidation type="decimal" showErrorMessage="1" errorTitle="Kesalahan Jenis Data" error="Data yang dimasukkan harus berupa Angka!" sqref="L71">
      <formula1>-1000000000000000000</formula1>
      <formula2>1000000000000000000</formula2>
    </dataValidation>
    <dataValidation type="decimal" showErrorMessage="1" errorTitle="Kesalahan Jenis Data" error="Data yang dimasukkan harus berupa Angka!" sqref="M71">
      <formula1>-1000000000000000000</formula1>
      <formula2>1000000000000000000</formula2>
    </dataValidation>
    <dataValidation type="decimal" showErrorMessage="1" errorTitle="Kesalahan Jenis Data" error="Data yang dimasukkan harus berupa Angka!" sqref="N71">
      <formula1>-1000000000000000000</formula1>
      <formula2>1000000000000000000</formula2>
    </dataValidation>
    <dataValidation type="decimal" showErrorMessage="1" errorTitle="Kesalahan Jenis Data" error="Data yang dimasukkan harus berupa Angka!" sqref="O71">
      <formula1>-1000000000000000000</formula1>
      <formula2>1000000000000000000</formula2>
    </dataValidation>
    <dataValidation type="decimal" showErrorMessage="1" errorTitle="Kesalahan Jenis Data" error="Data yang dimasukkan harus berupa Angka!" sqref="P71">
      <formula1>-1000000000000000000</formula1>
      <formula2>1000000000000000000</formula2>
    </dataValidation>
    <dataValidation type="decimal" showErrorMessage="1" errorTitle="Kesalahan Jenis Data" error="Data yang dimasukkan harus berupa Angka!" sqref="Q71">
      <formula1>-1000000000000000000</formula1>
      <formula2>1000000000000000000</formula2>
    </dataValidation>
    <dataValidation type="decimal" showErrorMessage="1" errorTitle="Kesalahan Jenis Data" error="Data yang dimasukkan harus berupa Angka!" sqref="R71">
      <formula1>-1000000000000000000</formula1>
      <formula2>1000000000000000000</formula2>
    </dataValidation>
    <dataValidation type="decimal" showErrorMessage="1" errorTitle="Kesalahan Jenis Data" error="Data yang dimasukkan harus berupa Angka!" sqref="S71">
      <formula1>-1000000000000000000</formula1>
      <formula2>1000000000000000000</formula2>
    </dataValidation>
    <dataValidation type="decimal" showErrorMessage="1" errorTitle="Kesalahan Jenis Data" error="Data yang dimasukkan harus berupa Angka!" sqref="T71">
      <formula1>-1000000000000000000</formula1>
      <formula2>1000000000000000000</formula2>
    </dataValidation>
    <dataValidation type="decimal" showErrorMessage="1" errorTitle="Kesalahan Jenis Data" error="Data yang dimasukkan harus berupa Angka!" sqref="U71">
      <formula1>-1000000000000000000</formula1>
      <formula2>1000000000000000000</formula2>
    </dataValidation>
    <dataValidation type="decimal" showErrorMessage="1" errorTitle="Kesalahan Jenis Data" error="Data yang dimasukkan harus berupa Angka!" sqref="V71">
      <formula1>-1000000000000000000</formula1>
      <formula2>1000000000000000000</formula2>
    </dataValidation>
    <dataValidation type="decimal" showErrorMessage="1" errorTitle="Kesalahan Jenis Data" error="Data yang dimasukkan harus berupa Angka!" sqref="W71">
      <formula1>-1000000000000000000</formula1>
      <formula2>1000000000000000000</formula2>
    </dataValidation>
    <dataValidation type="decimal" showErrorMessage="1" errorTitle="Kesalahan Jenis Data" error="Data yang dimasukkan harus berupa Angka!" sqref="X71">
      <formula1>-1000000000000000000</formula1>
      <formula2>1000000000000000000</formula2>
    </dataValidation>
    <dataValidation type="decimal" showErrorMessage="1" errorTitle="Kesalahan Jenis Data" error="Data yang dimasukkan harus berupa Angka!" sqref="Y71">
      <formula1>-1000000000000000000</formula1>
      <formula2>1000000000000000000</formula2>
    </dataValidation>
    <dataValidation type="decimal" showErrorMessage="1" errorTitle="Kesalahan Jenis Data" error="Data yang dimasukkan harus berupa Angka!" sqref="H72">
      <formula1>-1000000000000000000</formula1>
      <formula2>1000000000000000000</formula2>
    </dataValidation>
    <dataValidation type="decimal" showErrorMessage="1" errorTitle="Kesalahan Jenis Data" error="Data yang dimasukkan harus berupa Angka!" sqref="I72">
      <formula1>-1000000000000000000</formula1>
      <formula2>1000000000000000000</formula2>
    </dataValidation>
    <dataValidation type="decimal" showErrorMessage="1" errorTitle="Kesalahan Jenis Data" error="Data yang dimasukkan harus berupa Angka!" sqref="J72">
      <formula1>-1000000000000000000</formula1>
      <formula2>1000000000000000000</formula2>
    </dataValidation>
    <dataValidation type="decimal" showErrorMessage="1" errorTitle="Kesalahan Jenis Data" error="Data yang dimasukkan harus berupa Angka!" sqref="K72">
      <formula1>-1000000000000000000</formula1>
      <formula2>1000000000000000000</formula2>
    </dataValidation>
    <dataValidation type="decimal" showErrorMessage="1" errorTitle="Kesalahan Jenis Data" error="Data yang dimasukkan harus berupa Angka!" sqref="L72">
      <formula1>-1000000000000000000</formula1>
      <formula2>1000000000000000000</formula2>
    </dataValidation>
    <dataValidation type="decimal" showErrorMessage="1" errorTitle="Kesalahan Jenis Data" error="Data yang dimasukkan harus berupa Angka!" sqref="M72">
      <formula1>-1000000000000000000</formula1>
      <formula2>1000000000000000000</formula2>
    </dataValidation>
    <dataValidation type="decimal" showErrorMessage="1" errorTitle="Kesalahan Jenis Data" error="Data yang dimasukkan harus berupa Angka!" sqref="N72">
      <formula1>-1000000000000000000</formula1>
      <formula2>1000000000000000000</formula2>
    </dataValidation>
    <dataValidation type="decimal" showErrorMessage="1" errorTitle="Kesalahan Jenis Data" error="Data yang dimasukkan harus berupa Angka!" sqref="O72">
      <formula1>-1000000000000000000</formula1>
      <formula2>1000000000000000000</formula2>
    </dataValidation>
    <dataValidation type="decimal" showErrorMessage="1" errorTitle="Kesalahan Jenis Data" error="Data yang dimasukkan harus berupa Angka!" sqref="P72">
      <formula1>-1000000000000000000</formula1>
      <formula2>1000000000000000000</formula2>
    </dataValidation>
    <dataValidation type="decimal" showErrorMessage="1" errorTitle="Kesalahan Jenis Data" error="Data yang dimasukkan harus berupa Angka!" sqref="Q72">
      <formula1>-1000000000000000000</formula1>
      <formula2>1000000000000000000</formula2>
    </dataValidation>
    <dataValidation type="decimal" showErrorMessage="1" errorTitle="Kesalahan Jenis Data" error="Data yang dimasukkan harus berupa Angka!" sqref="R72">
      <formula1>-1000000000000000000</formula1>
      <formula2>1000000000000000000</formula2>
    </dataValidation>
    <dataValidation type="decimal" showErrorMessage="1" errorTitle="Kesalahan Jenis Data" error="Data yang dimasukkan harus berupa Angka!" sqref="S72">
      <formula1>-1000000000000000000</formula1>
      <formula2>1000000000000000000</formula2>
    </dataValidation>
    <dataValidation type="decimal" showErrorMessage="1" errorTitle="Kesalahan Jenis Data" error="Data yang dimasukkan harus berupa Angka!" sqref="T72">
      <formula1>-1000000000000000000</formula1>
      <formula2>1000000000000000000</formula2>
    </dataValidation>
    <dataValidation type="decimal" showErrorMessage="1" errorTitle="Kesalahan Jenis Data" error="Data yang dimasukkan harus berupa Angka!" sqref="U72">
      <formula1>-1000000000000000000</formula1>
      <formula2>1000000000000000000</formula2>
    </dataValidation>
    <dataValidation type="decimal" showErrorMessage="1" errorTitle="Kesalahan Jenis Data" error="Data yang dimasukkan harus berupa Angka!" sqref="V72">
      <formula1>-1000000000000000000</formula1>
      <formula2>1000000000000000000</formula2>
    </dataValidation>
    <dataValidation type="decimal" showErrorMessage="1" errorTitle="Kesalahan Jenis Data" error="Data yang dimasukkan harus berupa Angka!" sqref="W72">
      <formula1>-1000000000000000000</formula1>
      <formula2>1000000000000000000</formula2>
    </dataValidation>
    <dataValidation type="decimal" showErrorMessage="1" errorTitle="Kesalahan Jenis Data" error="Data yang dimasukkan harus berupa Angka!" sqref="X72">
      <formula1>-1000000000000000000</formula1>
      <formula2>1000000000000000000</formula2>
    </dataValidation>
    <dataValidation type="decimal" showErrorMessage="1" errorTitle="Kesalahan Jenis Data" error="Data yang dimasukkan harus berupa Angka!" sqref="Y72">
      <formula1>-1000000000000000000</formula1>
      <formula2>1000000000000000000</formula2>
    </dataValidation>
    <dataValidation type="decimal" showErrorMessage="1" errorTitle="Kesalahan Jenis Data" error="Data yang dimasukkan harus berupa Angka!" sqref="H73">
      <formula1>-1000000000000000000</formula1>
      <formula2>1000000000000000000</formula2>
    </dataValidation>
    <dataValidation type="decimal" showErrorMessage="1" errorTitle="Kesalahan Jenis Data" error="Data yang dimasukkan harus berupa Angka!" sqref="I73">
      <formula1>-1000000000000000000</formula1>
      <formula2>1000000000000000000</formula2>
    </dataValidation>
    <dataValidation type="decimal" showErrorMessage="1" errorTitle="Kesalahan Jenis Data" error="Data yang dimasukkan harus berupa Angka!" sqref="J73">
      <formula1>-1000000000000000000</formula1>
      <formula2>1000000000000000000</formula2>
    </dataValidation>
    <dataValidation type="decimal" showErrorMessage="1" errorTitle="Kesalahan Jenis Data" error="Data yang dimasukkan harus berupa Angka!" sqref="K73">
      <formula1>-1000000000000000000</formula1>
      <formula2>1000000000000000000</formula2>
    </dataValidation>
    <dataValidation type="decimal" showErrorMessage="1" errorTitle="Kesalahan Jenis Data" error="Data yang dimasukkan harus berupa Angka!" sqref="L73">
      <formula1>-1000000000000000000</formula1>
      <formula2>1000000000000000000</formula2>
    </dataValidation>
    <dataValidation type="decimal" showErrorMessage="1" errorTitle="Kesalahan Jenis Data" error="Data yang dimasukkan harus berupa Angka!" sqref="M73">
      <formula1>-1000000000000000000</formula1>
      <formula2>1000000000000000000</formula2>
    </dataValidation>
    <dataValidation type="decimal" showErrorMessage="1" errorTitle="Kesalahan Jenis Data" error="Data yang dimasukkan harus berupa Angka!" sqref="N73">
      <formula1>-1000000000000000000</formula1>
      <formula2>1000000000000000000</formula2>
    </dataValidation>
    <dataValidation type="decimal" showErrorMessage="1" errorTitle="Kesalahan Jenis Data" error="Data yang dimasukkan harus berupa Angka!" sqref="O73">
      <formula1>-1000000000000000000</formula1>
      <formula2>1000000000000000000</formula2>
    </dataValidation>
    <dataValidation type="decimal" showErrorMessage="1" errorTitle="Kesalahan Jenis Data" error="Data yang dimasukkan harus berupa Angka!" sqref="P73">
      <formula1>-1000000000000000000</formula1>
      <formula2>1000000000000000000</formula2>
    </dataValidation>
    <dataValidation type="decimal" showErrorMessage="1" errorTitle="Kesalahan Jenis Data" error="Data yang dimasukkan harus berupa Angka!" sqref="Q73">
      <formula1>-1000000000000000000</formula1>
      <formula2>1000000000000000000</formula2>
    </dataValidation>
    <dataValidation type="decimal" showErrorMessage="1" errorTitle="Kesalahan Jenis Data" error="Data yang dimasukkan harus berupa Angka!" sqref="R73">
      <formula1>-1000000000000000000</formula1>
      <formula2>1000000000000000000</formula2>
    </dataValidation>
    <dataValidation type="decimal" showErrorMessage="1" errorTitle="Kesalahan Jenis Data" error="Data yang dimasukkan harus berupa Angka!" sqref="S73">
      <formula1>-1000000000000000000</formula1>
      <formula2>1000000000000000000</formula2>
    </dataValidation>
    <dataValidation type="decimal" showErrorMessage="1" errorTitle="Kesalahan Jenis Data" error="Data yang dimasukkan harus berupa Angka!" sqref="T73">
      <formula1>-1000000000000000000</formula1>
      <formula2>1000000000000000000</formula2>
    </dataValidation>
    <dataValidation type="decimal" showErrorMessage="1" errorTitle="Kesalahan Jenis Data" error="Data yang dimasukkan harus berupa Angka!" sqref="U73">
      <formula1>-1000000000000000000</formula1>
      <formula2>1000000000000000000</formula2>
    </dataValidation>
    <dataValidation type="decimal" showErrorMessage="1" errorTitle="Kesalahan Jenis Data" error="Data yang dimasukkan harus berupa Angka!" sqref="V73">
      <formula1>-1000000000000000000</formula1>
      <formula2>1000000000000000000</formula2>
    </dataValidation>
    <dataValidation type="decimal" showErrorMessage="1" errorTitle="Kesalahan Jenis Data" error="Data yang dimasukkan harus berupa Angka!" sqref="W73">
      <formula1>-1000000000000000000</formula1>
      <formula2>1000000000000000000</formula2>
    </dataValidation>
    <dataValidation type="decimal" showErrorMessage="1" errorTitle="Kesalahan Jenis Data" error="Data yang dimasukkan harus berupa Angka!" sqref="X73">
      <formula1>-1000000000000000000</formula1>
      <formula2>1000000000000000000</formula2>
    </dataValidation>
    <dataValidation type="decimal" showErrorMessage="1" errorTitle="Kesalahan Jenis Data" error="Data yang dimasukkan harus berupa Angka!" sqref="Y73">
      <formula1>-1000000000000000000</formula1>
      <formula2>1000000000000000000</formula2>
    </dataValidation>
    <dataValidation type="decimal" showErrorMessage="1" errorTitle="Kesalahan Jenis Data" error="Data yang dimasukkan harus berupa Angka!" sqref="H74">
      <formula1>-1000000000000000000</formula1>
      <formula2>1000000000000000000</formula2>
    </dataValidation>
    <dataValidation type="decimal" showErrorMessage="1" errorTitle="Kesalahan Jenis Data" error="Data yang dimasukkan harus berupa Angka!" sqref="I74">
      <formula1>-1000000000000000000</formula1>
      <formula2>1000000000000000000</formula2>
    </dataValidation>
    <dataValidation type="decimal" showErrorMessage="1" errorTitle="Kesalahan Jenis Data" error="Data yang dimasukkan harus berupa Angka!" sqref="J74">
      <formula1>-1000000000000000000</formula1>
      <formula2>1000000000000000000</formula2>
    </dataValidation>
    <dataValidation type="decimal" showErrorMessage="1" errorTitle="Kesalahan Jenis Data" error="Data yang dimasukkan harus berupa Angka!" sqref="K74">
      <formula1>-1000000000000000000</formula1>
      <formula2>1000000000000000000</formula2>
    </dataValidation>
    <dataValidation type="decimal" showErrorMessage="1" errorTitle="Kesalahan Jenis Data" error="Data yang dimasukkan harus berupa Angka!" sqref="L74">
      <formula1>-1000000000000000000</formula1>
      <formula2>1000000000000000000</formula2>
    </dataValidation>
    <dataValidation type="decimal" showErrorMessage="1" errorTitle="Kesalahan Jenis Data" error="Data yang dimasukkan harus berupa Angka!" sqref="M74">
      <formula1>-1000000000000000000</formula1>
      <formula2>1000000000000000000</formula2>
    </dataValidation>
    <dataValidation type="decimal" showErrorMessage="1" errorTitle="Kesalahan Jenis Data" error="Data yang dimasukkan harus berupa Angka!" sqref="N74">
      <formula1>-1000000000000000000</formula1>
      <formula2>1000000000000000000</formula2>
    </dataValidation>
    <dataValidation type="decimal" showErrorMessage="1" errorTitle="Kesalahan Jenis Data" error="Data yang dimasukkan harus berupa Angka!" sqref="O74">
      <formula1>-1000000000000000000</formula1>
      <formula2>1000000000000000000</formula2>
    </dataValidation>
    <dataValidation type="decimal" showErrorMessage="1" errorTitle="Kesalahan Jenis Data" error="Data yang dimasukkan harus berupa Angka!" sqref="P74">
      <formula1>-1000000000000000000</formula1>
      <formula2>1000000000000000000</formula2>
    </dataValidation>
    <dataValidation type="decimal" showErrorMessage="1" errorTitle="Kesalahan Jenis Data" error="Data yang dimasukkan harus berupa Angka!" sqref="Q74">
      <formula1>-1000000000000000000</formula1>
      <formula2>1000000000000000000</formula2>
    </dataValidation>
    <dataValidation type="decimal" showErrorMessage="1" errorTitle="Kesalahan Jenis Data" error="Data yang dimasukkan harus berupa Angka!" sqref="R74">
      <formula1>-1000000000000000000</formula1>
      <formula2>1000000000000000000</formula2>
    </dataValidation>
    <dataValidation type="decimal" showErrorMessage="1" errorTitle="Kesalahan Jenis Data" error="Data yang dimasukkan harus berupa Angka!" sqref="S74">
      <formula1>-1000000000000000000</formula1>
      <formula2>1000000000000000000</formula2>
    </dataValidation>
    <dataValidation type="decimal" showErrorMessage="1" errorTitle="Kesalahan Jenis Data" error="Data yang dimasukkan harus berupa Angka!" sqref="T74">
      <formula1>-1000000000000000000</formula1>
      <formula2>1000000000000000000</formula2>
    </dataValidation>
    <dataValidation type="decimal" showErrorMessage="1" errorTitle="Kesalahan Jenis Data" error="Data yang dimasukkan harus berupa Angka!" sqref="U74">
      <formula1>-1000000000000000000</formula1>
      <formula2>1000000000000000000</formula2>
    </dataValidation>
    <dataValidation type="decimal" showErrorMessage="1" errorTitle="Kesalahan Jenis Data" error="Data yang dimasukkan harus berupa Angka!" sqref="V74">
      <formula1>-1000000000000000000</formula1>
      <formula2>1000000000000000000</formula2>
    </dataValidation>
    <dataValidation type="decimal" showErrorMessage="1" errorTitle="Kesalahan Jenis Data" error="Data yang dimasukkan harus berupa Angka!" sqref="W74">
      <formula1>-1000000000000000000</formula1>
      <formula2>1000000000000000000</formula2>
    </dataValidation>
    <dataValidation type="decimal" showErrorMessage="1" errorTitle="Kesalahan Jenis Data" error="Data yang dimasukkan harus berupa Angka!" sqref="X74">
      <formula1>-1000000000000000000</formula1>
      <formula2>1000000000000000000</formula2>
    </dataValidation>
    <dataValidation type="decimal" showErrorMessage="1" errorTitle="Kesalahan Jenis Data" error="Data yang dimasukkan harus berupa Angka!" sqref="Y74">
      <formula1>-1000000000000000000</formula1>
      <formula2>1000000000000000000</formula2>
    </dataValidation>
    <dataValidation type="decimal" showErrorMessage="1" errorTitle="Kesalahan Jenis Data" error="Data yang dimasukkan harus berupa Angka!" sqref="H75">
      <formula1>-1000000000000000000</formula1>
      <formula2>1000000000000000000</formula2>
    </dataValidation>
    <dataValidation type="decimal" showErrorMessage="1" errorTitle="Kesalahan Jenis Data" error="Data yang dimasukkan harus berupa Angka!" sqref="I75">
      <formula1>-1000000000000000000</formula1>
      <formula2>1000000000000000000</formula2>
    </dataValidation>
    <dataValidation type="decimal" showErrorMessage="1" errorTitle="Kesalahan Jenis Data" error="Data yang dimasukkan harus berupa Angka!" sqref="J75">
      <formula1>-1000000000000000000</formula1>
      <formula2>1000000000000000000</formula2>
    </dataValidation>
    <dataValidation type="decimal" showErrorMessage="1" errorTitle="Kesalahan Jenis Data" error="Data yang dimasukkan harus berupa Angka!" sqref="K75">
      <formula1>-1000000000000000000</formula1>
      <formula2>1000000000000000000</formula2>
    </dataValidation>
    <dataValidation type="decimal" showErrorMessage="1" errorTitle="Kesalahan Jenis Data" error="Data yang dimasukkan harus berupa Angka!" sqref="L75">
      <formula1>-1000000000000000000</formula1>
      <formula2>1000000000000000000</formula2>
    </dataValidation>
    <dataValidation type="decimal" showErrorMessage="1" errorTitle="Kesalahan Jenis Data" error="Data yang dimasukkan harus berupa Angka!" sqref="M75">
      <formula1>-1000000000000000000</formula1>
      <formula2>1000000000000000000</formula2>
    </dataValidation>
    <dataValidation type="decimal" showErrorMessage="1" errorTitle="Kesalahan Jenis Data" error="Data yang dimasukkan harus berupa Angka!" sqref="N75">
      <formula1>-1000000000000000000</formula1>
      <formula2>1000000000000000000</formula2>
    </dataValidation>
    <dataValidation type="decimal" showErrorMessage="1" errorTitle="Kesalahan Jenis Data" error="Data yang dimasukkan harus berupa Angka!" sqref="O75">
      <formula1>-1000000000000000000</formula1>
      <formula2>1000000000000000000</formula2>
    </dataValidation>
    <dataValidation type="decimal" showErrorMessage="1" errorTitle="Kesalahan Jenis Data" error="Data yang dimasukkan harus berupa Angka!" sqref="P75">
      <formula1>-1000000000000000000</formula1>
      <formula2>1000000000000000000</formula2>
    </dataValidation>
    <dataValidation type="decimal" showErrorMessage="1" errorTitle="Kesalahan Jenis Data" error="Data yang dimasukkan harus berupa Angka!" sqref="Q75">
      <formula1>-1000000000000000000</formula1>
      <formula2>1000000000000000000</formula2>
    </dataValidation>
    <dataValidation type="decimal" showErrorMessage="1" errorTitle="Kesalahan Jenis Data" error="Data yang dimasukkan harus berupa Angka!" sqref="R75">
      <formula1>-1000000000000000000</formula1>
      <formula2>1000000000000000000</formula2>
    </dataValidation>
    <dataValidation type="decimal" showErrorMessage="1" errorTitle="Kesalahan Jenis Data" error="Data yang dimasukkan harus berupa Angka!" sqref="S75">
      <formula1>-1000000000000000000</formula1>
      <formula2>1000000000000000000</formula2>
    </dataValidation>
    <dataValidation type="decimal" showErrorMessage="1" errorTitle="Kesalahan Jenis Data" error="Data yang dimasukkan harus berupa Angka!" sqref="T75">
      <formula1>-1000000000000000000</formula1>
      <formula2>1000000000000000000</formula2>
    </dataValidation>
    <dataValidation type="decimal" showErrorMessage="1" errorTitle="Kesalahan Jenis Data" error="Data yang dimasukkan harus berupa Angka!" sqref="U75">
      <formula1>-1000000000000000000</formula1>
      <formula2>1000000000000000000</formula2>
    </dataValidation>
    <dataValidation type="decimal" showErrorMessage="1" errorTitle="Kesalahan Jenis Data" error="Data yang dimasukkan harus berupa Angka!" sqref="V75">
      <formula1>-1000000000000000000</formula1>
      <formula2>1000000000000000000</formula2>
    </dataValidation>
    <dataValidation type="decimal" showErrorMessage="1" errorTitle="Kesalahan Jenis Data" error="Data yang dimasukkan harus berupa Angka!" sqref="W75">
      <formula1>-1000000000000000000</formula1>
      <formula2>1000000000000000000</formula2>
    </dataValidation>
    <dataValidation type="decimal" showErrorMessage="1" errorTitle="Kesalahan Jenis Data" error="Data yang dimasukkan harus berupa Angka!" sqref="X75">
      <formula1>-1000000000000000000</formula1>
      <formula2>1000000000000000000</formula2>
    </dataValidation>
    <dataValidation type="decimal" showErrorMessage="1" errorTitle="Kesalahan Jenis Data" error="Data yang dimasukkan harus berupa Angka!" sqref="Y75">
      <formula1>-1000000000000000000</formula1>
      <formula2>1000000000000000000</formula2>
    </dataValidation>
    <dataValidation type="decimal" showErrorMessage="1" errorTitle="Kesalahan Jenis Data" error="Data yang dimasukkan harus berupa Angka!" sqref="H76">
      <formula1>-1000000000000000000</formula1>
      <formula2>1000000000000000000</formula2>
    </dataValidation>
    <dataValidation type="decimal" showErrorMessage="1" errorTitle="Kesalahan Jenis Data" error="Data yang dimasukkan harus berupa Angka!" sqref="I76">
      <formula1>-1000000000000000000</formula1>
      <formula2>1000000000000000000</formula2>
    </dataValidation>
    <dataValidation type="decimal" showErrorMessage="1" errorTitle="Kesalahan Jenis Data" error="Data yang dimasukkan harus berupa Angka!" sqref="J76">
      <formula1>-1000000000000000000</formula1>
      <formula2>1000000000000000000</formula2>
    </dataValidation>
    <dataValidation type="decimal" showErrorMessage="1" errorTitle="Kesalahan Jenis Data" error="Data yang dimasukkan harus berupa Angka!" sqref="K76">
      <formula1>-1000000000000000000</formula1>
      <formula2>1000000000000000000</formula2>
    </dataValidation>
    <dataValidation type="decimal" showErrorMessage="1" errorTitle="Kesalahan Jenis Data" error="Data yang dimasukkan harus berupa Angka!" sqref="L76">
      <formula1>-1000000000000000000</formula1>
      <formula2>1000000000000000000</formula2>
    </dataValidation>
    <dataValidation type="decimal" showErrorMessage="1" errorTitle="Kesalahan Jenis Data" error="Data yang dimasukkan harus berupa Angka!" sqref="M76">
      <formula1>-1000000000000000000</formula1>
      <formula2>1000000000000000000</formula2>
    </dataValidation>
    <dataValidation type="decimal" showErrorMessage="1" errorTitle="Kesalahan Jenis Data" error="Data yang dimasukkan harus berupa Angka!" sqref="N76">
      <formula1>-1000000000000000000</formula1>
      <formula2>1000000000000000000</formula2>
    </dataValidation>
    <dataValidation type="decimal" showErrorMessage="1" errorTitle="Kesalahan Jenis Data" error="Data yang dimasukkan harus berupa Angka!" sqref="O76">
      <formula1>-1000000000000000000</formula1>
      <formula2>1000000000000000000</formula2>
    </dataValidation>
    <dataValidation type="decimal" showErrorMessage="1" errorTitle="Kesalahan Jenis Data" error="Data yang dimasukkan harus berupa Angka!" sqref="P76">
      <formula1>-1000000000000000000</formula1>
      <formula2>1000000000000000000</formula2>
    </dataValidation>
    <dataValidation type="decimal" showErrorMessage="1" errorTitle="Kesalahan Jenis Data" error="Data yang dimasukkan harus berupa Angka!" sqref="Q76">
      <formula1>-1000000000000000000</formula1>
      <formula2>1000000000000000000</formula2>
    </dataValidation>
    <dataValidation type="decimal" showErrorMessage="1" errorTitle="Kesalahan Jenis Data" error="Data yang dimasukkan harus berupa Angka!" sqref="R76">
      <formula1>-1000000000000000000</formula1>
      <formula2>1000000000000000000</formula2>
    </dataValidation>
    <dataValidation type="decimal" showErrorMessage="1" errorTitle="Kesalahan Jenis Data" error="Data yang dimasukkan harus berupa Angka!" sqref="S76">
      <formula1>-1000000000000000000</formula1>
      <formula2>1000000000000000000</formula2>
    </dataValidation>
    <dataValidation type="decimal" showErrorMessage="1" errorTitle="Kesalahan Jenis Data" error="Data yang dimasukkan harus berupa Angka!" sqref="T76">
      <formula1>-1000000000000000000</formula1>
      <formula2>1000000000000000000</formula2>
    </dataValidation>
    <dataValidation type="decimal" showErrorMessage="1" errorTitle="Kesalahan Jenis Data" error="Data yang dimasukkan harus berupa Angka!" sqref="U76">
      <formula1>-1000000000000000000</formula1>
      <formula2>1000000000000000000</formula2>
    </dataValidation>
    <dataValidation type="decimal" showErrorMessage="1" errorTitle="Kesalahan Jenis Data" error="Data yang dimasukkan harus berupa Angka!" sqref="V76">
      <formula1>-1000000000000000000</formula1>
      <formula2>1000000000000000000</formula2>
    </dataValidation>
    <dataValidation type="decimal" showErrorMessage="1" errorTitle="Kesalahan Jenis Data" error="Data yang dimasukkan harus berupa Angka!" sqref="W76">
      <formula1>-1000000000000000000</formula1>
      <formula2>1000000000000000000</formula2>
    </dataValidation>
    <dataValidation type="decimal" showErrorMessage="1" errorTitle="Kesalahan Jenis Data" error="Data yang dimasukkan harus berupa Angka!" sqref="X76">
      <formula1>-1000000000000000000</formula1>
      <formula2>1000000000000000000</formula2>
    </dataValidation>
    <dataValidation type="decimal" showErrorMessage="1" errorTitle="Kesalahan Jenis Data" error="Data yang dimasukkan harus berupa Angka!" sqref="Y76">
      <formula1>-1000000000000000000</formula1>
      <formula2>1000000000000000000</formula2>
    </dataValidation>
    <dataValidation type="decimal" showErrorMessage="1" errorTitle="Kesalahan Jenis Data" error="Data yang dimasukkan harus berupa Angka!" sqref="H77">
      <formula1>-1000000000000000000</formula1>
      <formula2>1000000000000000000</formula2>
    </dataValidation>
    <dataValidation type="decimal" showErrorMessage="1" errorTitle="Kesalahan Jenis Data" error="Data yang dimasukkan harus berupa Angka!" sqref="I77">
      <formula1>-1000000000000000000</formula1>
      <formula2>1000000000000000000</formula2>
    </dataValidation>
    <dataValidation type="decimal" showErrorMessage="1" errorTitle="Kesalahan Jenis Data" error="Data yang dimasukkan harus berupa Angka!" sqref="J77">
      <formula1>-1000000000000000000</formula1>
      <formula2>1000000000000000000</formula2>
    </dataValidation>
    <dataValidation type="decimal" showErrorMessage="1" errorTitle="Kesalahan Jenis Data" error="Data yang dimasukkan harus berupa Angka!" sqref="K77">
      <formula1>-1000000000000000000</formula1>
      <formula2>1000000000000000000</formula2>
    </dataValidation>
    <dataValidation type="decimal" showErrorMessage="1" errorTitle="Kesalahan Jenis Data" error="Data yang dimasukkan harus berupa Angka!" sqref="L77">
      <formula1>-1000000000000000000</formula1>
      <formula2>1000000000000000000</formula2>
    </dataValidation>
    <dataValidation type="decimal" showErrorMessage="1" errorTitle="Kesalahan Jenis Data" error="Data yang dimasukkan harus berupa Angka!" sqref="M77">
      <formula1>-1000000000000000000</formula1>
      <formula2>1000000000000000000</formula2>
    </dataValidation>
    <dataValidation type="decimal" showErrorMessage="1" errorTitle="Kesalahan Jenis Data" error="Data yang dimasukkan harus berupa Angka!" sqref="N77">
      <formula1>-1000000000000000000</formula1>
      <formula2>1000000000000000000</formula2>
    </dataValidation>
    <dataValidation type="decimal" showErrorMessage="1" errorTitle="Kesalahan Jenis Data" error="Data yang dimasukkan harus berupa Angka!" sqref="O77">
      <formula1>-1000000000000000000</formula1>
      <formula2>1000000000000000000</formula2>
    </dataValidation>
    <dataValidation type="decimal" showErrorMessage="1" errorTitle="Kesalahan Jenis Data" error="Data yang dimasukkan harus berupa Angka!" sqref="P77">
      <formula1>-1000000000000000000</formula1>
      <formula2>1000000000000000000</formula2>
    </dataValidation>
    <dataValidation type="decimal" showErrorMessage="1" errorTitle="Kesalahan Jenis Data" error="Data yang dimasukkan harus berupa Angka!" sqref="Q77">
      <formula1>-1000000000000000000</formula1>
      <formula2>1000000000000000000</formula2>
    </dataValidation>
    <dataValidation type="decimal" showErrorMessage="1" errorTitle="Kesalahan Jenis Data" error="Data yang dimasukkan harus berupa Angka!" sqref="R77">
      <formula1>-1000000000000000000</formula1>
      <formula2>1000000000000000000</formula2>
    </dataValidation>
    <dataValidation type="decimal" showErrorMessage="1" errorTitle="Kesalahan Jenis Data" error="Data yang dimasukkan harus berupa Angka!" sqref="S77">
      <formula1>-1000000000000000000</formula1>
      <formula2>1000000000000000000</formula2>
    </dataValidation>
    <dataValidation type="decimal" showErrorMessage="1" errorTitle="Kesalahan Jenis Data" error="Data yang dimasukkan harus berupa Angka!" sqref="T77">
      <formula1>-1000000000000000000</formula1>
      <formula2>1000000000000000000</formula2>
    </dataValidation>
    <dataValidation type="decimal" showErrorMessage="1" errorTitle="Kesalahan Jenis Data" error="Data yang dimasukkan harus berupa Angka!" sqref="U77">
      <formula1>-1000000000000000000</formula1>
      <formula2>1000000000000000000</formula2>
    </dataValidation>
    <dataValidation type="decimal" showErrorMessage="1" errorTitle="Kesalahan Jenis Data" error="Data yang dimasukkan harus berupa Angka!" sqref="V77">
      <formula1>-1000000000000000000</formula1>
      <formula2>1000000000000000000</formula2>
    </dataValidation>
    <dataValidation type="decimal" showErrorMessage="1" errorTitle="Kesalahan Jenis Data" error="Data yang dimasukkan harus berupa Angka!" sqref="W77">
      <formula1>-1000000000000000000</formula1>
      <formula2>1000000000000000000</formula2>
    </dataValidation>
    <dataValidation type="decimal" showErrorMessage="1" errorTitle="Kesalahan Jenis Data" error="Data yang dimasukkan harus berupa Angka!" sqref="X77">
      <formula1>-1000000000000000000</formula1>
      <formula2>1000000000000000000</formula2>
    </dataValidation>
    <dataValidation type="decimal" showErrorMessage="1" errorTitle="Kesalahan Jenis Data" error="Data yang dimasukkan harus berupa Angka!" sqref="Y77">
      <formula1>-1000000000000000000</formula1>
      <formula2>1000000000000000000</formula2>
    </dataValidation>
    <dataValidation type="decimal" showErrorMessage="1" errorTitle="Kesalahan Jenis Data" error="Data yang dimasukkan harus berupa Angka!" sqref="H78">
      <formula1>-1000000000000000000</formula1>
      <formula2>1000000000000000000</formula2>
    </dataValidation>
    <dataValidation type="decimal" showErrorMessage="1" errorTitle="Kesalahan Jenis Data" error="Data yang dimasukkan harus berupa Angka!" sqref="I78">
      <formula1>-1000000000000000000</formula1>
      <formula2>1000000000000000000</formula2>
    </dataValidation>
    <dataValidation type="decimal" showErrorMessage="1" errorTitle="Kesalahan Jenis Data" error="Data yang dimasukkan harus berupa Angka!" sqref="J78">
      <formula1>-1000000000000000000</formula1>
      <formula2>1000000000000000000</formula2>
    </dataValidation>
    <dataValidation type="decimal" showErrorMessage="1" errorTitle="Kesalahan Jenis Data" error="Data yang dimasukkan harus berupa Angka!" sqref="K78">
      <formula1>-1000000000000000000</formula1>
      <formula2>1000000000000000000</formula2>
    </dataValidation>
    <dataValidation type="decimal" showErrorMessage="1" errorTitle="Kesalahan Jenis Data" error="Data yang dimasukkan harus berupa Angka!" sqref="L78">
      <formula1>-1000000000000000000</formula1>
      <formula2>1000000000000000000</formula2>
    </dataValidation>
    <dataValidation type="decimal" showErrorMessage="1" errorTitle="Kesalahan Jenis Data" error="Data yang dimasukkan harus berupa Angka!" sqref="M78">
      <formula1>-1000000000000000000</formula1>
      <formula2>1000000000000000000</formula2>
    </dataValidation>
    <dataValidation type="decimal" showErrorMessage="1" errorTitle="Kesalahan Jenis Data" error="Data yang dimasukkan harus berupa Angka!" sqref="N78">
      <formula1>-1000000000000000000</formula1>
      <formula2>1000000000000000000</formula2>
    </dataValidation>
    <dataValidation type="decimal" showErrorMessage="1" errorTitle="Kesalahan Jenis Data" error="Data yang dimasukkan harus berupa Angka!" sqref="O78">
      <formula1>-1000000000000000000</formula1>
      <formula2>1000000000000000000</formula2>
    </dataValidation>
    <dataValidation type="decimal" showErrorMessage="1" errorTitle="Kesalahan Jenis Data" error="Data yang dimasukkan harus berupa Angka!" sqref="P78">
      <formula1>-1000000000000000000</formula1>
      <formula2>1000000000000000000</formula2>
    </dataValidation>
    <dataValidation type="decimal" showErrorMessage="1" errorTitle="Kesalahan Jenis Data" error="Data yang dimasukkan harus berupa Angka!" sqref="Q78">
      <formula1>-1000000000000000000</formula1>
      <formula2>1000000000000000000</formula2>
    </dataValidation>
    <dataValidation type="decimal" showErrorMessage="1" errorTitle="Kesalahan Jenis Data" error="Data yang dimasukkan harus berupa Angka!" sqref="R78">
      <formula1>-1000000000000000000</formula1>
      <formula2>1000000000000000000</formula2>
    </dataValidation>
    <dataValidation type="decimal" showErrorMessage="1" errorTitle="Kesalahan Jenis Data" error="Data yang dimasukkan harus berupa Angka!" sqref="S78">
      <formula1>-1000000000000000000</formula1>
      <formula2>1000000000000000000</formula2>
    </dataValidation>
    <dataValidation type="decimal" showErrorMessage="1" errorTitle="Kesalahan Jenis Data" error="Data yang dimasukkan harus berupa Angka!" sqref="T78">
      <formula1>-1000000000000000000</formula1>
      <formula2>1000000000000000000</formula2>
    </dataValidation>
    <dataValidation type="decimal" showErrorMessage="1" errorTitle="Kesalahan Jenis Data" error="Data yang dimasukkan harus berupa Angka!" sqref="U78">
      <formula1>-1000000000000000000</formula1>
      <formula2>1000000000000000000</formula2>
    </dataValidation>
    <dataValidation type="decimal" showErrorMessage="1" errorTitle="Kesalahan Jenis Data" error="Data yang dimasukkan harus berupa Angka!" sqref="V78">
      <formula1>-1000000000000000000</formula1>
      <formula2>1000000000000000000</formula2>
    </dataValidation>
    <dataValidation type="decimal" showErrorMessage="1" errorTitle="Kesalahan Jenis Data" error="Data yang dimasukkan harus berupa Angka!" sqref="W78">
      <formula1>-1000000000000000000</formula1>
      <formula2>1000000000000000000</formula2>
    </dataValidation>
    <dataValidation type="decimal" showErrorMessage="1" errorTitle="Kesalahan Jenis Data" error="Data yang dimasukkan harus berupa Angka!" sqref="X78">
      <formula1>-1000000000000000000</formula1>
      <formula2>1000000000000000000</formula2>
    </dataValidation>
    <dataValidation type="decimal" showErrorMessage="1" errorTitle="Kesalahan Jenis Data" error="Data yang dimasukkan harus berupa Angka!" sqref="Y78">
      <formula1>-1000000000000000000</formula1>
      <formula2>1000000000000000000</formula2>
    </dataValidation>
    <dataValidation type="decimal" showErrorMessage="1" errorTitle="Kesalahan Jenis Data" error="Data yang dimasukkan harus berupa Angka!" sqref="H79">
      <formula1>-1000000000000000000</formula1>
      <formula2>1000000000000000000</formula2>
    </dataValidation>
    <dataValidation type="decimal" showErrorMessage="1" errorTitle="Kesalahan Jenis Data" error="Data yang dimasukkan harus berupa Angka!" sqref="I79">
      <formula1>-1000000000000000000</formula1>
      <formula2>1000000000000000000</formula2>
    </dataValidation>
    <dataValidation type="decimal" showErrorMessage="1" errorTitle="Kesalahan Jenis Data" error="Data yang dimasukkan harus berupa Angka!" sqref="J79">
      <formula1>-1000000000000000000</formula1>
      <formula2>1000000000000000000</formula2>
    </dataValidation>
    <dataValidation type="decimal" showErrorMessage="1" errorTitle="Kesalahan Jenis Data" error="Data yang dimasukkan harus berupa Angka!" sqref="K79">
      <formula1>-1000000000000000000</formula1>
      <formula2>1000000000000000000</formula2>
    </dataValidation>
    <dataValidation type="decimal" showErrorMessage="1" errorTitle="Kesalahan Jenis Data" error="Data yang dimasukkan harus berupa Angka!" sqref="L79">
      <formula1>-1000000000000000000</formula1>
      <formula2>1000000000000000000</formula2>
    </dataValidation>
    <dataValidation type="decimal" showErrorMessage="1" errorTitle="Kesalahan Jenis Data" error="Data yang dimasukkan harus berupa Angka!" sqref="M79">
      <formula1>-1000000000000000000</formula1>
      <formula2>1000000000000000000</formula2>
    </dataValidation>
    <dataValidation type="decimal" showErrorMessage="1" errorTitle="Kesalahan Jenis Data" error="Data yang dimasukkan harus berupa Angka!" sqref="N79">
      <formula1>-1000000000000000000</formula1>
      <formula2>1000000000000000000</formula2>
    </dataValidation>
    <dataValidation type="decimal" showErrorMessage="1" errorTitle="Kesalahan Jenis Data" error="Data yang dimasukkan harus berupa Angka!" sqref="O79">
      <formula1>-1000000000000000000</formula1>
      <formula2>1000000000000000000</formula2>
    </dataValidation>
    <dataValidation type="decimal" showErrorMessage="1" errorTitle="Kesalahan Jenis Data" error="Data yang dimasukkan harus berupa Angka!" sqref="P79">
      <formula1>-1000000000000000000</formula1>
      <formula2>1000000000000000000</formula2>
    </dataValidation>
    <dataValidation type="decimal" showErrorMessage="1" errorTitle="Kesalahan Jenis Data" error="Data yang dimasukkan harus berupa Angka!" sqref="Q79">
      <formula1>-1000000000000000000</formula1>
      <formula2>1000000000000000000</formula2>
    </dataValidation>
    <dataValidation type="decimal" showErrorMessage="1" errorTitle="Kesalahan Jenis Data" error="Data yang dimasukkan harus berupa Angka!" sqref="R79">
      <formula1>-1000000000000000000</formula1>
      <formula2>1000000000000000000</formula2>
    </dataValidation>
    <dataValidation type="decimal" showErrorMessage="1" errorTitle="Kesalahan Jenis Data" error="Data yang dimasukkan harus berupa Angka!" sqref="S79">
      <formula1>-1000000000000000000</formula1>
      <formula2>1000000000000000000</formula2>
    </dataValidation>
    <dataValidation type="decimal" showErrorMessage="1" errorTitle="Kesalahan Jenis Data" error="Data yang dimasukkan harus berupa Angka!" sqref="T79">
      <formula1>-1000000000000000000</formula1>
      <formula2>1000000000000000000</formula2>
    </dataValidation>
    <dataValidation type="decimal" showErrorMessage="1" errorTitle="Kesalahan Jenis Data" error="Data yang dimasukkan harus berupa Angka!" sqref="U79">
      <formula1>-1000000000000000000</formula1>
      <formula2>1000000000000000000</formula2>
    </dataValidation>
    <dataValidation type="decimal" showErrorMessage="1" errorTitle="Kesalahan Jenis Data" error="Data yang dimasukkan harus berupa Angka!" sqref="V79">
      <formula1>-1000000000000000000</formula1>
      <formula2>1000000000000000000</formula2>
    </dataValidation>
    <dataValidation type="decimal" showErrorMessage="1" errorTitle="Kesalahan Jenis Data" error="Data yang dimasukkan harus berupa Angka!" sqref="W79">
      <formula1>-1000000000000000000</formula1>
      <formula2>1000000000000000000</formula2>
    </dataValidation>
    <dataValidation type="decimal" showErrorMessage="1" errorTitle="Kesalahan Jenis Data" error="Data yang dimasukkan harus berupa Angka!" sqref="X79">
      <formula1>-1000000000000000000</formula1>
      <formula2>1000000000000000000</formula2>
    </dataValidation>
    <dataValidation type="decimal" showErrorMessage="1" errorTitle="Kesalahan Jenis Data" error="Data yang dimasukkan harus berupa Angka!" sqref="Y79">
      <formula1>-1000000000000000000</formula1>
      <formula2>1000000000000000000</formula2>
    </dataValidation>
    <dataValidation type="decimal" showErrorMessage="1" errorTitle="Kesalahan Jenis Data" error="Data yang dimasukkan harus berupa Angka!" sqref="H80">
      <formula1>-1000000000000000000</formula1>
      <formula2>1000000000000000000</formula2>
    </dataValidation>
    <dataValidation type="decimal" showErrorMessage="1" errorTitle="Kesalahan Jenis Data" error="Data yang dimasukkan harus berupa Angka!" sqref="I80">
      <formula1>-1000000000000000000</formula1>
      <formula2>1000000000000000000</formula2>
    </dataValidation>
    <dataValidation type="decimal" showErrorMessage="1" errorTitle="Kesalahan Jenis Data" error="Data yang dimasukkan harus berupa Angka!" sqref="J80">
      <formula1>-1000000000000000000</formula1>
      <formula2>1000000000000000000</formula2>
    </dataValidation>
    <dataValidation type="decimal" showErrorMessage="1" errorTitle="Kesalahan Jenis Data" error="Data yang dimasukkan harus berupa Angka!" sqref="K80">
      <formula1>-1000000000000000000</formula1>
      <formula2>1000000000000000000</formula2>
    </dataValidation>
    <dataValidation type="decimal" showErrorMessage="1" errorTitle="Kesalahan Jenis Data" error="Data yang dimasukkan harus berupa Angka!" sqref="L80">
      <formula1>-1000000000000000000</formula1>
      <formula2>1000000000000000000</formula2>
    </dataValidation>
    <dataValidation type="decimal" showErrorMessage="1" errorTitle="Kesalahan Jenis Data" error="Data yang dimasukkan harus berupa Angka!" sqref="M80">
      <formula1>-1000000000000000000</formula1>
      <formula2>1000000000000000000</formula2>
    </dataValidation>
    <dataValidation type="decimal" showErrorMessage="1" errorTitle="Kesalahan Jenis Data" error="Data yang dimasukkan harus berupa Angka!" sqref="N80">
      <formula1>-1000000000000000000</formula1>
      <formula2>1000000000000000000</formula2>
    </dataValidation>
    <dataValidation type="decimal" showErrorMessage="1" errorTitle="Kesalahan Jenis Data" error="Data yang dimasukkan harus berupa Angka!" sqref="O80">
      <formula1>-1000000000000000000</formula1>
      <formula2>1000000000000000000</formula2>
    </dataValidation>
    <dataValidation type="decimal" showErrorMessage="1" errorTitle="Kesalahan Jenis Data" error="Data yang dimasukkan harus berupa Angka!" sqref="P80">
      <formula1>-1000000000000000000</formula1>
      <formula2>1000000000000000000</formula2>
    </dataValidation>
    <dataValidation type="decimal" showErrorMessage="1" errorTitle="Kesalahan Jenis Data" error="Data yang dimasukkan harus berupa Angka!" sqref="Q80">
      <formula1>-1000000000000000000</formula1>
      <formula2>1000000000000000000</formula2>
    </dataValidation>
    <dataValidation type="decimal" showErrorMessage="1" errorTitle="Kesalahan Jenis Data" error="Data yang dimasukkan harus berupa Angka!" sqref="R80">
      <formula1>-1000000000000000000</formula1>
      <formula2>1000000000000000000</formula2>
    </dataValidation>
    <dataValidation type="decimal" showErrorMessage="1" errorTitle="Kesalahan Jenis Data" error="Data yang dimasukkan harus berupa Angka!" sqref="S80">
      <formula1>-1000000000000000000</formula1>
      <formula2>1000000000000000000</formula2>
    </dataValidation>
    <dataValidation type="decimal" showErrorMessage="1" errorTitle="Kesalahan Jenis Data" error="Data yang dimasukkan harus berupa Angka!" sqref="T80">
      <formula1>-1000000000000000000</formula1>
      <formula2>1000000000000000000</formula2>
    </dataValidation>
    <dataValidation type="decimal" showErrorMessage="1" errorTitle="Kesalahan Jenis Data" error="Data yang dimasukkan harus berupa Angka!" sqref="U80">
      <formula1>-1000000000000000000</formula1>
      <formula2>1000000000000000000</formula2>
    </dataValidation>
    <dataValidation type="decimal" showErrorMessage="1" errorTitle="Kesalahan Jenis Data" error="Data yang dimasukkan harus berupa Angka!" sqref="V80">
      <formula1>-1000000000000000000</formula1>
      <formula2>1000000000000000000</formula2>
    </dataValidation>
    <dataValidation type="decimal" showErrorMessage="1" errorTitle="Kesalahan Jenis Data" error="Data yang dimasukkan harus berupa Angka!" sqref="W80">
      <formula1>-1000000000000000000</formula1>
      <formula2>1000000000000000000</formula2>
    </dataValidation>
    <dataValidation type="decimal" showErrorMessage="1" errorTitle="Kesalahan Jenis Data" error="Data yang dimasukkan harus berupa Angka!" sqref="X80">
      <formula1>-1000000000000000000</formula1>
      <formula2>1000000000000000000</formula2>
    </dataValidation>
    <dataValidation type="decimal" showErrorMessage="1" errorTitle="Kesalahan Jenis Data" error="Data yang dimasukkan harus berupa Angka!" sqref="Y80">
      <formula1>-1000000000000000000</formula1>
      <formula2>1000000000000000000</formula2>
    </dataValidation>
    <dataValidation type="decimal" showErrorMessage="1" errorTitle="Kesalahan Jenis Data" error="Data yang dimasukkan harus berupa Angka!" sqref="H81">
      <formula1>-1000000000000000000</formula1>
      <formula2>1000000000000000000</formula2>
    </dataValidation>
    <dataValidation type="decimal" showErrorMessage="1" errorTitle="Kesalahan Jenis Data" error="Data yang dimasukkan harus berupa Angka!" sqref="I81">
      <formula1>-1000000000000000000</formula1>
      <formula2>1000000000000000000</formula2>
    </dataValidation>
    <dataValidation type="decimal" showErrorMessage="1" errorTitle="Kesalahan Jenis Data" error="Data yang dimasukkan harus berupa Angka!" sqref="J81">
      <formula1>-1000000000000000000</formula1>
      <formula2>1000000000000000000</formula2>
    </dataValidation>
    <dataValidation type="decimal" showErrorMessage="1" errorTitle="Kesalahan Jenis Data" error="Data yang dimasukkan harus berupa Angka!" sqref="K81">
      <formula1>-1000000000000000000</formula1>
      <formula2>1000000000000000000</formula2>
    </dataValidation>
    <dataValidation type="decimal" showErrorMessage="1" errorTitle="Kesalahan Jenis Data" error="Data yang dimasukkan harus berupa Angka!" sqref="L81">
      <formula1>-1000000000000000000</formula1>
      <formula2>1000000000000000000</formula2>
    </dataValidation>
    <dataValidation type="decimal" showErrorMessage="1" errorTitle="Kesalahan Jenis Data" error="Data yang dimasukkan harus berupa Angka!" sqref="M81">
      <formula1>-1000000000000000000</formula1>
      <formula2>1000000000000000000</formula2>
    </dataValidation>
    <dataValidation type="decimal" showErrorMessage="1" errorTitle="Kesalahan Jenis Data" error="Data yang dimasukkan harus berupa Angka!" sqref="N81">
      <formula1>-1000000000000000000</formula1>
      <formula2>1000000000000000000</formula2>
    </dataValidation>
    <dataValidation type="decimal" showErrorMessage="1" errorTitle="Kesalahan Jenis Data" error="Data yang dimasukkan harus berupa Angka!" sqref="O81">
      <formula1>-1000000000000000000</formula1>
      <formula2>1000000000000000000</formula2>
    </dataValidation>
    <dataValidation type="decimal" showErrorMessage="1" errorTitle="Kesalahan Jenis Data" error="Data yang dimasukkan harus berupa Angka!" sqref="P81">
      <formula1>-1000000000000000000</formula1>
      <formula2>1000000000000000000</formula2>
    </dataValidation>
    <dataValidation type="decimal" showErrorMessage="1" errorTitle="Kesalahan Jenis Data" error="Data yang dimasukkan harus berupa Angka!" sqref="Q81">
      <formula1>-1000000000000000000</formula1>
      <formula2>1000000000000000000</formula2>
    </dataValidation>
    <dataValidation type="decimal" showErrorMessage="1" errorTitle="Kesalahan Jenis Data" error="Data yang dimasukkan harus berupa Angka!" sqref="R81">
      <formula1>-1000000000000000000</formula1>
      <formula2>1000000000000000000</formula2>
    </dataValidation>
    <dataValidation type="decimal" showErrorMessage="1" errorTitle="Kesalahan Jenis Data" error="Data yang dimasukkan harus berupa Angka!" sqref="S81">
      <formula1>-1000000000000000000</formula1>
      <formula2>1000000000000000000</formula2>
    </dataValidation>
    <dataValidation type="decimal" showErrorMessage="1" errorTitle="Kesalahan Jenis Data" error="Data yang dimasukkan harus berupa Angka!" sqref="T81">
      <formula1>-1000000000000000000</formula1>
      <formula2>1000000000000000000</formula2>
    </dataValidation>
    <dataValidation type="decimal" showErrorMessage="1" errorTitle="Kesalahan Jenis Data" error="Data yang dimasukkan harus berupa Angka!" sqref="U81">
      <formula1>-1000000000000000000</formula1>
      <formula2>1000000000000000000</formula2>
    </dataValidation>
    <dataValidation type="decimal" showErrorMessage="1" errorTitle="Kesalahan Jenis Data" error="Data yang dimasukkan harus berupa Angka!" sqref="V81">
      <formula1>-1000000000000000000</formula1>
      <formula2>1000000000000000000</formula2>
    </dataValidation>
    <dataValidation type="decimal" showErrorMessage="1" errorTitle="Kesalahan Jenis Data" error="Data yang dimasukkan harus berupa Angka!" sqref="W81">
      <formula1>-1000000000000000000</formula1>
      <formula2>1000000000000000000</formula2>
    </dataValidation>
    <dataValidation type="decimal" showErrorMessage="1" errorTitle="Kesalahan Jenis Data" error="Data yang dimasukkan harus berupa Angka!" sqref="X81">
      <formula1>-1000000000000000000</formula1>
      <formula2>1000000000000000000</formula2>
    </dataValidation>
    <dataValidation type="decimal" showErrorMessage="1" errorTitle="Kesalahan Jenis Data" error="Data yang dimasukkan harus berupa Angka!" sqref="Y81">
      <formula1>-1000000000000000000</formula1>
      <formula2>1000000000000000000</formula2>
    </dataValidation>
    <dataValidation type="decimal" showErrorMessage="1" errorTitle="Kesalahan Jenis Data" error="Data yang dimasukkan harus berupa Angka!" sqref="H82">
      <formula1>-1000000000000000000</formula1>
      <formula2>1000000000000000000</formula2>
    </dataValidation>
    <dataValidation type="decimal" showErrorMessage="1" errorTitle="Kesalahan Jenis Data" error="Data yang dimasukkan harus berupa Angka!" sqref="I82">
      <formula1>-1000000000000000000</formula1>
      <formula2>1000000000000000000</formula2>
    </dataValidation>
    <dataValidation type="decimal" showErrorMessage="1" errorTitle="Kesalahan Jenis Data" error="Data yang dimasukkan harus berupa Angka!" sqref="J82">
      <formula1>-1000000000000000000</formula1>
      <formula2>1000000000000000000</formula2>
    </dataValidation>
    <dataValidation type="decimal" showErrorMessage="1" errorTitle="Kesalahan Jenis Data" error="Data yang dimasukkan harus berupa Angka!" sqref="K82">
      <formula1>-1000000000000000000</formula1>
      <formula2>1000000000000000000</formula2>
    </dataValidation>
    <dataValidation type="decimal" showErrorMessage="1" errorTitle="Kesalahan Jenis Data" error="Data yang dimasukkan harus berupa Angka!" sqref="L82">
      <formula1>-1000000000000000000</formula1>
      <formula2>1000000000000000000</formula2>
    </dataValidation>
    <dataValidation type="decimal" showErrorMessage="1" errorTitle="Kesalahan Jenis Data" error="Data yang dimasukkan harus berupa Angka!" sqref="M82">
      <formula1>-1000000000000000000</formula1>
      <formula2>1000000000000000000</formula2>
    </dataValidation>
    <dataValidation type="decimal" showErrorMessage="1" errorTitle="Kesalahan Jenis Data" error="Data yang dimasukkan harus berupa Angka!" sqref="N82">
      <formula1>-1000000000000000000</formula1>
      <formula2>1000000000000000000</formula2>
    </dataValidation>
    <dataValidation type="decimal" showErrorMessage="1" errorTitle="Kesalahan Jenis Data" error="Data yang dimasukkan harus berupa Angka!" sqref="O82">
      <formula1>-1000000000000000000</formula1>
      <formula2>1000000000000000000</formula2>
    </dataValidation>
    <dataValidation type="decimal" showErrorMessage="1" errorTitle="Kesalahan Jenis Data" error="Data yang dimasukkan harus berupa Angka!" sqref="P82">
      <formula1>-1000000000000000000</formula1>
      <formula2>1000000000000000000</formula2>
    </dataValidation>
    <dataValidation type="decimal" showErrorMessage="1" errorTitle="Kesalahan Jenis Data" error="Data yang dimasukkan harus berupa Angka!" sqref="Q82">
      <formula1>-1000000000000000000</formula1>
      <formula2>1000000000000000000</formula2>
    </dataValidation>
    <dataValidation type="decimal" showErrorMessage="1" errorTitle="Kesalahan Jenis Data" error="Data yang dimasukkan harus berupa Angka!" sqref="R82">
      <formula1>-1000000000000000000</formula1>
      <formula2>1000000000000000000</formula2>
    </dataValidation>
    <dataValidation type="decimal" showErrorMessage="1" errorTitle="Kesalahan Jenis Data" error="Data yang dimasukkan harus berupa Angka!" sqref="S82">
      <formula1>-1000000000000000000</formula1>
      <formula2>1000000000000000000</formula2>
    </dataValidation>
    <dataValidation type="decimal" showErrorMessage="1" errorTitle="Kesalahan Jenis Data" error="Data yang dimasukkan harus berupa Angka!" sqref="T82">
      <formula1>-1000000000000000000</formula1>
      <formula2>1000000000000000000</formula2>
    </dataValidation>
    <dataValidation type="decimal" showErrorMessage="1" errorTitle="Kesalahan Jenis Data" error="Data yang dimasukkan harus berupa Angka!" sqref="U82">
      <formula1>-1000000000000000000</formula1>
      <formula2>1000000000000000000</formula2>
    </dataValidation>
    <dataValidation type="decimal" showErrorMessage="1" errorTitle="Kesalahan Jenis Data" error="Data yang dimasukkan harus berupa Angka!" sqref="V82">
      <formula1>-1000000000000000000</formula1>
      <formula2>1000000000000000000</formula2>
    </dataValidation>
    <dataValidation type="decimal" showErrorMessage="1" errorTitle="Kesalahan Jenis Data" error="Data yang dimasukkan harus berupa Angka!" sqref="W82">
      <formula1>-1000000000000000000</formula1>
      <formula2>1000000000000000000</formula2>
    </dataValidation>
    <dataValidation type="decimal" showErrorMessage="1" errorTitle="Kesalahan Jenis Data" error="Data yang dimasukkan harus berupa Angka!" sqref="X82">
      <formula1>-1000000000000000000</formula1>
      <formula2>1000000000000000000</formula2>
    </dataValidation>
    <dataValidation type="decimal" showErrorMessage="1" errorTitle="Kesalahan Jenis Data" error="Data yang dimasukkan harus berupa Angka!" sqref="Y82">
      <formula1>-1000000000000000000</formula1>
      <formula2>1000000000000000000</formula2>
    </dataValidation>
    <dataValidation type="decimal" showErrorMessage="1" errorTitle="Kesalahan Jenis Data" error="Data yang dimasukkan harus berupa Angka!" sqref="H83">
      <formula1>-1000000000000000000</formula1>
      <formula2>1000000000000000000</formula2>
    </dataValidation>
    <dataValidation type="decimal" showErrorMessage="1" errorTitle="Kesalahan Jenis Data" error="Data yang dimasukkan harus berupa Angka!" sqref="I83">
      <formula1>-1000000000000000000</formula1>
      <formula2>1000000000000000000</formula2>
    </dataValidation>
    <dataValidation type="decimal" showErrorMessage="1" errorTitle="Kesalahan Jenis Data" error="Data yang dimasukkan harus berupa Angka!" sqref="J83">
      <formula1>-1000000000000000000</formula1>
      <formula2>1000000000000000000</formula2>
    </dataValidation>
    <dataValidation type="decimal" showErrorMessage="1" errorTitle="Kesalahan Jenis Data" error="Data yang dimasukkan harus berupa Angka!" sqref="K83">
      <formula1>-1000000000000000000</formula1>
      <formula2>1000000000000000000</formula2>
    </dataValidation>
    <dataValidation type="decimal" showErrorMessage="1" errorTitle="Kesalahan Jenis Data" error="Data yang dimasukkan harus berupa Angka!" sqref="L83">
      <formula1>-1000000000000000000</formula1>
      <formula2>1000000000000000000</formula2>
    </dataValidation>
    <dataValidation type="decimal" showErrorMessage="1" errorTitle="Kesalahan Jenis Data" error="Data yang dimasukkan harus berupa Angka!" sqref="M83">
      <formula1>-1000000000000000000</formula1>
      <formula2>1000000000000000000</formula2>
    </dataValidation>
    <dataValidation type="decimal" showErrorMessage="1" errorTitle="Kesalahan Jenis Data" error="Data yang dimasukkan harus berupa Angka!" sqref="N83">
      <formula1>-1000000000000000000</formula1>
      <formula2>1000000000000000000</formula2>
    </dataValidation>
    <dataValidation type="decimal" showErrorMessage="1" errorTitle="Kesalahan Jenis Data" error="Data yang dimasukkan harus berupa Angka!" sqref="O83">
      <formula1>-1000000000000000000</formula1>
      <formula2>1000000000000000000</formula2>
    </dataValidation>
    <dataValidation type="decimal" showErrorMessage="1" errorTitle="Kesalahan Jenis Data" error="Data yang dimasukkan harus berupa Angka!" sqref="P83">
      <formula1>-1000000000000000000</formula1>
      <formula2>1000000000000000000</formula2>
    </dataValidation>
    <dataValidation type="decimal" showErrorMessage="1" errorTitle="Kesalahan Jenis Data" error="Data yang dimasukkan harus berupa Angka!" sqref="Q83">
      <formula1>-1000000000000000000</formula1>
      <formula2>1000000000000000000</formula2>
    </dataValidation>
    <dataValidation type="decimal" showErrorMessage="1" errorTitle="Kesalahan Jenis Data" error="Data yang dimasukkan harus berupa Angka!" sqref="R83">
      <formula1>-1000000000000000000</formula1>
      <formula2>1000000000000000000</formula2>
    </dataValidation>
    <dataValidation type="decimal" showErrorMessage="1" errorTitle="Kesalahan Jenis Data" error="Data yang dimasukkan harus berupa Angka!" sqref="S83">
      <formula1>-1000000000000000000</formula1>
      <formula2>1000000000000000000</formula2>
    </dataValidation>
    <dataValidation type="decimal" showErrorMessage="1" errorTitle="Kesalahan Jenis Data" error="Data yang dimasukkan harus berupa Angka!" sqref="T83">
      <formula1>-1000000000000000000</formula1>
      <formula2>1000000000000000000</formula2>
    </dataValidation>
    <dataValidation type="decimal" showErrorMessage="1" errorTitle="Kesalahan Jenis Data" error="Data yang dimasukkan harus berupa Angka!" sqref="U83">
      <formula1>-1000000000000000000</formula1>
      <formula2>1000000000000000000</formula2>
    </dataValidation>
    <dataValidation type="decimal" showErrorMessage="1" errorTitle="Kesalahan Jenis Data" error="Data yang dimasukkan harus berupa Angka!" sqref="V83">
      <formula1>-1000000000000000000</formula1>
      <formula2>1000000000000000000</formula2>
    </dataValidation>
    <dataValidation type="decimal" showErrorMessage="1" errorTitle="Kesalahan Jenis Data" error="Data yang dimasukkan harus berupa Angka!" sqref="W83">
      <formula1>-1000000000000000000</formula1>
      <formula2>1000000000000000000</formula2>
    </dataValidation>
    <dataValidation type="decimal" showErrorMessage="1" errorTitle="Kesalahan Jenis Data" error="Data yang dimasukkan harus berupa Angka!" sqref="X83">
      <formula1>-1000000000000000000</formula1>
      <formula2>1000000000000000000</formula2>
    </dataValidation>
    <dataValidation type="decimal" showErrorMessage="1" errorTitle="Kesalahan Jenis Data" error="Data yang dimasukkan harus berupa Angka!" sqref="Y83">
      <formula1>-1000000000000000000</formula1>
      <formula2>1000000000000000000</formula2>
    </dataValidation>
    <dataValidation type="decimal" showErrorMessage="1" errorTitle="Kesalahan Jenis Data" error="Data yang dimasukkan harus berupa Angka!" sqref="H84">
      <formula1>-1000000000000000000</formula1>
      <formula2>1000000000000000000</formula2>
    </dataValidation>
    <dataValidation type="decimal" showErrorMessage="1" errorTitle="Kesalahan Jenis Data" error="Data yang dimasukkan harus berupa Angka!" sqref="I84">
      <formula1>-1000000000000000000</formula1>
      <formula2>1000000000000000000</formula2>
    </dataValidation>
    <dataValidation type="decimal" showErrorMessage="1" errorTitle="Kesalahan Jenis Data" error="Data yang dimasukkan harus berupa Angka!" sqref="J84">
      <formula1>-1000000000000000000</formula1>
      <formula2>1000000000000000000</formula2>
    </dataValidation>
    <dataValidation type="decimal" showErrorMessage="1" errorTitle="Kesalahan Jenis Data" error="Data yang dimasukkan harus berupa Angka!" sqref="K84">
      <formula1>-1000000000000000000</formula1>
      <formula2>1000000000000000000</formula2>
    </dataValidation>
    <dataValidation type="decimal" showErrorMessage="1" errorTitle="Kesalahan Jenis Data" error="Data yang dimasukkan harus berupa Angka!" sqref="L84">
      <formula1>-1000000000000000000</formula1>
      <formula2>1000000000000000000</formula2>
    </dataValidation>
    <dataValidation type="decimal" showErrorMessage="1" errorTitle="Kesalahan Jenis Data" error="Data yang dimasukkan harus berupa Angka!" sqref="M84">
      <formula1>-1000000000000000000</formula1>
      <formula2>1000000000000000000</formula2>
    </dataValidation>
    <dataValidation type="decimal" showErrorMessage="1" errorTitle="Kesalahan Jenis Data" error="Data yang dimasukkan harus berupa Angka!" sqref="N84">
      <formula1>-1000000000000000000</formula1>
      <formula2>1000000000000000000</formula2>
    </dataValidation>
    <dataValidation type="decimal" showErrorMessage="1" errorTitle="Kesalahan Jenis Data" error="Data yang dimasukkan harus berupa Angka!" sqref="O84">
      <formula1>-1000000000000000000</formula1>
      <formula2>1000000000000000000</formula2>
    </dataValidation>
    <dataValidation type="decimal" showErrorMessage="1" errorTitle="Kesalahan Jenis Data" error="Data yang dimasukkan harus berupa Angka!" sqref="P84">
      <formula1>-1000000000000000000</formula1>
      <formula2>1000000000000000000</formula2>
    </dataValidation>
    <dataValidation type="decimal" showErrorMessage="1" errorTitle="Kesalahan Jenis Data" error="Data yang dimasukkan harus berupa Angka!" sqref="Q84">
      <formula1>-1000000000000000000</formula1>
      <formula2>1000000000000000000</formula2>
    </dataValidation>
    <dataValidation type="decimal" showErrorMessage="1" errorTitle="Kesalahan Jenis Data" error="Data yang dimasukkan harus berupa Angka!" sqref="R84">
      <formula1>-1000000000000000000</formula1>
      <formula2>1000000000000000000</formula2>
    </dataValidation>
    <dataValidation type="decimal" showErrorMessage="1" errorTitle="Kesalahan Jenis Data" error="Data yang dimasukkan harus berupa Angka!" sqref="S84">
      <formula1>-1000000000000000000</formula1>
      <formula2>1000000000000000000</formula2>
    </dataValidation>
    <dataValidation type="decimal" showErrorMessage="1" errorTitle="Kesalahan Jenis Data" error="Data yang dimasukkan harus berupa Angka!" sqref="T84">
      <formula1>-1000000000000000000</formula1>
      <formula2>1000000000000000000</formula2>
    </dataValidation>
    <dataValidation type="decimal" showErrorMessage="1" errorTitle="Kesalahan Jenis Data" error="Data yang dimasukkan harus berupa Angka!" sqref="U84">
      <formula1>-1000000000000000000</formula1>
      <formula2>1000000000000000000</formula2>
    </dataValidation>
    <dataValidation type="decimal" showErrorMessage="1" errorTitle="Kesalahan Jenis Data" error="Data yang dimasukkan harus berupa Angka!" sqref="V84">
      <formula1>-1000000000000000000</formula1>
      <formula2>1000000000000000000</formula2>
    </dataValidation>
    <dataValidation type="decimal" showErrorMessage="1" errorTitle="Kesalahan Jenis Data" error="Data yang dimasukkan harus berupa Angka!" sqref="W84">
      <formula1>-1000000000000000000</formula1>
      <formula2>1000000000000000000</formula2>
    </dataValidation>
    <dataValidation type="decimal" showErrorMessage="1" errorTitle="Kesalahan Jenis Data" error="Data yang dimasukkan harus berupa Angka!" sqref="X84">
      <formula1>-1000000000000000000</formula1>
      <formula2>1000000000000000000</formula2>
    </dataValidation>
    <dataValidation type="decimal" showErrorMessage="1" errorTitle="Kesalahan Jenis Data" error="Data yang dimasukkan harus berupa Angka!" sqref="Y84">
      <formula1>-1000000000000000000</formula1>
      <formula2>1000000000000000000</formula2>
    </dataValidation>
    <dataValidation type="decimal" showErrorMessage="1" errorTitle="Kesalahan Jenis Data" error="Data yang dimasukkan harus berupa Angka!" sqref="H85">
      <formula1>-1000000000000000000</formula1>
      <formula2>1000000000000000000</formula2>
    </dataValidation>
    <dataValidation type="decimal" showErrorMessage="1" errorTitle="Kesalahan Jenis Data" error="Data yang dimasukkan harus berupa Angka!" sqref="I85">
      <formula1>-1000000000000000000</formula1>
      <formula2>1000000000000000000</formula2>
    </dataValidation>
    <dataValidation type="decimal" showErrorMessage="1" errorTitle="Kesalahan Jenis Data" error="Data yang dimasukkan harus berupa Angka!" sqref="J85">
      <formula1>-1000000000000000000</formula1>
      <formula2>1000000000000000000</formula2>
    </dataValidation>
    <dataValidation type="decimal" showErrorMessage="1" errorTitle="Kesalahan Jenis Data" error="Data yang dimasukkan harus berupa Angka!" sqref="K85">
      <formula1>-1000000000000000000</formula1>
      <formula2>1000000000000000000</formula2>
    </dataValidation>
    <dataValidation type="decimal" showErrorMessage="1" errorTitle="Kesalahan Jenis Data" error="Data yang dimasukkan harus berupa Angka!" sqref="L85">
      <formula1>-1000000000000000000</formula1>
      <formula2>1000000000000000000</formula2>
    </dataValidation>
    <dataValidation type="decimal" showErrorMessage="1" errorTitle="Kesalahan Jenis Data" error="Data yang dimasukkan harus berupa Angka!" sqref="M85">
      <formula1>-1000000000000000000</formula1>
      <formula2>1000000000000000000</formula2>
    </dataValidation>
    <dataValidation type="decimal" showErrorMessage="1" errorTitle="Kesalahan Jenis Data" error="Data yang dimasukkan harus berupa Angka!" sqref="N85">
      <formula1>-1000000000000000000</formula1>
      <formula2>1000000000000000000</formula2>
    </dataValidation>
    <dataValidation type="decimal" showErrorMessage="1" errorTitle="Kesalahan Jenis Data" error="Data yang dimasukkan harus berupa Angka!" sqref="O85">
      <formula1>-1000000000000000000</formula1>
      <formula2>1000000000000000000</formula2>
    </dataValidation>
    <dataValidation type="decimal" showErrorMessage="1" errorTitle="Kesalahan Jenis Data" error="Data yang dimasukkan harus berupa Angka!" sqref="P85">
      <formula1>-1000000000000000000</formula1>
      <formula2>1000000000000000000</formula2>
    </dataValidation>
    <dataValidation type="decimal" showErrorMessage="1" errorTitle="Kesalahan Jenis Data" error="Data yang dimasukkan harus berupa Angka!" sqref="Q85">
      <formula1>-1000000000000000000</formula1>
      <formula2>1000000000000000000</formula2>
    </dataValidation>
    <dataValidation type="decimal" showErrorMessage="1" errorTitle="Kesalahan Jenis Data" error="Data yang dimasukkan harus berupa Angka!" sqref="R85">
      <formula1>-1000000000000000000</formula1>
      <formula2>1000000000000000000</formula2>
    </dataValidation>
    <dataValidation type="decimal" showErrorMessage="1" errorTitle="Kesalahan Jenis Data" error="Data yang dimasukkan harus berupa Angka!" sqref="S85">
      <formula1>-1000000000000000000</formula1>
      <formula2>1000000000000000000</formula2>
    </dataValidation>
    <dataValidation type="decimal" showErrorMessage="1" errorTitle="Kesalahan Jenis Data" error="Data yang dimasukkan harus berupa Angka!" sqref="T85">
      <formula1>-1000000000000000000</formula1>
      <formula2>1000000000000000000</formula2>
    </dataValidation>
    <dataValidation type="decimal" showErrorMessage="1" errorTitle="Kesalahan Jenis Data" error="Data yang dimasukkan harus berupa Angka!" sqref="U85">
      <formula1>-1000000000000000000</formula1>
      <formula2>1000000000000000000</formula2>
    </dataValidation>
    <dataValidation type="decimal" showErrorMessage="1" errorTitle="Kesalahan Jenis Data" error="Data yang dimasukkan harus berupa Angka!" sqref="V85">
      <formula1>-1000000000000000000</formula1>
      <formula2>1000000000000000000</formula2>
    </dataValidation>
    <dataValidation type="decimal" showErrorMessage="1" errorTitle="Kesalahan Jenis Data" error="Data yang dimasukkan harus berupa Angka!" sqref="W85">
      <formula1>-1000000000000000000</formula1>
      <formula2>1000000000000000000</formula2>
    </dataValidation>
    <dataValidation type="decimal" showErrorMessage="1" errorTitle="Kesalahan Jenis Data" error="Data yang dimasukkan harus berupa Angka!" sqref="X85">
      <formula1>-1000000000000000000</formula1>
      <formula2>1000000000000000000</formula2>
    </dataValidation>
    <dataValidation type="decimal" showErrorMessage="1" errorTitle="Kesalahan Jenis Data" error="Data yang dimasukkan harus berupa Angka!" sqref="Y85">
      <formula1>-1000000000000000000</formula1>
      <formula2>1000000000000000000</formula2>
    </dataValidation>
    <dataValidation type="decimal" showErrorMessage="1" errorTitle="Kesalahan Jenis Data" error="Data yang dimasukkan harus berupa Angka!" sqref="H86">
      <formula1>-1000000000000000000</formula1>
      <formula2>1000000000000000000</formula2>
    </dataValidation>
    <dataValidation type="decimal" showErrorMessage="1" errorTitle="Kesalahan Jenis Data" error="Data yang dimasukkan harus berupa Angka!" sqref="I86">
      <formula1>-1000000000000000000</formula1>
      <formula2>1000000000000000000</formula2>
    </dataValidation>
    <dataValidation type="decimal" showErrorMessage="1" errorTitle="Kesalahan Jenis Data" error="Data yang dimasukkan harus berupa Angka!" sqref="J86">
      <formula1>-1000000000000000000</formula1>
      <formula2>1000000000000000000</formula2>
    </dataValidation>
    <dataValidation type="decimal" showErrorMessage="1" errorTitle="Kesalahan Jenis Data" error="Data yang dimasukkan harus berupa Angka!" sqref="K86">
      <formula1>-1000000000000000000</formula1>
      <formula2>1000000000000000000</formula2>
    </dataValidation>
    <dataValidation type="decimal" showErrorMessage="1" errorTitle="Kesalahan Jenis Data" error="Data yang dimasukkan harus berupa Angka!" sqref="L86">
      <formula1>-1000000000000000000</formula1>
      <formula2>1000000000000000000</formula2>
    </dataValidation>
    <dataValidation type="decimal" showErrorMessage="1" errorTitle="Kesalahan Jenis Data" error="Data yang dimasukkan harus berupa Angka!" sqref="M86">
      <formula1>-1000000000000000000</formula1>
      <formula2>1000000000000000000</formula2>
    </dataValidation>
    <dataValidation type="decimal" showErrorMessage="1" errorTitle="Kesalahan Jenis Data" error="Data yang dimasukkan harus berupa Angka!" sqref="N86">
      <formula1>-1000000000000000000</formula1>
      <formula2>1000000000000000000</formula2>
    </dataValidation>
    <dataValidation type="decimal" showErrorMessage="1" errorTitle="Kesalahan Jenis Data" error="Data yang dimasukkan harus berupa Angka!" sqref="O86">
      <formula1>-1000000000000000000</formula1>
      <formula2>1000000000000000000</formula2>
    </dataValidation>
    <dataValidation type="decimal" showErrorMessage="1" errorTitle="Kesalahan Jenis Data" error="Data yang dimasukkan harus berupa Angka!" sqref="P86">
      <formula1>-1000000000000000000</formula1>
      <formula2>1000000000000000000</formula2>
    </dataValidation>
    <dataValidation type="decimal" showErrorMessage="1" errorTitle="Kesalahan Jenis Data" error="Data yang dimasukkan harus berupa Angka!" sqref="Q86">
      <formula1>-1000000000000000000</formula1>
      <formula2>1000000000000000000</formula2>
    </dataValidation>
    <dataValidation type="decimal" showErrorMessage="1" errorTitle="Kesalahan Jenis Data" error="Data yang dimasukkan harus berupa Angka!" sqref="R86">
      <formula1>-1000000000000000000</formula1>
      <formula2>1000000000000000000</formula2>
    </dataValidation>
    <dataValidation type="decimal" showErrorMessage="1" errorTitle="Kesalahan Jenis Data" error="Data yang dimasukkan harus berupa Angka!" sqref="S86">
      <formula1>-1000000000000000000</formula1>
      <formula2>1000000000000000000</formula2>
    </dataValidation>
    <dataValidation type="decimal" showErrorMessage="1" errorTitle="Kesalahan Jenis Data" error="Data yang dimasukkan harus berupa Angka!" sqref="T86">
      <formula1>-1000000000000000000</formula1>
      <formula2>1000000000000000000</formula2>
    </dataValidation>
    <dataValidation type="decimal" showErrorMessage="1" errorTitle="Kesalahan Jenis Data" error="Data yang dimasukkan harus berupa Angka!" sqref="U86">
      <formula1>-1000000000000000000</formula1>
      <formula2>1000000000000000000</formula2>
    </dataValidation>
    <dataValidation type="decimal" showErrorMessage="1" errorTitle="Kesalahan Jenis Data" error="Data yang dimasukkan harus berupa Angka!" sqref="V86">
      <formula1>-1000000000000000000</formula1>
      <formula2>1000000000000000000</formula2>
    </dataValidation>
    <dataValidation type="decimal" showErrorMessage="1" errorTitle="Kesalahan Jenis Data" error="Data yang dimasukkan harus berupa Angka!" sqref="W86">
      <formula1>-1000000000000000000</formula1>
      <formula2>1000000000000000000</formula2>
    </dataValidation>
    <dataValidation type="decimal" showErrorMessage="1" errorTitle="Kesalahan Jenis Data" error="Data yang dimasukkan harus berupa Angka!" sqref="X86">
      <formula1>-1000000000000000000</formula1>
      <formula2>1000000000000000000</formula2>
    </dataValidation>
    <dataValidation type="decimal" showErrorMessage="1" errorTitle="Kesalahan Jenis Data" error="Data yang dimasukkan harus berupa Angka!" sqref="Y86">
      <formula1>-1000000000000000000</formula1>
      <formula2>1000000000000000000</formula2>
    </dataValidation>
    <dataValidation type="decimal" showErrorMessage="1" errorTitle="Kesalahan Jenis Data" error="Data yang dimasukkan harus berupa Angka!" sqref="H87">
      <formula1>-1000000000000000000</formula1>
      <formula2>1000000000000000000</formula2>
    </dataValidation>
    <dataValidation type="decimal" showErrorMessage="1" errorTitle="Kesalahan Jenis Data" error="Data yang dimasukkan harus berupa Angka!" sqref="I87">
      <formula1>-1000000000000000000</formula1>
      <formula2>1000000000000000000</formula2>
    </dataValidation>
    <dataValidation type="decimal" showErrorMessage="1" errorTitle="Kesalahan Jenis Data" error="Data yang dimasukkan harus berupa Angka!" sqref="J87">
      <formula1>-1000000000000000000</formula1>
      <formula2>1000000000000000000</formula2>
    </dataValidation>
    <dataValidation type="decimal" showErrorMessage="1" errorTitle="Kesalahan Jenis Data" error="Data yang dimasukkan harus berupa Angka!" sqref="K87">
      <formula1>-1000000000000000000</formula1>
      <formula2>1000000000000000000</formula2>
    </dataValidation>
    <dataValidation type="decimal" showErrorMessage="1" errorTitle="Kesalahan Jenis Data" error="Data yang dimasukkan harus berupa Angka!" sqref="L87">
      <formula1>-1000000000000000000</formula1>
      <formula2>1000000000000000000</formula2>
    </dataValidation>
    <dataValidation type="decimal" showErrorMessage="1" errorTitle="Kesalahan Jenis Data" error="Data yang dimasukkan harus berupa Angka!" sqref="M87">
      <formula1>-1000000000000000000</formula1>
      <formula2>1000000000000000000</formula2>
    </dataValidation>
    <dataValidation type="decimal" showErrorMessage="1" errorTitle="Kesalahan Jenis Data" error="Data yang dimasukkan harus berupa Angka!" sqref="N87">
      <formula1>-1000000000000000000</formula1>
      <formula2>1000000000000000000</formula2>
    </dataValidation>
    <dataValidation type="decimal" showErrorMessage="1" errorTitle="Kesalahan Jenis Data" error="Data yang dimasukkan harus berupa Angka!" sqref="O87">
      <formula1>-1000000000000000000</formula1>
      <formula2>1000000000000000000</formula2>
    </dataValidation>
    <dataValidation type="decimal" showErrorMessage="1" errorTitle="Kesalahan Jenis Data" error="Data yang dimasukkan harus berupa Angka!" sqref="P87">
      <formula1>-1000000000000000000</formula1>
      <formula2>1000000000000000000</formula2>
    </dataValidation>
    <dataValidation type="decimal" showErrorMessage="1" errorTitle="Kesalahan Jenis Data" error="Data yang dimasukkan harus berupa Angka!" sqref="Q87">
      <formula1>-1000000000000000000</formula1>
      <formula2>1000000000000000000</formula2>
    </dataValidation>
    <dataValidation type="decimal" showErrorMessage="1" errorTitle="Kesalahan Jenis Data" error="Data yang dimasukkan harus berupa Angka!" sqref="R87">
      <formula1>-1000000000000000000</formula1>
      <formula2>1000000000000000000</formula2>
    </dataValidation>
    <dataValidation type="decimal" showErrorMessage="1" errorTitle="Kesalahan Jenis Data" error="Data yang dimasukkan harus berupa Angka!" sqref="S87">
      <formula1>-1000000000000000000</formula1>
      <formula2>1000000000000000000</formula2>
    </dataValidation>
    <dataValidation type="decimal" showErrorMessage="1" errorTitle="Kesalahan Jenis Data" error="Data yang dimasukkan harus berupa Angka!" sqref="T87">
      <formula1>-1000000000000000000</formula1>
      <formula2>1000000000000000000</formula2>
    </dataValidation>
    <dataValidation type="decimal" showErrorMessage="1" errorTitle="Kesalahan Jenis Data" error="Data yang dimasukkan harus berupa Angka!" sqref="U87">
      <formula1>-1000000000000000000</formula1>
      <formula2>1000000000000000000</formula2>
    </dataValidation>
    <dataValidation type="decimal" showErrorMessage="1" errorTitle="Kesalahan Jenis Data" error="Data yang dimasukkan harus berupa Angka!" sqref="V87">
      <formula1>-1000000000000000000</formula1>
      <formula2>1000000000000000000</formula2>
    </dataValidation>
    <dataValidation type="decimal" showErrorMessage="1" errorTitle="Kesalahan Jenis Data" error="Data yang dimasukkan harus berupa Angka!" sqref="W87">
      <formula1>-1000000000000000000</formula1>
      <formula2>1000000000000000000</formula2>
    </dataValidation>
    <dataValidation type="decimal" showErrorMessage="1" errorTitle="Kesalahan Jenis Data" error="Data yang dimasukkan harus berupa Angka!" sqref="X87">
      <formula1>-1000000000000000000</formula1>
      <formula2>1000000000000000000</formula2>
    </dataValidation>
    <dataValidation type="decimal" showErrorMessage="1" errorTitle="Kesalahan Jenis Data" error="Data yang dimasukkan harus berupa Angka!" sqref="Y87">
      <formula1>-1000000000000000000</formula1>
      <formula2>1000000000000000000</formula2>
    </dataValidation>
    <dataValidation type="decimal" showErrorMessage="1" errorTitle="Kesalahan Jenis Data" error="Data yang dimasukkan harus berupa Angka!" sqref="H88">
      <formula1>-1000000000000000000</formula1>
      <formula2>1000000000000000000</formula2>
    </dataValidation>
    <dataValidation type="decimal" showErrorMessage="1" errorTitle="Kesalahan Jenis Data" error="Data yang dimasukkan harus berupa Angka!" sqref="I88">
      <formula1>-1000000000000000000</formula1>
      <formula2>1000000000000000000</formula2>
    </dataValidation>
    <dataValidation type="decimal" showErrorMessage="1" errorTitle="Kesalahan Jenis Data" error="Data yang dimasukkan harus berupa Angka!" sqref="J88">
      <formula1>-1000000000000000000</formula1>
      <formula2>1000000000000000000</formula2>
    </dataValidation>
    <dataValidation type="decimal" showErrorMessage="1" errorTitle="Kesalahan Jenis Data" error="Data yang dimasukkan harus berupa Angka!" sqref="K88">
      <formula1>-1000000000000000000</formula1>
      <formula2>1000000000000000000</formula2>
    </dataValidation>
    <dataValidation type="decimal" showErrorMessage="1" errorTitle="Kesalahan Jenis Data" error="Data yang dimasukkan harus berupa Angka!" sqref="L88">
      <formula1>-1000000000000000000</formula1>
      <formula2>1000000000000000000</formula2>
    </dataValidation>
    <dataValidation type="decimal" showErrorMessage="1" errorTitle="Kesalahan Jenis Data" error="Data yang dimasukkan harus berupa Angka!" sqref="M88">
      <formula1>-1000000000000000000</formula1>
      <formula2>1000000000000000000</formula2>
    </dataValidation>
    <dataValidation type="decimal" showErrorMessage="1" errorTitle="Kesalahan Jenis Data" error="Data yang dimasukkan harus berupa Angka!" sqref="N88">
      <formula1>-1000000000000000000</formula1>
      <formula2>1000000000000000000</formula2>
    </dataValidation>
    <dataValidation type="decimal" showErrorMessage="1" errorTitle="Kesalahan Jenis Data" error="Data yang dimasukkan harus berupa Angka!" sqref="O88">
      <formula1>-1000000000000000000</formula1>
      <formula2>1000000000000000000</formula2>
    </dataValidation>
    <dataValidation type="decimal" showErrorMessage="1" errorTitle="Kesalahan Jenis Data" error="Data yang dimasukkan harus berupa Angka!" sqref="P88">
      <formula1>-1000000000000000000</formula1>
      <formula2>1000000000000000000</formula2>
    </dataValidation>
    <dataValidation type="decimal" showErrorMessage="1" errorTitle="Kesalahan Jenis Data" error="Data yang dimasukkan harus berupa Angka!" sqref="Q88">
      <formula1>-1000000000000000000</formula1>
      <formula2>1000000000000000000</formula2>
    </dataValidation>
    <dataValidation type="decimal" showErrorMessage="1" errorTitle="Kesalahan Jenis Data" error="Data yang dimasukkan harus berupa Angka!" sqref="R88">
      <formula1>-1000000000000000000</formula1>
      <formula2>1000000000000000000</formula2>
    </dataValidation>
    <dataValidation type="decimal" showErrorMessage="1" errorTitle="Kesalahan Jenis Data" error="Data yang dimasukkan harus berupa Angka!" sqref="S88">
      <formula1>-1000000000000000000</formula1>
      <formula2>1000000000000000000</formula2>
    </dataValidation>
    <dataValidation type="decimal" showErrorMessage="1" errorTitle="Kesalahan Jenis Data" error="Data yang dimasukkan harus berupa Angka!" sqref="T88">
      <formula1>-1000000000000000000</formula1>
      <formula2>1000000000000000000</formula2>
    </dataValidation>
    <dataValidation type="decimal" showErrorMessage="1" errorTitle="Kesalahan Jenis Data" error="Data yang dimasukkan harus berupa Angka!" sqref="U88">
      <formula1>-1000000000000000000</formula1>
      <formula2>1000000000000000000</formula2>
    </dataValidation>
    <dataValidation type="decimal" showErrorMessage="1" errorTitle="Kesalahan Jenis Data" error="Data yang dimasukkan harus berupa Angka!" sqref="V88">
      <formula1>-1000000000000000000</formula1>
      <formula2>1000000000000000000</formula2>
    </dataValidation>
    <dataValidation type="decimal" showErrorMessage="1" errorTitle="Kesalahan Jenis Data" error="Data yang dimasukkan harus berupa Angka!" sqref="W88">
      <formula1>-1000000000000000000</formula1>
      <formula2>1000000000000000000</formula2>
    </dataValidation>
    <dataValidation type="decimal" showErrorMessage="1" errorTitle="Kesalahan Jenis Data" error="Data yang dimasukkan harus berupa Angka!" sqref="X88">
      <formula1>-1000000000000000000</formula1>
      <formula2>1000000000000000000</formula2>
    </dataValidation>
    <dataValidation type="decimal" showErrorMessage="1" errorTitle="Kesalahan Jenis Data" error="Data yang dimasukkan harus berupa Angka!" sqref="Y88">
      <formula1>-1000000000000000000</formula1>
      <formula2>1000000000000000000</formula2>
    </dataValidation>
    <dataValidation type="decimal" showErrorMessage="1" errorTitle="Kesalahan Jenis Data" error="Data yang dimasukkan harus berupa Angka!" sqref="H89">
      <formula1>-1000000000000000000</formula1>
      <formula2>1000000000000000000</formula2>
    </dataValidation>
    <dataValidation type="decimal" showErrorMessage="1" errorTitle="Kesalahan Jenis Data" error="Data yang dimasukkan harus berupa Angka!" sqref="I89">
      <formula1>-1000000000000000000</formula1>
      <formula2>1000000000000000000</formula2>
    </dataValidation>
    <dataValidation type="decimal" showErrorMessage="1" errorTitle="Kesalahan Jenis Data" error="Data yang dimasukkan harus berupa Angka!" sqref="J89">
      <formula1>-1000000000000000000</formula1>
      <formula2>1000000000000000000</formula2>
    </dataValidation>
    <dataValidation type="decimal" showErrorMessage="1" errorTitle="Kesalahan Jenis Data" error="Data yang dimasukkan harus berupa Angka!" sqref="K89">
      <formula1>-1000000000000000000</formula1>
      <formula2>1000000000000000000</formula2>
    </dataValidation>
    <dataValidation type="decimal" showErrorMessage="1" errorTitle="Kesalahan Jenis Data" error="Data yang dimasukkan harus berupa Angka!" sqref="L89">
      <formula1>-1000000000000000000</formula1>
      <formula2>1000000000000000000</formula2>
    </dataValidation>
    <dataValidation type="decimal" showErrorMessage="1" errorTitle="Kesalahan Jenis Data" error="Data yang dimasukkan harus berupa Angka!" sqref="M89">
      <formula1>-1000000000000000000</formula1>
      <formula2>1000000000000000000</formula2>
    </dataValidation>
    <dataValidation type="decimal" showErrorMessage="1" errorTitle="Kesalahan Jenis Data" error="Data yang dimasukkan harus berupa Angka!" sqref="N89">
      <formula1>-1000000000000000000</formula1>
      <formula2>1000000000000000000</formula2>
    </dataValidation>
    <dataValidation type="decimal" showErrorMessage="1" errorTitle="Kesalahan Jenis Data" error="Data yang dimasukkan harus berupa Angka!" sqref="O89">
      <formula1>-1000000000000000000</formula1>
      <formula2>1000000000000000000</formula2>
    </dataValidation>
    <dataValidation type="decimal" showErrorMessage="1" errorTitle="Kesalahan Jenis Data" error="Data yang dimasukkan harus berupa Angka!" sqref="P89">
      <formula1>-1000000000000000000</formula1>
      <formula2>1000000000000000000</formula2>
    </dataValidation>
    <dataValidation type="decimal" showErrorMessage="1" errorTitle="Kesalahan Jenis Data" error="Data yang dimasukkan harus berupa Angka!" sqref="Q89">
      <formula1>-1000000000000000000</formula1>
      <formula2>1000000000000000000</formula2>
    </dataValidation>
    <dataValidation type="decimal" showErrorMessage="1" errorTitle="Kesalahan Jenis Data" error="Data yang dimasukkan harus berupa Angka!" sqref="R89">
      <formula1>-1000000000000000000</formula1>
      <formula2>1000000000000000000</formula2>
    </dataValidation>
    <dataValidation type="decimal" showErrorMessage="1" errorTitle="Kesalahan Jenis Data" error="Data yang dimasukkan harus berupa Angka!" sqref="S89">
      <formula1>-1000000000000000000</formula1>
      <formula2>1000000000000000000</formula2>
    </dataValidation>
    <dataValidation type="decimal" showErrorMessage="1" errorTitle="Kesalahan Jenis Data" error="Data yang dimasukkan harus berupa Angka!" sqref="T89">
      <formula1>-1000000000000000000</formula1>
      <formula2>1000000000000000000</formula2>
    </dataValidation>
    <dataValidation type="decimal" showErrorMessage="1" errorTitle="Kesalahan Jenis Data" error="Data yang dimasukkan harus berupa Angka!" sqref="U89">
      <formula1>-1000000000000000000</formula1>
      <formula2>1000000000000000000</formula2>
    </dataValidation>
    <dataValidation type="decimal" showErrorMessage="1" errorTitle="Kesalahan Jenis Data" error="Data yang dimasukkan harus berupa Angka!" sqref="V89">
      <formula1>-1000000000000000000</formula1>
      <formula2>1000000000000000000</formula2>
    </dataValidation>
    <dataValidation type="decimal" showErrorMessage="1" errorTitle="Kesalahan Jenis Data" error="Data yang dimasukkan harus berupa Angka!" sqref="W89">
      <formula1>-1000000000000000000</formula1>
      <formula2>1000000000000000000</formula2>
    </dataValidation>
    <dataValidation type="decimal" showErrorMessage="1" errorTitle="Kesalahan Jenis Data" error="Data yang dimasukkan harus berupa Angka!" sqref="X89">
      <formula1>-1000000000000000000</formula1>
      <formula2>1000000000000000000</formula2>
    </dataValidation>
    <dataValidation type="decimal" showErrorMessage="1" errorTitle="Kesalahan Jenis Data" error="Data yang dimasukkan harus berupa Angka!" sqref="Y89">
      <formula1>-1000000000000000000</formula1>
      <formula2>1000000000000000000</formula2>
    </dataValidation>
    <dataValidation type="decimal" showErrorMessage="1" errorTitle="Kesalahan Jenis Data" error="Data yang dimasukkan harus berupa Angka!" sqref="H90">
      <formula1>-1000000000000000000</formula1>
      <formula2>1000000000000000000</formula2>
    </dataValidation>
    <dataValidation type="decimal" showErrorMessage="1" errorTitle="Kesalahan Jenis Data" error="Data yang dimasukkan harus berupa Angka!" sqref="I90">
      <formula1>-1000000000000000000</formula1>
      <formula2>1000000000000000000</formula2>
    </dataValidation>
    <dataValidation type="decimal" showErrorMessage="1" errorTitle="Kesalahan Jenis Data" error="Data yang dimasukkan harus berupa Angka!" sqref="J90">
      <formula1>-1000000000000000000</formula1>
      <formula2>1000000000000000000</formula2>
    </dataValidation>
    <dataValidation type="decimal" showErrorMessage="1" errorTitle="Kesalahan Jenis Data" error="Data yang dimasukkan harus berupa Angka!" sqref="K90">
      <formula1>-1000000000000000000</formula1>
      <formula2>1000000000000000000</formula2>
    </dataValidation>
    <dataValidation type="decimal" showErrorMessage="1" errorTitle="Kesalahan Jenis Data" error="Data yang dimasukkan harus berupa Angka!" sqref="L90">
      <formula1>-1000000000000000000</formula1>
      <formula2>1000000000000000000</formula2>
    </dataValidation>
    <dataValidation type="decimal" showErrorMessage="1" errorTitle="Kesalahan Jenis Data" error="Data yang dimasukkan harus berupa Angka!" sqref="M90">
      <formula1>-1000000000000000000</formula1>
      <formula2>1000000000000000000</formula2>
    </dataValidation>
    <dataValidation type="decimal" showErrorMessage="1" errorTitle="Kesalahan Jenis Data" error="Data yang dimasukkan harus berupa Angka!" sqref="N90">
      <formula1>-1000000000000000000</formula1>
      <formula2>1000000000000000000</formula2>
    </dataValidation>
    <dataValidation type="decimal" showErrorMessage="1" errorTitle="Kesalahan Jenis Data" error="Data yang dimasukkan harus berupa Angka!" sqref="O90">
      <formula1>-1000000000000000000</formula1>
      <formula2>1000000000000000000</formula2>
    </dataValidation>
    <dataValidation type="decimal" showErrorMessage="1" errorTitle="Kesalahan Jenis Data" error="Data yang dimasukkan harus berupa Angka!" sqref="P90">
      <formula1>-1000000000000000000</formula1>
      <formula2>1000000000000000000</formula2>
    </dataValidation>
    <dataValidation type="decimal" showErrorMessage="1" errorTitle="Kesalahan Jenis Data" error="Data yang dimasukkan harus berupa Angka!" sqref="Q90">
      <formula1>-1000000000000000000</formula1>
      <formula2>1000000000000000000</formula2>
    </dataValidation>
    <dataValidation type="decimal" showErrorMessage="1" errorTitle="Kesalahan Jenis Data" error="Data yang dimasukkan harus berupa Angka!" sqref="R90">
      <formula1>-1000000000000000000</formula1>
      <formula2>1000000000000000000</formula2>
    </dataValidation>
    <dataValidation type="decimal" showErrorMessage="1" errorTitle="Kesalahan Jenis Data" error="Data yang dimasukkan harus berupa Angka!" sqref="S90">
      <formula1>-1000000000000000000</formula1>
      <formula2>1000000000000000000</formula2>
    </dataValidation>
    <dataValidation type="decimal" showErrorMessage="1" errorTitle="Kesalahan Jenis Data" error="Data yang dimasukkan harus berupa Angka!" sqref="T90">
      <formula1>-1000000000000000000</formula1>
      <formula2>1000000000000000000</formula2>
    </dataValidation>
    <dataValidation type="decimal" showErrorMessage="1" errorTitle="Kesalahan Jenis Data" error="Data yang dimasukkan harus berupa Angka!" sqref="U90">
      <formula1>-1000000000000000000</formula1>
      <formula2>1000000000000000000</formula2>
    </dataValidation>
    <dataValidation type="decimal" showErrorMessage="1" errorTitle="Kesalahan Jenis Data" error="Data yang dimasukkan harus berupa Angka!" sqref="V90">
      <formula1>-1000000000000000000</formula1>
      <formula2>1000000000000000000</formula2>
    </dataValidation>
    <dataValidation type="decimal" showErrorMessage="1" errorTitle="Kesalahan Jenis Data" error="Data yang dimasukkan harus berupa Angka!" sqref="W90">
      <formula1>-1000000000000000000</formula1>
      <formula2>1000000000000000000</formula2>
    </dataValidation>
    <dataValidation type="decimal" showErrorMessage="1" errorTitle="Kesalahan Jenis Data" error="Data yang dimasukkan harus berupa Angka!" sqref="X90">
      <formula1>-1000000000000000000</formula1>
      <formula2>1000000000000000000</formula2>
    </dataValidation>
    <dataValidation type="decimal" showErrorMessage="1" errorTitle="Kesalahan Jenis Data" error="Data yang dimasukkan harus berupa Angka!" sqref="Y90">
      <formula1>-1000000000000000000</formula1>
      <formula2>1000000000000000000</formula2>
    </dataValidation>
    <dataValidation type="decimal" showErrorMessage="1" errorTitle="Kesalahan Jenis Data" error="Data yang dimasukkan harus berupa Angka!" sqref="H91">
      <formula1>-1000000000000000000</formula1>
      <formula2>1000000000000000000</formula2>
    </dataValidation>
    <dataValidation type="decimal" showErrorMessage="1" errorTitle="Kesalahan Jenis Data" error="Data yang dimasukkan harus berupa Angka!" sqref="I91">
      <formula1>-1000000000000000000</formula1>
      <formula2>1000000000000000000</formula2>
    </dataValidation>
    <dataValidation type="decimal" showErrorMessage="1" errorTitle="Kesalahan Jenis Data" error="Data yang dimasukkan harus berupa Angka!" sqref="J91">
      <formula1>-1000000000000000000</formula1>
      <formula2>1000000000000000000</formula2>
    </dataValidation>
    <dataValidation type="decimal" showErrorMessage="1" errorTitle="Kesalahan Jenis Data" error="Data yang dimasukkan harus berupa Angka!" sqref="K91">
      <formula1>-1000000000000000000</formula1>
      <formula2>1000000000000000000</formula2>
    </dataValidation>
    <dataValidation type="decimal" showErrorMessage="1" errorTitle="Kesalahan Jenis Data" error="Data yang dimasukkan harus berupa Angka!" sqref="L91">
      <formula1>-1000000000000000000</formula1>
      <formula2>1000000000000000000</formula2>
    </dataValidation>
    <dataValidation type="decimal" showErrorMessage="1" errorTitle="Kesalahan Jenis Data" error="Data yang dimasukkan harus berupa Angka!" sqref="M91">
      <formula1>-1000000000000000000</formula1>
      <formula2>1000000000000000000</formula2>
    </dataValidation>
    <dataValidation type="decimal" showErrorMessage="1" errorTitle="Kesalahan Jenis Data" error="Data yang dimasukkan harus berupa Angka!" sqref="N91">
      <formula1>-1000000000000000000</formula1>
      <formula2>1000000000000000000</formula2>
    </dataValidation>
    <dataValidation type="decimal" showErrorMessage="1" errorTitle="Kesalahan Jenis Data" error="Data yang dimasukkan harus berupa Angka!" sqref="O91">
      <formula1>-1000000000000000000</formula1>
      <formula2>1000000000000000000</formula2>
    </dataValidation>
    <dataValidation type="decimal" showErrorMessage="1" errorTitle="Kesalahan Jenis Data" error="Data yang dimasukkan harus berupa Angka!" sqref="P91">
      <formula1>-1000000000000000000</formula1>
      <formula2>1000000000000000000</formula2>
    </dataValidation>
    <dataValidation type="decimal" showErrorMessage="1" errorTitle="Kesalahan Jenis Data" error="Data yang dimasukkan harus berupa Angka!" sqref="Q91">
      <formula1>-1000000000000000000</formula1>
      <formula2>1000000000000000000</formula2>
    </dataValidation>
    <dataValidation type="decimal" showErrorMessage="1" errorTitle="Kesalahan Jenis Data" error="Data yang dimasukkan harus berupa Angka!" sqref="R91">
      <formula1>-1000000000000000000</formula1>
      <formula2>1000000000000000000</formula2>
    </dataValidation>
    <dataValidation type="decimal" showErrorMessage="1" errorTitle="Kesalahan Jenis Data" error="Data yang dimasukkan harus berupa Angka!" sqref="S91">
      <formula1>-1000000000000000000</formula1>
      <formula2>1000000000000000000</formula2>
    </dataValidation>
    <dataValidation type="decimal" showErrorMessage="1" errorTitle="Kesalahan Jenis Data" error="Data yang dimasukkan harus berupa Angka!" sqref="T91">
      <formula1>-1000000000000000000</formula1>
      <formula2>1000000000000000000</formula2>
    </dataValidation>
    <dataValidation type="decimal" showErrorMessage="1" errorTitle="Kesalahan Jenis Data" error="Data yang dimasukkan harus berupa Angka!" sqref="U91">
      <formula1>-1000000000000000000</formula1>
      <formula2>1000000000000000000</formula2>
    </dataValidation>
    <dataValidation type="decimal" showErrorMessage="1" errorTitle="Kesalahan Jenis Data" error="Data yang dimasukkan harus berupa Angka!" sqref="V91">
      <formula1>-1000000000000000000</formula1>
      <formula2>1000000000000000000</formula2>
    </dataValidation>
    <dataValidation type="decimal" showErrorMessage="1" errorTitle="Kesalahan Jenis Data" error="Data yang dimasukkan harus berupa Angka!" sqref="W91">
      <formula1>-1000000000000000000</formula1>
      <formula2>1000000000000000000</formula2>
    </dataValidation>
    <dataValidation type="decimal" showErrorMessage="1" errorTitle="Kesalahan Jenis Data" error="Data yang dimasukkan harus berupa Angka!" sqref="X91">
      <formula1>-1000000000000000000</formula1>
      <formula2>1000000000000000000</formula2>
    </dataValidation>
    <dataValidation type="decimal" showErrorMessage="1" errorTitle="Kesalahan Jenis Data" error="Data yang dimasukkan harus berupa Angka!" sqref="Y91">
      <formula1>-1000000000000000000</formula1>
      <formula2>1000000000000000000</formula2>
    </dataValidation>
    <dataValidation type="decimal" showErrorMessage="1" errorTitle="Kesalahan Jenis Data" error="Data yang dimasukkan harus berupa Angka!" sqref="H92">
      <formula1>-1000000000000000000</formula1>
      <formula2>1000000000000000000</formula2>
    </dataValidation>
    <dataValidation type="decimal" showErrorMessage="1" errorTitle="Kesalahan Jenis Data" error="Data yang dimasukkan harus berupa Angka!" sqref="I92">
      <formula1>-1000000000000000000</formula1>
      <formula2>1000000000000000000</formula2>
    </dataValidation>
    <dataValidation type="decimal" showErrorMessage="1" errorTitle="Kesalahan Jenis Data" error="Data yang dimasukkan harus berupa Angka!" sqref="J92">
      <formula1>-1000000000000000000</formula1>
      <formula2>1000000000000000000</formula2>
    </dataValidation>
    <dataValidation type="decimal" showErrorMessage="1" errorTitle="Kesalahan Jenis Data" error="Data yang dimasukkan harus berupa Angka!" sqref="K92">
      <formula1>-1000000000000000000</formula1>
      <formula2>1000000000000000000</formula2>
    </dataValidation>
    <dataValidation type="decimal" showErrorMessage="1" errorTitle="Kesalahan Jenis Data" error="Data yang dimasukkan harus berupa Angka!" sqref="L92">
      <formula1>-1000000000000000000</formula1>
      <formula2>1000000000000000000</formula2>
    </dataValidation>
    <dataValidation type="decimal" showErrorMessage="1" errorTitle="Kesalahan Jenis Data" error="Data yang dimasukkan harus berupa Angka!" sqref="M92">
      <formula1>-1000000000000000000</formula1>
      <formula2>1000000000000000000</formula2>
    </dataValidation>
    <dataValidation type="decimal" showErrorMessage="1" errorTitle="Kesalahan Jenis Data" error="Data yang dimasukkan harus berupa Angka!" sqref="N92">
      <formula1>-1000000000000000000</formula1>
      <formula2>1000000000000000000</formula2>
    </dataValidation>
    <dataValidation type="decimal" showErrorMessage="1" errorTitle="Kesalahan Jenis Data" error="Data yang dimasukkan harus berupa Angka!" sqref="O92">
      <formula1>-1000000000000000000</formula1>
      <formula2>1000000000000000000</formula2>
    </dataValidation>
    <dataValidation type="decimal" showErrorMessage="1" errorTitle="Kesalahan Jenis Data" error="Data yang dimasukkan harus berupa Angka!" sqref="P92">
      <formula1>-1000000000000000000</formula1>
      <formula2>1000000000000000000</formula2>
    </dataValidation>
    <dataValidation type="decimal" showErrorMessage="1" errorTitle="Kesalahan Jenis Data" error="Data yang dimasukkan harus berupa Angka!" sqref="Q92">
      <formula1>-1000000000000000000</formula1>
      <formula2>1000000000000000000</formula2>
    </dataValidation>
    <dataValidation type="decimal" showErrorMessage="1" errorTitle="Kesalahan Jenis Data" error="Data yang dimasukkan harus berupa Angka!" sqref="R92">
      <formula1>-1000000000000000000</formula1>
      <formula2>1000000000000000000</formula2>
    </dataValidation>
    <dataValidation type="decimal" showErrorMessage="1" errorTitle="Kesalahan Jenis Data" error="Data yang dimasukkan harus berupa Angka!" sqref="S92">
      <formula1>-1000000000000000000</formula1>
      <formula2>1000000000000000000</formula2>
    </dataValidation>
    <dataValidation type="decimal" showErrorMessage="1" errorTitle="Kesalahan Jenis Data" error="Data yang dimasukkan harus berupa Angka!" sqref="T92">
      <formula1>-1000000000000000000</formula1>
      <formula2>1000000000000000000</formula2>
    </dataValidation>
    <dataValidation type="decimal" showErrorMessage="1" errorTitle="Kesalahan Jenis Data" error="Data yang dimasukkan harus berupa Angka!" sqref="U92">
      <formula1>-1000000000000000000</formula1>
      <formula2>1000000000000000000</formula2>
    </dataValidation>
    <dataValidation type="decimal" showErrorMessage="1" errorTitle="Kesalahan Jenis Data" error="Data yang dimasukkan harus berupa Angka!" sqref="V92">
      <formula1>-1000000000000000000</formula1>
      <formula2>1000000000000000000</formula2>
    </dataValidation>
    <dataValidation type="decimal" showErrorMessage="1" errorTitle="Kesalahan Jenis Data" error="Data yang dimasukkan harus berupa Angka!" sqref="W92">
      <formula1>-1000000000000000000</formula1>
      <formula2>1000000000000000000</formula2>
    </dataValidation>
    <dataValidation type="decimal" showErrorMessage="1" errorTitle="Kesalahan Jenis Data" error="Data yang dimasukkan harus berupa Angka!" sqref="X92">
      <formula1>-1000000000000000000</formula1>
      <formula2>1000000000000000000</formula2>
    </dataValidation>
    <dataValidation type="decimal" showErrorMessage="1" errorTitle="Kesalahan Jenis Data" error="Data yang dimasukkan harus berupa Angka!" sqref="Y92">
      <formula1>-1000000000000000000</formula1>
      <formula2>1000000000000000000</formula2>
    </dataValidation>
    <dataValidation type="decimal" showErrorMessage="1" errorTitle="Kesalahan Jenis Data" error="Data yang dimasukkan harus berupa Angka!" sqref="H93">
      <formula1>-1000000000000000000</formula1>
      <formula2>1000000000000000000</formula2>
    </dataValidation>
    <dataValidation type="decimal" showErrorMessage="1" errorTitle="Kesalahan Jenis Data" error="Data yang dimasukkan harus berupa Angka!" sqref="I93">
      <formula1>-1000000000000000000</formula1>
      <formula2>1000000000000000000</formula2>
    </dataValidation>
    <dataValidation type="decimal" showErrorMessage="1" errorTitle="Kesalahan Jenis Data" error="Data yang dimasukkan harus berupa Angka!" sqref="J93">
      <formula1>-1000000000000000000</formula1>
      <formula2>1000000000000000000</formula2>
    </dataValidation>
    <dataValidation type="decimal" showErrorMessage="1" errorTitle="Kesalahan Jenis Data" error="Data yang dimasukkan harus berupa Angka!" sqref="K93">
      <formula1>-1000000000000000000</formula1>
      <formula2>1000000000000000000</formula2>
    </dataValidation>
    <dataValidation type="decimal" showErrorMessage="1" errorTitle="Kesalahan Jenis Data" error="Data yang dimasukkan harus berupa Angka!" sqref="L93">
      <formula1>-1000000000000000000</formula1>
      <formula2>1000000000000000000</formula2>
    </dataValidation>
    <dataValidation type="decimal" showErrorMessage="1" errorTitle="Kesalahan Jenis Data" error="Data yang dimasukkan harus berupa Angka!" sqref="M93">
      <formula1>-1000000000000000000</formula1>
      <formula2>1000000000000000000</formula2>
    </dataValidation>
    <dataValidation type="decimal" showErrorMessage="1" errorTitle="Kesalahan Jenis Data" error="Data yang dimasukkan harus berupa Angka!" sqref="N93">
      <formula1>-1000000000000000000</formula1>
      <formula2>1000000000000000000</formula2>
    </dataValidation>
    <dataValidation type="decimal" showErrorMessage="1" errorTitle="Kesalahan Jenis Data" error="Data yang dimasukkan harus berupa Angka!" sqref="O93">
      <formula1>-1000000000000000000</formula1>
      <formula2>1000000000000000000</formula2>
    </dataValidation>
    <dataValidation type="decimal" showErrorMessage="1" errorTitle="Kesalahan Jenis Data" error="Data yang dimasukkan harus berupa Angka!" sqref="P93">
      <formula1>-1000000000000000000</formula1>
      <formula2>1000000000000000000</formula2>
    </dataValidation>
    <dataValidation type="decimal" showErrorMessage="1" errorTitle="Kesalahan Jenis Data" error="Data yang dimasukkan harus berupa Angka!" sqref="Q93">
      <formula1>-1000000000000000000</formula1>
      <formula2>1000000000000000000</formula2>
    </dataValidation>
    <dataValidation type="decimal" showErrorMessage="1" errorTitle="Kesalahan Jenis Data" error="Data yang dimasukkan harus berupa Angka!" sqref="R93">
      <formula1>-1000000000000000000</formula1>
      <formula2>1000000000000000000</formula2>
    </dataValidation>
    <dataValidation type="decimal" showErrorMessage="1" errorTitle="Kesalahan Jenis Data" error="Data yang dimasukkan harus berupa Angka!" sqref="S93">
      <formula1>-1000000000000000000</formula1>
      <formula2>1000000000000000000</formula2>
    </dataValidation>
    <dataValidation type="decimal" showErrorMessage="1" errorTitle="Kesalahan Jenis Data" error="Data yang dimasukkan harus berupa Angka!" sqref="T93">
      <formula1>-1000000000000000000</formula1>
      <formula2>1000000000000000000</formula2>
    </dataValidation>
    <dataValidation type="decimal" showErrorMessage="1" errorTitle="Kesalahan Jenis Data" error="Data yang dimasukkan harus berupa Angka!" sqref="U93">
      <formula1>-1000000000000000000</formula1>
      <formula2>1000000000000000000</formula2>
    </dataValidation>
    <dataValidation type="decimal" showErrorMessage="1" errorTitle="Kesalahan Jenis Data" error="Data yang dimasukkan harus berupa Angka!" sqref="V93">
      <formula1>-1000000000000000000</formula1>
      <formula2>1000000000000000000</formula2>
    </dataValidation>
    <dataValidation type="decimal" showErrorMessage="1" errorTitle="Kesalahan Jenis Data" error="Data yang dimasukkan harus berupa Angka!" sqref="W93">
      <formula1>-1000000000000000000</formula1>
      <formula2>1000000000000000000</formula2>
    </dataValidation>
    <dataValidation type="decimal" showErrorMessage="1" errorTitle="Kesalahan Jenis Data" error="Data yang dimasukkan harus berupa Angka!" sqref="X93">
      <formula1>-1000000000000000000</formula1>
      <formula2>1000000000000000000</formula2>
    </dataValidation>
    <dataValidation type="decimal" showErrorMessage="1" errorTitle="Kesalahan Jenis Data" error="Data yang dimasukkan harus berupa Angka!" sqref="Y93">
      <formula1>-1000000000000000000</formula1>
      <formula2>1000000000000000000</formula2>
    </dataValidation>
    <dataValidation type="decimal" showErrorMessage="1" errorTitle="Kesalahan Jenis Data" error="Data yang dimasukkan harus berupa Angka!" sqref="H94">
      <formula1>-1000000000000000000</formula1>
      <formula2>1000000000000000000</formula2>
    </dataValidation>
    <dataValidation type="decimal" showErrorMessage="1" errorTitle="Kesalahan Jenis Data" error="Data yang dimasukkan harus berupa Angka!" sqref="I94">
      <formula1>-1000000000000000000</formula1>
      <formula2>1000000000000000000</formula2>
    </dataValidation>
    <dataValidation type="decimal" showErrorMessage="1" errorTitle="Kesalahan Jenis Data" error="Data yang dimasukkan harus berupa Angka!" sqref="J94">
      <formula1>-1000000000000000000</formula1>
      <formula2>1000000000000000000</formula2>
    </dataValidation>
    <dataValidation type="decimal" showErrorMessage="1" errorTitle="Kesalahan Jenis Data" error="Data yang dimasukkan harus berupa Angka!" sqref="K94">
      <formula1>-1000000000000000000</formula1>
      <formula2>1000000000000000000</formula2>
    </dataValidation>
    <dataValidation type="decimal" showErrorMessage="1" errorTitle="Kesalahan Jenis Data" error="Data yang dimasukkan harus berupa Angka!" sqref="L94">
      <formula1>-1000000000000000000</formula1>
      <formula2>1000000000000000000</formula2>
    </dataValidation>
    <dataValidation type="decimal" showErrorMessage="1" errorTitle="Kesalahan Jenis Data" error="Data yang dimasukkan harus berupa Angka!" sqref="M94">
      <formula1>-1000000000000000000</formula1>
      <formula2>1000000000000000000</formula2>
    </dataValidation>
    <dataValidation type="decimal" showErrorMessage="1" errorTitle="Kesalahan Jenis Data" error="Data yang dimasukkan harus berupa Angka!" sqref="N94">
      <formula1>-1000000000000000000</formula1>
      <formula2>1000000000000000000</formula2>
    </dataValidation>
    <dataValidation type="decimal" showErrorMessage="1" errorTitle="Kesalahan Jenis Data" error="Data yang dimasukkan harus berupa Angka!" sqref="O94">
      <formula1>-1000000000000000000</formula1>
      <formula2>1000000000000000000</formula2>
    </dataValidation>
    <dataValidation type="decimal" showErrorMessage="1" errorTitle="Kesalahan Jenis Data" error="Data yang dimasukkan harus berupa Angka!" sqref="P94">
      <formula1>-1000000000000000000</formula1>
      <formula2>1000000000000000000</formula2>
    </dataValidation>
    <dataValidation type="decimal" showErrorMessage="1" errorTitle="Kesalahan Jenis Data" error="Data yang dimasukkan harus berupa Angka!" sqref="Q94">
      <formula1>-1000000000000000000</formula1>
      <formula2>1000000000000000000</formula2>
    </dataValidation>
    <dataValidation type="decimal" showErrorMessage="1" errorTitle="Kesalahan Jenis Data" error="Data yang dimasukkan harus berupa Angka!" sqref="R94">
      <formula1>-1000000000000000000</formula1>
      <formula2>1000000000000000000</formula2>
    </dataValidation>
    <dataValidation type="decimal" showErrorMessage="1" errorTitle="Kesalahan Jenis Data" error="Data yang dimasukkan harus berupa Angka!" sqref="S94">
      <formula1>-1000000000000000000</formula1>
      <formula2>1000000000000000000</formula2>
    </dataValidation>
    <dataValidation type="decimal" showErrorMessage="1" errorTitle="Kesalahan Jenis Data" error="Data yang dimasukkan harus berupa Angka!" sqref="T94">
      <formula1>-1000000000000000000</formula1>
      <formula2>1000000000000000000</formula2>
    </dataValidation>
    <dataValidation type="decimal" showErrorMessage="1" errorTitle="Kesalahan Jenis Data" error="Data yang dimasukkan harus berupa Angka!" sqref="U94">
      <formula1>-1000000000000000000</formula1>
      <formula2>1000000000000000000</formula2>
    </dataValidation>
    <dataValidation type="decimal" showErrorMessage="1" errorTitle="Kesalahan Jenis Data" error="Data yang dimasukkan harus berupa Angka!" sqref="V94">
      <formula1>-1000000000000000000</formula1>
      <formula2>1000000000000000000</formula2>
    </dataValidation>
    <dataValidation type="decimal" showErrorMessage="1" errorTitle="Kesalahan Jenis Data" error="Data yang dimasukkan harus berupa Angka!" sqref="W94">
      <formula1>-1000000000000000000</formula1>
      <formula2>1000000000000000000</formula2>
    </dataValidation>
    <dataValidation type="decimal" showErrorMessage="1" errorTitle="Kesalahan Jenis Data" error="Data yang dimasukkan harus berupa Angka!" sqref="X94">
      <formula1>-1000000000000000000</formula1>
      <formula2>1000000000000000000</formula2>
    </dataValidation>
    <dataValidation type="decimal" showErrorMessage="1" errorTitle="Kesalahan Jenis Data" error="Data yang dimasukkan harus berupa Angka!" sqref="Y94">
      <formula1>-1000000000000000000</formula1>
      <formula2>1000000000000000000</formula2>
    </dataValidation>
    <dataValidation type="decimal" showErrorMessage="1" errorTitle="Kesalahan Jenis Data" error="Data yang dimasukkan harus berupa Angka!" sqref="H95">
      <formula1>-1000000000000000000</formula1>
      <formula2>1000000000000000000</formula2>
    </dataValidation>
    <dataValidation type="decimal" showErrorMessage="1" errorTitle="Kesalahan Jenis Data" error="Data yang dimasukkan harus berupa Angka!" sqref="I95">
      <formula1>-1000000000000000000</formula1>
      <formula2>1000000000000000000</formula2>
    </dataValidation>
    <dataValidation type="decimal" showErrorMessage="1" errorTitle="Kesalahan Jenis Data" error="Data yang dimasukkan harus berupa Angka!" sqref="J95">
      <formula1>-1000000000000000000</formula1>
      <formula2>1000000000000000000</formula2>
    </dataValidation>
    <dataValidation type="decimal" showErrorMessage="1" errorTitle="Kesalahan Jenis Data" error="Data yang dimasukkan harus berupa Angka!" sqref="K95">
      <formula1>-1000000000000000000</formula1>
      <formula2>1000000000000000000</formula2>
    </dataValidation>
    <dataValidation type="decimal" showErrorMessage="1" errorTitle="Kesalahan Jenis Data" error="Data yang dimasukkan harus berupa Angka!" sqref="L95">
      <formula1>-1000000000000000000</formula1>
      <formula2>1000000000000000000</formula2>
    </dataValidation>
    <dataValidation type="decimal" showErrorMessage="1" errorTitle="Kesalahan Jenis Data" error="Data yang dimasukkan harus berupa Angka!" sqref="M95">
      <formula1>-1000000000000000000</formula1>
      <formula2>1000000000000000000</formula2>
    </dataValidation>
    <dataValidation type="decimal" showErrorMessage="1" errorTitle="Kesalahan Jenis Data" error="Data yang dimasukkan harus berupa Angka!" sqref="N95">
      <formula1>-1000000000000000000</formula1>
      <formula2>1000000000000000000</formula2>
    </dataValidation>
    <dataValidation type="decimal" showErrorMessage="1" errorTitle="Kesalahan Jenis Data" error="Data yang dimasukkan harus berupa Angka!" sqref="O95">
      <formula1>-1000000000000000000</formula1>
      <formula2>1000000000000000000</formula2>
    </dataValidation>
    <dataValidation type="decimal" showErrorMessage="1" errorTitle="Kesalahan Jenis Data" error="Data yang dimasukkan harus berupa Angka!" sqref="P95">
      <formula1>-1000000000000000000</formula1>
      <formula2>1000000000000000000</formula2>
    </dataValidation>
    <dataValidation type="decimal" showErrorMessage="1" errorTitle="Kesalahan Jenis Data" error="Data yang dimasukkan harus berupa Angka!" sqref="Q95">
      <formula1>-1000000000000000000</formula1>
      <formula2>1000000000000000000</formula2>
    </dataValidation>
    <dataValidation type="decimal" showErrorMessage="1" errorTitle="Kesalahan Jenis Data" error="Data yang dimasukkan harus berupa Angka!" sqref="R95">
      <formula1>-1000000000000000000</formula1>
      <formula2>1000000000000000000</formula2>
    </dataValidation>
    <dataValidation type="decimal" showErrorMessage="1" errorTitle="Kesalahan Jenis Data" error="Data yang dimasukkan harus berupa Angka!" sqref="S95">
      <formula1>-1000000000000000000</formula1>
      <formula2>1000000000000000000</formula2>
    </dataValidation>
    <dataValidation type="decimal" showErrorMessage="1" errorTitle="Kesalahan Jenis Data" error="Data yang dimasukkan harus berupa Angka!" sqref="T95">
      <formula1>-1000000000000000000</formula1>
      <formula2>1000000000000000000</formula2>
    </dataValidation>
    <dataValidation type="decimal" showErrorMessage="1" errorTitle="Kesalahan Jenis Data" error="Data yang dimasukkan harus berupa Angka!" sqref="U95">
      <formula1>-1000000000000000000</formula1>
      <formula2>1000000000000000000</formula2>
    </dataValidation>
    <dataValidation type="decimal" showErrorMessage="1" errorTitle="Kesalahan Jenis Data" error="Data yang dimasukkan harus berupa Angka!" sqref="V95">
      <formula1>-1000000000000000000</formula1>
      <formula2>1000000000000000000</formula2>
    </dataValidation>
    <dataValidation type="decimal" showErrorMessage="1" errorTitle="Kesalahan Jenis Data" error="Data yang dimasukkan harus berupa Angka!" sqref="W95">
      <formula1>-1000000000000000000</formula1>
      <formula2>1000000000000000000</formula2>
    </dataValidation>
    <dataValidation type="decimal" showErrorMessage="1" errorTitle="Kesalahan Jenis Data" error="Data yang dimasukkan harus berupa Angka!" sqref="X95">
      <formula1>-1000000000000000000</formula1>
      <formula2>1000000000000000000</formula2>
    </dataValidation>
    <dataValidation type="decimal" showErrorMessage="1" errorTitle="Kesalahan Jenis Data" error="Data yang dimasukkan harus berupa Angka!" sqref="Y95">
      <formula1>-1000000000000000000</formula1>
      <formula2>1000000000000000000</formula2>
    </dataValidation>
    <dataValidation type="decimal" showErrorMessage="1" errorTitle="Kesalahan Jenis Data" error="Data yang dimasukkan harus berupa Angka!" sqref="H96">
      <formula1>-1000000000000000000</formula1>
      <formula2>1000000000000000000</formula2>
    </dataValidation>
    <dataValidation type="decimal" showErrorMessage="1" errorTitle="Kesalahan Jenis Data" error="Data yang dimasukkan harus berupa Angka!" sqref="I96">
      <formula1>-1000000000000000000</formula1>
      <formula2>1000000000000000000</formula2>
    </dataValidation>
    <dataValidation type="decimal" showErrorMessage="1" errorTitle="Kesalahan Jenis Data" error="Data yang dimasukkan harus berupa Angka!" sqref="J96">
      <formula1>-1000000000000000000</formula1>
      <formula2>1000000000000000000</formula2>
    </dataValidation>
    <dataValidation type="decimal" showErrorMessage="1" errorTitle="Kesalahan Jenis Data" error="Data yang dimasukkan harus berupa Angka!" sqref="K96">
      <formula1>-1000000000000000000</formula1>
      <formula2>1000000000000000000</formula2>
    </dataValidation>
    <dataValidation type="decimal" showErrorMessage="1" errorTitle="Kesalahan Jenis Data" error="Data yang dimasukkan harus berupa Angka!" sqref="L96">
      <formula1>-1000000000000000000</formula1>
      <formula2>1000000000000000000</formula2>
    </dataValidation>
    <dataValidation type="decimal" showErrorMessage="1" errorTitle="Kesalahan Jenis Data" error="Data yang dimasukkan harus berupa Angka!" sqref="M96">
      <formula1>-1000000000000000000</formula1>
      <formula2>1000000000000000000</formula2>
    </dataValidation>
    <dataValidation type="decimal" showErrorMessage="1" errorTitle="Kesalahan Jenis Data" error="Data yang dimasukkan harus berupa Angka!" sqref="N96">
      <formula1>-1000000000000000000</formula1>
      <formula2>1000000000000000000</formula2>
    </dataValidation>
    <dataValidation type="decimal" showErrorMessage="1" errorTitle="Kesalahan Jenis Data" error="Data yang dimasukkan harus berupa Angka!" sqref="O96">
      <formula1>-1000000000000000000</formula1>
      <formula2>1000000000000000000</formula2>
    </dataValidation>
    <dataValidation type="decimal" showErrorMessage="1" errorTitle="Kesalahan Jenis Data" error="Data yang dimasukkan harus berupa Angka!" sqref="P96">
      <formula1>-1000000000000000000</formula1>
      <formula2>1000000000000000000</formula2>
    </dataValidation>
    <dataValidation type="decimal" showErrorMessage="1" errorTitle="Kesalahan Jenis Data" error="Data yang dimasukkan harus berupa Angka!" sqref="Q96">
      <formula1>-1000000000000000000</formula1>
      <formula2>1000000000000000000</formula2>
    </dataValidation>
    <dataValidation type="decimal" showErrorMessage="1" errorTitle="Kesalahan Jenis Data" error="Data yang dimasukkan harus berupa Angka!" sqref="R96">
      <formula1>-1000000000000000000</formula1>
      <formula2>1000000000000000000</formula2>
    </dataValidation>
    <dataValidation type="decimal" showErrorMessage="1" errorTitle="Kesalahan Jenis Data" error="Data yang dimasukkan harus berupa Angka!" sqref="S96">
      <formula1>-1000000000000000000</formula1>
      <formula2>1000000000000000000</formula2>
    </dataValidation>
    <dataValidation type="decimal" showErrorMessage="1" errorTitle="Kesalahan Jenis Data" error="Data yang dimasukkan harus berupa Angka!" sqref="T96">
      <formula1>-1000000000000000000</formula1>
      <formula2>1000000000000000000</formula2>
    </dataValidation>
    <dataValidation type="decimal" showErrorMessage="1" errorTitle="Kesalahan Jenis Data" error="Data yang dimasukkan harus berupa Angka!" sqref="U96">
      <formula1>-1000000000000000000</formula1>
      <formula2>1000000000000000000</formula2>
    </dataValidation>
    <dataValidation type="decimal" showErrorMessage="1" errorTitle="Kesalahan Jenis Data" error="Data yang dimasukkan harus berupa Angka!" sqref="V96">
      <formula1>-1000000000000000000</formula1>
      <formula2>1000000000000000000</formula2>
    </dataValidation>
    <dataValidation type="decimal" showErrorMessage="1" errorTitle="Kesalahan Jenis Data" error="Data yang dimasukkan harus berupa Angka!" sqref="W96">
      <formula1>-1000000000000000000</formula1>
      <formula2>1000000000000000000</formula2>
    </dataValidation>
    <dataValidation type="decimal" showErrorMessage="1" errorTitle="Kesalahan Jenis Data" error="Data yang dimasukkan harus berupa Angka!" sqref="X96">
      <formula1>-1000000000000000000</formula1>
      <formula2>1000000000000000000</formula2>
    </dataValidation>
    <dataValidation type="decimal" showErrorMessage="1" errorTitle="Kesalahan Jenis Data" error="Data yang dimasukkan harus berupa Angka!" sqref="Y96">
      <formula1>-1000000000000000000</formula1>
      <formula2>1000000000000000000</formula2>
    </dataValidation>
    <dataValidation type="decimal" showErrorMessage="1" errorTitle="Kesalahan Jenis Data" error="Data yang dimasukkan harus berupa Angka!" sqref="H97">
      <formula1>-1000000000000000000</formula1>
      <formula2>1000000000000000000</formula2>
    </dataValidation>
    <dataValidation type="decimal" showErrorMessage="1" errorTitle="Kesalahan Jenis Data" error="Data yang dimasukkan harus berupa Angka!" sqref="I97">
      <formula1>-1000000000000000000</formula1>
      <formula2>1000000000000000000</formula2>
    </dataValidation>
    <dataValidation type="decimal" showErrorMessage="1" errorTitle="Kesalahan Jenis Data" error="Data yang dimasukkan harus berupa Angka!" sqref="J97">
      <formula1>-1000000000000000000</formula1>
      <formula2>1000000000000000000</formula2>
    </dataValidation>
    <dataValidation type="decimal" showErrorMessage="1" errorTitle="Kesalahan Jenis Data" error="Data yang dimasukkan harus berupa Angka!" sqref="K97">
      <formula1>-1000000000000000000</formula1>
      <formula2>1000000000000000000</formula2>
    </dataValidation>
    <dataValidation type="decimal" showErrorMessage="1" errorTitle="Kesalahan Jenis Data" error="Data yang dimasukkan harus berupa Angka!" sqref="L97">
      <formula1>-1000000000000000000</formula1>
      <formula2>1000000000000000000</formula2>
    </dataValidation>
    <dataValidation type="decimal" showErrorMessage="1" errorTitle="Kesalahan Jenis Data" error="Data yang dimasukkan harus berupa Angka!" sqref="M97">
      <formula1>-1000000000000000000</formula1>
      <formula2>1000000000000000000</formula2>
    </dataValidation>
    <dataValidation type="decimal" showErrorMessage="1" errorTitle="Kesalahan Jenis Data" error="Data yang dimasukkan harus berupa Angka!" sqref="N97">
      <formula1>-1000000000000000000</formula1>
      <formula2>1000000000000000000</formula2>
    </dataValidation>
    <dataValidation type="decimal" showErrorMessage="1" errorTitle="Kesalahan Jenis Data" error="Data yang dimasukkan harus berupa Angka!" sqref="O97">
      <formula1>-1000000000000000000</formula1>
      <formula2>1000000000000000000</formula2>
    </dataValidation>
    <dataValidation type="decimal" showErrorMessage="1" errorTitle="Kesalahan Jenis Data" error="Data yang dimasukkan harus berupa Angka!" sqref="P97">
      <formula1>-1000000000000000000</formula1>
      <formula2>1000000000000000000</formula2>
    </dataValidation>
    <dataValidation type="decimal" showErrorMessage="1" errorTitle="Kesalahan Jenis Data" error="Data yang dimasukkan harus berupa Angka!" sqref="Q97">
      <formula1>-1000000000000000000</formula1>
      <formula2>1000000000000000000</formula2>
    </dataValidation>
    <dataValidation type="decimal" showErrorMessage="1" errorTitle="Kesalahan Jenis Data" error="Data yang dimasukkan harus berupa Angka!" sqref="R97">
      <formula1>-1000000000000000000</formula1>
      <formula2>1000000000000000000</formula2>
    </dataValidation>
    <dataValidation type="decimal" showErrorMessage="1" errorTitle="Kesalahan Jenis Data" error="Data yang dimasukkan harus berupa Angka!" sqref="S97">
      <formula1>-1000000000000000000</formula1>
      <formula2>1000000000000000000</formula2>
    </dataValidation>
    <dataValidation type="decimal" showErrorMessage="1" errorTitle="Kesalahan Jenis Data" error="Data yang dimasukkan harus berupa Angka!" sqref="T97">
      <formula1>-1000000000000000000</formula1>
      <formula2>1000000000000000000</formula2>
    </dataValidation>
    <dataValidation type="decimal" showErrorMessage="1" errorTitle="Kesalahan Jenis Data" error="Data yang dimasukkan harus berupa Angka!" sqref="U97">
      <formula1>-1000000000000000000</formula1>
      <formula2>1000000000000000000</formula2>
    </dataValidation>
    <dataValidation type="decimal" showErrorMessage="1" errorTitle="Kesalahan Jenis Data" error="Data yang dimasukkan harus berupa Angka!" sqref="V97">
      <formula1>-1000000000000000000</formula1>
      <formula2>1000000000000000000</formula2>
    </dataValidation>
    <dataValidation type="decimal" showErrorMessage="1" errorTitle="Kesalahan Jenis Data" error="Data yang dimasukkan harus berupa Angka!" sqref="W97">
      <formula1>-1000000000000000000</formula1>
      <formula2>1000000000000000000</formula2>
    </dataValidation>
    <dataValidation type="decimal" showErrorMessage="1" errorTitle="Kesalahan Jenis Data" error="Data yang dimasukkan harus berupa Angka!" sqref="X97">
      <formula1>-1000000000000000000</formula1>
      <formula2>1000000000000000000</formula2>
    </dataValidation>
    <dataValidation type="decimal" showErrorMessage="1" errorTitle="Kesalahan Jenis Data" error="Data yang dimasukkan harus berupa Angka!" sqref="Y97">
      <formula1>-1000000000000000000</formula1>
      <formula2>1000000000000000000</formula2>
    </dataValidation>
    <dataValidation type="decimal" showErrorMessage="1" errorTitle="Kesalahan Jenis Data" error="Data yang dimasukkan harus berupa Angka!" sqref="H98">
      <formula1>-1000000000000000000</formula1>
      <formula2>1000000000000000000</formula2>
    </dataValidation>
    <dataValidation type="decimal" showErrorMessage="1" errorTitle="Kesalahan Jenis Data" error="Data yang dimasukkan harus berupa Angka!" sqref="I98">
      <formula1>-1000000000000000000</formula1>
      <formula2>1000000000000000000</formula2>
    </dataValidation>
    <dataValidation type="decimal" showErrorMessage="1" errorTitle="Kesalahan Jenis Data" error="Data yang dimasukkan harus berupa Angka!" sqref="J98">
      <formula1>-1000000000000000000</formula1>
      <formula2>1000000000000000000</formula2>
    </dataValidation>
    <dataValidation type="decimal" showErrorMessage="1" errorTitle="Kesalahan Jenis Data" error="Data yang dimasukkan harus berupa Angka!" sqref="K98">
      <formula1>-1000000000000000000</formula1>
      <formula2>1000000000000000000</formula2>
    </dataValidation>
    <dataValidation type="decimal" showErrorMessage="1" errorTitle="Kesalahan Jenis Data" error="Data yang dimasukkan harus berupa Angka!" sqref="L98">
      <formula1>-1000000000000000000</formula1>
      <formula2>1000000000000000000</formula2>
    </dataValidation>
    <dataValidation type="decimal" showErrorMessage="1" errorTitle="Kesalahan Jenis Data" error="Data yang dimasukkan harus berupa Angka!" sqref="M98">
      <formula1>-1000000000000000000</formula1>
      <formula2>1000000000000000000</formula2>
    </dataValidation>
    <dataValidation type="decimal" showErrorMessage="1" errorTitle="Kesalahan Jenis Data" error="Data yang dimasukkan harus berupa Angka!" sqref="N98">
      <formula1>-1000000000000000000</formula1>
      <formula2>1000000000000000000</formula2>
    </dataValidation>
    <dataValidation type="decimal" showErrorMessage="1" errorTitle="Kesalahan Jenis Data" error="Data yang dimasukkan harus berupa Angka!" sqref="O98">
      <formula1>-1000000000000000000</formula1>
      <formula2>1000000000000000000</formula2>
    </dataValidation>
    <dataValidation type="decimal" showErrorMessage="1" errorTitle="Kesalahan Jenis Data" error="Data yang dimasukkan harus berupa Angka!" sqref="P98">
      <formula1>-1000000000000000000</formula1>
      <formula2>1000000000000000000</formula2>
    </dataValidation>
    <dataValidation type="decimal" showErrorMessage="1" errorTitle="Kesalahan Jenis Data" error="Data yang dimasukkan harus berupa Angka!" sqref="Q98">
      <formula1>-1000000000000000000</formula1>
      <formula2>1000000000000000000</formula2>
    </dataValidation>
    <dataValidation type="decimal" showErrorMessage="1" errorTitle="Kesalahan Jenis Data" error="Data yang dimasukkan harus berupa Angka!" sqref="R98">
      <formula1>-1000000000000000000</formula1>
      <formula2>1000000000000000000</formula2>
    </dataValidation>
    <dataValidation type="decimal" showErrorMessage="1" errorTitle="Kesalahan Jenis Data" error="Data yang dimasukkan harus berupa Angka!" sqref="S98">
      <formula1>-1000000000000000000</formula1>
      <formula2>1000000000000000000</formula2>
    </dataValidation>
    <dataValidation type="decimal" showErrorMessage="1" errorTitle="Kesalahan Jenis Data" error="Data yang dimasukkan harus berupa Angka!" sqref="T98">
      <formula1>-1000000000000000000</formula1>
      <formula2>1000000000000000000</formula2>
    </dataValidation>
    <dataValidation type="decimal" showErrorMessage="1" errorTitle="Kesalahan Jenis Data" error="Data yang dimasukkan harus berupa Angka!" sqref="U98">
      <formula1>-1000000000000000000</formula1>
      <formula2>1000000000000000000</formula2>
    </dataValidation>
    <dataValidation type="decimal" showErrorMessage="1" errorTitle="Kesalahan Jenis Data" error="Data yang dimasukkan harus berupa Angka!" sqref="V98">
      <formula1>-1000000000000000000</formula1>
      <formula2>1000000000000000000</formula2>
    </dataValidation>
    <dataValidation type="decimal" showErrorMessage="1" errorTitle="Kesalahan Jenis Data" error="Data yang dimasukkan harus berupa Angka!" sqref="W98">
      <formula1>-1000000000000000000</formula1>
      <formula2>1000000000000000000</formula2>
    </dataValidation>
    <dataValidation type="decimal" showErrorMessage="1" errorTitle="Kesalahan Jenis Data" error="Data yang dimasukkan harus berupa Angka!" sqref="X98">
      <formula1>-1000000000000000000</formula1>
      <formula2>1000000000000000000</formula2>
    </dataValidation>
    <dataValidation type="decimal" showErrorMessage="1" errorTitle="Kesalahan Jenis Data" error="Data yang dimasukkan harus berupa Angka!" sqref="Y98">
      <formula1>-1000000000000000000</formula1>
      <formula2>1000000000000000000</formula2>
    </dataValidation>
    <dataValidation type="decimal" showErrorMessage="1" errorTitle="Kesalahan Jenis Data" error="Data yang dimasukkan harus berupa Angka!" sqref="H99">
      <formula1>-1000000000000000000</formula1>
      <formula2>1000000000000000000</formula2>
    </dataValidation>
    <dataValidation type="decimal" showErrorMessage="1" errorTitle="Kesalahan Jenis Data" error="Data yang dimasukkan harus berupa Angka!" sqref="I99">
      <formula1>-1000000000000000000</formula1>
      <formula2>1000000000000000000</formula2>
    </dataValidation>
    <dataValidation type="decimal" showErrorMessage="1" errorTitle="Kesalahan Jenis Data" error="Data yang dimasukkan harus berupa Angka!" sqref="J99">
      <formula1>-1000000000000000000</formula1>
      <formula2>1000000000000000000</formula2>
    </dataValidation>
    <dataValidation type="decimal" showErrorMessage="1" errorTitle="Kesalahan Jenis Data" error="Data yang dimasukkan harus berupa Angka!" sqref="K99">
      <formula1>-1000000000000000000</formula1>
      <formula2>1000000000000000000</formula2>
    </dataValidation>
    <dataValidation type="decimal" showErrorMessage="1" errorTitle="Kesalahan Jenis Data" error="Data yang dimasukkan harus berupa Angka!" sqref="L99">
      <formula1>-1000000000000000000</formula1>
      <formula2>1000000000000000000</formula2>
    </dataValidation>
    <dataValidation type="decimal" showErrorMessage="1" errorTitle="Kesalahan Jenis Data" error="Data yang dimasukkan harus berupa Angka!" sqref="M99">
      <formula1>-1000000000000000000</formula1>
      <formula2>1000000000000000000</formula2>
    </dataValidation>
    <dataValidation type="decimal" showErrorMessage="1" errorTitle="Kesalahan Jenis Data" error="Data yang dimasukkan harus berupa Angka!" sqref="N99">
      <formula1>-1000000000000000000</formula1>
      <formula2>1000000000000000000</formula2>
    </dataValidation>
    <dataValidation type="decimal" showErrorMessage="1" errorTitle="Kesalahan Jenis Data" error="Data yang dimasukkan harus berupa Angka!" sqref="O99">
      <formula1>-1000000000000000000</formula1>
      <formula2>1000000000000000000</formula2>
    </dataValidation>
    <dataValidation type="decimal" showErrorMessage="1" errorTitle="Kesalahan Jenis Data" error="Data yang dimasukkan harus berupa Angka!" sqref="P99">
      <formula1>-1000000000000000000</formula1>
      <formula2>1000000000000000000</formula2>
    </dataValidation>
    <dataValidation type="decimal" showErrorMessage="1" errorTitle="Kesalahan Jenis Data" error="Data yang dimasukkan harus berupa Angka!" sqref="Q99">
      <formula1>-1000000000000000000</formula1>
      <formula2>1000000000000000000</formula2>
    </dataValidation>
    <dataValidation type="decimal" showErrorMessage="1" errorTitle="Kesalahan Jenis Data" error="Data yang dimasukkan harus berupa Angka!" sqref="R99">
      <formula1>-1000000000000000000</formula1>
      <formula2>1000000000000000000</formula2>
    </dataValidation>
    <dataValidation type="decimal" showErrorMessage="1" errorTitle="Kesalahan Jenis Data" error="Data yang dimasukkan harus berupa Angka!" sqref="S99">
      <formula1>-1000000000000000000</formula1>
      <formula2>1000000000000000000</formula2>
    </dataValidation>
    <dataValidation type="decimal" showErrorMessage="1" errorTitle="Kesalahan Jenis Data" error="Data yang dimasukkan harus berupa Angka!" sqref="T99">
      <formula1>-1000000000000000000</formula1>
      <formula2>1000000000000000000</formula2>
    </dataValidation>
    <dataValidation type="decimal" showErrorMessage="1" errorTitle="Kesalahan Jenis Data" error="Data yang dimasukkan harus berupa Angka!" sqref="U99">
      <formula1>-1000000000000000000</formula1>
      <formula2>1000000000000000000</formula2>
    </dataValidation>
    <dataValidation type="decimal" showErrorMessage="1" errorTitle="Kesalahan Jenis Data" error="Data yang dimasukkan harus berupa Angka!" sqref="V99">
      <formula1>-1000000000000000000</formula1>
      <formula2>1000000000000000000</formula2>
    </dataValidation>
    <dataValidation type="decimal" showErrorMessage="1" errorTitle="Kesalahan Jenis Data" error="Data yang dimasukkan harus berupa Angka!" sqref="W99">
      <formula1>-1000000000000000000</formula1>
      <formula2>1000000000000000000</formula2>
    </dataValidation>
    <dataValidation type="decimal" showErrorMessage="1" errorTitle="Kesalahan Jenis Data" error="Data yang dimasukkan harus berupa Angka!" sqref="X99">
      <formula1>-1000000000000000000</formula1>
      <formula2>1000000000000000000</formula2>
    </dataValidation>
    <dataValidation type="decimal" showErrorMessage="1" errorTitle="Kesalahan Jenis Data" error="Data yang dimasukkan harus berupa Angka!" sqref="Y99">
      <formula1>-1000000000000000000</formula1>
      <formula2>1000000000000000000</formula2>
    </dataValidation>
    <dataValidation type="decimal" showErrorMessage="1" errorTitle="Kesalahan Jenis Data" error="Data yang dimasukkan harus berupa Angka!" sqref="H100">
      <formula1>-1000000000000000000</formula1>
      <formula2>1000000000000000000</formula2>
    </dataValidation>
    <dataValidation type="decimal" showErrorMessage="1" errorTitle="Kesalahan Jenis Data" error="Data yang dimasukkan harus berupa Angka!" sqref="I100">
      <formula1>-1000000000000000000</formula1>
      <formula2>1000000000000000000</formula2>
    </dataValidation>
    <dataValidation type="decimal" showErrorMessage="1" errorTitle="Kesalahan Jenis Data" error="Data yang dimasukkan harus berupa Angka!" sqref="J100">
      <formula1>-1000000000000000000</formula1>
      <formula2>1000000000000000000</formula2>
    </dataValidation>
    <dataValidation type="decimal" showErrorMessage="1" errorTitle="Kesalahan Jenis Data" error="Data yang dimasukkan harus berupa Angka!" sqref="K100">
      <formula1>-1000000000000000000</formula1>
      <formula2>1000000000000000000</formula2>
    </dataValidation>
    <dataValidation type="decimal" showErrorMessage="1" errorTitle="Kesalahan Jenis Data" error="Data yang dimasukkan harus berupa Angka!" sqref="L100">
      <formula1>-1000000000000000000</formula1>
      <formula2>1000000000000000000</formula2>
    </dataValidation>
    <dataValidation type="decimal" showErrorMessage="1" errorTitle="Kesalahan Jenis Data" error="Data yang dimasukkan harus berupa Angka!" sqref="M100">
      <formula1>-1000000000000000000</formula1>
      <formula2>1000000000000000000</formula2>
    </dataValidation>
    <dataValidation type="decimal" showErrorMessage="1" errorTitle="Kesalahan Jenis Data" error="Data yang dimasukkan harus berupa Angka!" sqref="N100">
      <formula1>-1000000000000000000</formula1>
      <formula2>1000000000000000000</formula2>
    </dataValidation>
    <dataValidation type="decimal" showErrorMessage="1" errorTitle="Kesalahan Jenis Data" error="Data yang dimasukkan harus berupa Angka!" sqref="O100">
      <formula1>-1000000000000000000</formula1>
      <formula2>1000000000000000000</formula2>
    </dataValidation>
    <dataValidation type="decimal" showErrorMessage="1" errorTitle="Kesalahan Jenis Data" error="Data yang dimasukkan harus berupa Angka!" sqref="P100">
      <formula1>-1000000000000000000</formula1>
      <formula2>1000000000000000000</formula2>
    </dataValidation>
    <dataValidation type="decimal" showErrorMessage="1" errorTitle="Kesalahan Jenis Data" error="Data yang dimasukkan harus berupa Angka!" sqref="Q100">
      <formula1>-1000000000000000000</formula1>
      <formula2>1000000000000000000</formula2>
    </dataValidation>
    <dataValidation type="decimal" showErrorMessage="1" errorTitle="Kesalahan Jenis Data" error="Data yang dimasukkan harus berupa Angka!" sqref="R100">
      <formula1>-1000000000000000000</formula1>
      <formula2>1000000000000000000</formula2>
    </dataValidation>
    <dataValidation type="decimal" showErrorMessage="1" errorTitle="Kesalahan Jenis Data" error="Data yang dimasukkan harus berupa Angka!" sqref="S100">
      <formula1>-1000000000000000000</formula1>
      <formula2>1000000000000000000</formula2>
    </dataValidation>
    <dataValidation type="decimal" showErrorMessage="1" errorTitle="Kesalahan Jenis Data" error="Data yang dimasukkan harus berupa Angka!" sqref="T100">
      <formula1>-1000000000000000000</formula1>
      <formula2>1000000000000000000</formula2>
    </dataValidation>
    <dataValidation type="decimal" showErrorMessage="1" errorTitle="Kesalahan Jenis Data" error="Data yang dimasukkan harus berupa Angka!" sqref="U100">
      <formula1>-1000000000000000000</formula1>
      <formula2>1000000000000000000</formula2>
    </dataValidation>
    <dataValidation type="decimal" showErrorMessage="1" errorTitle="Kesalahan Jenis Data" error="Data yang dimasukkan harus berupa Angka!" sqref="V100">
      <formula1>-1000000000000000000</formula1>
      <formula2>1000000000000000000</formula2>
    </dataValidation>
    <dataValidation type="decimal" showErrorMessage="1" errorTitle="Kesalahan Jenis Data" error="Data yang dimasukkan harus berupa Angka!" sqref="W100">
      <formula1>-1000000000000000000</formula1>
      <formula2>1000000000000000000</formula2>
    </dataValidation>
    <dataValidation type="decimal" showErrorMessage="1" errorTitle="Kesalahan Jenis Data" error="Data yang dimasukkan harus berupa Angka!" sqref="X100">
      <formula1>-1000000000000000000</formula1>
      <formula2>1000000000000000000</formula2>
    </dataValidation>
    <dataValidation type="decimal" showErrorMessage="1" errorTitle="Kesalahan Jenis Data" error="Data yang dimasukkan harus berupa Angka!" sqref="Y100">
      <formula1>-1000000000000000000</formula1>
      <formula2>1000000000000000000</formula2>
    </dataValidation>
    <dataValidation type="decimal" showErrorMessage="1" errorTitle="Kesalahan Jenis Data" error="Data yang dimasukkan harus berupa Angka!" sqref="H101">
      <formula1>-1000000000000000000</formula1>
      <formula2>1000000000000000000</formula2>
    </dataValidation>
    <dataValidation type="decimal" showErrorMessage="1" errorTitle="Kesalahan Jenis Data" error="Data yang dimasukkan harus berupa Angka!" sqref="I101">
      <formula1>-1000000000000000000</formula1>
      <formula2>1000000000000000000</formula2>
    </dataValidation>
    <dataValidation type="decimal" showErrorMessage="1" errorTitle="Kesalahan Jenis Data" error="Data yang dimasukkan harus berupa Angka!" sqref="J101">
      <formula1>-1000000000000000000</formula1>
      <formula2>1000000000000000000</formula2>
    </dataValidation>
    <dataValidation type="decimal" showErrorMessage="1" errorTitle="Kesalahan Jenis Data" error="Data yang dimasukkan harus berupa Angka!" sqref="K101">
      <formula1>-1000000000000000000</formula1>
      <formula2>1000000000000000000</formula2>
    </dataValidation>
    <dataValidation type="decimal" showErrorMessage="1" errorTitle="Kesalahan Jenis Data" error="Data yang dimasukkan harus berupa Angka!" sqref="L101">
      <formula1>-1000000000000000000</formula1>
      <formula2>1000000000000000000</formula2>
    </dataValidation>
    <dataValidation type="decimal" showErrorMessage="1" errorTitle="Kesalahan Jenis Data" error="Data yang dimasukkan harus berupa Angka!" sqref="M101">
      <formula1>-1000000000000000000</formula1>
      <formula2>1000000000000000000</formula2>
    </dataValidation>
    <dataValidation type="decimal" showErrorMessage="1" errorTitle="Kesalahan Jenis Data" error="Data yang dimasukkan harus berupa Angka!" sqref="N101">
      <formula1>-1000000000000000000</formula1>
      <formula2>1000000000000000000</formula2>
    </dataValidation>
    <dataValidation type="decimal" showErrorMessage="1" errorTitle="Kesalahan Jenis Data" error="Data yang dimasukkan harus berupa Angka!" sqref="O101">
      <formula1>-1000000000000000000</formula1>
      <formula2>1000000000000000000</formula2>
    </dataValidation>
    <dataValidation type="decimal" showErrorMessage="1" errorTitle="Kesalahan Jenis Data" error="Data yang dimasukkan harus berupa Angka!" sqref="P101">
      <formula1>-1000000000000000000</formula1>
      <formula2>1000000000000000000</formula2>
    </dataValidation>
    <dataValidation type="decimal" showErrorMessage="1" errorTitle="Kesalahan Jenis Data" error="Data yang dimasukkan harus berupa Angka!" sqref="Q101">
      <formula1>-1000000000000000000</formula1>
      <formula2>1000000000000000000</formula2>
    </dataValidation>
    <dataValidation type="decimal" showErrorMessage="1" errorTitle="Kesalahan Jenis Data" error="Data yang dimasukkan harus berupa Angka!" sqref="R101">
      <formula1>-1000000000000000000</formula1>
      <formula2>1000000000000000000</formula2>
    </dataValidation>
    <dataValidation type="decimal" showErrorMessage="1" errorTitle="Kesalahan Jenis Data" error="Data yang dimasukkan harus berupa Angka!" sqref="S101">
      <formula1>-1000000000000000000</formula1>
      <formula2>1000000000000000000</formula2>
    </dataValidation>
    <dataValidation type="decimal" showErrorMessage="1" errorTitle="Kesalahan Jenis Data" error="Data yang dimasukkan harus berupa Angka!" sqref="T101">
      <formula1>-1000000000000000000</formula1>
      <formula2>1000000000000000000</formula2>
    </dataValidation>
    <dataValidation type="decimal" showErrorMessage="1" errorTitle="Kesalahan Jenis Data" error="Data yang dimasukkan harus berupa Angka!" sqref="U101">
      <formula1>-1000000000000000000</formula1>
      <formula2>1000000000000000000</formula2>
    </dataValidation>
    <dataValidation type="decimal" showErrorMessage="1" errorTitle="Kesalahan Jenis Data" error="Data yang dimasukkan harus berupa Angka!" sqref="V101">
      <formula1>-1000000000000000000</formula1>
      <formula2>1000000000000000000</formula2>
    </dataValidation>
    <dataValidation type="decimal" showErrorMessage="1" errorTitle="Kesalahan Jenis Data" error="Data yang dimasukkan harus berupa Angka!" sqref="W101">
      <formula1>-1000000000000000000</formula1>
      <formula2>1000000000000000000</formula2>
    </dataValidation>
    <dataValidation type="decimal" showErrorMessage="1" errorTitle="Kesalahan Jenis Data" error="Data yang dimasukkan harus berupa Angka!" sqref="X101">
      <formula1>-1000000000000000000</formula1>
      <formula2>1000000000000000000</formula2>
    </dataValidation>
    <dataValidation type="decimal" showErrorMessage="1" errorTitle="Kesalahan Jenis Data" error="Data yang dimasukkan harus berupa Angka!" sqref="Y101">
      <formula1>-1000000000000000000</formula1>
      <formula2>1000000000000000000</formula2>
    </dataValidation>
    <dataValidation type="decimal" showErrorMessage="1" errorTitle="Kesalahan Jenis Data" error="Data yang dimasukkan harus berupa Angka!" sqref="H102">
      <formula1>-1000000000000000000</formula1>
      <formula2>1000000000000000000</formula2>
    </dataValidation>
    <dataValidation type="decimal" showErrorMessage="1" errorTitle="Kesalahan Jenis Data" error="Data yang dimasukkan harus berupa Angka!" sqref="I102">
      <formula1>-1000000000000000000</formula1>
      <formula2>1000000000000000000</formula2>
    </dataValidation>
    <dataValidation type="decimal" showErrorMessage="1" errorTitle="Kesalahan Jenis Data" error="Data yang dimasukkan harus berupa Angka!" sqref="J102">
      <formula1>-1000000000000000000</formula1>
      <formula2>1000000000000000000</formula2>
    </dataValidation>
    <dataValidation type="decimal" showErrorMessage="1" errorTitle="Kesalahan Jenis Data" error="Data yang dimasukkan harus berupa Angka!" sqref="K102">
      <formula1>-1000000000000000000</formula1>
      <formula2>1000000000000000000</formula2>
    </dataValidation>
    <dataValidation type="decimal" showErrorMessage="1" errorTitle="Kesalahan Jenis Data" error="Data yang dimasukkan harus berupa Angka!" sqref="L102">
      <formula1>-1000000000000000000</formula1>
      <formula2>1000000000000000000</formula2>
    </dataValidation>
    <dataValidation type="decimal" showErrorMessage="1" errorTitle="Kesalahan Jenis Data" error="Data yang dimasukkan harus berupa Angka!" sqref="M102">
      <formula1>-1000000000000000000</formula1>
      <formula2>1000000000000000000</formula2>
    </dataValidation>
    <dataValidation type="decimal" showErrorMessage="1" errorTitle="Kesalahan Jenis Data" error="Data yang dimasukkan harus berupa Angka!" sqref="N102">
      <formula1>-1000000000000000000</formula1>
      <formula2>1000000000000000000</formula2>
    </dataValidation>
    <dataValidation type="decimal" showErrorMessage="1" errorTitle="Kesalahan Jenis Data" error="Data yang dimasukkan harus berupa Angka!" sqref="O102">
      <formula1>-1000000000000000000</formula1>
      <formula2>1000000000000000000</formula2>
    </dataValidation>
    <dataValidation type="decimal" showErrorMessage="1" errorTitle="Kesalahan Jenis Data" error="Data yang dimasukkan harus berupa Angka!" sqref="P102">
      <formula1>-1000000000000000000</formula1>
      <formula2>1000000000000000000</formula2>
    </dataValidation>
    <dataValidation type="decimal" showErrorMessage="1" errorTitle="Kesalahan Jenis Data" error="Data yang dimasukkan harus berupa Angka!" sqref="Q102">
      <formula1>-1000000000000000000</formula1>
      <formula2>1000000000000000000</formula2>
    </dataValidation>
    <dataValidation type="decimal" showErrorMessage="1" errorTitle="Kesalahan Jenis Data" error="Data yang dimasukkan harus berupa Angka!" sqref="R102">
      <formula1>-1000000000000000000</formula1>
      <formula2>1000000000000000000</formula2>
    </dataValidation>
    <dataValidation type="decimal" showErrorMessage="1" errorTitle="Kesalahan Jenis Data" error="Data yang dimasukkan harus berupa Angka!" sqref="S102">
      <formula1>-1000000000000000000</formula1>
      <formula2>1000000000000000000</formula2>
    </dataValidation>
    <dataValidation type="decimal" showErrorMessage="1" errorTitle="Kesalahan Jenis Data" error="Data yang dimasukkan harus berupa Angka!" sqref="T102">
      <formula1>-1000000000000000000</formula1>
      <formula2>1000000000000000000</formula2>
    </dataValidation>
    <dataValidation type="decimal" showErrorMessage="1" errorTitle="Kesalahan Jenis Data" error="Data yang dimasukkan harus berupa Angka!" sqref="U102">
      <formula1>-1000000000000000000</formula1>
      <formula2>1000000000000000000</formula2>
    </dataValidation>
    <dataValidation type="decimal" showErrorMessage="1" errorTitle="Kesalahan Jenis Data" error="Data yang dimasukkan harus berupa Angka!" sqref="V102">
      <formula1>-1000000000000000000</formula1>
      <formula2>1000000000000000000</formula2>
    </dataValidation>
    <dataValidation type="decimal" showErrorMessage="1" errorTitle="Kesalahan Jenis Data" error="Data yang dimasukkan harus berupa Angka!" sqref="W102">
      <formula1>-1000000000000000000</formula1>
      <formula2>1000000000000000000</formula2>
    </dataValidation>
    <dataValidation type="decimal" showErrorMessage="1" errorTitle="Kesalahan Jenis Data" error="Data yang dimasukkan harus berupa Angka!" sqref="X102">
      <formula1>-1000000000000000000</formula1>
      <formula2>1000000000000000000</formula2>
    </dataValidation>
    <dataValidation type="decimal" showErrorMessage="1" errorTitle="Kesalahan Jenis Data" error="Data yang dimasukkan harus berupa Angka!" sqref="Y102">
      <formula1>-1000000000000000000</formula1>
      <formula2>1000000000000000000</formula2>
    </dataValidation>
    <dataValidation type="decimal" showErrorMessage="1" errorTitle="Kesalahan Jenis Data" error="Data yang dimasukkan harus berupa Angka!" sqref="H103">
      <formula1>-1000000000000000000</formula1>
      <formula2>1000000000000000000</formula2>
    </dataValidation>
    <dataValidation type="decimal" showErrorMessage="1" errorTitle="Kesalahan Jenis Data" error="Data yang dimasukkan harus berupa Angka!" sqref="I103">
      <formula1>-1000000000000000000</formula1>
      <formula2>1000000000000000000</formula2>
    </dataValidation>
    <dataValidation type="decimal" showErrorMessage="1" errorTitle="Kesalahan Jenis Data" error="Data yang dimasukkan harus berupa Angka!" sqref="J103">
      <formula1>-1000000000000000000</formula1>
      <formula2>1000000000000000000</formula2>
    </dataValidation>
    <dataValidation type="decimal" showErrorMessage="1" errorTitle="Kesalahan Jenis Data" error="Data yang dimasukkan harus berupa Angka!" sqref="K103">
      <formula1>-1000000000000000000</formula1>
      <formula2>1000000000000000000</formula2>
    </dataValidation>
    <dataValidation type="decimal" showErrorMessage="1" errorTitle="Kesalahan Jenis Data" error="Data yang dimasukkan harus berupa Angka!" sqref="L103">
      <formula1>-1000000000000000000</formula1>
      <formula2>1000000000000000000</formula2>
    </dataValidation>
    <dataValidation type="decimal" showErrorMessage="1" errorTitle="Kesalahan Jenis Data" error="Data yang dimasukkan harus berupa Angka!" sqref="M103">
      <formula1>-1000000000000000000</formula1>
      <formula2>1000000000000000000</formula2>
    </dataValidation>
    <dataValidation type="decimal" showErrorMessage="1" errorTitle="Kesalahan Jenis Data" error="Data yang dimasukkan harus berupa Angka!" sqref="N103">
      <formula1>-1000000000000000000</formula1>
      <formula2>1000000000000000000</formula2>
    </dataValidation>
    <dataValidation type="decimal" showErrorMessage="1" errorTitle="Kesalahan Jenis Data" error="Data yang dimasukkan harus berupa Angka!" sqref="O103">
      <formula1>-1000000000000000000</formula1>
      <formula2>1000000000000000000</formula2>
    </dataValidation>
    <dataValidation type="decimal" showErrorMessage="1" errorTitle="Kesalahan Jenis Data" error="Data yang dimasukkan harus berupa Angka!" sqref="P103">
      <formula1>-1000000000000000000</formula1>
      <formula2>1000000000000000000</formula2>
    </dataValidation>
    <dataValidation type="decimal" showErrorMessage="1" errorTitle="Kesalahan Jenis Data" error="Data yang dimasukkan harus berupa Angka!" sqref="Q103">
      <formula1>-1000000000000000000</formula1>
      <formula2>1000000000000000000</formula2>
    </dataValidation>
    <dataValidation type="decimal" showErrorMessage="1" errorTitle="Kesalahan Jenis Data" error="Data yang dimasukkan harus berupa Angka!" sqref="R103">
      <formula1>-1000000000000000000</formula1>
      <formula2>1000000000000000000</formula2>
    </dataValidation>
    <dataValidation type="decimal" showErrorMessage="1" errorTitle="Kesalahan Jenis Data" error="Data yang dimasukkan harus berupa Angka!" sqref="S103">
      <formula1>-1000000000000000000</formula1>
      <formula2>1000000000000000000</formula2>
    </dataValidation>
    <dataValidation type="decimal" showErrorMessage="1" errorTitle="Kesalahan Jenis Data" error="Data yang dimasukkan harus berupa Angka!" sqref="T103">
      <formula1>-1000000000000000000</formula1>
      <formula2>1000000000000000000</formula2>
    </dataValidation>
    <dataValidation type="decimal" showErrorMessage="1" errorTitle="Kesalahan Jenis Data" error="Data yang dimasukkan harus berupa Angka!" sqref="U103">
      <formula1>-1000000000000000000</formula1>
      <formula2>1000000000000000000</formula2>
    </dataValidation>
    <dataValidation type="decimal" showErrorMessage="1" errorTitle="Kesalahan Jenis Data" error="Data yang dimasukkan harus berupa Angka!" sqref="V103">
      <formula1>-1000000000000000000</formula1>
      <formula2>1000000000000000000</formula2>
    </dataValidation>
    <dataValidation type="decimal" showErrorMessage="1" errorTitle="Kesalahan Jenis Data" error="Data yang dimasukkan harus berupa Angka!" sqref="W103">
      <formula1>-1000000000000000000</formula1>
      <formula2>1000000000000000000</formula2>
    </dataValidation>
    <dataValidation type="decimal" showErrorMessage="1" errorTitle="Kesalahan Jenis Data" error="Data yang dimasukkan harus berupa Angka!" sqref="X103">
      <formula1>-1000000000000000000</formula1>
      <formula2>1000000000000000000</formula2>
    </dataValidation>
    <dataValidation type="decimal" showErrorMessage="1" errorTitle="Kesalahan Jenis Data" error="Data yang dimasukkan harus berupa Angka!" sqref="Y103">
      <formula1>-1000000000000000000</formula1>
      <formula2>1000000000000000000</formula2>
    </dataValidation>
    <dataValidation type="decimal" showErrorMessage="1" errorTitle="Kesalahan Jenis Data" error="Data yang dimasukkan harus berupa Angka!" sqref="H104">
      <formula1>-1000000000000000000</formula1>
      <formula2>1000000000000000000</formula2>
    </dataValidation>
    <dataValidation type="decimal" showErrorMessage="1" errorTitle="Kesalahan Jenis Data" error="Data yang dimasukkan harus berupa Angka!" sqref="I104">
      <formula1>-1000000000000000000</formula1>
      <formula2>1000000000000000000</formula2>
    </dataValidation>
    <dataValidation type="decimal" showErrorMessage="1" errorTitle="Kesalahan Jenis Data" error="Data yang dimasukkan harus berupa Angka!" sqref="J104">
      <formula1>-1000000000000000000</formula1>
      <formula2>1000000000000000000</formula2>
    </dataValidation>
    <dataValidation type="decimal" showErrorMessage="1" errorTitle="Kesalahan Jenis Data" error="Data yang dimasukkan harus berupa Angka!" sqref="K104">
      <formula1>-1000000000000000000</formula1>
      <formula2>1000000000000000000</formula2>
    </dataValidation>
    <dataValidation type="decimal" showErrorMessage="1" errorTitle="Kesalahan Jenis Data" error="Data yang dimasukkan harus berupa Angka!" sqref="L104">
      <formula1>-1000000000000000000</formula1>
      <formula2>1000000000000000000</formula2>
    </dataValidation>
    <dataValidation type="decimal" showErrorMessage="1" errorTitle="Kesalahan Jenis Data" error="Data yang dimasukkan harus berupa Angka!" sqref="M104">
      <formula1>-1000000000000000000</formula1>
      <formula2>1000000000000000000</formula2>
    </dataValidation>
    <dataValidation type="decimal" showErrorMessage="1" errorTitle="Kesalahan Jenis Data" error="Data yang dimasukkan harus berupa Angka!" sqref="N104">
      <formula1>-1000000000000000000</formula1>
      <formula2>1000000000000000000</formula2>
    </dataValidation>
    <dataValidation type="decimal" showErrorMessage="1" errorTitle="Kesalahan Jenis Data" error="Data yang dimasukkan harus berupa Angka!" sqref="O104">
      <formula1>-1000000000000000000</formula1>
      <formula2>1000000000000000000</formula2>
    </dataValidation>
    <dataValidation type="decimal" showErrorMessage="1" errorTitle="Kesalahan Jenis Data" error="Data yang dimasukkan harus berupa Angka!" sqref="P104">
      <formula1>-1000000000000000000</formula1>
      <formula2>1000000000000000000</formula2>
    </dataValidation>
    <dataValidation type="decimal" showErrorMessage="1" errorTitle="Kesalahan Jenis Data" error="Data yang dimasukkan harus berupa Angka!" sqref="Q104">
      <formula1>-1000000000000000000</formula1>
      <formula2>1000000000000000000</formula2>
    </dataValidation>
    <dataValidation type="decimal" showErrorMessage="1" errorTitle="Kesalahan Jenis Data" error="Data yang dimasukkan harus berupa Angka!" sqref="R104">
      <formula1>-1000000000000000000</formula1>
      <formula2>1000000000000000000</formula2>
    </dataValidation>
    <dataValidation type="decimal" showErrorMessage="1" errorTitle="Kesalahan Jenis Data" error="Data yang dimasukkan harus berupa Angka!" sqref="S104">
      <formula1>-1000000000000000000</formula1>
      <formula2>1000000000000000000</formula2>
    </dataValidation>
    <dataValidation type="decimal" showErrorMessage="1" errorTitle="Kesalahan Jenis Data" error="Data yang dimasukkan harus berupa Angka!" sqref="T104">
      <formula1>-1000000000000000000</formula1>
      <formula2>1000000000000000000</formula2>
    </dataValidation>
    <dataValidation type="decimal" showErrorMessage="1" errorTitle="Kesalahan Jenis Data" error="Data yang dimasukkan harus berupa Angka!" sqref="U104">
      <formula1>-1000000000000000000</formula1>
      <formula2>1000000000000000000</formula2>
    </dataValidation>
    <dataValidation type="decimal" showErrorMessage="1" errorTitle="Kesalahan Jenis Data" error="Data yang dimasukkan harus berupa Angka!" sqref="V104">
      <formula1>-1000000000000000000</formula1>
      <formula2>1000000000000000000</formula2>
    </dataValidation>
    <dataValidation type="decimal" showErrorMessage="1" errorTitle="Kesalahan Jenis Data" error="Data yang dimasukkan harus berupa Angka!" sqref="W104">
      <formula1>-1000000000000000000</formula1>
      <formula2>1000000000000000000</formula2>
    </dataValidation>
    <dataValidation type="decimal" showErrorMessage="1" errorTitle="Kesalahan Jenis Data" error="Data yang dimasukkan harus berupa Angka!" sqref="X104">
      <formula1>-1000000000000000000</formula1>
      <formula2>1000000000000000000</formula2>
    </dataValidation>
    <dataValidation type="decimal" showErrorMessage="1" errorTitle="Kesalahan Jenis Data" error="Data yang dimasukkan harus berupa Angka!" sqref="Y104">
      <formula1>-1000000000000000000</formula1>
      <formula2>1000000000000000000</formula2>
    </dataValidation>
    <dataValidation type="decimal" showErrorMessage="1" errorTitle="Kesalahan Jenis Data" error="Data yang dimasukkan harus berupa Angka!" sqref="H105">
      <formula1>-1000000000000000000</formula1>
      <formula2>1000000000000000000</formula2>
    </dataValidation>
    <dataValidation type="decimal" showErrorMessage="1" errorTitle="Kesalahan Jenis Data" error="Data yang dimasukkan harus berupa Angka!" sqref="I105">
      <formula1>-1000000000000000000</formula1>
      <formula2>1000000000000000000</formula2>
    </dataValidation>
    <dataValidation type="decimal" showErrorMessage="1" errorTitle="Kesalahan Jenis Data" error="Data yang dimasukkan harus berupa Angka!" sqref="J105">
      <formula1>-1000000000000000000</formula1>
      <formula2>1000000000000000000</formula2>
    </dataValidation>
    <dataValidation type="decimal" showErrorMessage="1" errorTitle="Kesalahan Jenis Data" error="Data yang dimasukkan harus berupa Angka!" sqref="K105">
      <formula1>-1000000000000000000</formula1>
      <formula2>1000000000000000000</formula2>
    </dataValidation>
    <dataValidation type="decimal" showErrorMessage="1" errorTitle="Kesalahan Jenis Data" error="Data yang dimasukkan harus berupa Angka!" sqref="L105">
      <formula1>-1000000000000000000</formula1>
      <formula2>1000000000000000000</formula2>
    </dataValidation>
    <dataValidation type="decimal" showErrorMessage="1" errorTitle="Kesalahan Jenis Data" error="Data yang dimasukkan harus berupa Angka!" sqref="M105">
      <formula1>-1000000000000000000</formula1>
      <formula2>1000000000000000000</formula2>
    </dataValidation>
    <dataValidation type="decimal" showErrorMessage="1" errorTitle="Kesalahan Jenis Data" error="Data yang dimasukkan harus berupa Angka!" sqref="N105">
      <formula1>-1000000000000000000</formula1>
      <formula2>1000000000000000000</formula2>
    </dataValidation>
    <dataValidation type="decimal" showErrorMessage="1" errorTitle="Kesalahan Jenis Data" error="Data yang dimasukkan harus berupa Angka!" sqref="O105">
      <formula1>-1000000000000000000</formula1>
      <formula2>1000000000000000000</formula2>
    </dataValidation>
    <dataValidation type="decimal" showErrorMessage="1" errorTitle="Kesalahan Jenis Data" error="Data yang dimasukkan harus berupa Angka!" sqref="P105">
      <formula1>-1000000000000000000</formula1>
      <formula2>1000000000000000000</formula2>
    </dataValidation>
    <dataValidation type="decimal" showErrorMessage="1" errorTitle="Kesalahan Jenis Data" error="Data yang dimasukkan harus berupa Angka!" sqref="Q105">
      <formula1>-1000000000000000000</formula1>
      <formula2>1000000000000000000</formula2>
    </dataValidation>
    <dataValidation type="decimal" showErrorMessage="1" errorTitle="Kesalahan Jenis Data" error="Data yang dimasukkan harus berupa Angka!" sqref="R105">
      <formula1>-1000000000000000000</formula1>
      <formula2>1000000000000000000</formula2>
    </dataValidation>
    <dataValidation type="decimal" showErrorMessage="1" errorTitle="Kesalahan Jenis Data" error="Data yang dimasukkan harus berupa Angka!" sqref="S105">
      <formula1>-1000000000000000000</formula1>
      <formula2>1000000000000000000</formula2>
    </dataValidation>
    <dataValidation type="decimal" showErrorMessage="1" errorTitle="Kesalahan Jenis Data" error="Data yang dimasukkan harus berupa Angka!" sqref="T105">
      <formula1>-1000000000000000000</formula1>
      <formula2>1000000000000000000</formula2>
    </dataValidation>
    <dataValidation type="decimal" showErrorMessage="1" errorTitle="Kesalahan Jenis Data" error="Data yang dimasukkan harus berupa Angka!" sqref="U105">
      <formula1>-1000000000000000000</formula1>
      <formula2>1000000000000000000</formula2>
    </dataValidation>
    <dataValidation type="decimal" showErrorMessage="1" errorTitle="Kesalahan Jenis Data" error="Data yang dimasukkan harus berupa Angka!" sqref="V105">
      <formula1>-1000000000000000000</formula1>
      <formula2>1000000000000000000</formula2>
    </dataValidation>
    <dataValidation type="decimal" showErrorMessage="1" errorTitle="Kesalahan Jenis Data" error="Data yang dimasukkan harus berupa Angka!" sqref="W105">
      <formula1>-1000000000000000000</formula1>
      <formula2>1000000000000000000</formula2>
    </dataValidation>
    <dataValidation type="decimal" showErrorMessage="1" errorTitle="Kesalahan Jenis Data" error="Data yang dimasukkan harus berupa Angka!" sqref="X105">
      <formula1>-1000000000000000000</formula1>
      <formula2>1000000000000000000</formula2>
    </dataValidation>
    <dataValidation type="decimal" showErrorMessage="1" errorTitle="Kesalahan Jenis Data" error="Data yang dimasukkan harus berupa Angka!" sqref="Y105">
      <formula1>-1000000000000000000</formula1>
      <formula2>1000000000000000000</formula2>
    </dataValidation>
    <dataValidation type="decimal" showErrorMessage="1" errorTitle="Kesalahan Jenis Data" error="Data yang dimasukkan harus berupa Angka!" sqref="H106">
      <formula1>-1000000000000000000</formula1>
      <formula2>1000000000000000000</formula2>
    </dataValidation>
    <dataValidation type="decimal" showErrorMessage="1" errorTitle="Kesalahan Jenis Data" error="Data yang dimasukkan harus berupa Angka!" sqref="I106">
      <formula1>-1000000000000000000</formula1>
      <formula2>1000000000000000000</formula2>
    </dataValidation>
    <dataValidation type="decimal" showErrorMessage="1" errorTitle="Kesalahan Jenis Data" error="Data yang dimasukkan harus berupa Angka!" sqref="J106">
      <formula1>-1000000000000000000</formula1>
      <formula2>1000000000000000000</formula2>
    </dataValidation>
    <dataValidation type="decimal" showErrorMessage="1" errorTitle="Kesalahan Jenis Data" error="Data yang dimasukkan harus berupa Angka!" sqref="K106">
      <formula1>-1000000000000000000</formula1>
      <formula2>1000000000000000000</formula2>
    </dataValidation>
    <dataValidation type="decimal" showErrorMessage="1" errorTitle="Kesalahan Jenis Data" error="Data yang dimasukkan harus berupa Angka!" sqref="L106">
      <formula1>-1000000000000000000</formula1>
      <formula2>1000000000000000000</formula2>
    </dataValidation>
    <dataValidation type="decimal" showErrorMessage="1" errorTitle="Kesalahan Jenis Data" error="Data yang dimasukkan harus berupa Angka!" sqref="M106">
      <formula1>-1000000000000000000</formula1>
      <formula2>1000000000000000000</formula2>
    </dataValidation>
    <dataValidation type="decimal" showErrorMessage="1" errorTitle="Kesalahan Jenis Data" error="Data yang dimasukkan harus berupa Angka!" sqref="N106">
      <formula1>-1000000000000000000</formula1>
      <formula2>1000000000000000000</formula2>
    </dataValidation>
    <dataValidation type="decimal" showErrorMessage="1" errorTitle="Kesalahan Jenis Data" error="Data yang dimasukkan harus berupa Angka!" sqref="O106">
      <formula1>-1000000000000000000</formula1>
      <formula2>1000000000000000000</formula2>
    </dataValidation>
    <dataValidation type="decimal" showErrorMessage="1" errorTitle="Kesalahan Jenis Data" error="Data yang dimasukkan harus berupa Angka!" sqref="P106">
      <formula1>-1000000000000000000</formula1>
      <formula2>1000000000000000000</formula2>
    </dataValidation>
    <dataValidation type="decimal" showErrorMessage="1" errorTitle="Kesalahan Jenis Data" error="Data yang dimasukkan harus berupa Angka!" sqref="Q106">
      <formula1>-1000000000000000000</formula1>
      <formula2>1000000000000000000</formula2>
    </dataValidation>
    <dataValidation type="decimal" showErrorMessage="1" errorTitle="Kesalahan Jenis Data" error="Data yang dimasukkan harus berupa Angka!" sqref="R106">
      <formula1>-1000000000000000000</formula1>
      <formula2>1000000000000000000</formula2>
    </dataValidation>
    <dataValidation type="decimal" showErrorMessage="1" errorTitle="Kesalahan Jenis Data" error="Data yang dimasukkan harus berupa Angka!" sqref="S106">
      <formula1>-1000000000000000000</formula1>
      <formula2>1000000000000000000</formula2>
    </dataValidation>
    <dataValidation type="decimal" showErrorMessage="1" errorTitle="Kesalahan Jenis Data" error="Data yang dimasukkan harus berupa Angka!" sqref="T106">
      <formula1>-1000000000000000000</formula1>
      <formula2>1000000000000000000</formula2>
    </dataValidation>
    <dataValidation type="decimal" showErrorMessage="1" errorTitle="Kesalahan Jenis Data" error="Data yang dimasukkan harus berupa Angka!" sqref="U106">
      <formula1>-1000000000000000000</formula1>
      <formula2>1000000000000000000</formula2>
    </dataValidation>
    <dataValidation type="decimal" showErrorMessage="1" errorTitle="Kesalahan Jenis Data" error="Data yang dimasukkan harus berupa Angka!" sqref="V106">
      <formula1>-1000000000000000000</formula1>
      <formula2>1000000000000000000</formula2>
    </dataValidation>
    <dataValidation type="decimal" showErrorMessage="1" errorTitle="Kesalahan Jenis Data" error="Data yang dimasukkan harus berupa Angka!" sqref="W106">
      <formula1>-1000000000000000000</formula1>
      <formula2>1000000000000000000</formula2>
    </dataValidation>
    <dataValidation type="decimal" showErrorMessage="1" errorTitle="Kesalahan Jenis Data" error="Data yang dimasukkan harus berupa Angka!" sqref="X106">
      <formula1>-1000000000000000000</formula1>
      <formula2>1000000000000000000</formula2>
    </dataValidation>
    <dataValidation type="decimal" showErrorMessage="1" errorTitle="Kesalahan Jenis Data" error="Data yang dimasukkan harus berupa Angka!" sqref="Y106">
      <formula1>-1000000000000000000</formula1>
      <formula2>1000000000000000000</formula2>
    </dataValidation>
    <dataValidation type="decimal" showErrorMessage="1" errorTitle="Kesalahan Jenis Data" error="Data yang dimasukkan harus berupa Angka!" sqref="H107">
      <formula1>-1000000000000000000</formula1>
      <formula2>1000000000000000000</formula2>
    </dataValidation>
    <dataValidation type="decimal" showErrorMessage="1" errorTitle="Kesalahan Jenis Data" error="Data yang dimasukkan harus berupa Angka!" sqref="I107">
      <formula1>-1000000000000000000</formula1>
      <formula2>1000000000000000000</formula2>
    </dataValidation>
    <dataValidation type="decimal" showErrorMessage="1" errorTitle="Kesalahan Jenis Data" error="Data yang dimasukkan harus berupa Angka!" sqref="J107">
      <formula1>-1000000000000000000</formula1>
      <formula2>1000000000000000000</formula2>
    </dataValidation>
    <dataValidation type="decimal" showErrorMessage="1" errorTitle="Kesalahan Jenis Data" error="Data yang dimasukkan harus berupa Angka!" sqref="K107">
      <formula1>-1000000000000000000</formula1>
      <formula2>1000000000000000000</formula2>
    </dataValidation>
    <dataValidation type="decimal" showErrorMessage="1" errorTitle="Kesalahan Jenis Data" error="Data yang dimasukkan harus berupa Angka!" sqref="L107">
      <formula1>-1000000000000000000</formula1>
      <formula2>1000000000000000000</formula2>
    </dataValidation>
    <dataValidation type="decimal" showErrorMessage="1" errorTitle="Kesalahan Jenis Data" error="Data yang dimasukkan harus berupa Angka!" sqref="M107">
      <formula1>-1000000000000000000</formula1>
      <formula2>1000000000000000000</formula2>
    </dataValidation>
    <dataValidation type="decimal" showErrorMessage="1" errorTitle="Kesalahan Jenis Data" error="Data yang dimasukkan harus berupa Angka!" sqref="N107">
      <formula1>-1000000000000000000</formula1>
      <formula2>1000000000000000000</formula2>
    </dataValidation>
    <dataValidation type="decimal" showErrorMessage="1" errorTitle="Kesalahan Jenis Data" error="Data yang dimasukkan harus berupa Angka!" sqref="O107">
      <formula1>-1000000000000000000</formula1>
      <formula2>1000000000000000000</formula2>
    </dataValidation>
    <dataValidation type="decimal" showErrorMessage="1" errorTitle="Kesalahan Jenis Data" error="Data yang dimasukkan harus berupa Angka!" sqref="P107">
      <formula1>-1000000000000000000</formula1>
      <formula2>1000000000000000000</formula2>
    </dataValidation>
    <dataValidation type="decimal" showErrorMessage="1" errorTitle="Kesalahan Jenis Data" error="Data yang dimasukkan harus berupa Angka!" sqref="Q107">
      <formula1>-1000000000000000000</formula1>
      <formula2>1000000000000000000</formula2>
    </dataValidation>
    <dataValidation type="decimal" showErrorMessage="1" errorTitle="Kesalahan Jenis Data" error="Data yang dimasukkan harus berupa Angka!" sqref="R107">
      <formula1>-1000000000000000000</formula1>
      <formula2>1000000000000000000</formula2>
    </dataValidation>
    <dataValidation type="decimal" showErrorMessage="1" errorTitle="Kesalahan Jenis Data" error="Data yang dimasukkan harus berupa Angka!" sqref="S107">
      <formula1>-1000000000000000000</formula1>
      <formula2>1000000000000000000</formula2>
    </dataValidation>
    <dataValidation type="decimal" showErrorMessage="1" errorTitle="Kesalahan Jenis Data" error="Data yang dimasukkan harus berupa Angka!" sqref="T107">
      <formula1>-1000000000000000000</formula1>
      <formula2>1000000000000000000</formula2>
    </dataValidation>
    <dataValidation type="decimal" showErrorMessage="1" errorTitle="Kesalahan Jenis Data" error="Data yang dimasukkan harus berupa Angka!" sqref="U107">
      <formula1>-1000000000000000000</formula1>
      <formula2>1000000000000000000</formula2>
    </dataValidation>
    <dataValidation type="decimal" showErrorMessage="1" errorTitle="Kesalahan Jenis Data" error="Data yang dimasukkan harus berupa Angka!" sqref="V107">
      <formula1>-1000000000000000000</formula1>
      <formula2>1000000000000000000</formula2>
    </dataValidation>
    <dataValidation type="decimal" showErrorMessage="1" errorTitle="Kesalahan Jenis Data" error="Data yang dimasukkan harus berupa Angka!" sqref="W107">
      <formula1>-1000000000000000000</formula1>
      <formula2>1000000000000000000</formula2>
    </dataValidation>
    <dataValidation type="decimal" showErrorMessage="1" errorTitle="Kesalahan Jenis Data" error="Data yang dimasukkan harus berupa Angka!" sqref="X107">
      <formula1>-1000000000000000000</formula1>
      <formula2>1000000000000000000</formula2>
    </dataValidation>
    <dataValidation type="decimal" showErrorMessage="1" errorTitle="Kesalahan Jenis Data" error="Data yang dimasukkan harus berupa Angka!" sqref="Y107">
      <formula1>-1000000000000000000</formula1>
      <formula2>1000000000000000000</formula2>
    </dataValidation>
    <dataValidation type="decimal" showErrorMessage="1" errorTitle="Kesalahan Jenis Data" error="Data yang dimasukkan harus berupa Angka!" sqref="H108">
      <formula1>-1000000000000000000</formula1>
      <formula2>1000000000000000000</formula2>
    </dataValidation>
    <dataValidation type="decimal" showErrorMessage="1" errorTitle="Kesalahan Jenis Data" error="Data yang dimasukkan harus berupa Angka!" sqref="I108">
      <formula1>-1000000000000000000</formula1>
      <formula2>1000000000000000000</formula2>
    </dataValidation>
    <dataValidation type="decimal" showErrorMessage="1" errorTitle="Kesalahan Jenis Data" error="Data yang dimasukkan harus berupa Angka!" sqref="J108">
      <formula1>-1000000000000000000</formula1>
      <formula2>1000000000000000000</formula2>
    </dataValidation>
    <dataValidation type="decimal" showErrorMessage="1" errorTitle="Kesalahan Jenis Data" error="Data yang dimasukkan harus berupa Angka!" sqref="K108">
      <formula1>-1000000000000000000</formula1>
      <formula2>1000000000000000000</formula2>
    </dataValidation>
    <dataValidation type="decimal" showErrorMessage="1" errorTitle="Kesalahan Jenis Data" error="Data yang dimasukkan harus berupa Angka!" sqref="L108">
      <formula1>-1000000000000000000</formula1>
      <formula2>1000000000000000000</formula2>
    </dataValidation>
    <dataValidation type="decimal" showErrorMessage="1" errorTitle="Kesalahan Jenis Data" error="Data yang dimasukkan harus berupa Angka!" sqref="M108">
      <formula1>-1000000000000000000</formula1>
      <formula2>1000000000000000000</formula2>
    </dataValidation>
    <dataValidation type="decimal" showErrorMessage="1" errorTitle="Kesalahan Jenis Data" error="Data yang dimasukkan harus berupa Angka!" sqref="N108">
      <formula1>-1000000000000000000</formula1>
      <formula2>1000000000000000000</formula2>
    </dataValidation>
    <dataValidation type="decimal" showErrorMessage="1" errorTitle="Kesalahan Jenis Data" error="Data yang dimasukkan harus berupa Angka!" sqref="O108">
      <formula1>-1000000000000000000</formula1>
      <formula2>1000000000000000000</formula2>
    </dataValidation>
    <dataValidation type="decimal" showErrorMessage="1" errorTitle="Kesalahan Jenis Data" error="Data yang dimasukkan harus berupa Angka!" sqref="P108">
      <formula1>-1000000000000000000</formula1>
      <formula2>1000000000000000000</formula2>
    </dataValidation>
    <dataValidation type="decimal" showErrorMessage="1" errorTitle="Kesalahan Jenis Data" error="Data yang dimasukkan harus berupa Angka!" sqref="Q108">
      <formula1>-1000000000000000000</formula1>
      <formula2>1000000000000000000</formula2>
    </dataValidation>
    <dataValidation type="decimal" showErrorMessage="1" errorTitle="Kesalahan Jenis Data" error="Data yang dimasukkan harus berupa Angka!" sqref="R108">
      <formula1>-1000000000000000000</formula1>
      <formula2>1000000000000000000</formula2>
    </dataValidation>
    <dataValidation type="decimal" showErrorMessage="1" errorTitle="Kesalahan Jenis Data" error="Data yang dimasukkan harus berupa Angka!" sqref="S108">
      <formula1>-1000000000000000000</formula1>
      <formula2>1000000000000000000</formula2>
    </dataValidation>
    <dataValidation type="decimal" showErrorMessage="1" errorTitle="Kesalahan Jenis Data" error="Data yang dimasukkan harus berupa Angka!" sqref="T108">
      <formula1>-1000000000000000000</formula1>
      <formula2>1000000000000000000</formula2>
    </dataValidation>
    <dataValidation type="decimal" showErrorMessage="1" errorTitle="Kesalahan Jenis Data" error="Data yang dimasukkan harus berupa Angka!" sqref="U108">
      <formula1>-1000000000000000000</formula1>
      <formula2>1000000000000000000</formula2>
    </dataValidation>
    <dataValidation type="decimal" showErrorMessage="1" errorTitle="Kesalahan Jenis Data" error="Data yang dimasukkan harus berupa Angka!" sqref="V108">
      <formula1>-1000000000000000000</formula1>
      <formula2>1000000000000000000</formula2>
    </dataValidation>
    <dataValidation type="decimal" showErrorMessage="1" errorTitle="Kesalahan Jenis Data" error="Data yang dimasukkan harus berupa Angka!" sqref="W108">
      <formula1>-1000000000000000000</formula1>
      <formula2>1000000000000000000</formula2>
    </dataValidation>
    <dataValidation type="decimal" showErrorMessage="1" errorTitle="Kesalahan Jenis Data" error="Data yang dimasukkan harus berupa Angka!" sqref="X108">
      <formula1>-1000000000000000000</formula1>
      <formula2>1000000000000000000</formula2>
    </dataValidation>
    <dataValidation type="decimal" showErrorMessage="1" errorTitle="Kesalahan Jenis Data" error="Data yang dimasukkan harus berupa Angka!" sqref="Y108">
      <formula1>-1000000000000000000</formula1>
      <formula2>1000000000000000000</formula2>
    </dataValidation>
    <dataValidation type="decimal" showErrorMessage="1" errorTitle="Kesalahan Jenis Data" error="Data yang dimasukkan harus berupa Angka!" sqref="H109">
      <formula1>-1000000000000000000</formula1>
      <formula2>1000000000000000000</formula2>
    </dataValidation>
    <dataValidation type="decimal" showErrorMessage="1" errorTitle="Kesalahan Jenis Data" error="Data yang dimasukkan harus berupa Angka!" sqref="I109">
      <formula1>-1000000000000000000</formula1>
      <formula2>1000000000000000000</formula2>
    </dataValidation>
    <dataValidation type="decimal" showErrorMessage="1" errorTitle="Kesalahan Jenis Data" error="Data yang dimasukkan harus berupa Angka!" sqref="J109">
      <formula1>-1000000000000000000</formula1>
      <formula2>1000000000000000000</formula2>
    </dataValidation>
    <dataValidation type="decimal" showErrorMessage="1" errorTitle="Kesalahan Jenis Data" error="Data yang dimasukkan harus berupa Angka!" sqref="K109">
      <formula1>-1000000000000000000</formula1>
      <formula2>1000000000000000000</formula2>
    </dataValidation>
    <dataValidation type="decimal" showErrorMessage="1" errorTitle="Kesalahan Jenis Data" error="Data yang dimasukkan harus berupa Angka!" sqref="L109">
      <formula1>-1000000000000000000</formula1>
      <formula2>1000000000000000000</formula2>
    </dataValidation>
    <dataValidation type="decimal" showErrorMessage="1" errorTitle="Kesalahan Jenis Data" error="Data yang dimasukkan harus berupa Angka!" sqref="M109">
      <formula1>-1000000000000000000</formula1>
      <formula2>1000000000000000000</formula2>
    </dataValidation>
    <dataValidation type="decimal" showErrorMessage="1" errorTitle="Kesalahan Jenis Data" error="Data yang dimasukkan harus berupa Angka!" sqref="N109">
      <formula1>-1000000000000000000</formula1>
      <formula2>1000000000000000000</formula2>
    </dataValidation>
    <dataValidation type="decimal" showErrorMessage="1" errorTitle="Kesalahan Jenis Data" error="Data yang dimasukkan harus berupa Angka!" sqref="O109">
      <formula1>-1000000000000000000</formula1>
      <formula2>1000000000000000000</formula2>
    </dataValidation>
    <dataValidation type="decimal" showErrorMessage="1" errorTitle="Kesalahan Jenis Data" error="Data yang dimasukkan harus berupa Angka!" sqref="P109">
      <formula1>-1000000000000000000</formula1>
      <formula2>1000000000000000000</formula2>
    </dataValidation>
    <dataValidation type="decimal" showErrorMessage="1" errorTitle="Kesalahan Jenis Data" error="Data yang dimasukkan harus berupa Angka!" sqref="Q109">
      <formula1>-1000000000000000000</formula1>
      <formula2>1000000000000000000</formula2>
    </dataValidation>
    <dataValidation type="decimal" showErrorMessage="1" errorTitle="Kesalahan Jenis Data" error="Data yang dimasukkan harus berupa Angka!" sqref="R109">
      <formula1>-1000000000000000000</formula1>
      <formula2>1000000000000000000</formula2>
    </dataValidation>
    <dataValidation type="decimal" showErrorMessage="1" errorTitle="Kesalahan Jenis Data" error="Data yang dimasukkan harus berupa Angka!" sqref="S109">
      <formula1>-1000000000000000000</formula1>
      <formula2>1000000000000000000</formula2>
    </dataValidation>
    <dataValidation type="decimal" showErrorMessage="1" errorTitle="Kesalahan Jenis Data" error="Data yang dimasukkan harus berupa Angka!" sqref="T109">
      <formula1>-1000000000000000000</formula1>
      <formula2>1000000000000000000</formula2>
    </dataValidation>
    <dataValidation type="decimal" showErrorMessage="1" errorTitle="Kesalahan Jenis Data" error="Data yang dimasukkan harus berupa Angka!" sqref="U109">
      <formula1>-1000000000000000000</formula1>
      <formula2>1000000000000000000</formula2>
    </dataValidation>
    <dataValidation type="decimal" showErrorMessage="1" errorTitle="Kesalahan Jenis Data" error="Data yang dimasukkan harus berupa Angka!" sqref="V109">
      <formula1>-1000000000000000000</formula1>
      <formula2>1000000000000000000</formula2>
    </dataValidation>
    <dataValidation type="decimal" showErrorMessage="1" errorTitle="Kesalahan Jenis Data" error="Data yang dimasukkan harus berupa Angka!" sqref="W109">
      <formula1>-1000000000000000000</formula1>
      <formula2>1000000000000000000</formula2>
    </dataValidation>
    <dataValidation type="decimal" showErrorMessage="1" errorTitle="Kesalahan Jenis Data" error="Data yang dimasukkan harus berupa Angka!" sqref="X109">
      <formula1>-1000000000000000000</formula1>
      <formula2>1000000000000000000</formula2>
    </dataValidation>
    <dataValidation type="decimal" showErrorMessage="1" errorTitle="Kesalahan Jenis Data" error="Data yang dimasukkan harus berupa Angka!" sqref="Y109">
      <formula1>-1000000000000000000</formula1>
      <formula2>1000000000000000000</formula2>
    </dataValidation>
    <dataValidation type="decimal" showErrorMessage="1" errorTitle="Kesalahan Jenis Data" error="Data yang dimasukkan harus berupa Angka!" sqref="H110">
      <formula1>-1000000000000000000</formula1>
      <formula2>1000000000000000000</formula2>
    </dataValidation>
    <dataValidation type="decimal" showErrorMessage="1" errorTitle="Kesalahan Jenis Data" error="Data yang dimasukkan harus berupa Angka!" sqref="I110">
      <formula1>-1000000000000000000</formula1>
      <formula2>1000000000000000000</formula2>
    </dataValidation>
    <dataValidation type="decimal" showErrorMessage="1" errorTitle="Kesalahan Jenis Data" error="Data yang dimasukkan harus berupa Angka!" sqref="J110">
      <formula1>-1000000000000000000</formula1>
      <formula2>1000000000000000000</formula2>
    </dataValidation>
    <dataValidation type="decimal" showErrorMessage="1" errorTitle="Kesalahan Jenis Data" error="Data yang dimasukkan harus berupa Angka!" sqref="K110">
      <formula1>-1000000000000000000</formula1>
      <formula2>1000000000000000000</formula2>
    </dataValidation>
    <dataValidation type="decimal" showErrorMessage="1" errorTitle="Kesalahan Jenis Data" error="Data yang dimasukkan harus berupa Angka!" sqref="L110">
      <formula1>-1000000000000000000</formula1>
      <formula2>1000000000000000000</formula2>
    </dataValidation>
    <dataValidation type="decimal" showErrorMessage="1" errorTitle="Kesalahan Jenis Data" error="Data yang dimasukkan harus berupa Angka!" sqref="M110">
      <formula1>-1000000000000000000</formula1>
      <formula2>1000000000000000000</formula2>
    </dataValidation>
    <dataValidation type="decimal" showErrorMessage="1" errorTitle="Kesalahan Jenis Data" error="Data yang dimasukkan harus berupa Angka!" sqref="N110">
      <formula1>-1000000000000000000</formula1>
      <formula2>1000000000000000000</formula2>
    </dataValidation>
    <dataValidation type="decimal" showErrorMessage="1" errorTitle="Kesalahan Jenis Data" error="Data yang dimasukkan harus berupa Angka!" sqref="O110">
      <formula1>-1000000000000000000</formula1>
      <formula2>1000000000000000000</formula2>
    </dataValidation>
    <dataValidation type="decimal" showErrorMessage="1" errorTitle="Kesalahan Jenis Data" error="Data yang dimasukkan harus berupa Angka!" sqref="P110">
      <formula1>-1000000000000000000</formula1>
      <formula2>1000000000000000000</formula2>
    </dataValidation>
    <dataValidation type="decimal" showErrorMessage="1" errorTitle="Kesalahan Jenis Data" error="Data yang dimasukkan harus berupa Angka!" sqref="Q110">
      <formula1>-1000000000000000000</formula1>
      <formula2>1000000000000000000</formula2>
    </dataValidation>
    <dataValidation type="decimal" showErrorMessage="1" errorTitle="Kesalahan Jenis Data" error="Data yang dimasukkan harus berupa Angka!" sqref="R110">
      <formula1>-1000000000000000000</formula1>
      <formula2>1000000000000000000</formula2>
    </dataValidation>
    <dataValidation type="decimal" showErrorMessage="1" errorTitle="Kesalahan Jenis Data" error="Data yang dimasukkan harus berupa Angka!" sqref="S110">
      <formula1>-1000000000000000000</formula1>
      <formula2>1000000000000000000</formula2>
    </dataValidation>
    <dataValidation type="decimal" showErrorMessage="1" errorTitle="Kesalahan Jenis Data" error="Data yang dimasukkan harus berupa Angka!" sqref="T110">
      <formula1>-1000000000000000000</formula1>
      <formula2>1000000000000000000</formula2>
    </dataValidation>
    <dataValidation type="decimal" showErrorMessage="1" errorTitle="Kesalahan Jenis Data" error="Data yang dimasukkan harus berupa Angka!" sqref="U110">
      <formula1>-1000000000000000000</formula1>
      <formula2>1000000000000000000</formula2>
    </dataValidation>
    <dataValidation type="decimal" showErrorMessage="1" errorTitle="Kesalahan Jenis Data" error="Data yang dimasukkan harus berupa Angka!" sqref="V110">
      <formula1>-1000000000000000000</formula1>
      <formula2>1000000000000000000</formula2>
    </dataValidation>
    <dataValidation type="decimal" showErrorMessage="1" errorTitle="Kesalahan Jenis Data" error="Data yang dimasukkan harus berupa Angka!" sqref="W110">
      <formula1>-1000000000000000000</formula1>
      <formula2>1000000000000000000</formula2>
    </dataValidation>
    <dataValidation type="decimal" showErrorMessage="1" errorTitle="Kesalahan Jenis Data" error="Data yang dimasukkan harus berupa Angka!" sqref="X110">
      <formula1>-1000000000000000000</formula1>
      <formula2>1000000000000000000</formula2>
    </dataValidation>
    <dataValidation type="decimal" showErrorMessage="1" errorTitle="Kesalahan Jenis Data" error="Data yang dimasukkan harus berupa Angka!" sqref="Y110">
      <formula1>-1000000000000000000</formula1>
      <formula2>1000000000000000000</formula2>
    </dataValidation>
    <dataValidation type="decimal" showErrorMessage="1" errorTitle="Kesalahan Jenis Data" error="Data yang dimasukkan harus berupa Angka!" sqref="H111">
      <formula1>-1000000000000000000</formula1>
      <formula2>1000000000000000000</formula2>
    </dataValidation>
    <dataValidation type="decimal" showErrorMessage="1" errorTitle="Kesalahan Jenis Data" error="Data yang dimasukkan harus berupa Angka!" sqref="I111">
      <formula1>-1000000000000000000</formula1>
      <formula2>1000000000000000000</formula2>
    </dataValidation>
    <dataValidation type="decimal" showErrorMessage="1" errorTitle="Kesalahan Jenis Data" error="Data yang dimasukkan harus berupa Angka!" sqref="J111">
      <formula1>-1000000000000000000</formula1>
      <formula2>1000000000000000000</formula2>
    </dataValidation>
    <dataValidation type="decimal" showErrorMessage="1" errorTitle="Kesalahan Jenis Data" error="Data yang dimasukkan harus berupa Angka!" sqref="K111">
      <formula1>-1000000000000000000</formula1>
      <formula2>1000000000000000000</formula2>
    </dataValidation>
    <dataValidation type="decimal" showErrorMessage="1" errorTitle="Kesalahan Jenis Data" error="Data yang dimasukkan harus berupa Angka!" sqref="L111">
      <formula1>-1000000000000000000</formula1>
      <formula2>1000000000000000000</formula2>
    </dataValidation>
    <dataValidation type="decimal" showErrorMessage="1" errorTitle="Kesalahan Jenis Data" error="Data yang dimasukkan harus berupa Angka!" sqref="M111">
      <formula1>-1000000000000000000</formula1>
      <formula2>1000000000000000000</formula2>
    </dataValidation>
    <dataValidation type="decimal" showErrorMessage="1" errorTitle="Kesalahan Jenis Data" error="Data yang dimasukkan harus berupa Angka!" sqref="N111">
      <formula1>-1000000000000000000</formula1>
      <formula2>1000000000000000000</formula2>
    </dataValidation>
    <dataValidation type="decimal" showErrorMessage="1" errorTitle="Kesalahan Jenis Data" error="Data yang dimasukkan harus berupa Angka!" sqref="O111">
      <formula1>-1000000000000000000</formula1>
      <formula2>1000000000000000000</formula2>
    </dataValidation>
    <dataValidation type="decimal" showErrorMessage="1" errorTitle="Kesalahan Jenis Data" error="Data yang dimasukkan harus berupa Angka!" sqref="P111">
      <formula1>-1000000000000000000</formula1>
      <formula2>1000000000000000000</formula2>
    </dataValidation>
    <dataValidation type="decimal" showErrorMessage="1" errorTitle="Kesalahan Jenis Data" error="Data yang dimasukkan harus berupa Angka!" sqref="Q111">
      <formula1>-1000000000000000000</formula1>
      <formula2>1000000000000000000</formula2>
    </dataValidation>
    <dataValidation type="decimal" showErrorMessage="1" errorTitle="Kesalahan Jenis Data" error="Data yang dimasukkan harus berupa Angka!" sqref="R111">
      <formula1>-1000000000000000000</formula1>
      <formula2>1000000000000000000</formula2>
    </dataValidation>
    <dataValidation type="decimal" showErrorMessage="1" errorTitle="Kesalahan Jenis Data" error="Data yang dimasukkan harus berupa Angka!" sqref="S111">
      <formula1>-1000000000000000000</formula1>
      <formula2>1000000000000000000</formula2>
    </dataValidation>
    <dataValidation type="decimal" showErrorMessage="1" errorTitle="Kesalahan Jenis Data" error="Data yang dimasukkan harus berupa Angka!" sqref="T111">
      <formula1>-1000000000000000000</formula1>
      <formula2>1000000000000000000</formula2>
    </dataValidation>
    <dataValidation type="decimal" showErrorMessage="1" errorTitle="Kesalahan Jenis Data" error="Data yang dimasukkan harus berupa Angka!" sqref="U111">
      <formula1>-1000000000000000000</formula1>
      <formula2>1000000000000000000</formula2>
    </dataValidation>
    <dataValidation type="decimal" showErrorMessage="1" errorTitle="Kesalahan Jenis Data" error="Data yang dimasukkan harus berupa Angka!" sqref="V111">
      <formula1>-1000000000000000000</formula1>
      <formula2>1000000000000000000</formula2>
    </dataValidation>
    <dataValidation type="decimal" showErrorMessage="1" errorTitle="Kesalahan Jenis Data" error="Data yang dimasukkan harus berupa Angka!" sqref="W111">
      <formula1>-1000000000000000000</formula1>
      <formula2>1000000000000000000</formula2>
    </dataValidation>
    <dataValidation type="decimal" showErrorMessage="1" errorTitle="Kesalahan Jenis Data" error="Data yang dimasukkan harus berupa Angka!" sqref="X111">
      <formula1>-1000000000000000000</formula1>
      <formula2>1000000000000000000</formula2>
    </dataValidation>
    <dataValidation type="decimal" showErrorMessage="1" errorTitle="Kesalahan Jenis Data" error="Data yang dimasukkan harus berupa Angka!" sqref="Y111">
      <formula1>-1000000000000000000</formula1>
      <formula2>1000000000000000000</formula2>
    </dataValidation>
    <dataValidation type="decimal" showErrorMessage="1" errorTitle="Kesalahan Jenis Data" error="Data yang dimasukkan harus berupa Angka!" sqref="H112">
      <formula1>-1000000000000000000</formula1>
      <formula2>1000000000000000000</formula2>
    </dataValidation>
    <dataValidation type="decimal" showErrorMessage="1" errorTitle="Kesalahan Jenis Data" error="Data yang dimasukkan harus berupa Angka!" sqref="I112">
      <formula1>-1000000000000000000</formula1>
      <formula2>1000000000000000000</formula2>
    </dataValidation>
    <dataValidation type="decimal" showErrorMessage="1" errorTitle="Kesalahan Jenis Data" error="Data yang dimasukkan harus berupa Angka!" sqref="J112">
      <formula1>-1000000000000000000</formula1>
      <formula2>1000000000000000000</formula2>
    </dataValidation>
    <dataValidation type="decimal" showErrorMessage="1" errorTitle="Kesalahan Jenis Data" error="Data yang dimasukkan harus berupa Angka!" sqref="K112">
      <formula1>-1000000000000000000</formula1>
      <formula2>1000000000000000000</formula2>
    </dataValidation>
    <dataValidation type="decimal" showErrorMessage="1" errorTitle="Kesalahan Jenis Data" error="Data yang dimasukkan harus berupa Angka!" sqref="L112">
      <formula1>-1000000000000000000</formula1>
      <formula2>1000000000000000000</formula2>
    </dataValidation>
    <dataValidation type="decimal" showErrorMessage="1" errorTitle="Kesalahan Jenis Data" error="Data yang dimasukkan harus berupa Angka!" sqref="M112">
      <formula1>-1000000000000000000</formula1>
      <formula2>1000000000000000000</formula2>
    </dataValidation>
    <dataValidation type="decimal" showErrorMessage="1" errorTitle="Kesalahan Jenis Data" error="Data yang dimasukkan harus berupa Angka!" sqref="N112">
      <formula1>-1000000000000000000</formula1>
      <formula2>1000000000000000000</formula2>
    </dataValidation>
    <dataValidation type="decimal" showErrorMessage="1" errorTitle="Kesalahan Jenis Data" error="Data yang dimasukkan harus berupa Angka!" sqref="O112">
      <formula1>-1000000000000000000</formula1>
      <formula2>1000000000000000000</formula2>
    </dataValidation>
    <dataValidation type="decimal" showErrorMessage="1" errorTitle="Kesalahan Jenis Data" error="Data yang dimasukkan harus berupa Angka!" sqref="P112">
      <formula1>-1000000000000000000</formula1>
      <formula2>1000000000000000000</formula2>
    </dataValidation>
    <dataValidation type="decimal" showErrorMessage="1" errorTitle="Kesalahan Jenis Data" error="Data yang dimasukkan harus berupa Angka!" sqref="Q112">
      <formula1>-1000000000000000000</formula1>
      <formula2>1000000000000000000</formula2>
    </dataValidation>
    <dataValidation type="decimal" showErrorMessage="1" errorTitle="Kesalahan Jenis Data" error="Data yang dimasukkan harus berupa Angka!" sqref="R112">
      <formula1>-1000000000000000000</formula1>
      <formula2>1000000000000000000</formula2>
    </dataValidation>
    <dataValidation type="decimal" showErrorMessage="1" errorTitle="Kesalahan Jenis Data" error="Data yang dimasukkan harus berupa Angka!" sqref="S112">
      <formula1>-1000000000000000000</formula1>
      <formula2>1000000000000000000</formula2>
    </dataValidation>
    <dataValidation type="decimal" showErrorMessage="1" errorTitle="Kesalahan Jenis Data" error="Data yang dimasukkan harus berupa Angka!" sqref="T112">
      <formula1>-1000000000000000000</formula1>
      <formula2>1000000000000000000</formula2>
    </dataValidation>
    <dataValidation type="decimal" showErrorMessage="1" errorTitle="Kesalahan Jenis Data" error="Data yang dimasukkan harus berupa Angka!" sqref="U112">
      <formula1>-1000000000000000000</formula1>
      <formula2>1000000000000000000</formula2>
    </dataValidation>
    <dataValidation type="decimal" showErrorMessage="1" errorTitle="Kesalahan Jenis Data" error="Data yang dimasukkan harus berupa Angka!" sqref="V112">
      <formula1>-1000000000000000000</formula1>
      <formula2>1000000000000000000</formula2>
    </dataValidation>
    <dataValidation type="decimal" showErrorMessage="1" errorTitle="Kesalahan Jenis Data" error="Data yang dimasukkan harus berupa Angka!" sqref="W112">
      <formula1>-1000000000000000000</formula1>
      <formula2>1000000000000000000</formula2>
    </dataValidation>
    <dataValidation type="decimal" showErrorMessage="1" errorTitle="Kesalahan Jenis Data" error="Data yang dimasukkan harus berupa Angka!" sqref="X112">
      <formula1>-1000000000000000000</formula1>
      <formula2>1000000000000000000</formula2>
    </dataValidation>
    <dataValidation type="decimal" showErrorMessage="1" errorTitle="Kesalahan Jenis Data" error="Data yang dimasukkan harus berupa Angka!" sqref="Y112">
      <formula1>-1000000000000000000</formula1>
      <formula2>1000000000000000000</formula2>
    </dataValidation>
    <dataValidation type="decimal" showErrorMessage="1" errorTitle="Kesalahan Jenis Data" error="Data yang dimasukkan harus berupa Angka!" sqref="H113">
      <formula1>-1000000000000000000</formula1>
      <formula2>1000000000000000000</formula2>
    </dataValidation>
    <dataValidation type="decimal" showErrorMessage="1" errorTitle="Kesalahan Jenis Data" error="Data yang dimasukkan harus berupa Angka!" sqref="I113">
      <formula1>-1000000000000000000</formula1>
      <formula2>1000000000000000000</formula2>
    </dataValidation>
    <dataValidation type="decimal" showErrorMessage="1" errorTitle="Kesalahan Jenis Data" error="Data yang dimasukkan harus berupa Angka!" sqref="J113">
      <formula1>-1000000000000000000</formula1>
      <formula2>1000000000000000000</formula2>
    </dataValidation>
    <dataValidation type="decimal" showErrorMessage="1" errorTitle="Kesalahan Jenis Data" error="Data yang dimasukkan harus berupa Angka!" sqref="K113">
      <formula1>-1000000000000000000</formula1>
      <formula2>1000000000000000000</formula2>
    </dataValidation>
    <dataValidation type="decimal" showErrorMessage="1" errorTitle="Kesalahan Jenis Data" error="Data yang dimasukkan harus berupa Angka!" sqref="L113">
      <formula1>-1000000000000000000</formula1>
      <formula2>1000000000000000000</formula2>
    </dataValidation>
    <dataValidation type="decimal" showErrorMessage="1" errorTitle="Kesalahan Jenis Data" error="Data yang dimasukkan harus berupa Angka!" sqref="M113">
      <formula1>-1000000000000000000</formula1>
      <formula2>1000000000000000000</formula2>
    </dataValidation>
    <dataValidation type="decimal" showErrorMessage="1" errorTitle="Kesalahan Jenis Data" error="Data yang dimasukkan harus berupa Angka!" sqref="N113">
      <formula1>-1000000000000000000</formula1>
      <formula2>1000000000000000000</formula2>
    </dataValidation>
    <dataValidation type="decimal" showErrorMessage="1" errorTitle="Kesalahan Jenis Data" error="Data yang dimasukkan harus berupa Angka!" sqref="O113">
      <formula1>-1000000000000000000</formula1>
      <formula2>1000000000000000000</formula2>
    </dataValidation>
    <dataValidation type="decimal" showErrorMessage="1" errorTitle="Kesalahan Jenis Data" error="Data yang dimasukkan harus berupa Angka!" sqref="P113">
      <formula1>-1000000000000000000</formula1>
      <formula2>1000000000000000000</formula2>
    </dataValidation>
    <dataValidation type="decimal" showErrorMessage="1" errorTitle="Kesalahan Jenis Data" error="Data yang dimasukkan harus berupa Angka!" sqref="Q113">
      <formula1>-1000000000000000000</formula1>
      <formula2>1000000000000000000</formula2>
    </dataValidation>
    <dataValidation type="decimal" showErrorMessage="1" errorTitle="Kesalahan Jenis Data" error="Data yang dimasukkan harus berupa Angka!" sqref="R113">
      <formula1>-1000000000000000000</formula1>
      <formula2>1000000000000000000</formula2>
    </dataValidation>
    <dataValidation type="decimal" showErrorMessage="1" errorTitle="Kesalahan Jenis Data" error="Data yang dimasukkan harus berupa Angka!" sqref="S113">
      <formula1>-1000000000000000000</formula1>
      <formula2>1000000000000000000</formula2>
    </dataValidation>
    <dataValidation type="decimal" showErrorMessage="1" errorTitle="Kesalahan Jenis Data" error="Data yang dimasukkan harus berupa Angka!" sqref="T113">
      <formula1>-1000000000000000000</formula1>
      <formula2>1000000000000000000</formula2>
    </dataValidation>
    <dataValidation type="decimal" showErrorMessage="1" errorTitle="Kesalahan Jenis Data" error="Data yang dimasukkan harus berupa Angka!" sqref="U113">
      <formula1>-1000000000000000000</formula1>
      <formula2>1000000000000000000</formula2>
    </dataValidation>
    <dataValidation type="decimal" showErrorMessage="1" errorTitle="Kesalahan Jenis Data" error="Data yang dimasukkan harus berupa Angka!" sqref="V113">
      <formula1>-1000000000000000000</formula1>
      <formula2>1000000000000000000</formula2>
    </dataValidation>
    <dataValidation type="decimal" showErrorMessage="1" errorTitle="Kesalahan Jenis Data" error="Data yang dimasukkan harus berupa Angka!" sqref="W113">
      <formula1>-1000000000000000000</formula1>
      <formula2>1000000000000000000</formula2>
    </dataValidation>
    <dataValidation type="decimal" showErrorMessage="1" errorTitle="Kesalahan Jenis Data" error="Data yang dimasukkan harus berupa Angka!" sqref="X113">
      <formula1>-1000000000000000000</formula1>
      <formula2>1000000000000000000</formula2>
    </dataValidation>
    <dataValidation type="decimal" showErrorMessage="1" errorTitle="Kesalahan Jenis Data" error="Data yang dimasukkan harus berupa Angka!" sqref="Y113">
      <formula1>-1000000000000000000</formula1>
      <formula2>1000000000000000000</formula2>
    </dataValidation>
    <dataValidation type="decimal" showErrorMessage="1" errorTitle="Kesalahan Jenis Data" error="Data yang dimasukkan harus berupa Angka!" sqref="H114">
      <formula1>-1000000000000000000</formula1>
      <formula2>1000000000000000000</formula2>
    </dataValidation>
    <dataValidation type="decimal" showErrorMessage="1" errorTitle="Kesalahan Jenis Data" error="Data yang dimasukkan harus berupa Angka!" sqref="I114">
      <formula1>-1000000000000000000</formula1>
      <formula2>1000000000000000000</formula2>
    </dataValidation>
    <dataValidation type="decimal" showErrorMessage="1" errorTitle="Kesalahan Jenis Data" error="Data yang dimasukkan harus berupa Angka!" sqref="J114">
      <formula1>-1000000000000000000</formula1>
      <formula2>1000000000000000000</formula2>
    </dataValidation>
    <dataValidation type="decimal" showErrorMessage="1" errorTitle="Kesalahan Jenis Data" error="Data yang dimasukkan harus berupa Angka!" sqref="K114">
      <formula1>-1000000000000000000</formula1>
      <formula2>1000000000000000000</formula2>
    </dataValidation>
    <dataValidation type="decimal" showErrorMessage="1" errorTitle="Kesalahan Jenis Data" error="Data yang dimasukkan harus berupa Angka!" sqref="L114">
      <formula1>-1000000000000000000</formula1>
      <formula2>1000000000000000000</formula2>
    </dataValidation>
    <dataValidation type="decimal" showErrorMessage="1" errorTitle="Kesalahan Jenis Data" error="Data yang dimasukkan harus berupa Angka!" sqref="M114">
      <formula1>-1000000000000000000</formula1>
      <formula2>1000000000000000000</formula2>
    </dataValidation>
    <dataValidation type="decimal" showErrorMessage="1" errorTitle="Kesalahan Jenis Data" error="Data yang dimasukkan harus berupa Angka!" sqref="N114">
      <formula1>-1000000000000000000</formula1>
      <formula2>1000000000000000000</formula2>
    </dataValidation>
    <dataValidation type="decimal" showErrorMessage="1" errorTitle="Kesalahan Jenis Data" error="Data yang dimasukkan harus berupa Angka!" sqref="O114">
      <formula1>-1000000000000000000</formula1>
      <formula2>1000000000000000000</formula2>
    </dataValidation>
    <dataValidation type="decimal" showErrorMessage="1" errorTitle="Kesalahan Jenis Data" error="Data yang dimasukkan harus berupa Angka!" sqref="P114">
      <formula1>-1000000000000000000</formula1>
      <formula2>1000000000000000000</formula2>
    </dataValidation>
    <dataValidation type="decimal" showErrorMessage="1" errorTitle="Kesalahan Jenis Data" error="Data yang dimasukkan harus berupa Angka!" sqref="Q114">
      <formula1>-1000000000000000000</formula1>
      <formula2>1000000000000000000</formula2>
    </dataValidation>
    <dataValidation type="decimal" showErrorMessage="1" errorTitle="Kesalahan Jenis Data" error="Data yang dimasukkan harus berupa Angka!" sqref="R114">
      <formula1>-1000000000000000000</formula1>
      <formula2>1000000000000000000</formula2>
    </dataValidation>
    <dataValidation type="decimal" showErrorMessage="1" errorTitle="Kesalahan Jenis Data" error="Data yang dimasukkan harus berupa Angka!" sqref="S114">
      <formula1>-1000000000000000000</formula1>
      <formula2>1000000000000000000</formula2>
    </dataValidation>
    <dataValidation type="decimal" showErrorMessage="1" errorTitle="Kesalahan Jenis Data" error="Data yang dimasukkan harus berupa Angka!" sqref="T114">
      <formula1>-1000000000000000000</formula1>
      <formula2>1000000000000000000</formula2>
    </dataValidation>
    <dataValidation type="decimal" showErrorMessage="1" errorTitle="Kesalahan Jenis Data" error="Data yang dimasukkan harus berupa Angka!" sqref="U114">
      <formula1>-1000000000000000000</formula1>
      <formula2>1000000000000000000</formula2>
    </dataValidation>
    <dataValidation type="decimal" showErrorMessage="1" errorTitle="Kesalahan Jenis Data" error="Data yang dimasukkan harus berupa Angka!" sqref="V114">
      <formula1>-1000000000000000000</formula1>
      <formula2>1000000000000000000</formula2>
    </dataValidation>
    <dataValidation type="decimal" showErrorMessage="1" errorTitle="Kesalahan Jenis Data" error="Data yang dimasukkan harus berupa Angka!" sqref="W114">
      <formula1>-1000000000000000000</formula1>
      <formula2>1000000000000000000</formula2>
    </dataValidation>
    <dataValidation type="decimal" showErrorMessage="1" errorTitle="Kesalahan Jenis Data" error="Data yang dimasukkan harus berupa Angka!" sqref="X114">
      <formula1>-1000000000000000000</formula1>
      <formula2>1000000000000000000</formula2>
    </dataValidation>
    <dataValidation type="decimal" showErrorMessage="1" errorTitle="Kesalahan Jenis Data" error="Data yang dimasukkan harus berupa Angka!" sqref="Y114">
      <formula1>-1000000000000000000</formula1>
      <formula2>1000000000000000000</formula2>
    </dataValidation>
    <dataValidation type="decimal" showErrorMessage="1" errorTitle="Kesalahan Jenis Data" error="Data yang dimasukkan harus berupa Angka!" sqref="H115">
      <formula1>-1000000000000000000</formula1>
      <formula2>1000000000000000000</formula2>
    </dataValidation>
    <dataValidation type="decimal" showErrorMessage="1" errorTitle="Kesalahan Jenis Data" error="Data yang dimasukkan harus berupa Angka!" sqref="I115">
      <formula1>-1000000000000000000</formula1>
      <formula2>1000000000000000000</formula2>
    </dataValidation>
    <dataValidation type="decimal" showErrorMessage="1" errorTitle="Kesalahan Jenis Data" error="Data yang dimasukkan harus berupa Angka!" sqref="J115">
      <formula1>-1000000000000000000</formula1>
      <formula2>1000000000000000000</formula2>
    </dataValidation>
    <dataValidation type="decimal" showErrorMessage="1" errorTitle="Kesalahan Jenis Data" error="Data yang dimasukkan harus berupa Angka!" sqref="K115">
      <formula1>-1000000000000000000</formula1>
      <formula2>1000000000000000000</formula2>
    </dataValidation>
    <dataValidation type="decimal" showErrorMessage="1" errorTitle="Kesalahan Jenis Data" error="Data yang dimasukkan harus berupa Angka!" sqref="L115">
      <formula1>-1000000000000000000</formula1>
      <formula2>1000000000000000000</formula2>
    </dataValidation>
    <dataValidation type="decimal" showErrorMessage="1" errorTitle="Kesalahan Jenis Data" error="Data yang dimasukkan harus berupa Angka!" sqref="M115">
      <formula1>-1000000000000000000</formula1>
      <formula2>1000000000000000000</formula2>
    </dataValidation>
    <dataValidation type="decimal" showErrorMessage="1" errorTitle="Kesalahan Jenis Data" error="Data yang dimasukkan harus berupa Angka!" sqref="N115">
      <formula1>-1000000000000000000</formula1>
      <formula2>1000000000000000000</formula2>
    </dataValidation>
    <dataValidation type="decimal" showErrorMessage="1" errorTitle="Kesalahan Jenis Data" error="Data yang dimasukkan harus berupa Angka!" sqref="O115">
      <formula1>-1000000000000000000</formula1>
      <formula2>1000000000000000000</formula2>
    </dataValidation>
    <dataValidation type="decimal" showErrorMessage="1" errorTitle="Kesalahan Jenis Data" error="Data yang dimasukkan harus berupa Angka!" sqref="P115">
      <formula1>-1000000000000000000</formula1>
      <formula2>1000000000000000000</formula2>
    </dataValidation>
    <dataValidation type="decimal" showErrorMessage="1" errorTitle="Kesalahan Jenis Data" error="Data yang dimasukkan harus berupa Angka!" sqref="Q115">
      <formula1>-1000000000000000000</formula1>
      <formula2>1000000000000000000</formula2>
    </dataValidation>
    <dataValidation type="decimal" showErrorMessage="1" errorTitle="Kesalahan Jenis Data" error="Data yang dimasukkan harus berupa Angka!" sqref="R115">
      <formula1>-1000000000000000000</formula1>
      <formula2>1000000000000000000</formula2>
    </dataValidation>
    <dataValidation type="decimal" showErrorMessage="1" errorTitle="Kesalahan Jenis Data" error="Data yang dimasukkan harus berupa Angka!" sqref="S115">
      <formula1>-1000000000000000000</formula1>
      <formula2>1000000000000000000</formula2>
    </dataValidation>
    <dataValidation type="decimal" showErrorMessage="1" errorTitle="Kesalahan Jenis Data" error="Data yang dimasukkan harus berupa Angka!" sqref="T115">
      <formula1>-1000000000000000000</formula1>
      <formula2>1000000000000000000</formula2>
    </dataValidation>
    <dataValidation type="decimal" showErrorMessage="1" errorTitle="Kesalahan Jenis Data" error="Data yang dimasukkan harus berupa Angka!" sqref="U115">
      <formula1>-1000000000000000000</formula1>
      <formula2>1000000000000000000</formula2>
    </dataValidation>
    <dataValidation type="decimal" showErrorMessage="1" errorTitle="Kesalahan Jenis Data" error="Data yang dimasukkan harus berupa Angka!" sqref="V115">
      <formula1>-1000000000000000000</formula1>
      <formula2>1000000000000000000</formula2>
    </dataValidation>
    <dataValidation type="decimal" showErrorMessage="1" errorTitle="Kesalahan Jenis Data" error="Data yang dimasukkan harus berupa Angka!" sqref="W115">
      <formula1>-1000000000000000000</formula1>
      <formula2>1000000000000000000</formula2>
    </dataValidation>
    <dataValidation type="decimal" showErrorMessage="1" errorTitle="Kesalahan Jenis Data" error="Data yang dimasukkan harus berupa Angka!" sqref="X115">
      <formula1>-1000000000000000000</formula1>
      <formula2>1000000000000000000</formula2>
    </dataValidation>
    <dataValidation type="decimal" showErrorMessage="1" errorTitle="Kesalahan Jenis Data" error="Data yang dimasukkan harus berupa Angka!" sqref="Y115">
      <formula1>-1000000000000000000</formula1>
      <formula2>1000000000000000000</formula2>
    </dataValidation>
  </dataValidations>
  <pageMargins left="0.7" right="0.7" top="0.75" bottom="0.75" header="0.3" footer="0.3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B2:L26"/>
  <sheetViews>
    <sheetView showGridLines="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H18" sqref="H18"/>
    </sheetView>
  </sheetViews>
  <sheetFormatPr defaultRowHeight="15" x14ac:dyDescent="0.25"/>
  <cols>
    <col min="1" max="1" width="9.140625" style="1" customWidth="1"/>
    <col min="2" max="2" width="1" style="1" customWidth="1"/>
    <col min="3" max="4" width="20" style="1" customWidth="1"/>
    <col min="5" max="11" width="30" style="1" customWidth="1"/>
    <col min="12" max="12" width="1" style="1" customWidth="1"/>
    <col min="13" max="13" width="9.140625" style="1" customWidth="1"/>
    <col min="14" max="16384" width="9.140625" style="1"/>
  </cols>
  <sheetData>
    <row r="2" spans="2:12" ht="5.0999999999999996" customHeight="1" x14ac:dyDescent="0.25">
      <c r="B2" s="9" t="s">
        <v>487</v>
      </c>
      <c r="C2" s="2"/>
      <c r="D2" s="2"/>
      <c r="E2" s="2"/>
      <c r="F2" s="2"/>
      <c r="G2" s="2"/>
      <c r="H2" s="2"/>
      <c r="I2" s="2"/>
      <c r="J2" s="2"/>
      <c r="K2" s="2"/>
      <c r="L2" s="2"/>
    </row>
    <row r="3" spans="2:12" hidden="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</row>
    <row r="4" spans="2:12" hidden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2:12" hidden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</row>
    <row r="6" spans="2:12" hidden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</row>
    <row r="7" spans="2:12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81"/>
      <c r="J7" s="81"/>
      <c r="K7" s="81"/>
      <c r="L7" s="2"/>
    </row>
    <row r="8" spans="2:12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</row>
    <row r="9" spans="2:12" x14ac:dyDescent="0.25">
      <c r="B9" s="2"/>
      <c r="C9" s="82" t="s">
        <v>488</v>
      </c>
      <c r="D9" s="82"/>
      <c r="E9" s="82"/>
      <c r="F9" s="82"/>
      <c r="G9" s="82"/>
      <c r="H9" s="82"/>
      <c r="I9" s="82"/>
      <c r="J9" s="82"/>
      <c r="K9" s="82"/>
      <c r="L9" s="2"/>
    </row>
    <row r="10" spans="2:12" x14ac:dyDescent="0.25">
      <c r="B10" s="2"/>
      <c r="C10" s="82" t="s">
        <v>489</v>
      </c>
      <c r="D10" s="82"/>
      <c r="E10" s="82"/>
      <c r="F10" s="82"/>
      <c r="G10" s="82"/>
      <c r="H10" s="82"/>
      <c r="I10" s="82"/>
      <c r="J10" s="82"/>
      <c r="K10" s="82"/>
      <c r="L10" s="2"/>
    </row>
    <row r="11" spans="2:12" x14ac:dyDescent="0.25">
      <c r="B11" s="2"/>
      <c r="C11" s="83" t="str">
        <f>"Per "&amp;CONCATENATE("Bulan ", 'Data Umum'!D12, " Tahun ", TEXT('Data Umum'!D11, "YYYY"))</f>
        <v>Per Bulan Desember Tahun 2014</v>
      </c>
      <c r="D11" s="83"/>
      <c r="E11" s="83"/>
      <c r="F11" s="83"/>
      <c r="G11" s="83"/>
      <c r="H11" s="83"/>
      <c r="I11" s="83"/>
      <c r="J11" s="83"/>
      <c r="K11" s="83"/>
      <c r="L11" s="2"/>
    </row>
    <row r="12" spans="2:12" hidden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</row>
    <row r="13" spans="2:12" x14ac:dyDescent="0.25">
      <c r="B13" s="2"/>
      <c r="C13" s="84" t="s">
        <v>142</v>
      </c>
      <c r="D13" s="84"/>
      <c r="E13" s="84"/>
      <c r="F13" s="84"/>
      <c r="G13" s="84"/>
      <c r="H13" s="84"/>
      <c r="I13" s="84"/>
      <c r="J13" s="84"/>
      <c r="K13" s="84"/>
      <c r="L13" s="2"/>
    </row>
    <row r="14" spans="2:12" x14ac:dyDescent="0.25">
      <c r="B14" s="2"/>
      <c r="C14" s="76" t="s">
        <v>490</v>
      </c>
      <c r="D14" s="75"/>
      <c r="E14" s="79" t="str">
        <f>"Wilayah Pemasaran"</f>
        <v>Wilayah Pemasaran</v>
      </c>
      <c r="F14" s="79" t="str">
        <f>"Kategori Pemasar Badan Hukum"</f>
        <v>Kategori Pemasar Badan Hukum</v>
      </c>
      <c r="G14" s="79" t="str">
        <f>"Jumlah Pemasar Badan Hukum"</f>
        <v>Jumlah Pemasar Badan Hukum</v>
      </c>
      <c r="H14" s="79" t="str">
        <f>"Jumlah Pemasar Perorangan"</f>
        <v>Jumlah Pemasar Perorangan</v>
      </c>
      <c r="I14" s="79" t="str">
        <f>"Nama Produk yang Dipasarkan"</f>
        <v>Nama Produk yang Dipasarkan</v>
      </c>
      <c r="J14" s="79" t="str">
        <f>"Jumlah Peserta/Tertanggung"</f>
        <v>Jumlah Peserta/Tertanggung</v>
      </c>
      <c r="K14" s="79" t="str">
        <f>"Premi/Kontribusi Bruto (Rp)"</f>
        <v>Premi/Kontribusi Bruto (Rp)</v>
      </c>
      <c r="L14" s="2"/>
    </row>
    <row r="15" spans="2:12" x14ac:dyDescent="0.25">
      <c r="B15" s="2"/>
      <c r="C15" s="77"/>
      <c r="D15" s="78"/>
      <c r="E15" s="80"/>
      <c r="F15" s="80"/>
      <c r="G15" s="80"/>
      <c r="H15" s="80"/>
      <c r="I15" s="80"/>
      <c r="J15" s="80"/>
      <c r="K15" s="80"/>
      <c r="L15" s="2"/>
    </row>
    <row r="16" spans="2:12" x14ac:dyDescent="0.25">
      <c r="B16" s="2"/>
      <c r="C16" s="74" t="s">
        <v>491</v>
      </c>
      <c r="D16" s="75"/>
      <c r="E16" s="73"/>
      <c r="F16" s="73"/>
      <c r="G16" s="87">
        <v>0</v>
      </c>
      <c r="H16" s="87">
        <v>0</v>
      </c>
      <c r="I16" s="73"/>
      <c r="J16" s="87">
        <v>0</v>
      </c>
      <c r="K16" s="87">
        <v>0</v>
      </c>
      <c r="L16" s="2"/>
    </row>
    <row r="17" spans="2:12" x14ac:dyDescent="0.25">
      <c r="B17" s="2"/>
      <c r="C17" s="74" t="s">
        <v>492</v>
      </c>
      <c r="D17" s="75"/>
      <c r="E17" s="73"/>
      <c r="F17" s="73"/>
      <c r="G17" s="87">
        <v>0</v>
      </c>
      <c r="H17" s="87">
        <v>0</v>
      </c>
      <c r="I17" s="73"/>
      <c r="J17" s="87">
        <v>0</v>
      </c>
      <c r="K17" s="87">
        <v>0</v>
      </c>
      <c r="L17" s="2"/>
    </row>
    <row r="18" spans="2:12" x14ac:dyDescent="0.25">
      <c r="B18" s="2"/>
      <c r="C18" s="74" t="s">
        <v>493</v>
      </c>
      <c r="D18" s="75"/>
      <c r="E18" s="73"/>
      <c r="F18" s="73"/>
      <c r="G18" s="87">
        <v>0</v>
      </c>
      <c r="H18" s="87">
        <v>0</v>
      </c>
      <c r="I18" s="73"/>
      <c r="J18" s="87">
        <v>0</v>
      </c>
      <c r="K18" s="87">
        <v>0</v>
      </c>
      <c r="L18" s="2"/>
    </row>
    <row r="19" spans="2:12" x14ac:dyDescent="0.25">
      <c r="B19" s="2"/>
      <c r="C19" s="74" t="s">
        <v>494</v>
      </c>
      <c r="D19" s="75"/>
      <c r="E19" s="73"/>
      <c r="F19" s="21" t="str">
        <f>""</f>
        <v/>
      </c>
      <c r="G19" s="20">
        <f>G20+G21</f>
        <v>0</v>
      </c>
      <c r="H19" s="87">
        <v>0</v>
      </c>
      <c r="I19" s="73"/>
      <c r="J19" s="20">
        <f>J20+J21</f>
        <v>0</v>
      </c>
      <c r="K19" s="20">
        <f>K20+K21</f>
        <v>0</v>
      </c>
      <c r="L19" s="2"/>
    </row>
    <row r="20" spans="2:12" x14ac:dyDescent="0.25">
      <c r="B20" s="2"/>
      <c r="C20" s="74" t="s">
        <v>495</v>
      </c>
      <c r="D20" s="75"/>
      <c r="E20" s="73"/>
      <c r="F20" s="73"/>
      <c r="G20" s="87">
        <v>0</v>
      </c>
      <c r="H20" s="87">
        <v>0</v>
      </c>
      <c r="I20" s="73"/>
      <c r="J20" s="87">
        <v>0</v>
      </c>
      <c r="K20" s="87">
        <v>0</v>
      </c>
      <c r="L20" s="2"/>
    </row>
    <row r="21" spans="2:12" x14ac:dyDescent="0.25">
      <c r="B21" s="2"/>
      <c r="C21" s="74" t="s">
        <v>496</v>
      </c>
      <c r="D21" s="75"/>
      <c r="E21" s="73"/>
      <c r="F21" s="73"/>
      <c r="G21" s="87">
        <v>0</v>
      </c>
      <c r="H21" s="87">
        <v>0</v>
      </c>
      <c r="I21" s="73"/>
      <c r="J21" s="87">
        <v>0</v>
      </c>
      <c r="K21" s="87">
        <v>0</v>
      </c>
      <c r="L21" s="2"/>
    </row>
    <row r="22" spans="2:12" x14ac:dyDescent="0.25">
      <c r="B22" s="2"/>
      <c r="C22" s="74" t="s">
        <v>497</v>
      </c>
      <c r="D22" s="75"/>
      <c r="E22" s="73"/>
      <c r="F22" s="21" t="str">
        <f>""</f>
        <v/>
      </c>
      <c r="G22" s="21" t="str">
        <f>""</f>
        <v/>
      </c>
      <c r="H22" s="87">
        <v>0</v>
      </c>
      <c r="I22" s="73"/>
      <c r="J22" s="20">
        <f>J23+J24</f>
        <v>0</v>
      </c>
      <c r="K22" s="20">
        <f>K23+K24</f>
        <v>0</v>
      </c>
      <c r="L22" s="2"/>
    </row>
    <row r="23" spans="2:12" x14ac:dyDescent="0.25">
      <c r="B23" s="2"/>
      <c r="C23" s="74" t="s">
        <v>495</v>
      </c>
      <c r="D23" s="75"/>
      <c r="E23" s="73"/>
      <c r="F23" s="73"/>
      <c r="G23" s="21" t="str">
        <f>""</f>
        <v/>
      </c>
      <c r="H23" s="87">
        <v>0</v>
      </c>
      <c r="I23" s="73"/>
      <c r="J23" s="87">
        <v>0</v>
      </c>
      <c r="K23" s="87">
        <v>0</v>
      </c>
      <c r="L23" s="2"/>
    </row>
    <row r="24" spans="2:12" x14ac:dyDescent="0.25">
      <c r="B24" s="2"/>
      <c r="C24" s="74" t="s">
        <v>496</v>
      </c>
      <c r="D24" s="75"/>
      <c r="E24" s="73"/>
      <c r="F24" s="73"/>
      <c r="G24" s="21" t="str">
        <f>""</f>
        <v/>
      </c>
      <c r="H24" s="87">
        <v>0</v>
      </c>
      <c r="I24" s="73"/>
      <c r="J24" s="87">
        <v>0</v>
      </c>
      <c r="K24" s="87">
        <v>0</v>
      </c>
      <c r="L24" s="2"/>
    </row>
    <row r="25" spans="2:12" x14ac:dyDescent="0.25"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</row>
    <row r="26" spans="2:12" ht="5.0999999999999996" customHeight="1" x14ac:dyDescent="0.25"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</row>
  </sheetData>
  <sheetProtection password="BBAF" sheet="1" formatColumns="0" selectLockedCells="1"/>
  <mergeCells count="75">
    <mergeCell ref="C7:K7"/>
    <mergeCell ref="C9:K9"/>
    <mergeCell ref="C10:K10"/>
    <mergeCell ref="C11:K11"/>
    <mergeCell ref="C13:K13"/>
    <mergeCell ref="I14:I15"/>
    <mergeCell ref="J14:J15"/>
    <mergeCell ref="K14:K15"/>
    <mergeCell ref="C16:D16"/>
    <mergeCell ref="E16"/>
    <mergeCell ref="F16"/>
    <mergeCell ref="G16"/>
    <mergeCell ref="H16"/>
    <mergeCell ref="I16"/>
    <mergeCell ref="J16"/>
    <mergeCell ref="K16"/>
    <mergeCell ref="C14:D15"/>
    <mergeCell ref="E14:E15"/>
    <mergeCell ref="F14:F15"/>
    <mergeCell ref="G14:G15"/>
    <mergeCell ref="H14:H15"/>
    <mergeCell ref="I17"/>
    <mergeCell ref="J17"/>
    <mergeCell ref="K17"/>
    <mergeCell ref="C18:D18"/>
    <mergeCell ref="E18"/>
    <mergeCell ref="F18"/>
    <mergeCell ref="G18"/>
    <mergeCell ref="H18"/>
    <mergeCell ref="I18"/>
    <mergeCell ref="J18"/>
    <mergeCell ref="K18"/>
    <mergeCell ref="C17:D17"/>
    <mergeCell ref="E17"/>
    <mergeCell ref="F17"/>
    <mergeCell ref="G17"/>
    <mergeCell ref="H17"/>
    <mergeCell ref="C19:D19"/>
    <mergeCell ref="E19"/>
    <mergeCell ref="H19"/>
    <mergeCell ref="I19"/>
    <mergeCell ref="C20:D20"/>
    <mergeCell ref="E20"/>
    <mergeCell ref="F20"/>
    <mergeCell ref="G20"/>
    <mergeCell ref="H20"/>
    <mergeCell ref="I20"/>
    <mergeCell ref="J20"/>
    <mergeCell ref="K20"/>
    <mergeCell ref="C21:D21"/>
    <mergeCell ref="E21"/>
    <mergeCell ref="F21"/>
    <mergeCell ref="G21"/>
    <mergeCell ref="H21"/>
    <mergeCell ref="I21"/>
    <mergeCell ref="J21"/>
    <mergeCell ref="K21"/>
    <mergeCell ref="C22:D22"/>
    <mergeCell ref="E22"/>
    <mergeCell ref="H22"/>
    <mergeCell ref="I22"/>
    <mergeCell ref="C23:D23"/>
    <mergeCell ref="E23"/>
    <mergeCell ref="F23"/>
    <mergeCell ref="H23"/>
    <mergeCell ref="I23"/>
    <mergeCell ref="J23"/>
    <mergeCell ref="K23"/>
    <mergeCell ref="C24:D24"/>
    <mergeCell ref="E24"/>
    <mergeCell ref="F24"/>
    <mergeCell ref="H24"/>
    <mergeCell ref="I24"/>
    <mergeCell ref="J24"/>
    <mergeCell ref="K24"/>
  </mergeCells>
  <dataValidations count="28">
    <dataValidation type="decimal" showErrorMessage="1" errorTitle="Kesalahan Jenis Data" error="Data yang dimasukkan harus berupa Angka!" sqref="G16">
      <formula1>-1000000000000000000</formula1>
      <formula2>1000000000000000000</formula2>
    </dataValidation>
    <dataValidation type="decimal" showErrorMessage="1" errorTitle="Kesalahan Jenis Data" error="Data yang dimasukkan harus berupa Angka!" sqref="H16">
      <formula1>-1000000000000000000</formula1>
      <formula2>1000000000000000000</formula2>
    </dataValidation>
    <dataValidation type="decimal" showErrorMessage="1" errorTitle="Kesalahan Jenis Data" error="Data yang dimasukkan harus berupa Angka!" sqref="J16">
      <formula1>-1000000000000000000</formula1>
      <formula2>1000000000000000000</formula2>
    </dataValidation>
    <dataValidation type="decimal" showErrorMessage="1" errorTitle="Kesalahan Jenis Data" error="Data yang dimasukkan harus berupa Angka!" sqref="K16">
      <formula1>-1000000000000000000</formula1>
      <formula2>1000000000000000000</formula2>
    </dataValidation>
    <dataValidation type="decimal" showErrorMessage="1" errorTitle="Kesalahan Jenis Data" error="Data yang dimasukkan harus berupa Angka!" sqref="G17">
      <formula1>-1000000000000000000</formula1>
      <formula2>1000000000000000000</formula2>
    </dataValidation>
    <dataValidation type="decimal" showErrorMessage="1" errorTitle="Kesalahan Jenis Data" error="Data yang dimasukkan harus berupa Angka!" sqref="H17">
      <formula1>-1000000000000000000</formula1>
      <formula2>1000000000000000000</formula2>
    </dataValidation>
    <dataValidation type="decimal" showErrorMessage="1" errorTitle="Kesalahan Jenis Data" error="Data yang dimasukkan harus berupa Angka!" sqref="J17">
      <formula1>-1000000000000000000</formula1>
      <formula2>1000000000000000000</formula2>
    </dataValidation>
    <dataValidation type="decimal" showErrorMessage="1" errorTitle="Kesalahan Jenis Data" error="Data yang dimasukkan harus berupa Angka!" sqref="K17">
      <formula1>-1000000000000000000</formula1>
      <formula2>1000000000000000000</formula2>
    </dataValidation>
    <dataValidation type="decimal" showErrorMessage="1" errorTitle="Kesalahan Jenis Data" error="Data yang dimasukkan harus berupa Angka!" sqref="G18">
      <formula1>-1000000000000000000</formula1>
      <formula2>1000000000000000000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J18">
      <formula1>-1000000000000000000</formula1>
      <formula2>1000000000000000000</formula2>
    </dataValidation>
    <dataValidation type="decimal" showErrorMessage="1" errorTitle="Kesalahan Jenis Data" error="Data yang dimasukkan harus berupa Angka!" sqref="K18">
      <formula1>-1000000000000000000</formula1>
      <formula2>1000000000000000000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G20">
      <formula1>-1000000000000000000</formula1>
      <formula2>1000000000000000000</formula2>
    </dataValidation>
    <dataValidation type="decimal" showErrorMessage="1" errorTitle="Kesalahan Jenis Data" error="Data yang dimasukkan harus berupa Angka!" sqref="H20">
      <formula1>-1000000000000000000</formula1>
      <formula2>1000000000000000000</formula2>
    </dataValidation>
    <dataValidation type="decimal" showErrorMessage="1" errorTitle="Kesalahan Jenis Data" error="Data yang dimasukkan harus berupa Angka!" sqref="J20">
      <formula1>-1000000000000000000</formula1>
      <formula2>1000000000000000000</formula2>
    </dataValidation>
    <dataValidation type="decimal" showErrorMessage="1" errorTitle="Kesalahan Jenis Data" error="Data yang dimasukkan harus berupa Angka!" sqref="K20">
      <formula1>-1000000000000000000</formula1>
      <formula2>1000000000000000000</formula2>
    </dataValidation>
    <dataValidation type="decimal" showErrorMessage="1" errorTitle="Kesalahan Jenis Data" error="Data yang dimasukkan harus berupa Angka!" sqref="G21">
      <formula1>-1000000000000000000</formula1>
      <formula2>1000000000000000000</formula2>
    </dataValidation>
    <dataValidation type="decimal" showErrorMessage="1" errorTitle="Kesalahan Jenis Data" error="Data yang dimasukkan harus berupa Angka!" sqref="H21">
      <formula1>-1000000000000000000</formula1>
      <formula2>1000000000000000000</formula2>
    </dataValidation>
    <dataValidation type="decimal" showErrorMessage="1" errorTitle="Kesalahan Jenis Data" error="Data yang dimasukkan harus berupa Angka!" sqref="J21">
      <formula1>-1000000000000000000</formula1>
      <formula2>1000000000000000000</formula2>
    </dataValidation>
    <dataValidation type="decimal" showErrorMessage="1" errorTitle="Kesalahan Jenis Data" error="Data yang dimasukkan harus berupa Angka!" sqref="K21">
      <formula1>-1000000000000000000</formula1>
      <formula2>1000000000000000000</formula2>
    </dataValidation>
    <dataValidation type="decimal" showErrorMessage="1" errorTitle="Kesalahan Jenis Data" error="Data yang dimasukkan harus berupa Angka!" sqref="H22">
      <formula1>-1000000000000000000</formula1>
      <formula2>1000000000000000000</formula2>
    </dataValidation>
    <dataValidation type="decimal" showErrorMessage="1" errorTitle="Kesalahan Jenis Data" error="Data yang dimasukkan harus berupa Angka!" sqref="H23">
      <formula1>-1000000000000000000</formula1>
      <formula2>1000000000000000000</formula2>
    </dataValidation>
    <dataValidation type="decimal" showErrorMessage="1" errorTitle="Kesalahan Jenis Data" error="Data yang dimasukkan harus berupa Angka!" sqref="J23">
      <formula1>-1000000000000000000</formula1>
      <formula2>1000000000000000000</formula2>
    </dataValidation>
    <dataValidation type="decimal" showErrorMessage="1" errorTitle="Kesalahan Jenis Data" error="Data yang dimasukkan harus berupa Angka!" sqref="K23">
      <formula1>-1000000000000000000</formula1>
      <formula2>1000000000000000000</formula2>
    </dataValidation>
    <dataValidation type="decimal" showErrorMessage="1" errorTitle="Kesalahan Jenis Data" error="Data yang dimasukkan harus berupa Angka!" sqref="H24">
      <formula1>-1000000000000000000</formula1>
      <formula2>1000000000000000000</formula2>
    </dataValidation>
    <dataValidation type="decimal" showErrorMessage="1" errorTitle="Kesalahan Jenis Data" error="Data yang dimasukkan harus berupa Angka!" sqref="J24">
      <formula1>-1000000000000000000</formula1>
      <formula2>1000000000000000000</formula2>
    </dataValidation>
    <dataValidation type="decimal" showErrorMessage="1" errorTitle="Kesalahan Jenis Data" error="Data yang dimasukkan harus berupa Angka!" sqref="K24">
      <formula1>-1000000000000000000</formula1>
      <formula2>1000000000000000000</formula2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2:AE118"/>
  <sheetViews>
    <sheetView showGridLines="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H21" sqref="H21"/>
    </sheetView>
  </sheetViews>
  <sheetFormatPr defaultRowHeight="15" x14ac:dyDescent="0.25"/>
  <cols>
    <col min="1" max="1" width="9.140625" style="1" customWidth="1"/>
    <col min="2" max="3" width="1" style="1" customWidth="1"/>
    <col min="4" max="4" width="20" style="1" customWidth="1"/>
    <col min="5" max="5" width="19.5703125" style="1" bestFit="1" customWidth="1"/>
    <col min="6" max="6" width="11" style="1" bestFit="1" customWidth="1"/>
    <col min="7" max="7" width="2" style="1" customWidth="1"/>
    <col min="8" max="8" width="54.7109375" style="1" bestFit="1" customWidth="1"/>
    <col min="9" max="9" width="10" style="1" customWidth="1"/>
    <col min="10" max="10" width="17.28515625" style="1" bestFit="1" customWidth="1"/>
    <col min="11" max="11" width="10" style="1" customWidth="1"/>
    <col min="12" max="12" width="10" style="1" bestFit="1" customWidth="1"/>
    <col min="13" max="13" width="2" style="1" customWidth="1"/>
    <col min="14" max="14" width="29.85546875" style="1" customWidth="1"/>
    <col min="15" max="15" width="40" style="1" customWidth="1"/>
    <col min="16" max="16" width="11" style="1" bestFit="1" customWidth="1"/>
    <col min="17" max="17" width="2" style="1" customWidth="1"/>
    <col min="18" max="18" width="30.7109375" style="1" customWidth="1"/>
    <col min="19" max="19" width="24.140625" style="1" bestFit="1" customWidth="1"/>
    <col min="20" max="20" width="28.85546875" style="1" bestFit="1" customWidth="1"/>
    <col min="21" max="21" width="11" style="1" bestFit="1" customWidth="1"/>
    <col min="22" max="22" width="2" style="1" customWidth="1"/>
    <col min="23" max="23" width="20" style="1" customWidth="1"/>
    <col min="24" max="27" width="30" style="1" customWidth="1"/>
    <col min="28" max="28" width="2" style="1" customWidth="1"/>
    <col min="29" max="29" width="20" style="1" customWidth="1"/>
    <col min="30" max="30" width="30" style="1" customWidth="1"/>
    <col min="31" max="31" width="1" style="1" customWidth="1"/>
    <col min="32" max="32" width="9.140625" style="1" customWidth="1"/>
    <col min="33" max="16384" width="9.140625" style="1"/>
  </cols>
  <sheetData>
    <row r="2" spans="2:31" ht="5.0999999999999996" customHeight="1" x14ac:dyDescent="0.25">
      <c r="B2" s="9" t="s">
        <v>498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2:31" hidden="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2:31" hidden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2:31" hidden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2:31" hidden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2:31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81"/>
      <c r="J7" s="81"/>
      <c r="K7" s="81"/>
      <c r="L7" s="81"/>
      <c r="M7" s="81"/>
      <c r="N7" s="81"/>
      <c r="O7" s="81"/>
      <c r="P7" s="81"/>
      <c r="Q7" s="81"/>
      <c r="R7" s="81"/>
      <c r="S7" s="81"/>
      <c r="T7" s="81"/>
      <c r="U7" s="81"/>
      <c r="V7" s="81"/>
      <c r="W7" s="81"/>
      <c r="X7" s="81"/>
      <c r="Y7" s="81"/>
      <c r="Z7" s="81"/>
      <c r="AA7" s="81"/>
      <c r="AB7" s="81"/>
      <c r="AC7" s="81"/>
      <c r="AD7" s="81"/>
      <c r="AE7" s="2"/>
    </row>
    <row r="8" spans="2:31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2:31" x14ac:dyDescent="0.25">
      <c r="B9" s="2"/>
      <c r="C9" s="82" t="s">
        <v>499</v>
      </c>
      <c r="D9" s="82"/>
      <c r="E9" s="82"/>
      <c r="F9" s="82"/>
      <c r="G9" s="82"/>
      <c r="H9" s="82"/>
      <c r="I9" s="82"/>
      <c r="J9" s="82"/>
      <c r="K9" s="82"/>
      <c r="L9" s="82"/>
      <c r="M9" s="82"/>
      <c r="N9" s="82"/>
      <c r="O9" s="82"/>
      <c r="P9" s="82"/>
      <c r="Q9" s="82"/>
      <c r="R9" s="82"/>
      <c r="S9" s="82"/>
      <c r="T9" s="82"/>
      <c r="U9" s="82"/>
      <c r="V9" s="82"/>
      <c r="W9" s="82"/>
      <c r="X9" s="82"/>
      <c r="Y9" s="82"/>
      <c r="Z9" s="82"/>
      <c r="AA9" s="82"/>
      <c r="AB9" s="82"/>
      <c r="AC9" s="82"/>
      <c r="AD9" s="82"/>
      <c r="AE9" s="2"/>
    </row>
    <row r="10" spans="2:31" x14ac:dyDescent="0.25">
      <c r="B10" s="2"/>
      <c r="C10" s="82"/>
      <c r="D10" s="82"/>
      <c r="E10" s="82"/>
      <c r="F10" s="82"/>
      <c r="G10" s="82"/>
      <c r="H10" s="82"/>
      <c r="I10" s="82"/>
      <c r="J10" s="82"/>
      <c r="K10" s="82"/>
      <c r="L10" s="82"/>
      <c r="M10" s="82"/>
      <c r="N10" s="82"/>
      <c r="O10" s="82"/>
      <c r="P10" s="82"/>
      <c r="Q10" s="82"/>
      <c r="R10" s="82"/>
      <c r="S10" s="82"/>
      <c r="T10" s="82"/>
      <c r="U10" s="82"/>
      <c r="V10" s="82"/>
      <c r="W10" s="82"/>
      <c r="X10" s="82"/>
      <c r="Y10" s="82"/>
      <c r="Z10" s="82"/>
      <c r="AA10" s="82"/>
      <c r="AB10" s="82"/>
      <c r="AC10" s="82"/>
      <c r="AD10" s="82"/>
      <c r="AE10" s="2"/>
    </row>
    <row r="11" spans="2:31" x14ac:dyDescent="0.25">
      <c r="B11" s="2"/>
      <c r="C11" s="83" t="str">
        <f>CONCATENATE("Bulan ", 'Data Umum'!D12, " Tahun ", TEXT('Data Umum'!D11, "YYYY"))</f>
        <v>Bulan Desember Tahun 2014</v>
      </c>
      <c r="D11" s="83"/>
      <c r="E11" s="83"/>
      <c r="F11" s="83"/>
      <c r="G11" s="83"/>
      <c r="H11" s="83"/>
      <c r="I11" s="83"/>
      <c r="J11" s="83"/>
      <c r="K11" s="83"/>
      <c r="L11" s="83"/>
      <c r="M11" s="83"/>
      <c r="N11" s="83"/>
      <c r="O11" s="83"/>
      <c r="P11" s="83"/>
      <c r="Q11" s="83"/>
      <c r="R11" s="83"/>
      <c r="S11" s="83"/>
      <c r="T11" s="83"/>
      <c r="U11" s="83"/>
      <c r="V11" s="83"/>
      <c r="W11" s="83"/>
      <c r="X11" s="83"/>
      <c r="Y11" s="83"/>
      <c r="Z11" s="83"/>
      <c r="AA11" s="83"/>
      <c r="AB11" s="83"/>
      <c r="AC11" s="83"/>
      <c r="AD11" s="83"/>
      <c r="AE11" s="2"/>
    </row>
    <row r="12" spans="2:31" hidden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2:31" x14ac:dyDescent="0.25">
      <c r="B13" s="2"/>
      <c r="C13" s="84" t="s">
        <v>71</v>
      </c>
      <c r="D13" s="84"/>
      <c r="E13" s="84"/>
      <c r="F13" s="84"/>
      <c r="G13" s="84"/>
      <c r="H13" s="84"/>
      <c r="I13" s="84"/>
      <c r="J13" s="84"/>
      <c r="K13" s="84"/>
      <c r="L13" s="84"/>
      <c r="M13" s="84"/>
      <c r="N13" s="84"/>
      <c r="O13" s="84"/>
      <c r="P13" s="84"/>
      <c r="Q13" s="84"/>
      <c r="R13" s="84"/>
      <c r="S13" s="84"/>
      <c r="T13" s="84"/>
      <c r="U13" s="84"/>
      <c r="V13" s="84"/>
      <c r="W13" s="84"/>
      <c r="X13" s="84"/>
      <c r="Y13" s="84"/>
      <c r="Z13" s="84"/>
      <c r="AA13" s="84"/>
      <c r="AB13" s="84"/>
      <c r="AC13" s="84"/>
      <c r="AD13" s="84"/>
      <c r="AE13" s="2"/>
    </row>
    <row r="14" spans="2:31" x14ac:dyDescent="0.25">
      <c r="B14" s="2"/>
      <c r="C14" s="76" t="s">
        <v>327</v>
      </c>
      <c r="D14" s="75"/>
      <c r="E14" s="76" t="str">
        <f>"SBN"</f>
        <v>SBN</v>
      </c>
      <c r="F14" s="75"/>
      <c r="G14" s="79" t="str">
        <f>""</f>
        <v/>
      </c>
      <c r="H14" s="76" t="str">
        <f>"OBLIGASI / SUKUK INFRASTRUKTUR"</f>
        <v>OBLIGASI / SUKUK INFRASTRUKTUR</v>
      </c>
      <c r="I14" s="91"/>
      <c r="J14" s="91"/>
      <c r="K14" s="91"/>
      <c r="L14" s="75"/>
      <c r="M14" s="79" t="str">
        <f>""</f>
        <v/>
      </c>
      <c r="N14" s="76" t="str">
        <f>"REKSADANA UNDERLYING SBN"</f>
        <v>REKSADANA UNDERLYING SBN</v>
      </c>
      <c r="O14" s="91"/>
      <c r="P14" s="75"/>
      <c r="Q14" s="79" t="str">
        <f>""</f>
        <v/>
      </c>
      <c r="R14" s="76" t="str">
        <f>"REKSADANA PENYERTAAN TERBATAS"</f>
        <v>REKSADANA PENYERTAAN TERBATAS</v>
      </c>
      <c r="S14" s="91"/>
      <c r="T14" s="91"/>
      <c r="U14" s="75"/>
      <c r="V14" s="79" t="str">
        <f>""</f>
        <v/>
      </c>
      <c r="W14" s="76" t="str">
        <f>"EFEK BERAGUN ASET"</f>
        <v>EFEK BERAGUN ASET</v>
      </c>
      <c r="X14" s="91"/>
      <c r="Y14" s="91"/>
      <c r="Z14" s="91"/>
      <c r="AA14" s="75"/>
      <c r="AB14" s="79" t="str">
        <f>""</f>
        <v/>
      </c>
      <c r="AC14" s="76" t="str">
        <f>"INVESTASI LAIN UNTUK PEMBIAYAAN PROYEK INFRASTRUKTUR PEMERINTAH"</f>
        <v>INVESTASI LAIN UNTUK PEMBIAYAAN PROYEK INFRASTRUKTUR PEMERINTAH</v>
      </c>
      <c r="AD14" s="75"/>
      <c r="AE14" s="2"/>
    </row>
    <row r="15" spans="2:31" x14ac:dyDescent="0.25">
      <c r="B15" s="2"/>
      <c r="C15" s="77"/>
      <c r="D15" s="78"/>
      <c r="E15" s="79" t="str">
        <f>"Nama Jenis Investasi"</f>
        <v>Nama Jenis Investasi</v>
      </c>
      <c r="F15" s="79" t="str">
        <f>"Saldo SAK"</f>
        <v>Saldo SAK</v>
      </c>
      <c r="G15" s="79" t="str">
        <f>""</f>
        <v/>
      </c>
      <c r="H15" s="79" t="str">
        <f>"Nama Jenis Investasi"</f>
        <v>Nama Jenis Investasi</v>
      </c>
      <c r="I15" s="79" t="str">
        <f>"Seri Efek"</f>
        <v>Seri Efek</v>
      </c>
      <c r="J15" s="79" t="str">
        <f>"Jenis Kepemilikan"</f>
        <v>Jenis Kepemilikan</v>
      </c>
      <c r="K15" s="79" t="str">
        <f>"Rating"</f>
        <v>Rating</v>
      </c>
      <c r="L15" s="79" t="str">
        <f>"Saldo SAK"</f>
        <v>Saldo SAK</v>
      </c>
      <c r="M15" s="79" t="str">
        <f>""</f>
        <v/>
      </c>
      <c r="N15" s="79" t="str">
        <f>"Nama Jenis Investasi"</f>
        <v>Nama Jenis Investasi</v>
      </c>
      <c r="O15" s="79" t="str">
        <f>"Manajer Investasi"</f>
        <v>Manajer Investasi</v>
      </c>
      <c r="P15" s="79" t="str">
        <f>"Saldo SAK"</f>
        <v>Saldo SAK</v>
      </c>
      <c r="Q15" s="79" t="str">
        <f>""</f>
        <v/>
      </c>
      <c r="R15" s="79" t="str">
        <f>"Nama Jenis Investasi"</f>
        <v>Nama Jenis Investasi</v>
      </c>
      <c r="S15" s="79" t="str">
        <f>"Manajer Investasi"</f>
        <v>Manajer Investasi</v>
      </c>
      <c r="T15" s="79" t="str">
        <f>"Emiten penerima Dana/Project"</f>
        <v>Emiten penerima Dana/Project</v>
      </c>
      <c r="U15" s="79" t="str">
        <f>"Saldo SAK"</f>
        <v>Saldo SAK</v>
      </c>
      <c r="V15" s="79" t="str">
        <f>""</f>
        <v/>
      </c>
      <c r="W15" s="79" t="str">
        <f>"Nama Jenis Investasi"</f>
        <v>Nama Jenis Investasi</v>
      </c>
      <c r="X15" s="79" t="str">
        <f>"Seri Efek"</f>
        <v>Seri Efek</v>
      </c>
      <c r="Y15" s="79" t="str">
        <f>"Jenis Kepemilikan"</f>
        <v>Jenis Kepemilikan</v>
      </c>
      <c r="Z15" s="79" t="str">
        <f>"Rating"</f>
        <v>Rating</v>
      </c>
      <c r="AA15" s="79" t="str">
        <f>"Saldo SAK"</f>
        <v>Saldo SAK</v>
      </c>
      <c r="AB15" s="79" t="str">
        <f>""</f>
        <v/>
      </c>
      <c r="AC15" s="79" t="str">
        <f>"Nama Jenis Investasi"</f>
        <v>Nama Jenis Investasi</v>
      </c>
      <c r="AD15" s="79" t="str">
        <f>"Saldo SAK"</f>
        <v>Saldo SAK</v>
      </c>
      <c r="AE15" s="2"/>
    </row>
    <row r="16" spans="2:31" x14ac:dyDescent="0.25">
      <c r="B16" s="2"/>
      <c r="C16" s="74" t="s">
        <v>6</v>
      </c>
      <c r="D16" s="75"/>
      <c r="E16" s="30" t="s">
        <v>503</v>
      </c>
      <c r="F16" s="31">
        <f>'Rincian 106 SBN'!G16</f>
        <v>0</v>
      </c>
      <c r="G16" s="21" t="str">
        <f>""</f>
        <v/>
      </c>
      <c r="H16" s="55" t="s">
        <v>500</v>
      </c>
      <c r="I16" s="73"/>
      <c r="J16" s="73"/>
      <c r="K16" s="55" t="s">
        <v>501</v>
      </c>
      <c r="L16" s="87">
        <f>'Rincian 104 Obligasi'!J17</f>
        <v>0</v>
      </c>
      <c r="M16" s="21" t="str">
        <f>""</f>
        <v/>
      </c>
      <c r="N16" s="45" t="s">
        <v>510</v>
      </c>
      <c r="O16" s="45" t="s">
        <v>511</v>
      </c>
      <c r="P16" s="39">
        <f>'Rincian 110 Reksa Dana'!H19</f>
        <v>0</v>
      </c>
      <c r="Q16" s="21" t="str">
        <f>""</f>
        <v/>
      </c>
      <c r="R16" s="47" t="s">
        <v>521</v>
      </c>
      <c r="S16" s="47" t="s">
        <v>522</v>
      </c>
      <c r="T16" s="30" t="s">
        <v>514</v>
      </c>
      <c r="U16" s="31">
        <f>'Rincian 110 Reksa Dana'!H24</f>
        <v>0</v>
      </c>
      <c r="V16" s="21" t="str">
        <f>""</f>
        <v/>
      </c>
      <c r="W16" s="73"/>
      <c r="X16" s="73"/>
      <c r="Y16" s="73"/>
      <c r="Z16" s="73"/>
      <c r="AA16" s="87">
        <v>0</v>
      </c>
      <c r="AB16" s="21" t="str">
        <f>""</f>
        <v/>
      </c>
      <c r="AC16" s="73"/>
      <c r="AD16" s="87">
        <v>0</v>
      </c>
      <c r="AE16" s="2"/>
    </row>
    <row r="17" spans="2:31" x14ac:dyDescent="0.25">
      <c r="B17" s="2"/>
      <c r="C17" s="74" t="s">
        <v>328</v>
      </c>
      <c r="D17" s="75"/>
      <c r="E17" s="30" t="s">
        <v>504</v>
      </c>
      <c r="F17" s="31">
        <f>'Rincian 106 SBN'!G17</f>
        <v>0</v>
      </c>
      <c r="G17" s="21" t="str">
        <f>""</f>
        <v/>
      </c>
      <c r="H17" s="55" t="s">
        <v>500</v>
      </c>
      <c r="I17" s="73"/>
      <c r="J17" s="73"/>
      <c r="K17" s="55" t="s">
        <v>501</v>
      </c>
      <c r="L17" s="87">
        <f>'Rincian 104 Obligasi'!J23</f>
        <v>0</v>
      </c>
      <c r="M17" s="21" t="str">
        <f>""</f>
        <v/>
      </c>
      <c r="N17" s="38" t="s">
        <v>512</v>
      </c>
      <c r="O17" s="38" t="s">
        <v>513</v>
      </c>
      <c r="P17" s="39">
        <f>'Rincian 110 Reksa Dana'!H20</f>
        <v>0</v>
      </c>
      <c r="Q17" s="21" t="str">
        <f>""</f>
        <v/>
      </c>
      <c r="R17" s="40" t="s">
        <v>523</v>
      </c>
      <c r="S17" s="40" t="s">
        <v>519</v>
      </c>
      <c r="T17" s="30" t="s">
        <v>515</v>
      </c>
      <c r="U17" s="31">
        <f>'Rincian 110 Reksa Dana'!H25</f>
        <v>0</v>
      </c>
      <c r="V17" s="21" t="str">
        <f>""</f>
        <v/>
      </c>
      <c r="W17" s="73"/>
      <c r="X17" s="73"/>
      <c r="Y17" s="73"/>
      <c r="Z17" s="73"/>
      <c r="AA17" s="87">
        <v>0</v>
      </c>
      <c r="AB17" s="21" t="str">
        <f>""</f>
        <v/>
      </c>
      <c r="AC17" s="73"/>
      <c r="AD17" s="87">
        <v>0</v>
      </c>
      <c r="AE17" s="2"/>
    </row>
    <row r="18" spans="2:31" x14ac:dyDescent="0.25">
      <c r="B18" s="2"/>
      <c r="C18" s="74" t="s">
        <v>329</v>
      </c>
      <c r="D18" s="75"/>
      <c r="E18" s="30" t="s">
        <v>505</v>
      </c>
      <c r="F18" s="31">
        <f>'Rincian 106 SBN'!G18</f>
        <v>0</v>
      </c>
      <c r="G18" s="21" t="str">
        <f>""</f>
        <v/>
      </c>
      <c r="H18" s="73"/>
      <c r="I18" s="73"/>
      <c r="J18" s="73"/>
      <c r="K18" s="73"/>
      <c r="L18" s="87">
        <v>0</v>
      </c>
      <c r="M18" s="21" t="str">
        <f>""</f>
        <v/>
      </c>
      <c r="N18" s="40" t="s">
        <v>518</v>
      </c>
      <c r="O18" s="47" t="s">
        <v>520</v>
      </c>
      <c r="P18" s="39">
        <f>'Rincian 110 Reksa Dana'!H29</f>
        <v>0</v>
      </c>
      <c r="Q18" s="21" t="str">
        <f>""</f>
        <v/>
      </c>
      <c r="R18" s="40" t="s">
        <v>524</v>
      </c>
      <c r="S18" s="40" t="s">
        <v>519</v>
      </c>
      <c r="T18" s="30" t="s">
        <v>516</v>
      </c>
      <c r="U18" s="31">
        <f>'Rincian 110 Reksa Dana'!H23</f>
        <v>0</v>
      </c>
      <c r="V18" s="21" t="str">
        <f>""</f>
        <v/>
      </c>
      <c r="W18" s="73"/>
      <c r="X18" s="73"/>
      <c r="Y18" s="73"/>
      <c r="Z18" s="73"/>
      <c r="AA18" s="87">
        <v>0</v>
      </c>
      <c r="AB18" s="21" t="str">
        <f>""</f>
        <v/>
      </c>
      <c r="AC18" s="73"/>
      <c r="AD18" s="87">
        <v>0</v>
      </c>
      <c r="AE18" s="2"/>
    </row>
    <row r="19" spans="2:31" x14ac:dyDescent="0.25">
      <c r="B19" s="2"/>
      <c r="C19" s="74" t="s">
        <v>330</v>
      </c>
      <c r="D19" s="75"/>
      <c r="E19" s="30" t="s">
        <v>506</v>
      </c>
      <c r="F19" s="31">
        <f>'Rincian 106 SBN'!G19</f>
        <v>0</v>
      </c>
      <c r="G19" s="21" t="str">
        <f>""</f>
        <v/>
      </c>
      <c r="H19" s="73"/>
      <c r="I19" s="73"/>
      <c r="J19" s="73"/>
      <c r="K19" s="73"/>
      <c r="L19" s="87">
        <v>0</v>
      </c>
      <c r="M19" s="21" t="str">
        <f>""</f>
        <v/>
      </c>
      <c r="N19" s="47" t="s">
        <v>517</v>
      </c>
      <c r="O19" s="47" t="s">
        <v>502</v>
      </c>
      <c r="P19" s="39">
        <f>'Rincian 110 Reksa Dana'!H30</f>
        <v>0</v>
      </c>
      <c r="Q19" s="21" t="str">
        <f>""</f>
        <v/>
      </c>
      <c r="R19" s="96" t="s">
        <v>525</v>
      </c>
      <c r="S19" s="40" t="s">
        <v>519</v>
      </c>
      <c r="T19" s="38" t="s">
        <v>516</v>
      </c>
      <c r="U19" s="87">
        <f>'Rincian 110 Reksa Dana'!H32</f>
        <v>0</v>
      </c>
      <c r="V19" s="21" t="str">
        <f>""</f>
        <v/>
      </c>
      <c r="W19" s="73"/>
      <c r="X19" s="73"/>
      <c r="Y19" s="73"/>
      <c r="Z19" s="73"/>
      <c r="AA19" s="87">
        <v>0</v>
      </c>
      <c r="AB19" s="21" t="str">
        <f>""</f>
        <v/>
      </c>
      <c r="AC19" s="73"/>
      <c r="AD19" s="87">
        <v>0</v>
      </c>
      <c r="AE19" s="2"/>
    </row>
    <row r="20" spans="2:31" x14ac:dyDescent="0.25">
      <c r="B20" s="2"/>
      <c r="C20" s="74" t="s">
        <v>331</v>
      </c>
      <c r="D20" s="75"/>
      <c r="E20" s="30" t="s">
        <v>507</v>
      </c>
      <c r="F20" s="31">
        <f>'Rincian 106 SBN'!G20</f>
        <v>0</v>
      </c>
      <c r="G20" s="21" t="str">
        <f>""</f>
        <v/>
      </c>
      <c r="H20" s="73"/>
      <c r="I20" s="73"/>
      <c r="J20" s="73"/>
      <c r="K20" s="73"/>
      <c r="L20" s="87">
        <v>0</v>
      </c>
      <c r="M20" s="21" t="str">
        <f>""</f>
        <v/>
      </c>
      <c r="N20" s="47" t="s">
        <v>526</v>
      </c>
      <c r="O20" s="45" t="s">
        <v>502</v>
      </c>
      <c r="P20" s="39">
        <f>'Rincian 110 Reksa Dana'!H33</f>
        <v>0</v>
      </c>
      <c r="Q20" s="21" t="str">
        <f>""</f>
        <v/>
      </c>
      <c r="R20" s="73" t="s">
        <v>527</v>
      </c>
      <c r="S20" s="54" t="s">
        <v>519</v>
      </c>
      <c r="T20" s="73" t="s">
        <v>516</v>
      </c>
      <c r="U20" s="87">
        <f>'Rincian 110 Reksa Dana'!H34</f>
        <v>0</v>
      </c>
      <c r="V20" s="21" t="str">
        <f>""</f>
        <v/>
      </c>
      <c r="W20" s="73"/>
      <c r="X20" s="73"/>
      <c r="Y20" s="73"/>
      <c r="Z20" s="73"/>
      <c r="AA20" s="87">
        <v>0</v>
      </c>
      <c r="AB20" s="21" t="str">
        <f>""</f>
        <v/>
      </c>
      <c r="AC20" s="73"/>
      <c r="AD20" s="87">
        <v>0</v>
      </c>
      <c r="AE20" s="2"/>
    </row>
    <row r="21" spans="2:31" x14ac:dyDescent="0.25">
      <c r="B21" s="2"/>
      <c r="C21" s="74" t="s">
        <v>332</v>
      </c>
      <c r="D21" s="75"/>
      <c r="E21" s="30" t="s">
        <v>503</v>
      </c>
      <c r="F21" s="31">
        <f>'Rincian 106 SBN'!G21</f>
        <v>0</v>
      </c>
      <c r="G21" s="21" t="str">
        <f>""</f>
        <v/>
      </c>
      <c r="H21" s="73"/>
      <c r="I21" s="73"/>
      <c r="J21" s="73"/>
      <c r="K21" s="73"/>
      <c r="L21" s="87">
        <v>0</v>
      </c>
      <c r="M21" s="21" t="str">
        <f>""</f>
        <v/>
      </c>
      <c r="N21" s="73"/>
      <c r="O21" s="73"/>
      <c r="P21" s="87">
        <v>0</v>
      </c>
      <c r="Q21" s="21" t="str">
        <f>""</f>
        <v/>
      </c>
      <c r="R21" s="73"/>
      <c r="S21" s="73"/>
      <c r="T21" s="73"/>
      <c r="U21" s="87">
        <v>0</v>
      </c>
      <c r="V21" s="21" t="str">
        <f>""</f>
        <v/>
      </c>
      <c r="W21" s="73"/>
      <c r="X21" s="73"/>
      <c r="Y21" s="73"/>
      <c r="Z21" s="73"/>
      <c r="AA21" s="87">
        <v>0</v>
      </c>
      <c r="AB21" s="21" t="str">
        <f>""</f>
        <v/>
      </c>
      <c r="AC21" s="73"/>
      <c r="AD21" s="87">
        <v>0</v>
      </c>
      <c r="AE21" s="2"/>
    </row>
    <row r="22" spans="2:31" x14ac:dyDescent="0.25">
      <c r="B22" s="2"/>
      <c r="C22" s="74" t="s">
        <v>333</v>
      </c>
      <c r="D22" s="75"/>
      <c r="E22" s="30" t="s">
        <v>508</v>
      </c>
      <c r="F22" s="31">
        <f>'Rincian 106 SBN'!G22</f>
        <v>0</v>
      </c>
      <c r="G22" s="21" t="str">
        <f>""</f>
        <v/>
      </c>
      <c r="H22" s="73"/>
      <c r="I22" s="73"/>
      <c r="J22" s="73"/>
      <c r="K22" s="73"/>
      <c r="L22" s="87">
        <v>0</v>
      </c>
      <c r="M22" s="21" t="str">
        <f>""</f>
        <v/>
      </c>
      <c r="N22" s="73"/>
      <c r="O22" s="73"/>
      <c r="P22" s="87">
        <v>0</v>
      </c>
      <c r="Q22" s="21" t="str">
        <f>""</f>
        <v/>
      </c>
      <c r="R22" s="73"/>
      <c r="S22" s="73"/>
      <c r="T22" s="73"/>
      <c r="U22" s="87">
        <v>0</v>
      </c>
      <c r="V22" s="21" t="str">
        <f>""</f>
        <v/>
      </c>
      <c r="W22" s="73"/>
      <c r="X22" s="73"/>
      <c r="Y22" s="73"/>
      <c r="Z22" s="73"/>
      <c r="AA22" s="87">
        <v>0</v>
      </c>
      <c r="AB22" s="21" t="str">
        <f>""</f>
        <v/>
      </c>
      <c r="AC22" s="73"/>
      <c r="AD22" s="87">
        <v>0</v>
      </c>
      <c r="AE22" s="2"/>
    </row>
    <row r="23" spans="2:31" x14ac:dyDescent="0.25">
      <c r="B23" s="2"/>
      <c r="C23" s="74" t="s">
        <v>334</v>
      </c>
      <c r="D23" s="75"/>
      <c r="E23" s="30" t="s">
        <v>509</v>
      </c>
      <c r="F23" s="31">
        <f>'Rincian 106 SBN'!G23</f>
        <v>0</v>
      </c>
      <c r="G23" s="21" t="str">
        <f>""</f>
        <v/>
      </c>
      <c r="H23" s="73"/>
      <c r="I23" s="73"/>
      <c r="J23" s="73"/>
      <c r="K23" s="73"/>
      <c r="L23" s="87">
        <v>0</v>
      </c>
      <c r="M23" s="21" t="str">
        <f>""</f>
        <v/>
      </c>
      <c r="N23" s="73"/>
      <c r="O23" s="73"/>
      <c r="P23" s="87">
        <v>0</v>
      </c>
      <c r="Q23" s="21" t="str">
        <f>""</f>
        <v/>
      </c>
      <c r="R23" s="73"/>
      <c r="S23" s="73"/>
      <c r="T23" s="73"/>
      <c r="U23" s="87">
        <v>0</v>
      </c>
      <c r="V23" s="21" t="str">
        <f>""</f>
        <v/>
      </c>
      <c r="W23" s="73"/>
      <c r="X23" s="73"/>
      <c r="Y23" s="73"/>
      <c r="Z23" s="73"/>
      <c r="AA23" s="87">
        <v>0</v>
      </c>
      <c r="AB23" s="21" t="str">
        <f>""</f>
        <v/>
      </c>
      <c r="AC23" s="73"/>
      <c r="AD23" s="87">
        <v>0</v>
      </c>
      <c r="AE23" s="2"/>
    </row>
    <row r="24" spans="2:31" x14ac:dyDescent="0.25">
      <c r="B24" s="2"/>
      <c r="C24" s="74" t="s">
        <v>335</v>
      </c>
      <c r="D24" s="75"/>
      <c r="E24" s="73"/>
      <c r="F24" s="87">
        <v>0</v>
      </c>
      <c r="G24" s="21" t="str">
        <f>""</f>
        <v/>
      </c>
      <c r="H24" s="73"/>
      <c r="I24" s="73"/>
      <c r="J24" s="73"/>
      <c r="K24" s="73"/>
      <c r="L24" s="87">
        <v>0</v>
      </c>
      <c r="M24" s="21" t="str">
        <f>""</f>
        <v/>
      </c>
      <c r="N24" s="73"/>
      <c r="O24" s="73"/>
      <c r="P24" s="87">
        <v>0</v>
      </c>
      <c r="Q24" s="21" t="str">
        <f>""</f>
        <v/>
      </c>
      <c r="R24" s="73"/>
      <c r="S24" s="73"/>
      <c r="T24" s="73"/>
      <c r="U24" s="87">
        <v>0</v>
      </c>
      <c r="V24" s="21" t="str">
        <f>""</f>
        <v/>
      </c>
      <c r="W24" s="73"/>
      <c r="X24" s="73"/>
      <c r="Y24" s="73"/>
      <c r="Z24" s="73"/>
      <c r="AA24" s="87">
        <v>0</v>
      </c>
      <c r="AB24" s="21" t="str">
        <f>""</f>
        <v/>
      </c>
      <c r="AC24" s="73"/>
      <c r="AD24" s="87">
        <v>0</v>
      </c>
      <c r="AE24" s="2"/>
    </row>
    <row r="25" spans="2:31" x14ac:dyDescent="0.25">
      <c r="B25" s="2"/>
      <c r="C25" s="74" t="s">
        <v>336</v>
      </c>
      <c r="D25" s="75"/>
      <c r="E25" s="73"/>
      <c r="F25" s="87">
        <v>0</v>
      </c>
      <c r="G25" s="21" t="str">
        <f>""</f>
        <v/>
      </c>
      <c r="H25" s="73"/>
      <c r="I25" s="73"/>
      <c r="J25" s="73"/>
      <c r="K25" s="73"/>
      <c r="L25" s="87">
        <v>0</v>
      </c>
      <c r="M25" s="21" t="str">
        <f>""</f>
        <v/>
      </c>
      <c r="N25" s="73"/>
      <c r="O25" s="73"/>
      <c r="P25" s="87">
        <v>0</v>
      </c>
      <c r="Q25" s="21" t="str">
        <f>""</f>
        <v/>
      </c>
      <c r="R25" s="73"/>
      <c r="S25" s="73"/>
      <c r="T25" s="73"/>
      <c r="U25" s="87">
        <v>0</v>
      </c>
      <c r="V25" s="21" t="str">
        <f>""</f>
        <v/>
      </c>
      <c r="W25" s="73"/>
      <c r="X25" s="73"/>
      <c r="Y25" s="73"/>
      <c r="Z25" s="73"/>
      <c r="AA25" s="87">
        <v>0</v>
      </c>
      <c r="AB25" s="21" t="str">
        <f>""</f>
        <v/>
      </c>
      <c r="AC25" s="73"/>
      <c r="AD25" s="87">
        <v>0</v>
      </c>
      <c r="AE25" s="2"/>
    </row>
    <row r="26" spans="2:31" x14ac:dyDescent="0.25">
      <c r="B26" s="2"/>
      <c r="C26" s="74" t="s">
        <v>337</v>
      </c>
      <c r="D26" s="75"/>
      <c r="E26" s="73"/>
      <c r="F26" s="87">
        <v>0</v>
      </c>
      <c r="G26" s="21" t="str">
        <f>""</f>
        <v/>
      </c>
      <c r="H26" s="73"/>
      <c r="I26" s="73"/>
      <c r="J26" s="73"/>
      <c r="K26" s="73"/>
      <c r="L26" s="87">
        <v>0</v>
      </c>
      <c r="M26" s="21" t="str">
        <f>""</f>
        <v/>
      </c>
      <c r="N26" s="73"/>
      <c r="O26" s="73"/>
      <c r="P26" s="87">
        <v>0</v>
      </c>
      <c r="Q26" s="21" t="str">
        <f>""</f>
        <v/>
      </c>
      <c r="R26" s="73"/>
      <c r="S26" s="73"/>
      <c r="T26" s="73"/>
      <c r="U26" s="87">
        <v>0</v>
      </c>
      <c r="V26" s="21" t="str">
        <f>""</f>
        <v/>
      </c>
      <c r="W26" s="73"/>
      <c r="X26" s="73"/>
      <c r="Y26" s="73"/>
      <c r="Z26" s="73"/>
      <c r="AA26" s="87">
        <v>0</v>
      </c>
      <c r="AB26" s="21" t="str">
        <f>""</f>
        <v/>
      </c>
      <c r="AC26" s="73"/>
      <c r="AD26" s="87">
        <v>0</v>
      </c>
      <c r="AE26" s="2"/>
    </row>
    <row r="27" spans="2:31" x14ac:dyDescent="0.25">
      <c r="B27" s="2"/>
      <c r="C27" s="74" t="s">
        <v>338</v>
      </c>
      <c r="D27" s="75"/>
      <c r="E27" s="73"/>
      <c r="F27" s="87">
        <v>0</v>
      </c>
      <c r="G27" s="21" t="str">
        <f>""</f>
        <v/>
      </c>
      <c r="H27" s="73"/>
      <c r="I27" s="73"/>
      <c r="J27" s="73"/>
      <c r="K27" s="73"/>
      <c r="L27" s="87">
        <v>0</v>
      </c>
      <c r="M27" s="21" t="str">
        <f>""</f>
        <v/>
      </c>
      <c r="N27" s="73"/>
      <c r="O27" s="73"/>
      <c r="P27" s="87">
        <v>0</v>
      </c>
      <c r="Q27" s="21" t="str">
        <f>""</f>
        <v/>
      </c>
      <c r="R27" s="73"/>
      <c r="S27" s="73"/>
      <c r="T27" s="73"/>
      <c r="U27" s="87">
        <v>0</v>
      </c>
      <c r="V27" s="21" t="str">
        <f>""</f>
        <v/>
      </c>
      <c r="W27" s="73"/>
      <c r="X27" s="73"/>
      <c r="Y27" s="73"/>
      <c r="Z27" s="73"/>
      <c r="AA27" s="87">
        <v>0</v>
      </c>
      <c r="AB27" s="21" t="str">
        <f>""</f>
        <v/>
      </c>
      <c r="AC27" s="73"/>
      <c r="AD27" s="87">
        <v>0</v>
      </c>
      <c r="AE27" s="2"/>
    </row>
    <row r="28" spans="2:31" x14ac:dyDescent="0.25">
      <c r="B28" s="2"/>
      <c r="C28" s="74" t="s">
        <v>339</v>
      </c>
      <c r="D28" s="75"/>
      <c r="E28" s="73"/>
      <c r="F28" s="87">
        <v>0</v>
      </c>
      <c r="G28" s="21" t="str">
        <f>""</f>
        <v/>
      </c>
      <c r="H28" s="73"/>
      <c r="I28" s="73"/>
      <c r="J28" s="73"/>
      <c r="K28" s="73"/>
      <c r="L28" s="87">
        <v>0</v>
      </c>
      <c r="M28" s="21" t="str">
        <f>""</f>
        <v/>
      </c>
      <c r="N28" s="73"/>
      <c r="O28" s="73"/>
      <c r="P28" s="87">
        <v>0</v>
      </c>
      <c r="Q28" s="21" t="str">
        <f>""</f>
        <v/>
      </c>
      <c r="R28" s="73"/>
      <c r="S28" s="73"/>
      <c r="T28" s="73"/>
      <c r="U28" s="87">
        <v>0</v>
      </c>
      <c r="V28" s="21" t="str">
        <f>""</f>
        <v/>
      </c>
      <c r="W28" s="73"/>
      <c r="X28" s="73"/>
      <c r="Y28" s="73"/>
      <c r="Z28" s="73"/>
      <c r="AA28" s="87">
        <v>0</v>
      </c>
      <c r="AB28" s="21" t="str">
        <f>""</f>
        <v/>
      </c>
      <c r="AC28" s="73"/>
      <c r="AD28" s="87">
        <v>0</v>
      </c>
      <c r="AE28" s="2"/>
    </row>
    <row r="29" spans="2:31" x14ac:dyDescent="0.25">
      <c r="B29" s="2"/>
      <c r="C29" s="74" t="s">
        <v>340</v>
      </c>
      <c r="D29" s="75"/>
      <c r="E29" s="73"/>
      <c r="F29" s="87">
        <v>0</v>
      </c>
      <c r="G29" s="21" t="str">
        <f>""</f>
        <v/>
      </c>
      <c r="H29" s="73"/>
      <c r="I29" s="73"/>
      <c r="J29" s="73"/>
      <c r="K29" s="73"/>
      <c r="L29" s="87">
        <v>0</v>
      </c>
      <c r="M29" s="21" t="str">
        <f>""</f>
        <v/>
      </c>
      <c r="N29" s="73"/>
      <c r="O29" s="73"/>
      <c r="P29" s="87">
        <v>0</v>
      </c>
      <c r="Q29" s="21" t="str">
        <f>""</f>
        <v/>
      </c>
      <c r="R29" s="73"/>
      <c r="S29" s="73"/>
      <c r="T29" s="73"/>
      <c r="U29" s="87">
        <v>0</v>
      </c>
      <c r="V29" s="21" t="str">
        <f>""</f>
        <v/>
      </c>
      <c r="W29" s="73"/>
      <c r="X29" s="73"/>
      <c r="Y29" s="73"/>
      <c r="Z29" s="73"/>
      <c r="AA29" s="87">
        <v>0</v>
      </c>
      <c r="AB29" s="21" t="str">
        <f>""</f>
        <v/>
      </c>
      <c r="AC29" s="73"/>
      <c r="AD29" s="87">
        <v>0</v>
      </c>
      <c r="AE29" s="2"/>
    </row>
    <row r="30" spans="2:31" x14ac:dyDescent="0.25">
      <c r="B30" s="2"/>
      <c r="C30" s="74" t="s">
        <v>341</v>
      </c>
      <c r="D30" s="75"/>
      <c r="E30" s="73"/>
      <c r="F30" s="87">
        <v>0</v>
      </c>
      <c r="G30" s="21" t="str">
        <f>""</f>
        <v/>
      </c>
      <c r="H30" s="73"/>
      <c r="I30" s="73"/>
      <c r="J30" s="73"/>
      <c r="K30" s="73"/>
      <c r="L30" s="87">
        <v>0</v>
      </c>
      <c r="M30" s="21" t="str">
        <f>""</f>
        <v/>
      </c>
      <c r="N30" s="73"/>
      <c r="O30" s="73"/>
      <c r="P30" s="87">
        <v>0</v>
      </c>
      <c r="Q30" s="21" t="str">
        <f>""</f>
        <v/>
      </c>
      <c r="R30" s="73"/>
      <c r="S30" s="73"/>
      <c r="T30" s="73"/>
      <c r="U30" s="87">
        <v>0</v>
      </c>
      <c r="V30" s="21" t="str">
        <f>""</f>
        <v/>
      </c>
      <c r="W30" s="73"/>
      <c r="X30" s="73"/>
      <c r="Y30" s="73"/>
      <c r="Z30" s="73"/>
      <c r="AA30" s="87">
        <v>0</v>
      </c>
      <c r="AB30" s="21" t="str">
        <f>""</f>
        <v/>
      </c>
      <c r="AC30" s="73"/>
      <c r="AD30" s="87">
        <v>0</v>
      </c>
      <c r="AE30" s="2"/>
    </row>
    <row r="31" spans="2:31" x14ac:dyDescent="0.25">
      <c r="B31" s="2"/>
      <c r="C31" s="74" t="s">
        <v>342</v>
      </c>
      <c r="D31" s="75"/>
      <c r="E31" s="73"/>
      <c r="F31" s="87">
        <v>0</v>
      </c>
      <c r="G31" s="21" t="str">
        <f>""</f>
        <v/>
      </c>
      <c r="H31" s="73"/>
      <c r="I31" s="73"/>
      <c r="J31" s="73"/>
      <c r="K31" s="73"/>
      <c r="L31" s="87">
        <v>0</v>
      </c>
      <c r="M31" s="21" t="str">
        <f>""</f>
        <v/>
      </c>
      <c r="N31" s="73"/>
      <c r="O31" s="73"/>
      <c r="P31" s="87">
        <v>0</v>
      </c>
      <c r="Q31" s="21" t="str">
        <f>""</f>
        <v/>
      </c>
      <c r="R31" s="73"/>
      <c r="S31" s="73"/>
      <c r="T31" s="73"/>
      <c r="U31" s="87">
        <v>0</v>
      </c>
      <c r="V31" s="21" t="str">
        <f>""</f>
        <v/>
      </c>
      <c r="W31" s="73"/>
      <c r="X31" s="73"/>
      <c r="Y31" s="73"/>
      <c r="Z31" s="73"/>
      <c r="AA31" s="87">
        <v>0</v>
      </c>
      <c r="AB31" s="21" t="str">
        <f>""</f>
        <v/>
      </c>
      <c r="AC31" s="73"/>
      <c r="AD31" s="87">
        <v>0</v>
      </c>
      <c r="AE31" s="2"/>
    </row>
    <row r="32" spans="2:31" x14ac:dyDescent="0.25">
      <c r="B32" s="2"/>
      <c r="C32" s="74" t="s">
        <v>343</v>
      </c>
      <c r="D32" s="75"/>
      <c r="E32" s="73"/>
      <c r="F32" s="87">
        <v>0</v>
      </c>
      <c r="G32" s="21" t="str">
        <f>""</f>
        <v/>
      </c>
      <c r="H32" s="73"/>
      <c r="I32" s="73"/>
      <c r="J32" s="73"/>
      <c r="K32" s="73"/>
      <c r="L32" s="87">
        <v>0</v>
      </c>
      <c r="M32" s="21" t="str">
        <f>""</f>
        <v/>
      </c>
      <c r="N32" s="73"/>
      <c r="O32" s="73"/>
      <c r="P32" s="87">
        <v>0</v>
      </c>
      <c r="Q32" s="21" t="str">
        <f>""</f>
        <v/>
      </c>
      <c r="R32" s="73"/>
      <c r="S32" s="73"/>
      <c r="T32" s="73"/>
      <c r="U32" s="87">
        <v>0</v>
      </c>
      <c r="V32" s="21" t="str">
        <f>""</f>
        <v/>
      </c>
      <c r="W32" s="73"/>
      <c r="X32" s="73"/>
      <c r="Y32" s="73"/>
      <c r="Z32" s="73"/>
      <c r="AA32" s="87">
        <v>0</v>
      </c>
      <c r="AB32" s="21" t="str">
        <f>""</f>
        <v/>
      </c>
      <c r="AC32" s="73"/>
      <c r="AD32" s="87">
        <v>0</v>
      </c>
      <c r="AE32" s="2"/>
    </row>
    <row r="33" spans="2:31" x14ac:dyDescent="0.25">
      <c r="B33" s="2"/>
      <c r="C33" s="74" t="s">
        <v>344</v>
      </c>
      <c r="D33" s="75"/>
      <c r="E33" s="73"/>
      <c r="F33" s="87">
        <v>0</v>
      </c>
      <c r="G33" s="21" t="str">
        <f>""</f>
        <v/>
      </c>
      <c r="H33" s="73"/>
      <c r="I33" s="73"/>
      <c r="J33" s="73"/>
      <c r="K33" s="73"/>
      <c r="L33" s="87">
        <v>0</v>
      </c>
      <c r="M33" s="21" t="str">
        <f>""</f>
        <v/>
      </c>
      <c r="N33" s="73"/>
      <c r="O33" s="73"/>
      <c r="P33" s="87">
        <v>0</v>
      </c>
      <c r="Q33" s="21" t="str">
        <f>""</f>
        <v/>
      </c>
      <c r="R33" s="73"/>
      <c r="S33" s="73"/>
      <c r="T33" s="73"/>
      <c r="U33" s="87">
        <v>0</v>
      </c>
      <c r="V33" s="21" t="str">
        <f>""</f>
        <v/>
      </c>
      <c r="W33" s="73"/>
      <c r="X33" s="73"/>
      <c r="Y33" s="73"/>
      <c r="Z33" s="73"/>
      <c r="AA33" s="87">
        <v>0</v>
      </c>
      <c r="AB33" s="21" t="str">
        <f>""</f>
        <v/>
      </c>
      <c r="AC33" s="73"/>
      <c r="AD33" s="87">
        <v>0</v>
      </c>
      <c r="AE33" s="2"/>
    </row>
    <row r="34" spans="2:31" x14ac:dyDescent="0.25">
      <c r="B34" s="2"/>
      <c r="C34" s="74" t="s">
        <v>345</v>
      </c>
      <c r="D34" s="75"/>
      <c r="E34" s="73"/>
      <c r="F34" s="87">
        <v>0</v>
      </c>
      <c r="G34" s="21" t="str">
        <f>""</f>
        <v/>
      </c>
      <c r="H34" s="73"/>
      <c r="I34" s="73"/>
      <c r="J34" s="73"/>
      <c r="K34" s="73"/>
      <c r="L34" s="87">
        <v>0</v>
      </c>
      <c r="M34" s="21" t="str">
        <f>""</f>
        <v/>
      </c>
      <c r="N34" s="73"/>
      <c r="O34" s="73"/>
      <c r="P34" s="87">
        <v>0</v>
      </c>
      <c r="Q34" s="21" t="str">
        <f>""</f>
        <v/>
      </c>
      <c r="R34" s="73"/>
      <c r="S34" s="73"/>
      <c r="T34" s="73"/>
      <c r="U34" s="87">
        <v>0</v>
      </c>
      <c r="V34" s="21" t="str">
        <f>""</f>
        <v/>
      </c>
      <c r="W34" s="73"/>
      <c r="X34" s="73"/>
      <c r="Y34" s="73"/>
      <c r="Z34" s="73"/>
      <c r="AA34" s="87">
        <v>0</v>
      </c>
      <c r="AB34" s="21" t="str">
        <f>""</f>
        <v/>
      </c>
      <c r="AC34" s="73"/>
      <c r="AD34" s="87">
        <v>0</v>
      </c>
      <c r="AE34" s="2"/>
    </row>
    <row r="35" spans="2:31" x14ac:dyDescent="0.25">
      <c r="B35" s="2"/>
      <c r="C35" s="74" t="s">
        <v>346</v>
      </c>
      <c r="D35" s="75"/>
      <c r="E35" s="73"/>
      <c r="F35" s="87">
        <v>0</v>
      </c>
      <c r="G35" s="21" t="str">
        <f>""</f>
        <v/>
      </c>
      <c r="H35" s="73"/>
      <c r="I35" s="73"/>
      <c r="J35" s="73"/>
      <c r="K35" s="73"/>
      <c r="L35" s="87">
        <v>0</v>
      </c>
      <c r="M35" s="21" t="str">
        <f>""</f>
        <v/>
      </c>
      <c r="N35" s="73"/>
      <c r="O35" s="73"/>
      <c r="P35" s="87">
        <v>0</v>
      </c>
      <c r="Q35" s="21" t="str">
        <f>""</f>
        <v/>
      </c>
      <c r="R35" s="73"/>
      <c r="S35" s="73"/>
      <c r="T35" s="73"/>
      <c r="U35" s="87">
        <v>0</v>
      </c>
      <c r="V35" s="21" t="str">
        <f>""</f>
        <v/>
      </c>
      <c r="W35" s="73"/>
      <c r="X35" s="73"/>
      <c r="Y35" s="73"/>
      <c r="Z35" s="73"/>
      <c r="AA35" s="87">
        <v>0</v>
      </c>
      <c r="AB35" s="21" t="str">
        <f>""</f>
        <v/>
      </c>
      <c r="AC35" s="73"/>
      <c r="AD35" s="87">
        <v>0</v>
      </c>
      <c r="AE35" s="2"/>
    </row>
    <row r="36" spans="2:31" x14ac:dyDescent="0.25">
      <c r="B36" s="2"/>
      <c r="C36" s="74" t="s">
        <v>347</v>
      </c>
      <c r="D36" s="75"/>
      <c r="E36" s="73"/>
      <c r="F36" s="87">
        <v>0</v>
      </c>
      <c r="G36" s="21" t="str">
        <f>""</f>
        <v/>
      </c>
      <c r="H36" s="73"/>
      <c r="I36" s="73"/>
      <c r="J36" s="73"/>
      <c r="K36" s="73"/>
      <c r="L36" s="87">
        <v>0</v>
      </c>
      <c r="M36" s="21" t="str">
        <f>""</f>
        <v/>
      </c>
      <c r="N36" s="73"/>
      <c r="O36" s="73"/>
      <c r="P36" s="87">
        <v>0</v>
      </c>
      <c r="Q36" s="21" t="str">
        <f>""</f>
        <v/>
      </c>
      <c r="R36" s="73"/>
      <c r="S36" s="73"/>
      <c r="T36" s="73"/>
      <c r="U36" s="87">
        <v>0</v>
      </c>
      <c r="V36" s="21" t="str">
        <f>""</f>
        <v/>
      </c>
      <c r="W36" s="73"/>
      <c r="X36" s="73"/>
      <c r="Y36" s="73"/>
      <c r="Z36" s="73"/>
      <c r="AA36" s="87">
        <v>0</v>
      </c>
      <c r="AB36" s="21" t="str">
        <f>""</f>
        <v/>
      </c>
      <c r="AC36" s="73"/>
      <c r="AD36" s="87">
        <v>0</v>
      </c>
      <c r="AE36" s="2"/>
    </row>
    <row r="37" spans="2:31" x14ac:dyDescent="0.25">
      <c r="B37" s="2"/>
      <c r="C37" s="74" t="s">
        <v>348</v>
      </c>
      <c r="D37" s="75"/>
      <c r="E37" s="73"/>
      <c r="F37" s="87">
        <v>0</v>
      </c>
      <c r="G37" s="21" t="str">
        <f>""</f>
        <v/>
      </c>
      <c r="H37" s="73"/>
      <c r="I37" s="73"/>
      <c r="J37" s="73"/>
      <c r="K37" s="73"/>
      <c r="L37" s="87">
        <v>0</v>
      </c>
      <c r="M37" s="21" t="str">
        <f>""</f>
        <v/>
      </c>
      <c r="N37" s="73"/>
      <c r="O37" s="73"/>
      <c r="P37" s="87">
        <v>0</v>
      </c>
      <c r="Q37" s="21" t="str">
        <f>""</f>
        <v/>
      </c>
      <c r="R37" s="73"/>
      <c r="S37" s="73"/>
      <c r="T37" s="73"/>
      <c r="U37" s="87">
        <v>0</v>
      </c>
      <c r="V37" s="21" t="str">
        <f>""</f>
        <v/>
      </c>
      <c r="W37" s="73"/>
      <c r="X37" s="73"/>
      <c r="Y37" s="73"/>
      <c r="Z37" s="73"/>
      <c r="AA37" s="87">
        <v>0</v>
      </c>
      <c r="AB37" s="21" t="str">
        <f>""</f>
        <v/>
      </c>
      <c r="AC37" s="73"/>
      <c r="AD37" s="87">
        <v>0</v>
      </c>
      <c r="AE37" s="2"/>
    </row>
    <row r="38" spans="2:31" x14ac:dyDescent="0.25">
      <c r="B38" s="2"/>
      <c r="C38" s="74" t="s">
        <v>349</v>
      </c>
      <c r="D38" s="75"/>
      <c r="E38" s="73"/>
      <c r="F38" s="87">
        <v>0</v>
      </c>
      <c r="G38" s="21" t="str">
        <f>""</f>
        <v/>
      </c>
      <c r="H38" s="73"/>
      <c r="I38" s="73"/>
      <c r="J38" s="73"/>
      <c r="K38" s="73"/>
      <c r="L38" s="87">
        <v>0</v>
      </c>
      <c r="M38" s="21" t="str">
        <f>""</f>
        <v/>
      </c>
      <c r="N38" s="73"/>
      <c r="O38" s="73"/>
      <c r="P38" s="87">
        <v>0</v>
      </c>
      <c r="Q38" s="21" t="str">
        <f>""</f>
        <v/>
      </c>
      <c r="R38" s="73"/>
      <c r="S38" s="73"/>
      <c r="T38" s="73"/>
      <c r="U38" s="87">
        <v>0</v>
      </c>
      <c r="V38" s="21" t="str">
        <f>""</f>
        <v/>
      </c>
      <c r="W38" s="73"/>
      <c r="X38" s="73"/>
      <c r="Y38" s="73"/>
      <c r="Z38" s="73"/>
      <c r="AA38" s="87">
        <v>0</v>
      </c>
      <c r="AB38" s="21" t="str">
        <f>""</f>
        <v/>
      </c>
      <c r="AC38" s="73"/>
      <c r="AD38" s="87">
        <v>0</v>
      </c>
      <c r="AE38" s="2"/>
    </row>
    <row r="39" spans="2:31" x14ac:dyDescent="0.25">
      <c r="B39" s="2"/>
      <c r="C39" s="74" t="s">
        <v>350</v>
      </c>
      <c r="D39" s="75"/>
      <c r="E39" s="73"/>
      <c r="F39" s="87">
        <v>0</v>
      </c>
      <c r="G39" s="21" t="str">
        <f>""</f>
        <v/>
      </c>
      <c r="H39" s="73"/>
      <c r="I39" s="73"/>
      <c r="J39" s="73"/>
      <c r="K39" s="73"/>
      <c r="L39" s="87">
        <v>0</v>
      </c>
      <c r="M39" s="21" t="str">
        <f>""</f>
        <v/>
      </c>
      <c r="N39" s="73"/>
      <c r="O39" s="73"/>
      <c r="P39" s="87">
        <v>0</v>
      </c>
      <c r="Q39" s="21" t="str">
        <f>""</f>
        <v/>
      </c>
      <c r="R39" s="73"/>
      <c r="S39" s="73"/>
      <c r="T39" s="73"/>
      <c r="U39" s="87">
        <v>0</v>
      </c>
      <c r="V39" s="21" t="str">
        <f>""</f>
        <v/>
      </c>
      <c r="W39" s="73"/>
      <c r="X39" s="73"/>
      <c r="Y39" s="73"/>
      <c r="Z39" s="73"/>
      <c r="AA39" s="87">
        <v>0</v>
      </c>
      <c r="AB39" s="21" t="str">
        <f>""</f>
        <v/>
      </c>
      <c r="AC39" s="73"/>
      <c r="AD39" s="87">
        <v>0</v>
      </c>
      <c r="AE39" s="2"/>
    </row>
    <row r="40" spans="2:31" x14ac:dyDescent="0.25">
      <c r="B40" s="2"/>
      <c r="C40" s="74" t="s">
        <v>351</v>
      </c>
      <c r="D40" s="75"/>
      <c r="E40" s="73"/>
      <c r="F40" s="87">
        <v>0</v>
      </c>
      <c r="G40" s="21" t="str">
        <f>""</f>
        <v/>
      </c>
      <c r="H40" s="73"/>
      <c r="I40" s="73"/>
      <c r="J40" s="73"/>
      <c r="K40" s="73"/>
      <c r="L40" s="87">
        <v>0</v>
      </c>
      <c r="M40" s="21" t="str">
        <f>""</f>
        <v/>
      </c>
      <c r="N40" s="73"/>
      <c r="O40" s="73"/>
      <c r="P40" s="87">
        <v>0</v>
      </c>
      <c r="Q40" s="21" t="str">
        <f>""</f>
        <v/>
      </c>
      <c r="R40" s="73"/>
      <c r="S40" s="73"/>
      <c r="T40" s="73"/>
      <c r="U40" s="87">
        <v>0</v>
      </c>
      <c r="V40" s="21" t="str">
        <f>""</f>
        <v/>
      </c>
      <c r="W40" s="73"/>
      <c r="X40" s="73"/>
      <c r="Y40" s="73"/>
      <c r="Z40" s="73"/>
      <c r="AA40" s="87">
        <v>0</v>
      </c>
      <c r="AB40" s="21" t="str">
        <f>""</f>
        <v/>
      </c>
      <c r="AC40" s="73"/>
      <c r="AD40" s="87">
        <v>0</v>
      </c>
      <c r="AE40" s="2"/>
    </row>
    <row r="41" spans="2:31" x14ac:dyDescent="0.25">
      <c r="B41" s="2"/>
      <c r="C41" s="74" t="s">
        <v>352</v>
      </c>
      <c r="D41" s="75"/>
      <c r="E41" s="73"/>
      <c r="F41" s="87">
        <v>0</v>
      </c>
      <c r="G41" s="21" t="str">
        <f>""</f>
        <v/>
      </c>
      <c r="H41" s="73"/>
      <c r="I41" s="73"/>
      <c r="J41" s="73"/>
      <c r="K41" s="73"/>
      <c r="L41" s="87">
        <v>0</v>
      </c>
      <c r="M41" s="21" t="str">
        <f>""</f>
        <v/>
      </c>
      <c r="N41" s="73"/>
      <c r="O41" s="73"/>
      <c r="P41" s="87">
        <v>0</v>
      </c>
      <c r="Q41" s="21" t="str">
        <f>""</f>
        <v/>
      </c>
      <c r="R41" s="73"/>
      <c r="S41" s="73"/>
      <c r="T41" s="73"/>
      <c r="U41" s="87">
        <v>0</v>
      </c>
      <c r="V41" s="21" t="str">
        <f>""</f>
        <v/>
      </c>
      <c r="W41" s="73"/>
      <c r="X41" s="73"/>
      <c r="Y41" s="73"/>
      <c r="Z41" s="73"/>
      <c r="AA41" s="87">
        <v>0</v>
      </c>
      <c r="AB41" s="21" t="str">
        <f>""</f>
        <v/>
      </c>
      <c r="AC41" s="73"/>
      <c r="AD41" s="87">
        <v>0</v>
      </c>
      <c r="AE41" s="2"/>
    </row>
    <row r="42" spans="2:31" x14ac:dyDescent="0.25">
      <c r="B42" s="2"/>
      <c r="C42" s="74" t="s">
        <v>353</v>
      </c>
      <c r="D42" s="75"/>
      <c r="E42" s="73"/>
      <c r="F42" s="87">
        <v>0</v>
      </c>
      <c r="G42" s="21" t="str">
        <f>""</f>
        <v/>
      </c>
      <c r="H42" s="73"/>
      <c r="I42" s="73"/>
      <c r="J42" s="73"/>
      <c r="K42" s="73"/>
      <c r="L42" s="87">
        <v>0</v>
      </c>
      <c r="M42" s="21" t="str">
        <f>""</f>
        <v/>
      </c>
      <c r="N42" s="73"/>
      <c r="O42" s="73"/>
      <c r="P42" s="87">
        <v>0</v>
      </c>
      <c r="Q42" s="21" t="str">
        <f>""</f>
        <v/>
      </c>
      <c r="R42" s="73"/>
      <c r="S42" s="73"/>
      <c r="T42" s="73"/>
      <c r="U42" s="87">
        <v>0</v>
      </c>
      <c r="V42" s="21" t="str">
        <f>""</f>
        <v/>
      </c>
      <c r="W42" s="73"/>
      <c r="X42" s="73"/>
      <c r="Y42" s="73"/>
      <c r="Z42" s="73"/>
      <c r="AA42" s="87">
        <v>0</v>
      </c>
      <c r="AB42" s="21" t="str">
        <f>""</f>
        <v/>
      </c>
      <c r="AC42" s="73"/>
      <c r="AD42" s="87">
        <v>0</v>
      </c>
      <c r="AE42" s="2"/>
    </row>
    <row r="43" spans="2:31" x14ac:dyDescent="0.25">
      <c r="B43" s="2"/>
      <c r="C43" s="74" t="s">
        <v>354</v>
      </c>
      <c r="D43" s="75"/>
      <c r="E43" s="73"/>
      <c r="F43" s="87">
        <v>0</v>
      </c>
      <c r="G43" s="21" t="str">
        <f>""</f>
        <v/>
      </c>
      <c r="H43" s="73"/>
      <c r="I43" s="73"/>
      <c r="J43" s="73"/>
      <c r="K43" s="73"/>
      <c r="L43" s="87">
        <v>0</v>
      </c>
      <c r="M43" s="21" t="str">
        <f>""</f>
        <v/>
      </c>
      <c r="N43" s="73"/>
      <c r="O43" s="73"/>
      <c r="P43" s="87">
        <v>0</v>
      </c>
      <c r="Q43" s="21" t="str">
        <f>""</f>
        <v/>
      </c>
      <c r="R43" s="73"/>
      <c r="S43" s="73"/>
      <c r="T43" s="73"/>
      <c r="U43" s="87">
        <v>0</v>
      </c>
      <c r="V43" s="21" t="str">
        <f>""</f>
        <v/>
      </c>
      <c r="W43" s="73"/>
      <c r="X43" s="73"/>
      <c r="Y43" s="73"/>
      <c r="Z43" s="73"/>
      <c r="AA43" s="87">
        <v>0</v>
      </c>
      <c r="AB43" s="21" t="str">
        <f>""</f>
        <v/>
      </c>
      <c r="AC43" s="73"/>
      <c r="AD43" s="87">
        <v>0</v>
      </c>
      <c r="AE43" s="2"/>
    </row>
    <row r="44" spans="2:31" x14ac:dyDescent="0.25">
      <c r="B44" s="2"/>
      <c r="C44" s="74" t="s">
        <v>355</v>
      </c>
      <c r="D44" s="75"/>
      <c r="E44" s="73"/>
      <c r="F44" s="87">
        <v>0</v>
      </c>
      <c r="G44" s="21" t="str">
        <f>""</f>
        <v/>
      </c>
      <c r="H44" s="73"/>
      <c r="I44" s="73"/>
      <c r="J44" s="73"/>
      <c r="K44" s="73"/>
      <c r="L44" s="87">
        <v>0</v>
      </c>
      <c r="M44" s="21" t="str">
        <f>""</f>
        <v/>
      </c>
      <c r="N44" s="73"/>
      <c r="O44" s="73"/>
      <c r="P44" s="87">
        <v>0</v>
      </c>
      <c r="Q44" s="21" t="str">
        <f>""</f>
        <v/>
      </c>
      <c r="R44" s="73"/>
      <c r="S44" s="73"/>
      <c r="T44" s="73"/>
      <c r="U44" s="87">
        <v>0</v>
      </c>
      <c r="V44" s="21" t="str">
        <f>""</f>
        <v/>
      </c>
      <c r="W44" s="73"/>
      <c r="X44" s="73"/>
      <c r="Y44" s="73"/>
      <c r="Z44" s="73"/>
      <c r="AA44" s="87">
        <v>0</v>
      </c>
      <c r="AB44" s="21" t="str">
        <f>""</f>
        <v/>
      </c>
      <c r="AC44" s="73"/>
      <c r="AD44" s="87">
        <v>0</v>
      </c>
      <c r="AE44" s="2"/>
    </row>
    <row r="45" spans="2:31" x14ac:dyDescent="0.25">
      <c r="B45" s="2"/>
      <c r="C45" s="74" t="s">
        <v>356</v>
      </c>
      <c r="D45" s="75"/>
      <c r="E45" s="73"/>
      <c r="F45" s="87">
        <v>0</v>
      </c>
      <c r="G45" s="21" t="str">
        <f>""</f>
        <v/>
      </c>
      <c r="H45" s="73"/>
      <c r="I45" s="73"/>
      <c r="J45" s="73"/>
      <c r="K45" s="73"/>
      <c r="L45" s="87">
        <v>0</v>
      </c>
      <c r="M45" s="21" t="str">
        <f>""</f>
        <v/>
      </c>
      <c r="N45" s="73"/>
      <c r="O45" s="73"/>
      <c r="P45" s="87">
        <v>0</v>
      </c>
      <c r="Q45" s="21" t="str">
        <f>""</f>
        <v/>
      </c>
      <c r="R45" s="73"/>
      <c r="S45" s="73"/>
      <c r="T45" s="73"/>
      <c r="U45" s="87">
        <v>0</v>
      </c>
      <c r="V45" s="21" t="str">
        <f>""</f>
        <v/>
      </c>
      <c r="W45" s="73"/>
      <c r="X45" s="73"/>
      <c r="Y45" s="73"/>
      <c r="Z45" s="73"/>
      <c r="AA45" s="87">
        <v>0</v>
      </c>
      <c r="AB45" s="21" t="str">
        <f>""</f>
        <v/>
      </c>
      <c r="AC45" s="73"/>
      <c r="AD45" s="87">
        <v>0</v>
      </c>
      <c r="AE45" s="2"/>
    </row>
    <row r="46" spans="2:31" x14ac:dyDescent="0.25">
      <c r="B46" s="2"/>
      <c r="C46" s="74" t="s">
        <v>357</v>
      </c>
      <c r="D46" s="75"/>
      <c r="E46" s="73"/>
      <c r="F46" s="87">
        <v>0</v>
      </c>
      <c r="G46" s="21" t="str">
        <f>""</f>
        <v/>
      </c>
      <c r="H46" s="73"/>
      <c r="I46" s="73"/>
      <c r="J46" s="73"/>
      <c r="K46" s="73"/>
      <c r="L46" s="87">
        <v>0</v>
      </c>
      <c r="M46" s="21" t="str">
        <f>""</f>
        <v/>
      </c>
      <c r="N46" s="73"/>
      <c r="O46" s="73"/>
      <c r="P46" s="87">
        <v>0</v>
      </c>
      <c r="Q46" s="21" t="str">
        <f>""</f>
        <v/>
      </c>
      <c r="R46" s="73"/>
      <c r="S46" s="73"/>
      <c r="T46" s="73"/>
      <c r="U46" s="87">
        <v>0</v>
      </c>
      <c r="V46" s="21" t="str">
        <f>""</f>
        <v/>
      </c>
      <c r="W46" s="73"/>
      <c r="X46" s="73"/>
      <c r="Y46" s="73"/>
      <c r="Z46" s="73"/>
      <c r="AA46" s="87">
        <v>0</v>
      </c>
      <c r="AB46" s="21" t="str">
        <f>""</f>
        <v/>
      </c>
      <c r="AC46" s="73"/>
      <c r="AD46" s="87">
        <v>0</v>
      </c>
      <c r="AE46" s="2"/>
    </row>
    <row r="47" spans="2:31" x14ac:dyDescent="0.25">
      <c r="B47" s="2"/>
      <c r="C47" s="74" t="s">
        <v>358</v>
      </c>
      <c r="D47" s="75"/>
      <c r="E47" s="73"/>
      <c r="F47" s="87">
        <v>0</v>
      </c>
      <c r="G47" s="21" t="str">
        <f>""</f>
        <v/>
      </c>
      <c r="H47" s="73"/>
      <c r="I47" s="73"/>
      <c r="J47" s="73"/>
      <c r="K47" s="73"/>
      <c r="L47" s="87">
        <v>0</v>
      </c>
      <c r="M47" s="21" t="str">
        <f>""</f>
        <v/>
      </c>
      <c r="N47" s="73"/>
      <c r="O47" s="73"/>
      <c r="P47" s="87">
        <v>0</v>
      </c>
      <c r="Q47" s="21" t="str">
        <f>""</f>
        <v/>
      </c>
      <c r="R47" s="73"/>
      <c r="S47" s="73"/>
      <c r="T47" s="73"/>
      <c r="U47" s="87">
        <v>0</v>
      </c>
      <c r="V47" s="21" t="str">
        <f>""</f>
        <v/>
      </c>
      <c r="W47" s="73"/>
      <c r="X47" s="73"/>
      <c r="Y47" s="73"/>
      <c r="Z47" s="73"/>
      <c r="AA47" s="87">
        <v>0</v>
      </c>
      <c r="AB47" s="21" t="str">
        <f>""</f>
        <v/>
      </c>
      <c r="AC47" s="73"/>
      <c r="AD47" s="87">
        <v>0</v>
      </c>
      <c r="AE47" s="2"/>
    </row>
    <row r="48" spans="2:31" x14ac:dyDescent="0.25">
      <c r="B48" s="2"/>
      <c r="C48" s="74" t="s">
        <v>359</v>
      </c>
      <c r="D48" s="75"/>
      <c r="E48" s="73"/>
      <c r="F48" s="87">
        <v>0</v>
      </c>
      <c r="G48" s="21" t="str">
        <f>""</f>
        <v/>
      </c>
      <c r="H48" s="73"/>
      <c r="I48" s="73"/>
      <c r="J48" s="73"/>
      <c r="K48" s="73"/>
      <c r="L48" s="87">
        <v>0</v>
      </c>
      <c r="M48" s="21" t="str">
        <f>""</f>
        <v/>
      </c>
      <c r="N48" s="73"/>
      <c r="O48" s="73"/>
      <c r="P48" s="87">
        <v>0</v>
      </c>
      <c r="Q48" s="21" t="str">
        <f>""</f>
        <v/>
      </c>
      <c r="R48" s="73"/>
      <c r="S48" s="73"/>
      <c r="T48" s="73"/>
      <c r="U48" s="87">
        <v>0</v>
      </c>
      <c r="V48" s="21" t="str">
        <f>""</f>
        <v/>
      </c>
      <c r="W48" s="73"/>
      <c r="X48" s="73"/>
      <c r="Y48" s="73"/>
      <c r="Z48" s="73"/>
      <c r="AA48" s="87">
        <v>0</v>
      </c>
      <c r="AB48" s="21" t="str">
        <f>""</f>
        <v/>
      </c>
      <c r="AC48" s="73"/>
      <c r="AD48" s="87">
        <v>0</v>
      </c>
      <c r="AE48" s="2"/>
    </row>
    <row r="49" spans="2:31" x14ac:dyDescent="0.25">
      <c r="B49" s="2"/>
      <c r="C49" s="74" t="s">
        <v>360</v>
      </c>
      <c r="D49" s="75"/>
      <c r="E49" s="73"/>
      <c r="F49" s="87">
        <v>0</v>
      </c>
      <c r="G49" s="21" t="str">
        <f>""</f>
        <v/>
      </c>
      <c r="H49" s="73"/>
      <c r="I49" s="73"/>
      <c r="J49" s="73"/>
      <c r="K49" s="73"/>
      <c r="L49" s="87">
        <v>0</v>
      </c>
      <c r="M49" s="21" t="str">
        <f>""</f>
        <v/>
      </c>
      <c r="N49" s="73"/>
      <c r="O49" s="73"/>
      <c r="P49" s="87">
        <v>0</v>
      </c>
      <c r="Q49" s="21" t="str">
        <f>""</f>
        <v/>
      </c>
      <c r="R49" s="73"/>
      <c r="S49" s="73"/>
      <c r="T49" s="73"/>
      <c r="U49" s="87">
        <v>0</v>
      </c>
      <c r="V49" s="21" t="str">
        <f>""</f>
        <v/>
      </c>
      <c r="W49" s="73"/>
      <c r="X49" s="73"/>
      <c r="Y49" s="73"/>
      <c r="Z49" s="73"/>
      <c r="AA49" s="87">
        <v>0</v>
      </c>
      <c r="AB49" s="21" t="str">
        <f>""</f>
        <v/>
      </c>
      <c r="AC49" s="73"/>
      <c r="AD49" s="87">
        <v>0</v>
      </c>
      <c r="AE49" s="2"/>
    </row>
    <row r="50" spans="2:31" x14ac:dyDescent="0.25">
      <c r="B50" s="2"/>
      <c r="C50" s="74" t="s">
        <v>361</v>
      </c>
      <c r="D50" s="75"/>
      <c r="E50" s="73"/>
      <c r="F50" s="87">
        <v>0</v>
      </c>
      <c r="G50" s="21" t="str">
        <f>""</f>
        <v/>
      </c>
      <c r="H50" s="73"/>
      <c r="I50" s="73"/>
      <c r="J50" s="73"/>
      <c r="K50" s="73"/>
      <c r="L50" s="87">
        <v>0</v>
      </c>
      <c r="M50" s="21" t="str">
        <f>""</f>
        <v/>
      </c>
      <c r="N50" s="73"/>
      <c r="O50" s="73"/>
      <c r="P50" s="87">
        <v>0</v>
      </c>
      <c r="Q50" s="21" t="str">
        <f>""</f>
        <v/>
      </c>
      <c r="R50" s="73"/>
      <c r="S50" s="73"/>
      <c r="T50" s="73"/>
      <c r="U50" s="87">
        <v>0</v>
      </c>
      <c r="V50" s="21" t="str">
        <f>""</f>
        <v/>
      </c>
      <c r="W50" s="73"/>
      <c r="X50" s="73"/>
      <c r="Y50" s="73"/>
      <c r="Z50" s="73"/>
      <c r="AA50" s="87">
        <v>0</v>
      </c>
      <c r="AB50" s="21" t="str">
        <f>""</f>
        <v/>
      </c>
      <c r="AC50" s="73"/>
      <c r="AD50" s="87">
        <v>0</v>
      </c>
      <c r="AE50" s="2"/>
    </row>
    <row r="51" spans="2:31" x14ac:dyDescent="0.25">
      <c r="B51" s="2"/>
      <c r="C51" s="74" t="s">
        <v>362</v>
      </c>
      <c r="D51" s="75"/>
      <c r="E51" s="73"/>
      <c r="F51" s="87">
        <v>0</v>
      </c>
      <c r="G51" s="21" t="str">
        <f>""</f>
        <v/>
      </c>
      <c r="H51" s="73"/>
      <c r="I51" s="73"/>
      <c r="J51" s="73"/>
      <c r="K51" s="73"/>
      <c r="L51" s="87">
        <v>0</v>
      </c>
      <c r="M51" s="21" t="str">
        <f>""</f>
        <v/>
      </c>
      <c r="N51" s="73"/>
      <c r="O51" s="73"/>
      <c r="P51" s="87">
        <v>0</v>
      </c>
      <c r="Q51" s="21" t="str">
        <f>""</f>
        <v/>
      </c>
      <c r="R51" s="73"/>
      <c r="S51" s="73"/>
      <c r="T51" s="73"/>
      <c r="U51" s="87">
        <v>0</v>
      </c>
      <c r="V51" s="21" t="str">
        <f>""</f>
        <v/>
      </c>
      <c r="W51" s="73"/>
      <c r="X51" s="73"/>
      <c r="Y51" s="73"/>
      <c r="Z51" s="73"/>
      <c r="AA51" s="87">
        <v>0</v>
      </c>
      <c r="AB51" s="21" t="str">
        <f>""</f>
        <v/>
      </c>
      <c r="AC51" s="73"/>
      <c r="AD51" s="87">
        <v>0</v>
      </c>
      <c r="AE51" s="2"/>
    </row>
    <row r="52" spans="2:31" x14ac:dyDescent="0.25">
      <c r="B52" s="2"/>
      <c r="C52" s="74" t="s">
        <v>363</v>
      </c>
      <c r="D52" s="75"/>
      <c r="E52" s="73"/>
      <c r="F52" s="87">
        <v>0</v>
      </c>
      <c r="G52" s="21" t="str">
        <f>""</f>
        <v/>
      </c>
      <c r="H52" s="73"/>
      <c r="I52" s="73"/>
      <c r="J52" s="73"/>
      <c r="K52" s="73"/>
      <c r="L52" s="87">
        <v>0</v>
      </c>
      <c r="M52" s="21" t="str">
        <f>""</f>
        <v/>
      </c>
      <c r="N52" s="73"/>
      <c r="O52" s="73"/>
      <c r="P52" s="87">
        <v>0</v>
      </c>
      <c r="Q52" s="21" t="str">
        <f>""</f>
        <v/>
      </c>
      <c r="R52" s="73"/>
      <c r="S52" s="73"/>
      <c r="T52" s="73"/>
      <c r="U52" s="87">
        <v>0</v>
      </c>
      <c r="V52" s="21" t="str">
        <f>""</f>
        <v/>
      </c>
      <c r="W52" s="73"/>
      <c r="X52" s="73"/>
      <c r="Y52" s="73"/>
      <c r="Z52" s="73"/>
      <c r="AA52" s="87">
        <v>0</v>
      </c>
      <c r="AB52" s="21" t="str">
        <f>""</f>
        <v/>
      </c>
      <c r="AC52" s="73"/>
      <c r="AD52" s="87">
        <v>0</v>
      </c>
      <c r="AE52" s="2"/>
    </row>
    <row r="53" spans="2:31" x14ac:dyDescent="0.25">
      <c r="B53" s="2"/>
      <c r="C53" s="74" t="s">
        <v>364</v>
      </c>
      <c r="D53" s="75"/>
      <c r="E53" s="73"/>
      <c r="F53" s="87">
        <v>0</v>
      </c>
      <c r="G53" s="21" t="str">
        <f>""</f>
        <v/>
      </c>
      <c r="H53" s="73"/>
      <c r="I53" s="73"/>
      <c r="J53" s="73"/>
      <c r="K53" s="73"/>
      <c r="L53" s="87">
        <v>0</v>
      </c>
      <c r="M53" s="21" t="str">
        <f>""</f>
        <v/>
      </c>
      <c r="N53" s="73"/>
      <c r="O53" s="73"/>
      <c r="P53" s="87">
        <v>0</v>
      </c>
      <c r="Q53" s="21" t="str">
        <f>""</f>
        <v/>
      </c>
      <c r="R53" s="73"/>
      <c r="S53" s="73"/>
      <c r="T53" s="73"/>
      <c r="U53" s="87">
        <v>0</v>
      </c>
      <c r="V53" s="21" t="str">
        <f>""</f>
        <v/>
      </c>
      <c r="W53" s="73"/>
      <c r="X53" s="73"/>
      <c r="Y53" s="73"/>
      <c r="Z53" s="73"/>
      <c r="AA53" s="87">
        <v>0</v>
      </c>
      <c r="AB53" s="21" t="str">
        <f>""</f>
        <v/>
      </c>
      <c r="AC53" s="73"/>
      <c r="AD53" s="87">
        <v>0</v>
      </c>
      <c r="AE53" s="2"/>
    </row>
    <row r="54" spans="2:31" x14ac:dyDescent="0.25">
      <c r="B54" s="2"/>
      <c r="C54" s="74" t="s">
        <v>365</v>
      </c>
      <c r="D54" s="75"/>
      <c r="E54" s="73"/>
      <c r="F54" s="87">
        <v>0</v>
      </c>
      <c r="G54" s="21" t="str">
        <f>""</f>
        <v/>
      </c>
      <c r="H54" s="73"/>
      <c r="I54" s="73"/>
      <c r="J54" s="73"/>
      <c r="K54" s="73"/>
      <c r="L54" s="87">
        <v>0</v>
      </c>
      <c r="M54" s="21" t="str">
        <f>""</f>
        <v/>
      </c>
      <c r="N54" s="73"/>
      <c r="O54" s="73"/>
      <c r="P54" s="87">
        <v>0</v>
      </c>
      <c r="Q54" s="21" t="str">
        <f>""</f>
        <v/>
      </c>
      <c r="R54" s="73"/>
      <c r="S54" s="73"/>
      <c r="T54" s="73"/>
      <c r="U54" s="87">
        <v>0</v>
      </c>
      <c r="V54" s="21" t="str">
        <f>""</f>
        <v/>
      </c>
      <c r="W54" s="73"/>
      <c r="X54" s="73"/>
      <c r="Y54" s="73"/>
      <c r="Z54" s="73"/>
      <c r="AA54" s="87">
        <v>0</v>
      </c>
      <c r="AB54" s="21" t="str">
        <f>""</f>
        <v/>
      </c>
      <c r="AC54" s="73"/>
      <c r="AD54" s="87">
        <v>0</v>
      </c>
      <c r="AE54" s="2"/>
    </row>
    <row r="55" spans="2:31" x14ac:dyDescent="0.25">
      <c r="B55" s="2"/>
      <c r="C55" s="74" t="s">
        <v>366</v>
      </c>
      <c r="D55" s="75"/>
      <c r="E55" s="73"/>
      <c r="F55" s="87">
        <v>0</v>
      </c>
      <c r="G55" s="21" t="str">
        <f>""</f>
        <v/>
      </c>
      <c r="H55" s="73"/>
      <c r="I55" s="73"/>
      <c r="J55" s="73"/>
      <c r="K55" s="73"/>
      <c r="L55" s="87">
        <v>0</v>
      </c>
      <c r="M55" s="21" t="str">
        <f>""</f>
        <v/>
      </c>
      <c r="N55" s="73"/>
      <c r="O55" s="73"/>
      <c r="P55" s="87">
        <v>0</v>
      </c>
      <c r="Q55" s="21" t="str">
        <f>""</f>
        <v/>
      </c>
      <c r="R55" s="73"/>
      <c r="S55" s="73"/>
      <c r="T55" s="73"/>
      <c r="U55" s="87">
        <v>0</v>
      </c>
      <c r="V55" s="21" t="str">
        <f>""</f>
        <v/>
      </c>
      <c r="W55" s="73"/>
      <c r="X55" s="73"/>
      <c r="Y55" s="73"/>
      <c r="Z55" s="73"/>
      <c r="AA55" s="87">
        <v>0</v>
      </c>
      <c r="AB55" s="21" t="str">
        <f>""</f>
        <v/>
      </c>
      <c r="AC55" s="73"/>
      <c r="AD55" s="87">
        <v>0</v>
      </c>
      <c r="AE55" s="2"/>
    </row>
    <row r="56" spans="2:31" x14ac:dyDescent="0.25">
      <c r="B56" s="2"/>
      <c r="C56" s="74" t="s">
        <v>367</v>
      </c>
      <c r="D56" s="75"/>
      <c r="E56" s="73"/>
      <c r="F56" s="87">
        <v>0</v>
      </c>
      <c r="G56" s="21" t="str">
        <f>""</f>
        <v/>
      </c>
      <c r="H56" s="73"/>
      <c r="I56" s="73"/>
      <c r="J56" s="73"/>
      <c r="K56" s="73"/>
      <c r="L56" s="87">
        <v>0</v>
      </c>
      <c r="M56" s="21" t="str">
        <f>""</f>
        <v/>
      </c>
      <c r="N56" s="73"/>
      <c r="O56" s="73"/>
      <c r="P56" s="87">
        <v>0</v>
      </c>
      <c r="Q56" s="21" t="str">
        <f>""</f>
        <v/>
      </c>
      <c r="R56" s="73"/>
      <c r="S56" s="73"/>
      <c r="T56" s="73"/>
      <c r="U56" s="87">
        <v>0</v>
      </c>
      <c r="V56" s="21" t="str">
        <f>""</f>
        <v/>
      </c>
      <c r="W56" s="73"/>
      <c r="X56" s="73"/>
      <c r="Y56" s="73"/>
      <c r="Z56" s="73"/>
      <c r="AA56" s="87">
        <v>0</v>
      </c>
      <c r="AB56" s="21" t="str">
        <f>""</f>
        <v/>
      </c>
      <c r="AC56" s="73"/>
      <c r="AD56" s="87">
        <v>0</v>
      </c>
      <c r="AE56" s="2"/>
    </row>
    <row r="57" spans="2:31" x14ac:dyDescent="0.25">
      <c r="B57" s="2"/>
      <c r="C57" s="74" t="s">
        <v>368</v>
      </c>
      <c r="D57" s="75"/>
      <c r="E57" s="73"/>
      <c r="F57" s="87">
        <v>0</v>
      </c>
      <c r="G57" s="21" t="str">
        <f>""</f>
        <v/>
      </c>
      <c r="H57" s="73"/>
      <c r="I57" s="73"/>
      <c r="J57" s="73"/>
      <c r="K57" s="73"/>
      <c r="L57" s="87">
        <v>0</v>
      </c>
      <c r="M57" s="21" t="str">
        <f>""</f>
        <v/>
      </c>
      <c r="N57" s="73"/>
      <c r="O57" s="73"/>
      <c r="P57" s="87">
        <v>0</v>
      </c>
      <c r="Q57" s="21" t="str">
        <f>""</f>
        <v/>
      </c>
      <c r="R57" s="73"/>
      <c r="S57" s="73"/>
      <c r="T57" s="73"/>
      <c r="U57" s="87">
        <v>0</v>
      </c>
      <c r="V57" s="21" t="str">
        <f>""</f>
        <v/>
      </c>
      <c r="W57" s="73"/>
      <c r="X57" s="73"/>
      <c r="Y57" s="73"/>
      <c r="Z57" s="73"/>
      <c r="AA57" s="87">
        <v>0</v>
      </c>
      <c r="AB57" s="21" t="str">
        <f>""</f>
        <v/>
      </c>
      <c r="AC57" s="73"/>
      <c r="AD57" s="87">
        <v>0</v>
      </c>
      <c r="AE57" s="2"/>
    </row>
    <row r="58" spans="2:31" x14ac:dyDescent="0.25">
      <c r="B58" s="2"/>
      <c r="C58" s="74" t="s">
        <v>369</v>
      </c>
      <c r="D58" s="75"/>
      <c r="E58" s="73"/>
      <c r="F58" s="87">
        <v>0</v>
      </c>
      <c r="G58" s="21" t="str">
        <f>""</f>
        <v/>
      </c>
      <c r="H58" s="73"/>
      <c r="I58" s="73"/>
      <c r="J58" s="73"/>
      <c r="K58" s="73"/>
      <c r="L58" s="87">
        <v>0</v>
      </c>
      <c r="M58" s="21" t="str">
        <f>""</f>
        <v/>
      </c>
      <c r="N58" s="73"/>
      <c r="O58" s="73"/>
      <c r="P58" s="87">
        <v>0</v>
      </c>
      <c r="Q58" s="21" t="str">
        <f>""</f>
        <v/>
      </c>
      <c r="R58" s="73"/>
      <c r="S58" s="73"/>
      <c r="T58" s="73"/>
      <c r="U58" s="87">
        <v>0</v>
      </c>
      <c r="V58" s="21" t="str">
        <f>""</f>
        <v/>
      </c>
      <c r="W58" s="73"/>
      <c r="X58" s="73"/>
      <c r="Y58" s="73"/>
      <c r="Z58" s="73"/>
      <c r="AA58" s="87">
        <v>0</v>
      </c>
      <c r="AB58" s="21" t="str">
        <f>""</f>
        <v/>
      </c>
      <c r="AC58" s="73"/>
      <c r="AD58" s="87">
        <v>0</v>
      </c>
      <c r="AE58" s="2"/>
    </row>
    <row r="59" spans="2:31" x14ac:dyDescent="0.25">
      <c r="B59" s="2"/>
      <c r="C59" s="74" t="s">
        <v>370</v>
      </c>
      <c r="D59" s="75"/>
      <c r="E59" s="73"/>
      <c r="F59" s="87">
        <v>0</v>
      </c>
      <c r="G59" s="21" t="str">
        <f>""</f>
        <v/>
      </c>
      <c r="H59" s="73"/>
      <c r="I59" s="73"/>
      <c r="J59" s="73"/>
      <c r="K59" s="73"/>
      <c r="L59" s="87">
        <v>0</v>
      </c>
      <c r="M59" s="21" t="str">
        <f>""</f>
        <v/>
      </c>
      <c r="N59" s="73"/>
      <c r="O59" s="73"/>
      <c r="P59" s="87">
        <v>0</v>
      </c>
      <c r="Q59" s="21" t="str">
        <f>""</f>
        <v/>
      </c>
      <c r="R59" s="73"/>
      <c r="S59" s="73"/>
      <c r="T59" s="73"/>
      <c r="U59" s="87">
        <v>0</v>
      </c>
      <c r="V59" s="21" t="str">
        <f>""</f>
        <v/>
      </c>
      <c r="W59" s="73"/>
      <c r="X59" s="73"/>
      <c r="Y59" s="73"/>
      <c r="Z59" s="73"/>
      <c r="AA59" s="87">
        <v>0</v>
      </c>
      <c r="AB59" s="21" t="str">
        <f>""</f>
        <v/>
      </c>
      <c r="AC59" s="73"/>
      <c r="AD59" s="87">
        <v>0</v>
      </c>
      <c r="AE59" s="2"/>
    </row>
    <row r="60" spans="2:31" x14ac:dyDescent="0.25">
      <c r="B60" s="2"/>
      <c r="C60" s="74" t="s">
        <v>371</v>
      </c>
      <c r="D60" s="75"/>
      <c r="E60" s="73"/>
      <c r="F60" s="87">
        <v>0</v>
      </c>
      <c r="G60" s="21" t="str">
        <f>""</f>
        <v/>
      </c>
      <c r="H60" s="73"/>
      <c r="I60" s="73"/>
      <c r="J60" s="73"/>
      <c r="K60" s="73"/>
      <c r="L60" s="87">
        <v>0</v>
      </c>
      <c r="M60" s="21" t="str">
        <f>""</f>
        <v/>
      </c>
      <c r="N60" s="73"/>
      <c r="O60" s="73"/>
      <c r="P60" s="87">
        <v>0</v>
      </c>
      <c r="Q60" s="21" t="str">
        <f>""</f>
        <v/>
      </c>
      <c r="R60" s="73"/>
      <c r="S60" s="73"/>
      <c r="T60" s="73"/>
      <c r="U60" s="87">
        <v>0</v>
      </c>
      <c r="V60" s="21" t="str">
        <f>""</f>
        <v/>
      </c>
      <c r="W60" s="73"/>
      <c r="X60" s="73"/>
      <c r="Y60" s="73"/>
      <c r="Z60" s="73"/>
      <c r="AA60" s="87">
        <v>0</v>
      </c>
      <c r="AB60" s="21" t="str">
        <f>""</f>
        <v/>
      </c>
      <c r="AC60" s="73"/>
      <c r="AD60" s="87">
        <v>0</v>
      </c>
      <c r="AE60" s="2"/>
    </row>
    <row r="61" spans="2:31" x14ac:dyDescent="0.25">
      <c r="B61" s="2"/>
      <c r="C61" s="74" t="s">
        <v>372</v>
      </c>
      <c r="D61" s="75"/>
      <c r="E61" s="73"/>
      <c r="F61" s="87">
        <v>0</v>
      </c>
      <c r="G61" s="21" t="str">
        <f>""</f>
        <v/>
      </c>
      <c r="H61" s="73"/>
      <c r="I61" s="73"/>
      <c r="J61" s="73"/>
      <c r="K61" s="73"/>
      <c r="L61" s="87">
        <v>0</v>
      </c>
      <c r="M61" s="21" t="str">
        <f>""</f>
        <v/>
      </c>
      <c r="N61" s="73"/>
      <c r="O61" s="73"/>
      <c r="P61" s="87">
        <v>0</v>
      </c>
      <c r="Q61" s="21" t="str">
        <f>""</f>
        <v/>
      </c>
      <c r="R61" s="73"/>
      <c r="S61" s="73"/>
      <c r="T61" s="73"/>
      <c r="U61" s="87">
        <v>0</v>
      </c>
      <c r="V61" s="21" t="str">
        <f>""</f>
        <v/>
      </c>
      <c r="W61" s="73"/>
      <c r="X61" s="73"/>
      <c r="Y61" s="73"/>
      <c r="Z61" s="73"/>
      <c r="AA61" s="87">
        <v>0</v>
      </c>
      <c r="AB61" s="21" t="str">
        <f>""</f>
        <v/>
      </c>
      <c r="AC61" s="73"/>
      <c r="AD61" s="87">
        <v>0</v>
      </c>
      <c r="AE61" s="2"/>
    </row>
    <row r="62" spans="2:31" x14ac:dyDescent="0.25">
      <c r="B62" s="2"/>
      <c r="C62" s="74" t="s">
        <v>373</v>
      </c>
      <c r="D62" s="75"/>
      <c r="E62" s="73"/>
      <c r="F62" s="87">
        <v>0</v>
      </c>
      <c r="G62" s="21" t="str">
        <f>""</f>
        <v/>
      </c>
      <c r="H62" s="73"/>
      <c r="I62" s="73"/>
      <c r="J62" s="73"/>
      <c r="K62" s="73"/>
      <c r="L62" s="87">
        <v>0</v>
      </c>
      <c r="M62" s="21" t="str">
        <f>""</f>
        <v/>
      </c>
      <c r="N62" s="73"/>
      <c r="O62" s="73"/>
      <c r="P62" s="87">
        <v>0</v>
      </c>
      <c r="Q62" s="21" t="str">
        <f>""</f>
        <v/>
      </c>
      <c r="R62" s="73"/>
      <c r="S62" s="73"/>
      <c r="T62" s="73"/>
      <c r="U62" s="87">
        <v>0</v>
      </c>
      <c r="V62" s="21" t="str">
        <f>""</f>
        <v/>
      </c>
      <c r="W62" s="73"/>
      <c r="X62" s="73"/>
      <c r="Y62" s="73"/>
      <c r="Z62" s="73"/>
      <c r="AA62" s="87">
        <v>0</v>
      </c>
      <c r="AB62" s="21" t="str">
        <f>""</f>
        <v/>
      </c>
      <c r="AC62" s="73"/>
      <c r="AD62" s="87">
        <v>0</v>
      </c>
      <c r="AE62" s="2"/>
    </row>
    <row r="63" spans="2:31" x14ac:dyDescent="0.25">
      <c r="B63" s="2"/>
      <c r="C63" s="74" t="s">
        <v>374</v>
      </c>
      <c r="D63" s="75"/>
      <c r="E63" s="73"/>
      <c r="F63" s="87">
        <v>0</v>
      </c>
      <c r="G63" s="21" t="str">
        <f>""</f>
        <v/>
      </c>
      <c r="H63" s="73"/>
      <c r="I63" s="73"/>
      <c r="J63" s="73"/>
      <c r="K63" s="73"/>
      <c r="L63" s="87">
        <v>0</v>
      </c>
      <c r="M63" s="21" t="str">
        <f>""</f>
        <v/>
      </c>
      <c r="N63" s="73"/>
      <c r="O63" s="73"/>
      <c r="P63" s="87">
        <v>0</v>
      </c>
      <c r="Q63" s="21" t="str">
        <f>""</f>
        <v/>
      </c>
      <c r="R63" s="73"/>
      <c r="S63" s="73"/>
      <c r="T63" s="73"/>
      <c r="U63" s="87">
        <v>0</v>
      </c>
      <c r="V63" s="21" t="str">
        <f>""</f>
        <v/>
      </c>
      <c r="W63" s="73"/>
      <c r="X63" s="73"/>
      <c r="Y63" s="73"/>
      <c r="Z63" s="73"/>
      <c r="AA63" s="87">
        <v>0</v>
      </c>
      <c r="AB63" s="21" t="str">
        <f>""</f>
        <v/>
      </c>
      <c r="AC63" s="73"/>
      <c r="AD63" s="87">
        <v>0</v>
      </c>
      <c r="AE63" s="2"/>
    </row>
    <row r="64" spans="2:31" x14ac:dyDescent="0.25">
      <c r="B64" s="2"/>
      <c r="C64" s="74" t="s">
        <v>375</v>
      </c>
      <c r="D64" s="75"/>
      <c r="E64" s="73"/>
      <c r="F64" s="87">
        <v>0</v>
      </c>
      <c r="G64" s="21" t="str">
        <f>""</f>
        <v/>
      </c>
      <c r="H64" s="73"/>
      <c r="I64" s="73"/>
      <c r="J64" s="73"/>
      <c r="K64" s="73"/>
      <c r="L64" s="87">
        <v>0</v>
      </c>
      <c r="M64" s="21" t="str">
        <f>""</f>
        <v/>
      </c>
      <c r="N64" s="73"/>
      <c r="O64" s="73"/>
      <c r="P64" s="87">
        <v>0</v>
      </c>
      <c r="Q64" s="21" t="str">
        <f>""</f>
        <v/>
      </c>
      <c r="R64" s="73"/>
      <c r="S64" s="73"/>
      <c r="T64" s="73"/>
      <c r="U64" s="87">
        <v>0</v>
      </c>
      <c r="V64" s="21" t="str">
        <f>""</f>
        <v/>
      </c>
      <c r="W64" s="73"/>
      <c r="X64" s="73"/>
      <c r="Y64" s="73"/>
      <c r="Z64" s="73"/>
      <c r="AA64" s="87">
        <v>0</v>
      </c>
      <c r="AB64" s="21" t="str">
        <f>""</f>
        <v/>
      </c>
      <c r="AC64" s="73"/>
      <c r="AD64" s="87">
        <v>0</v>
      </c>
      <c r="AE64" s="2"/>
    </row>
    <row r="65" spans="2:31" x14ac:dyDescent="0.25">
      <c r="B65" s="2"/>
      <c r="C65" s="74" t="s">
        <v>376</v>
      </c>
      <c r="D65" s="75"/>
      <c r="E65" s="73"/>
      <c r="F65" s="87">
        <v>0</v>
      </c>
      <c r="G65" s="21" t="str">
        <f>""</f>
        <v/>
      </c>
      <c r="H65" s="73"/>
      <c r="I65" s="73"/>
      <c r="J65" s="73"/>
      <c r="K65" s="73"/>
      <c r="L65" s="87">
        <v>0</v>
      </c>
      <c r="M65" s="21" t="str">
        <f>""</f>
        <v/>
      </c>
      <c r="N65" s="73"/>
      <c r="O65" s="73"/>
      <c r="P65" s="87">
        <v>0</v>
      </c>
      <c r="Q65" s="21" t="str">
        <f>""</f>
        <v/>
      </c>
      <c r="R65" s="73"/>
      <c r="S65" s="73"/>
      <c r="T65" s="73"/>
      <c r="U65" s="87">
        <v>0</v>
      </c>
      <c r="V65" s="21" t="str">
        <f>""</f>
        <v/>
      </c>
      <c r="W65" s="73"/>
      <c r="X65" s="73"/>
      <c r="Y65" s="73"/>
      <c r="Z65" s="73"/>
      <c r="AA65" s="87">
        <v>0</v>
      </c>
      <c r="AB65" s="21" t="str">
        <f>""</f>
        <v/>
      </c>
      <c r="AC65" s="73"/>
      <c r="AD65" s="87">
        <v>0</v>
      </c>
      <c r="AE65" s="2"/>
    </row>
    <row r="66" spans="2:31" x14ac:dyDescent="0.25">
      <c r="B66" s="2"/>
      <c r="C66" s="74" t="s">
        <v>377</v>
      </c>
      <c r="D66" s="75"/>
      <c r="E66" s="73"/>
      <c r="F66" s="87">
        <v>0</v>
      </c>
      <c r="G66" s="21" t="str">
        <f>""</f>
        <v/>
      </c>
      <c r="H66" s="73"/>
      <c r="I66" s="73"/>
      <c r="J66" s="73"/>
      <c r="K66" s="73"/>
      <c r="L66" s="87">
        <v>0</v>
      </c>
      <c r="M66" s="21" t="str">
        <f>""</f>
        <v/>
      </c>
      <c r="N66" s="73"/>
      <c r="O66" s="73"/>
      <c r="P66" s="87">
        <v>0</v>
      </c>
      <c r="Q66" s="21" t="str">
        <f>""</f>
        <v/>
      </c>
      <c r="R66" s="73"/>
      <c r="S66" s="73"/>
      <c r="T66" s="73"/>
      <c r="U66" s="87">
        <v>0</v>
      </c>
      <c r="V66" s="21" t="str">
        <f>""</f>
        <v/>
      </c>
      <c r="W66" s="73"/>
      <c r="X66" s="73"/>
      <c r="Y66" s="73"/>
      <c r="Z66" s="73"/>
      <c r="AA66" s="87">
        <v>0</v>
      </c>
      <c r="AB66" s="21" t="str">
        <f>""</f>
        <v/>
      </c>
      <c r="AC66" s="73"/>
      <c r="AD66" s="87">
        <v>0</v>
      </c>
      <c r="AE66" s="2"/>
    </row>
    <row r="67" spans="2:31" x14ac:dyDescent="0.25">
      <c r="B67" s="2"/>
      <c r="C67" s="74" t="s">
        <v>378</v>
      </c>
      <c r="D67" s="75"/>
      <c r="E67" s="73"/>
      <c r="F67" s="87">
        <v>0</v>
      </c>
      <c r="G67" s="21" t="str">
        <f>""</f>
        <v/>
      </c>
      <c r="H67" s="73"/>
      <c r="I67" s="73"/>
      <c r="J67" s="73"/>
      <c r="K67" s="73"/>
      <c r="L67" s="87">
        <v>0</v>
      </c>
      <c r="M67" s="21" t="str">
        <f>""</f>
        <v/>
      </c>
      <c r="N67" s="73"/>
      <c r="O67" s="73"/>
      <c r="P67" s="87">
        <v>0</v>
      </c>
      <c r="Q67" s="21" t="str">
        <f>""</f>
        <v/>
      </c>
      <c r="R67" s="73"/>
      <c r="S67" s="73"/>
      <c r="T67" s="73"/>
      <c r="U67" s="87">
        <v>0</v>
      </c>
      <c r="V67" s="21" t="str">
        <f>""</f>
        <v/>
      </c>
      <c r="W67" s="73"/>
      <c r="X67" s="73"/>
      <c r="Y67" s="73"/>
      <c r="Z67" s="73"/>
      <c r="AA67" s="87">
        <v>0</v>
      </c>
      <c r="AB67" s="21" t="str">
        <f>""</f>
        <v/>
      </c>
      <c r="AC67" s="73"/>
      <c r="AD67" s="87">
        <v>0</v>
      </c>
      <c r="AE67" s="2"/>
    </row>
    <row r="68" spans="2:31" x14ac:dyDescent="0.25">
      <c r="B68" s="2"/>
      <c r="C68" s="74" t="s">
        <v>379</v>
      </c>
      <c r="D68" s="75"/>
      <c r="E68" s="73"/>
      <c r="F68" s="87">
        <v>0</v>
      </c>
      <c r="G68" s="21" t="str">
        <f>""</f>
        <v/>
      </c>
      <c r="H68" s="73"/>
      <c r="I68" s="73"/>
      <c r="J68" s="73"/>
      <c r="K68" s="73"/>
      <c r="L68" s="87">
        <v>0</v>
      </c>
      <c r="M68" s="21" t="str">
        <f>""</f>
        <v/>
      </c>
      <c r="N68" s="73"/>
      <c r="O68" s="73"/>
      <c r="P68" s="87">
        <v>0</v>
      </c>
      <c r="Q68" s="21" t="str">
        <f>""</f>
        <v/>
      </c>
      <c r="R68" s="73"/>
      <c r="S68" s="73"/>
      <c r="T68" s="73"/>
      <c r="U68" s="87">
        <v>0</v>
      </c>
      <c r="V68" s="21" t="str">
        <f>""</f>
        <v/>
      </c>
      <c r="W68" s="73"/>
      <c r="X68" s="73"/>
      <c r="Y68" s="73"/>
      <c r="Z68" s="73"/>
      <c r="AA68" s="87">
        <v>0</v>
      </c>
      <c r="AB68" s="21" t="str">
        <f>""</f>
        <v/>
      </c>
      <c r="AC68" s="73"/>
      <c r="AD68" s="87">
        <v>0</v>
      </c>
      <c r="AE68" s="2"/>
    </row>
    <row r="69" spans="2:31" x14ac:dyDescent="0.25">
      <c r="B69" s="2"/>
      <c r="C69" s="74" t="s">
        <v>380</v>
      </c>
      <c r="D69" s="75"/>
      <c r="E69" s="73"/>
      <c r="F69" s="87">
        <v>0</v>
      </c>
      <c r="G69" s="21" t="str">
        <f>""</f>
        <v/>
      </c>
      <c r="H69" s="73"/>
      <c r="I69" s="73"/>
      <c r="J69" s="73"/>
      <c r="K69" s="73"/>
      <c r="L69" s="87">
        <v>0</v>
      </c>
      <c r="M69" s="21" t="str">
        <f>""</f>
        <v/>
      </c>
      <c r="N69" s="73"/>
      <c r="O69" s="73"/>
      <c r="P69" s="87">
        <v>0</v>
      </c>
      <c r="Q69" s="21" t="str">
        <f>""</f>
        <v/>
      </c>
      <c r="R69" s="73"/>
      <c r="S69" s="73"/>
      <c r="T69" s="73"/>
      <c r="U69" s="87">
        <v>0</v>
      </c>
      <c r="V69" s="21" t="str">
        <f>""</f>
        <v/>
      </c>
      <c r="W69" s="73"/>
      <c r="X69" s="73"/>
      <c r="Y69" s="73"/>
      <c r="Z69" s="73"/>
      <c r="AA69" s="87">
        <v>0</v>
      </c>
      <c r="AB69" s="21" t="str">
        <f>""</f>
        <v/>
      </c>
      <c r="AC69" s="73"/>
      <c r="AD69" s="87">
        <v>0</v>
      </c>
      <c r="AE69" s="2"/>
    </row>
    <row r="70" spans="2:31" x14ac:dyDescent="0.25">
      <c r="B70" s="2"/>
      <c r="C70" s="74" t="s">
        <v>381</v>
      </c>
      <c r="D70" s="75"/>
      <c r="E70" s="73"/>
      <c r="F70" s="87">
        <v>0</v>
      </c>
      <c r="G70" s="21" t="str">
        <f>""</f>
        <v/>
      </c>
      <c r="H70" s="73"/>
      <c r="I70" s="73"/>
      <c r="J70" s="73"/>
      <c r="K70" s="73"/>
      <c r="L70" s="87">
        <v>0</v>
      </c>
      <c r="M70" s="21" t="str">
        <f>""</f>
        <v/>
      </c>
      <c r="N70" s="73"/>
      <c r="O70" s="73"/>
      <c r="P70" s="87">
        <v>0</v>
      </c>
      <c r="Q70" s="21" t="str">
        <f>""</f>
        <v/>
      </c>
      <c r="R70" s="73"/>
      <c r="S70" s="73"/>
      <c r="T70" s="73"/>
      <c r="U70" s="87">
        <v>0</v>
      </c>
      <c r="V70" s="21" t="str">
        <f>""</f>
        <v/>
      </c>
      <c r="W70" s="73"/>
      <c r="X70" s="73"/>
      <c r="Y70" s="73"/>
      <c r="Z70" s="73"/>
      <c r="AA70" s="87">
        <v>0</v>
      </c>
      <c r="AB70" s="21" t="str">
        <f>""</f>
        <v/>
      </c>
      <c r="AC70" s="73"/>
      <c r="AD70" s="87">
        <v>0</v>
      </c>
      <c r="AE70" s="2"/>
    </row>
    <row r="71" spans="2:31" x14ac:dyDescent="0.25">
      <c r="B71" s="2"/>
      <c r="C71" s="74" t="s">
        <v>382</v>
      </c>
      <c r="D71" s="75"/>
      <c r="E71" s="73"/>
      <c r="F71" s="87">
        <v>0</v>
      </c>
      <c r="G71" s="21" t="str">
        <f>""</f>
        <v/>
      </c>
      <c r="H71" s="73"/>
      <c r="I71" s="73"/>
      <c r="J71" s="73"/>
      <c r="K71" s="73"/>
      <c r="L71" s="87">
        <v>0</v>
      </c>
      <c r="M71" s="21" t="str">
        <f>""</f>
        <v/>
      </c>
      <c r="N71" s="73"/>
      <c r="O71" s="73"/>
      <c r="P71" s="87">
        <v>0</v>
      </c>
      <c r="Q71" s="21" t="str">
        <f>""</f>
        <v/>
      </c>
      <c r="R71" s="73"/>
      <c r="S71" s="73"/>
      <c r="T71" s="73"/>
      <c r="U71" s="87">
        <v>0</v>
      </c>
      <c r="V71" s="21" t="str">
        <f>""</f>
        <v/>
      </c>
      <c r="W71" s="73"/>
      <c r="X71" s="73"/>
      <c r="Y71" s="73"/>
      <c r="Z71" s="73"/>
      <c r="AA71" s="87">
        <v>0</v>
      </c>
      <c r="AB71" s="21" t="str">
        <f>""</f>
        <v/>
      </c>
      <c r="AC71" s="73"/>
      <c r="AD71" s="87">
        <v>0</v>
      </c>
      <c r="AE71" s="2"/>
    </row>
    <row r="72" spans="2:31" x14ac:dyDescent="0.25">
      <c r="B72" s="2"/>
      <c r="C72" s="74" t="s">
        <v>383</v>
      </c>
      <c r="D72" s="75"/>
      <c r="E72" s="73"/>
      <c r="F72" s="87">
        <v>0</v>
      </c>
      <c r="G72" s="21" t="str">
        <f>""</f>
        <v/>
      </c>
      <c r="H72" s="73"/>
      <c r="I72" s="73"/>
      <c r="J72" s="73"/>
      <c r="K72" s="73"/>
      <c r="L72" s="87">
        <v>0</v>
      </c>
      <c r="M72" s="21" t="str">
        <f>""</f>
        <v/>
      </c>
      <c r="N72" s="73"/>
      <c r="O72" s="73"/>
      <c r="P72" s="87">
        <v>0</v>
      </c>
      <c r="Q72" s="21" t="str">
        <f>""</f>
        <v/>
      </c>
      <c r="R72" s="73"/>
      <c r="S72" s="73"/>
      <c r="T72" s="73"/>
      <c r="U72" s="87">
        <v>0</v>
      </c>
      <c r="V72" s="21" t="str">
        <f>""</f>
        <v/>
      </c>
      <c r="W72" s="73"/>
      <c r="X72" s="73"/>
      <c r="Y72" s="73"/>
      <c r="Z72" s="73"/>
      <c r="AA72" s="87">
        <v>0</v>
      </c>
      <c r="AB72" s="21" t="str">
        <f>""</f>
        <v/>
      </c>
      <c r="AC72" s="73"/>
      <c r="AD72" s="87">
        <v>0</v>
      </c>
      <c r="AE72" s="2"/>
    </row>
    <row r="73" spans="2:31" x14ac:dyDescent="0.25">
      <c r="B73" s="2"/>
      <c r="C73" s="74" t="s">
        <v>384</v>
      </c>
      <c r="D73" s="75"/>
      <c r="E73" s="73"/>
      <c r="F73" s="87">
        <v>0</v>
      </c>
      <c r="G73" s="21" t="str">
        <f>""</f>
        <v/>
      </c>
      <c r="H73" s="73"/>
      <c r="I73" s="73"/>
      <c r="J73" s="73"/>
      <c r="K73" s="73"/>
      <c r="L73" s="87">
        <v>0</v>
      </c>
      <c r="M73" s="21" t="str">
        <f>""</f>
        <v/>
      </c>
      <c r="N73" s="73"/>
      <c r="O73" s="73"/>
      <c r="P73" s="87">
        <v>0</v>
      </c>
      <c r="Q73" s="21" t="str">
        <f>""</f>
        <v/>
      </c>
      <c r="R73" s="73"/>
      <c r="S73" s="73"/>
      <c r="T73" s="73"/>
      <c r="U73" s="87">
        <v>0</v>
      </c>
      <c r="V73" s="21" t="str">
        <f>""</f>
        <v/>
      </c>
      <c r="W73" s="73"/>
      <c r="X73" s="73"/>
      <c r="Y73" s="73"/>
      <c r="Z73" s="73"/>
      <c r="AA73" s="87">
        <v>0</v>
      </c>
      <c r="AB73" s="21" t="str">
        <f>""</f>
        <v/>
      </c>
      <c r="AC73" s="73"/>
      <c r="AD73" s="87">
        <v>0</v>
      </c>
      <c r="AE73" s="2"/>
    </row>
    <row r="74" spans="2:31" x14ac:dyDescent="0.25">
      <c r="B74" s="2"/>
      <c r="C74" s="74" t="s">
        <v>385</v>
      </c>
      <c r="D74" s="75"/>
      <c r="E74" s="73"/>
      <c r="F74" s="87">
        <v>0</v>
      </c>
      <c r="G74" s="21" t="str">
        <f>""</f>
        <v/>
      </c>
      <c r="H74" s="73"/>
      <c r="I74" s="73"/>
      <c r="J74" s="73"/>
      <c r="K74" s="73"/>
      <c r="L74" s="87">
        <v>0</v>
      </c>
      <c r="M74" s="21" t="str">
        <f>""</f>
        <v/>
      </c>
      <c r="N74" s="73"/>
      <c r="O74" s="73"/>
      <c r="P74" s="87">
        <v>0</v>
      </c>
      <c r="Q74" s="21" t="str">
        <f>""</f>
        <v/>
      </c>
      <c r="R74" s="73"/>
      <c r="S74" s="73"/>
      <c r="T74" s="73"/>
      <c r="U74" s="87">
        <v>0</v>
      </c>
      <c r="V74" s="21" t="str">
        <f>""</f>
        <v/>
      </c>
      <c r="W74" s="73"/>
      <c r="X74" s="73"/>
      <c r="Y74" s="73"/>
      <c r="Z74" s="73"/>
      <c r="AA74" s="87">
        <v>0</v>
      </c>
      <c r="AB74" s="21" t="str">
        <f>""</f>
        <v/>
      </c>
      <c r="AC74" s="73"/>
      <c r="AD74" s="87">
        <v>0</v>
      </c>
      <c r="AE74" s="2"/>
    </row>
    <row r="75" spans="2:31" x14ac:dyDescent="0.25">
      <c r="B75" s="2"/>
      <c r="C75" s="74" t="s">
        <v>386</v>
      </c>
      <c r="D75" s="75"/>
      <c r="E75" s="73"/>
      <c r="F75" s="87">
        <v>0</v>
      </c>
      <c r="G75" s="21" t="str">
        <f>""</f>
        <v/>
      </c>
      <c r="H75" s="73"/>
      <c r="I75" s="73"/>
      <c r="J75" s="73"/>
      <c r="K75" s="73"/>
      <c r="L75" s="87">
        <v>0</v>
      </c>
      <c r="M75" s="21" t="str">
        <f>""</f>
        <v/>
      </c>
      <c r="N75" s="73"/>
      <c r="O75" s="73"/>
      <c r="P75" s="87">
        <v>0</v>
      </c>
      <c r="Q75" s="21" t="str">
        <f>""</f>
        <v/>
      </c>
      <c r="R75" s="73"/>
      <c r="S75" s="73"/>
      <c r="T75" s="73"/>
      <c r="U75" s="87">
        <v>0</v>
      </c>
      <c r="V75" s="21" t="str">
        <f>""</f>
        <v/>
      </c>
      <c r="W75" s="73"/>
      <c r="X75" s="73"/>
      <c r="Y75" s="73"/>
      <c r="Z75" s="73"/>
      <c r="AA75" s="87">
        <v>0</v>
      </c>
      <c r="AB75" s="21" t="str">
        <f>""</f>
        <v/>
      </c>
      <c r="AC75" s="73"/>
      <c r="AD75" s="87">
        <v>0</v>
      </c>
      <c r="AE75" s="2"/>
    </row>
    <row r="76" spans="2:31" x14ac:dyDescent="0.25">
      <c r="B76" s="2"/>
      <c r="C76" s="74" t="s">
        <v>387</v>
      </c>
      <c r="D76" s="75"/>
      <c r="E76" s="73"/>
      <c r="F76" s="87">
        <v>0</v>
      </c>
      <c r="G76" s="21" t="str">
        <f>""</f>
        <v/>
      </c>
      <c r="H76" s="73"/>
      <c r="I76" s="73"/>
      <c r="J76" s="73"/>
      <c r="K76" s="73"/>
      <c r="L76" s="87">
        <v>0</v>
      </c>
      <c r="M76" s="21" t="str">
        <f>""</f>
        <v/>
      </c>
      <c r="N76" s="73"/>
      <c r="O76" s="73"/>
      <c r="P76" s="87">
        <v>0</v>
      </c>
      <c r="Q76" s="21" t="str">
        <f>""</f>
        <v/>
      </c>
      <c r="R76" s="73"/>
      <c r="S76" s="73"/>
      <c r="T76" s="73"/>
      <c r="U76" s="87">
        <v>0</v>
      </c>
      <c r="V76" s="21" t="str">
        <f>""</f>
        <v/>
      </c>
      <c r="W76" s="73"/>
      <c r="X76" s="73"/>
      <c r="Y76" s="73"/>
      <c r="Z76" s="73"/>
      <c r="AA76" s="87">
        <v>0</v>
      </c>
      <c r="AB76" s="21" t="str">
        <f>""</f>
        <v/>
      </c>
      <c r="AC76" s="73"/>
      <c r="AD76" s="87">
        <v>0</v>
      </c>
      <c r="AE76" s="2"/>
    </row>
    <row r="77" spans="2:31" x14ac:dyDescent="0.25">
      <c r="B77" s="2"/>
      <c r="C77" s="74" t="s">
        <v>388</v>
      </c>
      <c r="D77" s="75"/>
      <c r="E77" s="73"/>
      <c r="F77" s="87">
        <v>0</v>
      </c>
      <c r="G77" s="21" t="str">
        <f>""</f>
        <v/>
      </c>
      <c r="H77" s="73"/>
      <c r="I77" s="73"/>
      <c r="J77" s="73"/>
      <c r="K77" s="73"/>
      <c r="L77" s="87">
        <v>0</v>
      </c>
      <c r="M77" s="21" t="str">
        <f>""</f>
        <v/>
      </c>
      <c r="N77" s="73"/>
      <c r="O77" s="73"/>
      <c r="P77" s="87">
        <v>0</v>
      </c>
      <c r="Q77" s="21" t="str">
        <f>""</f>
        <v/>
      </c>
      <c r="R77" s="73"/>
      <c r="S77" s="73"/>
      <c r="T77" s="73"/>
      <c r="U77" s="87">
        <v>0</v>
      </c>
      <c r="V77" s="21" t="str">
        <f>""</f>
        <v/>
      </c>
      <c r="W77" s="73"/>
      <c r="X77" s="73"/>
      <c r="Y77" s="73"/>
      <c r="Z77" s="73"/>
      <c r="AA77" s="87">
        <v>0</v>
      </c>
      <c r="AB77" s="21" t="str">
        <f>""</f>
        <v/>
      </c>
      <c r="AC77" s="73"/>
      <c r="AD77" s="87">
        <v>0</v>
      </c>
      <c r="AE77" s="2"/>
    </row>
    <row r="78" spans="2:31" x14ac:dyDescent="0.25">
      <c r="B78" s="2"/>
      <c r="C78" s="74" t="s">
        <v>389</v>
      </c>
      <c r="D78" s="75"/>
      <c r="E78" s="73"/>
      <c r="F78" s="87">
        <v>0</v>
      </c>
      <c r="G78" s="21" t="str">
        <f>""</f>
        <v/>
      </c>
      <c r="H78" s="73"/>
      <c r="I78" s="73"/>
      <c r="J78" s="73"/>
      <c r="K78" s="73"/>
      <c r="L78" s="87">
        <v>0</v>
      </c>
      <c r="M78" s="21" t="str">
        <f>""</f>
        <v/>
      </c>
      <c r="N78" s="73"/>
      <c r="O78" s="73"/>
      <c r="P78" s="87">
        <v>0</v>
      </c>
      <c r="Q78" s="21" t="str">
        <f>""</f>
        <v/>
      </c>
      <c r="R78" s="73"/>
      <c r="S78" s="73"/>
      <c r="T78" s="73"/>
      <c r="U78" s="87">
        <v>0</v>
      </c>
      <c r="V78" s="21" t="str">
        <f>""</f>
        <v/>
      </c>
      <c r="W78" s="73"/>
      <c r="X78" s="73"/>
      <c r="Y78" s="73"/>
      <c r="Z78" s="73"/>
      <c r="AA78" s="87">
        <v>0</v>
      </c>
      <c r="AB78" s="21" t="str">
        <f>""</f>
        <v/>
      </c>
      <c r="AC78" s="73"/>
      <c r="AD78" s="87">
        <v>0</v>
      </c>
      <c r="AE78" s="2"/>
    </row>
    <row r="79" spans="2:31" x14ac:dyDescent="0.25">
      <c r="B79" s="2"/>
      <c r="C79" s="74" t="s">
        <v>390</v>
      </c>
      <c r="D79" s="75"/>
      <c r="E79" s="73"/>
      <c r="F79" s="87">
        <v>0</v>
      </c>
      <c r="G79" s="21" t="str">
        <f>""</f>
        <v/>
      </c>
      <c r="H79" s="73"/>
      <c r="I79" s="73"/>
      <c r="J79" s="73"/>
      <c r="K79" s="73"/>
      <c r="L79" s="87">
        <v>0</v>
      </c>
      <c r="M79" s="21" t="str">
        <f>""</f>
        <v/>
      </c>
      <c r="N79" s="73"/>
      <c r="O79" s="73"/>
      <c r="P79" s="87">
        <v>0</v>
      </c>
      <c r="Q79" s="21" t="str">
        <f>""</f>
        <v/>
      </c>
      <c r="R79" s="73"/>
      <c r="S79" s="73"/>
      <c r="T79" s="73"/>
      <c r="U79" s="87">
        <v>0</v>
      </c>
      <c r="V79" s="21" t="str">
        <f>""</f>
        <v/>
      </c>
      <c r="W79" s="73"/>
      <c r="X79" s="73"/>
      <c r="Y79" s="73"/>
      <c r="Z79" s="73"/>
      <c r="AA79" s="87">
        <v>0</v>
      </c>
      <c r="AB79" s="21" t="str">
        <f>""</f>
        <v/>
      </c>
      <c r="AC79" s="73"/>
      <c r="AD79" s="87">
        <v>0</v>
      </c>
      <c r="AE79" s="2"/>
    </row>
    <row r="80" spans="2:31" x14ac:dyDescent="0.25">
      <c r="B80" s="2"/>
      <c r="C80" s="74" t="s">
        <v>391</v>
      </c>
      <c r="D80" s="75"/>
      <c r="E80" s="73"/>
      <c r="F80" s="87">
        <v>0</v>
      </c>
      <c r="G80" s="21" t="str">
        <f>""</f>
        <v/>
      </c>
      <c r="H80" s="73"/>
      <c r="I80" s="73"/>
      <c r="J80" s="73"/>
      <c r="K80" s="73"/>
      <c r="L80" s="87">
        <v>0</v>
      </c>
      <c r="M80" s="21" t="str">
        <f>""</f>
        <v/>
      </c>
      <c r="N80" s="73"/>
      <c r="O80" s="73"/>
      <c r="P80" s="87">
        <v>0</v>
      </c>
      <c r="Q80" s="21" t="str">
        <f>""</f>
        <v/>
      </c>
      <c r="R80" s="73"/>
      <c r="S80" s="73"/>
      <c r="T80" s="73"/>
      <c r="U80" s="87">
        <v>0</v>
      </c>
      <c r="V80" s="21" t="str">
        <f>""</f>
        <v/>
      </c>
      <c r="W80" s="73"/>
      <c r="X80" s="73"/>
      <c r="Y80" s="73"/>
      <c r="Z80" s="73"/>
      <c r="AA80" s="87">
        <v>0</v>
      </c>
      <c r="AB80" s="21" t="str">
        <f>""</f>
        <v/>
      </c>
      <c r="AC80" s="73"/>
      <c r="AD80" s="87">
        <v>0</v>
      </c>
      <c r="AE80" s="2"/>
    </row>
    <row r="81" spans="2:31" x14ac:dyDescent="0.25">
      <c r="B81" s="2"/>
      <c r="C81" s="74" t="s">
        <v>392</v>
      </c>
      <c r="D81" s="75"/>
      <c r="E81" s="73"/>
      <c r="F81" s="87">
        <v>0</v>
      </c>
      <c r="G81" s="21" t="str">
        <f>""</f>
        <v/>
      </c>
      <c r="H81" s="73"/>
      <c r="I81" s="73"/>
      <c r="J81" s="73"/>
      <c r="K81" s="73"/>
      <c r="L81" s="87">
        <v>0</v>
      </c>
      <c r="M81" s="21" t="str">
        <f>""</f>
        <v/>
      </c>
      <c r="N81" s="73"/>
      <c r="O81" s="73"/>
      <c r="P81" s="87">
        <v>0</v>
      </c>
      <c r="Q81" s="21" t="str">
        <f>""</f>
        <v/>
      </c>
      <c r="R81" s="73"/>
      <c r="S81" s="73"/>
      <c r="T81" s="73"/>
      <c r="U81" s="87">
        <v>0</v>
      </c>
      <c r="V81" s="21" t="str">
        <f>""</f>
        <v/>
      </c>
      <c r="W81" s="73"/>
      <c r="X81" s="73"/>
      <c r="Y81" s="73"/>
      <c r="Z81" s="73"/>
      <c r="AA81" s="87">
        <v>0</v>
      </c>
      <c r="AB81" s="21" t="str">
        <f>""</f>
        <v/>
      </c>
      <c r="AC81" s="73"/>
      <c r="AD81" s="87">
        <v>0</v>
      </c>
      <c r="AE81" s="2"/>
    </row>
    <row r="82" spans="2:31" x14ac:dyDescent="0.25">
      <c r="B82" s="2"/>
      <c r="C82" s="74" t="s">
        <v>393</v>
      </c>
      <c r="D82" s="75"/>
      <c r="E82" s="73"/>
      <c r="F82" s="87">
        <v>0</v>
      </c>
      <c r="G82" s="21" t="str">
        <f>""</f>
        <v/>
      </c>
      <c r="H82" s="73"/>
      <c r="I82" s="73"/>
      <c r="J82" s="73"/>
      <c r="K82" s="73"/>
      <c r="L82" s="87">
        <v>0</v>
      </c>
      <c r="M82" s="21" t="str">
        <f>""</f>
        <v/>
      </c>
      <c r="N82" s="73"/>
      <c r="O82" s="73"/>
      <c r="P82" s="87">
        <v>0</v>
      </c>
      <c r="Q82" s="21" t="str">
        <f>""</f>
        <v/>
      </c>
      <c r="R82" s="73"/>
      <c r="S82" s="73"/>
      <c r="T82" s="73"/>
      <c r="U82" s="87">
        <v>0</v>
      </c>
      <c r="V82" s="21" t="str">
        <f>""</f>
        <v/>
      </c>
      <c r="W82" s="73"/>
      <c r="X82" s="73"/>
      <c r="Y82" s="73"/>
      <c r="Z82" s="73"/>
      <c r="AA82" s="87">
        <v>0</v>
      </c>
      <c r="AB82" s="21" t="str">
        <f>""</f>
        <v/>
      </c>
      <c r="AC82" s="73"/>
      <c r="AD82" s="87">
        <v>0</v>
      </c>
      <c r="AE82" s="2"/>
    </row>
    <row r="83" spans="2:31" x14ac:dyDescent="0.25">
      <c r="B83" s="2"/>
      <c r="C83" s="74" t="s">
        <v>394</v>
      </c>
      <c r="D83" s="75"/>
      <c r="E83" s="73"/>
      <c r="F83" s="87">
        <v>0</v>
      </c>
      <c r="G83" s="21" t="str">
        <f>""</f>
        <v/>
      </c>
      <c r="H83" s="73"/>
      <c r="I83" s="73"/>
      <c r="J83" s="73"/>
      <c r="K83" s="73"/>
      <c r="L83" s="87">
        <v>0</v>
      </c>
      <c r="M83" s="21" t="str">
        <f>""</f>
        <v/>
      </c>
      <c r="N83" s="73"/>
      <c r="O83" s="73"/>
      <c r="P83" s="87">
        <v>0</v>
      </c>
      <c r="Q83" s="21" t="str">
        <f>""</f>
        <v/>
      </c>
      <c r="R83" s="73"/>
      <c r="S83" s="73"/>
      <c r="T83" s="73"/>
      <c r="U83" s="87">
        <v>0</v>
      </c>
      <c r="V83" s="21" t="str">
        <f>""</f>
        <v/>
      </c>
      <c r="W83" s="73"/>
      <c r="X83" s="73"/>
      <c r="Y83" s="73"/>
      <c r="Z83" s="73"/>
      <c r="AA83" s="87">
        <v>0</v>
      </c>
      <c r="AB83" s="21" t="str">
        <f>""</f>
        <v/>
      </c>
      <c r="AC83" s="73"/>
      <c r="AD83" s="87">
        <v>0</v>
      </c>
      <c r="AE83" s="2"/>
    </row>
    <row r="84" spans="2:31" x14ac:dyDescent="0.25">
      <c r="B84" s="2"/>
      <c r="C84" s="74" t="s">
        <v>395</v>
      </c>
      <c r="D84" s="75"/>
      <c r="E84" s="73"/>
      <c r="F84" s="87">
        <v>0</v>
      </c>
      <c r="G84" s="21" t="str">
        <f>""</f>
        <v/>
      </c>
      <c r="H84" s="73"/>
      <c r="I84" s="73"/>
      <c r="J84" s="73"/>
      <c r="K84" s="73"/>
      <c r="L84" s="87">
        <v>0</v>
      </c>
      <c r="M84" s="21" t="str">
        <f>""</f>
        <v/>
      </c>
      <c r="N84" s="73"/>
      <c r="O84" s="73"/>
      <c r="P84" s="87">
        <v>0</v>
      </c>
      <c r="Q84" s="21" t="str">
        <f>""</f>
        <v/>
      </c>
      <c r="R84" s="73"/>
      <c r="S84" s="73"/>
      <c r="T84" s="73"/>
      <c r="U84" s="87">
        <v>0</v>
      </c>
      <c r="V84" s="21" t="str">
        <f>""</f>
        <v/>
      </c>
      <c r="W84" s="73"/>
      <c r="X84" s="73"/>
      <c r="Y84" s="73"/>
      <c r="Z84" s="73"/>
      <c r="AA84" s="87">
        <v>0</v>
      </c>
      <c r="AB84" s="21" t="str">
        <f>""</f>
        <v/>
      </c>
      <c r="AC84" s="73"/>
      <c r="AD84" s="87">
        <v>0</v>
      </c>
      <c r="AE84" s="2"/>
    </row>
    <row r="85" spans="2:31" x14ac:dyDescent="0.25">
      <c r="B85" s="2"/>
      <c r="C85" s="74" t="s">
        <v>396</v>
      </c>
      <c r="D85" s="75"/>
      <c r="E85" s="73"/>
      <c r="F85" s="87">
        <v>0</v>
      </c>
      <c r="G85" s="21" t="str">
        <f>""</f>
        <v/>
      </c>
      <c r="H85" s="73"/>
      <c r="I85" s="73"/>
      <c r="J85" s="73"/>
      <c r="K85" s="73"/>
      <c r="L85" s="87">
        <v>0</v>
      </c>
      <c r="M85" s="21" t="str">
        <f>""</f>
        <v/>
      </c>
      <c r="N85" s="73"/>
      <c r="O85" s="73"/>
      <c r="P85" s="87">
        <v>0</v>
      </c>
      <c r="Q85" s="21" t="str">
        <f>""</f>
        <v/>
      </c>
      <c r="R85" s="73"/>
      <c r="S85" s="73"/>
      <c r="T85" s="73"/>
      <c r="U85" s="87">
        <v>0</v>
      </c>
      <c r="V85" s="21" t="str">
        <f>""</f>
        <v/>
      </c>
      <c r="W85" s="73"/>
      <c r="X85" s="73"/>
      <c r="Y85" s="73"/>
      <c r="Z85" s="73"/>
      <c r="AA85" s="87">
        <v>0</v>
      </c>
      <c r="AB85" s="21" t="str">
        <f>""</f>
        <v/>
      </c>
      <c r="AC85" s="73"/>
      <c r="AD85" s="87">
        <v>0</v>
      </c>
      <c r="AE85" s="2"/>
    </row>
    <row r="86" spans="2:31" x14ac:dyDescent="0.25">
      <c r="B86" s="2"/>
      <c r="C86" s="74" t="s">
        <v>397</v>
      </c>
      <c r="D86" s="75"/>
      <c r="E86" s="73"/>
      <c r="F86" s="87">
        <v>0</v>
      </c>
      <c r="G86" s="21" t="str">
        <f>""</f>
        <v/>
      </c>
      <c r="H86" s="73"/>
      <c r="I86" s="73"/>
      <c r="J86" s="73"/>
      <c r="K86" s="73"/>
      <c r="L86" s="87">
        <v>0</v>
      </c>
      <c r="M86" s="21" t="str">
        <f>""</f>
        <v/>
      </c>
      <c r="N86" s="73"/>
      <c r="O86" s="73"/>
      <c r="P86" s="87">
        <v>0</v>
      </c>
      <c r="Q86" s="21" t="str">
        <f>""</f>
        <v/>
      </c>
      <c r="R86" s="73"/>
      <c r="S86" s="73"/>
      <c r="T86" s="73"/>
      <c r="U86" s="87">
        <v>0</v>
      </c>
      <c r="V86" s="21" t="str">
        <f>""</f>
        <v/>
      </c>
      <c r="W86" s="73"/>
      <c r="X86" s="73"/>
      <c r="Y86" s="73"/>
      <c r="Z86" s="73"/>
      <c r="AA86" s="87">
        <v>0</v>
      </c>
      <c r="AB86" s="21" t="str">
        <f>""</f>
        <v/>
      </c>
      <c r="AC86" s="73"/>
      <c r="AD86" s="87">
        <v>0</v>
      </c>
      <c r="AE86" s="2"/>
    </row>
    <row r="87" spans="2:31" x14ac:dyDescent="0.25">
      <c r="B87" s="2"/>
      <c r="C87" s="74" t="s">
        <v>398</v>
      </c>
      <c r="D87" s="75"/>
      <c r="E87" s="73"/>
      <c r="F87" s="87">
        <v>0</v>
      </c>
      <c r="G87" s="21" t="str">
        <f>""</f>
        <v/>
      </c>
      <c r="H87" s="73"/>
      <c r="I87" s="73"/>
      <c r="J87" s="73"/>
      <c r="K87" s="73"/>
      <c r="L87" s="87">
        <v>0</v>
      </c>
      <c r="M87" s="21" t="str">
        <f>""</f>
        <v/>
      </c>
      <c r="N87" s="73"/>
      <c r="O87" s="73"/>
      <c r="P87" s="87">
        <v>0</v>
      </c>
      <c r="Q87" s="21" t="str">
        <f>""</f>
        <v/>
      </c>
      <c r="R87" s="73"/>
      <c r="S87" s="73"/>
      <c r="T87" s="73"/>
      <c r="U87" s="87">
        <v>0</v>
      </c>
      <c r="V87" s="21" t="str">
        <f>""</f>
        <v/>
      </c>
      <c r="W87" s="73"/>
      <c r="X87" s="73"/>
      <c r="Y87" s="73"/>
      <c r="Z87" s="73"/>
      <c r="AA87" s="87">
        <v>0</v>
      </c>
      <c r="AB87" s="21" t="str">
        <f>""</f>
        <v/>
      </c>
      <c r="AC87" s="73"/>
      <c r="AD87" s="87">
        <v>0</v>
      </c>
      <c r="AE87" s="2"/>
    </row>
    <row r="88" spans="2:31" x14ac:dyDescent="0.25">
      <c r="B88" s="2"/>
      <c r="C88" s="74" t="s">
        <v>399</v>
      </c>
      <c r="D88" s="75"/>
      <c r="E88" s="73"/>
      <c r="F88" s="87">
        <v>0</v>
      </c>
      <c r="G88" s="21" t="str">
        <f>""</f>
        <v/>
      </c>
      <c r="H88" s="73"/>
      <c r="I88" s="73"/>
      <c r="J88" s="73"/>
      <c r="K88" s="73"/>
      <c r="L88" s="87">
        <v>0</v>
      </c>
      <c r="M88" s="21" t="str">
        <f>""</f>
        <v/>
      </c>
      <c r="N88" s="73"/>
      <c r="O88" s="73"/>
      <c r="P88" s="87">
        <v>0</v>
      </c>
      <c r="Q88" s="21" t="str">
        <f>""</f>
        <v/>
      </c>
      <c r="R88" s="73"/>
      <c r="S88" s="73"/>
      <c r="T88" s="73"/>
      <c r="U88" s="87">
        <v>0</v>
      </c>
      <c r="V88" s="21" t="str">
        <f>""</f>
        <v/>
      </c>
      <c r="W88" s="73"/>
      <c r="X88" s="73"/>
      <c r="Y88" s="73"/>
      <c r="Z88" s="73"/>
      <c r="AA88" s="87">
        <v>0</v>
      </c>
      <c r="AB88" s="21" t="str">
        <f>""</f>
        <v/>
      </c>
      <c r="AC88" s="73"/>
      <c r="AD88" s="87">
        <v>0</v>
      </c>
      <c r="AE88" s="2"/>
    </row>
    <row r="89" spans="2:31" x14ac:dyDescent="0.25">
      <c r="B89" s="2"/>
      <c r="C89" s="74" t="s">
        <v>400</v>
      </c>
      <c r="D89" s="75"/>
      <c r="E89" s="73"/>
      <c r="F89" s="87">
        <v>0</v>
      </c>
      <c r="G89" s="21" t="str">
        <f>""</f>
        <v/>
      </c>
      <c r="H89" s="73"/>
      <c r="I89" s="73"/>
      <c r="J89" s="73"/>
      <c r="K89" s="73"/>
      <c r="L89" s="87">
        <v>0</v>
      </c>
      <c r="M89" s="21" t="str">
        <f>""</f>
        <v/>
      </c>
      <c r="N89" s="73"/>
      <c r="O89" s="73"/>
      <c r="P89" s="87">
        <v>0</v>
      </c>
      <c r="Q89" s="21" t="str">
        <f>""</f>
        <v/>
      </c>
      <c r="R89" s="73"/>
      <c r="S89" s="73"/>
      <c r="T89" s="73"/>
      <c r="U89" s="87">
        <v>0</v>
      </c>
      <c r="V89" s="21" t="str">
        <f>""</f>
        <v/>
      </c>
      <c r="W89" s="73"/>
      <c r="X89" s="73"/>
      <c r="Y89" s="73"/>
      <c r="Z89" s="73"/>
      <c r="AA89" s="87">
        <v>0</v>
      </c>
      <c r="AB89" s="21" t="str">
        <f>""</f>
        <v/>
      </c>
      <c r="AC89" s="73"/>
      <c r="AD89" s="87">
        <v>0</v>
      </c>
      <c r="AE89" s="2"/>
    </row>
    <row r="90" spans="2:31" x14ac:dyDescent="0.25">
      <c r="B90" s="2"/>
      <c r="C90" s="74" t="s">
        <v>401</v>
      </c>
      <c r="D90" s="75"/>
      <c r="E90" s="73"/>
      <c r="F90" s="87">
        <v>0</v>
      </c>
      <c r="G90" s="21" t="str">
        <f>""</f>
        <v/>
      </c>
      <c r="H90" s="73"/>
      <c r="I90" s="73"/>
      <c r="J90" s="73"/>
      <c r="K90" s="73"/>
      <c r="L90" s="87">
        <v>0</v>
      </c>
      <c r="M90" s="21" t="str">
        <f>""</f>
        <v/>
      </c>
      <c r="N90" s="73"/>
      <c r="O90" s="73"/>
      <c r="P90" s="87">
        <v>0</v>
      </c>
      <c r="Q90" s="21" t="str">
        <f>""</f>
        <v/>
      </c>
      <c r="R90" s="73"/>
      <c r="S90" s="73"/>
      <c r="T90" s="73"/>
      <c r="U90" s="87">
        <v>0</v>
      </c>
      <c r="V90" s="21" t="str">
        <f>""</f>
        <v/>
      </c>
      <c r="W90" s="73"/>
      <c r="X90" s="73"/>
      <c r="Y90" s="73"/>
      <c r="Z90" s="73"/>
      <c r="AA90" s="87">
        <v>0</v>
      </c>
      <c r="AB90" s="21" t="str">
        <f>""</f>
        <v/>
      </c>
      <c r="AC90" s="73"/>
      <c r="AD90" s="87">
        <v>0</v>
      </c>
      <c r="AE90" s="2"/>
    </row>
    <row r="91" spans="2:31" x14ac:dyDescent="0.25">
      <c r="B91" s="2"/>
      <c r="C91" s="74" t="s">
        <v>402</v>
      </c>
      <c r="D91" s="75"/>
      <c r="E91" s="73"/>
      <c r="F91" s="87">
        <v>0</v>
      </c>
      <c r="G91" s="21" t="str">
        <f>""</f>
        <v/>
      </c>
      <c r="H91" s="73"/>
      <c r="I91" s="73"/>
      <c r="J91" s="73"/>
      <c r="K91" s="73"/>
      <c r="L91" s="87">
        <v>0</v>
      </c>
      <c r="M91" s="21" t="str">
        <f>""</f>
        <v/>
      </c>
      <c r="N91" s="73"/>
      <c r="O91" s="73"/>
      <c r="P91" s="87">
        <v>0</v>
      </c>
      <c r="Q91" s="21" t="str">
        <f>""</f>
        <v/>
      </c>
      <c r="R91" s="73"/>
      <c r="S91" s="73"/>
      <c r="T91" s="73"/>
      <c r="U91" s="87">
        <v>0</v>
      </c>
      <c r="V91" s="21" t="str">
        <f>""</f>
        <v/>
      </c>
      <c r="W91" s="73"/>
      <c r="X91" s="73"/>
      <c r="Y91" s="73"/>
      <c r="Z91" s="73"/>
      <c r="AA91" s="87">
        <v>0</v>
      </c>
      <c r="AB91" s="21" t="str">
        <f>""</f>
        <v/>
      </c>
      <c r="AC91" s="73"/>
      <c r="AD91" s="87">
        <v>0</v>
      </c>
      <c r="AE91" s="2"/>
    </row>
    <row r="92" spans="2:31" x14ac:dyDescent="0.25">
      <c r="B92" s="2"/>
      <c r="C92" s="74" t="s">
        <v>403</v>
      </c>
      <c r="D92" s="75"/>
      <c r="E92" s="73"/>
      <c r="F92" s="87">
        <v>0</v>
      </c>
      <c r="G92" s="21" t="str">
        <f>""</f>
        <v/>
      </c>
      <c r="H92" s="73"/>
      <c r="I92" s="73"/>
      <c r="J92" s="73"/>
      <c r="K92" s="73"/>
      <c r="L92" s="87">
        <v>0</v>
      </c>
      <c r="M92" s="21" t="str">
        <f>""</f>
        <v/>
      </c>
      <c r="N92" s="73"/>
      <c r="O92" s="73"/>
      <c r="P92" s="87">
        <v>0</v>
      </c>
      <c r="Q92" s="21" t="str">
        <f>""</f>
        <v/>
      </c>
      <c r="R92" s="73"/>
      <c r="S92" s="73"/>
      <c r="T92" s="73"/>
      <c r="U92" s="87">
        <v>0</v>
      </c>
      <c r="V92" s="21" t="str">
        <f>""</f>
        <v/>
      </c>
      <c r="W92" s="73"/>
      <c r="X92" s="73"/>
      <c r="Y92" s="73"/>
      <c r="Z92" s="73"/>
      <c r="AA92" s="87">
        <v>0</v>
      </c>
      <c r="AB92" s="21" t="str">
        <f>""</f>
        <v/>
      </c>
      <c r="AC92" s="73"/>
      <c r="AD92" s="87">
        <v>0</v>
      </c>
      <c r="AE92" s="2"/>
    </row>
    <row r="93" spans="2:31" x14ac:dyDescent="0.25">
      <c r="B93" s="2"/>
      <c r="C93" s="74" t="s">
        <v>404</v>
      </c>
      <c r="D93" s="75"/>
      <c r="E93" s="73"/>
      <c r="F93" s="87">
        <v>0</v>
      </c>
      <c r="G93" s="21" t="str">
        <f>""</f>
        <v/>
      </c>
      <c r="H93" s="73"/>
      <c r="I93" s="73"/>
      <c r="J93" s="73"/>
      <c r="K93" s="73"/>
      <c r="L93" s="87">
        <v>0</v>
      </c>
      <c r="M93" s="21" t="str">
        <f>""</f>
        <v/>
      </c>
      <c r="N93" s="73"/>
      <c r="O93" s="73"/>
      <c r="P93" s="87">
        <v>0</v>
      </c>
      <c r="Q93" s="21" t="str">
        <f>""</f>
        <v/>
      </c>
      <c r="R93" s="73"/>
      <c r="S93" s="73"/>
      <c r="T93" s="73"/>
      <c r="U93" s="87">
        <v>0</v>
      </c>
      <c r="V93" s="21" t="str">
        <f>""</f>
        <v/>
      </c>
      <c r="W93" s="73"/>
      <c r="X93" s="73"/>
      <c r="Y93" s="73"/>
      <c r="Z93" s="73"/>
      <c r="AA93" s="87">
        <v>0</v>
      </c>
      <c r="AB93" s="21" t="str">
        <f>""</f>
        <v/>
      </c>
      <c r="AC93" s="73"/>
      <c r="AD93" s="87">
        <v>0</v>
      </c>
      <c r="AE93" s="2"/>
    </row>
    <row r="94" spans="2:31" x14ac:dyDescent="0.25">
      <c r="B94" s="2"/>
      <c r="C94" s="74" t="s">
        <v>405</v>
      </c>
      <c r="D94" s="75"/>
      <c r="E94" s="73"/>
      <c r="F94" s="87">
        <v>0</v>
      </c>
      <c r="G94" s="21" t="str">
        <f>""</f>
        <v/>
      </c>
      <c r="H94" s="73"/>
      <c r="I94" s="73"/>
      <c r="J94" s="73"/>
      <c r="K94" s="73"/>
      <c r="L94" s="87">
        <v>0</v>
      </c>
      <c r="M94" s="21" t="str">
        <f>""</f>
        <v/>
      </c>
      <c r="N94" s="73"/>
      <c r="O94" s="73"/>
      <c r="P94" s="87">
        <v>0</v>
      </c>
      <c r="Q94" s="21" t="str">
        <f>""</f>
        <v/>
      </c>
      <c r="R94" s="73"/>
      <c r="S94" s="73"/>
      <c r="T94" s="73"/>
      <c r="U94" s="87">
        <v>0</v>
      </c>
      <c r="V94" s="21" t="str">
        <f>""</f>
        <v/>
      </c>
      <c r="W94" s="73"/>
      <c r="X94" s="73"/>
      <c r="Y94" s="73"/>
      <c r="Z94" s="73"/>
      <c r="AA94" s="87">
        <v>0</v>
      </c>
      <c r="AB94" s="21" t="str">
        <f>""</f>
        <v/>
      </c>
      <c r="AC94" s="73"/>
      <c r="AD94" s="87">
        <v>0</v>
      </c>
      <c r="AE94" s="2"/>
    </row>
    <row r="95" spans="2:31" x14ac:dyDescent="0.25">
      <c r="B95" s="2"/>
      <c r="C95" s="74" t="s">
        <v>406</v>
      </c>
      <c r="D95" s="75"/>
      <c r="E95" s="73"/>
      <c r="F95" s="87">
        <v>0</v>
      </c>
      <c r="G95" s="21" t="str">
        <f>""</f>
        <v/>
      </c>
      <c r="H95" s="73"/>
      <c r="I95" s="73"/>
      <c r="J95" s="73"/>
      <c r="K95" s="73"/>
      <c r="L95" s="87">
        <v>0</v>
      </c>
      <c r="M95" s="21" t="str">
        <f>""</f>
        <v/>
      </c>
      <c r="N95" s="73"/>
      <c r="O95" s="73"/>
      <c r="P95" s="87">
        <v>0</v>
      </c>
      <c r="Q95" s="21" t="str">
        <f>""</f>
        <v/>
      </c>
      <c r="R95" s="73"/>
      <c r="S95" s="73"/>
      <c r="T95" s="73"/>
      <c r="U95" s="87">
        <v>0</v>
      </c>
      <c r="V95" s="21" t="str">
        <f>""</f>
        <v/>
      </c>
      <c r="W95" s="73"/>
      <c r="X95" s="73"/>
      <c r="Y95" s="73"/>
      <c r="Z95" s="73"/>
      <c r="AA95" s="87">
        <v>0</v>
      </c>
      <c r="AB95" s="21" t="str">
        <f>""</f>
        <v/>
      </c>
      <c r="AC95" s="73"/>
      <c r="AD95" s="87">
        <v>0</v>
      </c>
      <c r="AE95" s="2"/>
    </row>
    <row r="96" spans="2:31" x14ac:dyDescent="0.25">
      <c r="B96" s="2"/>
      <c r="C96" s="74" t="s">
        <v>407</v>
      </c>
      <c r="D96" s="75"/>
      <c r="E96" s="73"/>
      <c r="F96" s="87">
        <v>0</v>
      </c>
      <c r="G96" s="21" t="str">
        <f>""</f>
        <v/>
      </c>
      <c r="H96" s="73"/>
      <c r="I96" s="73"/>
      <c r="J96" s="73"/>
      <c r="K96" s="73"/>
      <c r="L96" s="87">
        <v>0</v>
      </c>
      <c r="M96" s="21" t="str">
        <f>""</f>
        <v/>
      </c>
      <c r="N96" s="73"/>
      <c r="O96" s="73"/>
      <c r="P96" s="87">
        <v>0</v>
      </c>
      <c r="Q96" s="21" t="str">
        <f>""</f>
        <v/>
      </c>
      <c r="R96" s="73"/>
      <c r="S96" s="73"/>
      <c r="T96" s="73"/>
      <c r="U96" s="87">
        <v>0</v>
      </c>
      <c r="V96" s="21" t="str">
        <f>""</f>
        <v/>
      </c>
      <c r="W96" s="73"/>
      <c r="X96" s="73"/>
      <c r="Y96" s="73"/>
      <c r="Z96" s="73"/>
      <c r="AA96" s="87">
        <v>0</v>
      </c>
      <c r="AB96" s="21" t="str">
        <f>""</f>
        <v/>
      </c>
      <c r="AC96" s="73"/>
      <c r="AD96" s="87">
        <v>0</v>
      </c>
      <c r="AE96" s="2"/>
    </row>
    <row r="97" spans="2:31" x14ac:dyDescent="0.25">
      <c r="B97" s="2"/>
      <c r="C97" s="74" t="s">
        <v>408</v>
      </c>
      <c r="D97" s="75"/>
      <c r="E97" s="73"/>
      <c r="F97" s="87">
        <v>0</v>
      </c>
      <c r="G97" s="21" t="str">
        <f>""</f>
        <v/>
      </c>
      <c r="H97" s="73"/>
      <c r="I97" s="73"/>
      <c r="J97" s="73"/>
      <c r="K97" s="73"/>
      <c r="L97" s="87">
        <v>0</v>
      </c>
      <c r="M97" s="21" t="str">
        <f>""</f>
        <v/>
      </c>
      <c r="N97" s="73"/>
      <c r="O97" s="73"/>
      <c r="P97" s="87">
        <v>0</v>
      </c>
      <c r="Q97" s="21" t="str">
        <f>""</f>
        <v/>
      </c>
      <c r="R97" s="73"/>
      <c r="S97" s="73"/>
      <c r="T97" s="73"/>
      <c r="U97" s="87">
        <v>0</v>
      </c>
      <c r="V97" s="21" t="str">
        <f>""</f>
        <v/>
      </c>
      <c r="W97" s="73"/>
      <c r="X97" s="73"/>
      <c r="Y97" s="73"/>
      <c r="Z97" s="73"/>
      <c r="AA97" s="87">
        <v>0</v>
      </c>
      <c r="AB97" s="21" t="str">
        <f>""</f>
        <v/>
      </c>
      <c r="AC97" s="73"/>
      <c r="AD97" s="87">
        <v>0</v>
      </c>
      <c r="AE97" s="2"/>
    </row>
    <row r="98" spans="2:31" x14ac:dyDescent="0.25">
      <c r="B98" s="2"/>
      <c r="C98" s="74" t="s">
        <v>409</v>
      </c>
      <c r="D98" s="75"/>
      <c r="E98" s="73"/>
      <c r="F98" s="87">
        <v>0</v>
      </c>
      <c r="G98" s="21" t="str">
        <f>""</f>
        <v/>
      </c>
      <c r="H98" s="73"/>
      <c r="I98" s="73"/>
      <c r="J98" s="73"/>
      <c r="K98" s="73"/>
      <c r="L98" s="87">
        <v>0</v>
      </c>
      <c r="M98" s="21" t="str">
        <f>""</f>
        <v/>
      </c>
      <c r="N98" s="73"/>
      <c r="O98" s="73"/>
      <c r="P98" s="87">
        <v>0</v>
      </c>
      <c r="Q98" s="21" t="str">
        <f>""</f>
        <v/>
      </c>
      <c r="R98" s="73"/>
      <c r="S98" s="73"/>
      <c r="T98" s="73"/>
      <c r="U98" s="87">
        <v>0</v>
      </c>
      <c r="V98" s="21" t="str">
        <f>""</f>
        <v/>
      </c>
      <c r="W98" s="73"/>
      <c r="X98" s="73"/>
      <c r="Y98" s="73"/>
      <c r="Z98" s="73"/>
      <c r="AA98" s="87">
        <v>0</v>
      </c>
      <c r="AB98" s="21" t="str">
        <f>""</f>
        <v/>
      </c>
      <c r="AC98" s="73"/>
      <c r="AD98" s="87">
        <v>0</v>
      </c>
      <c r="AE98" s="2"/>
    </row>
    <row r="99" spans="2:31" x14ac:dyDescent="0.25">
      <c r="B99" s="2"/>
      <c r="C99" s="74" t="s">
        <v>410</v>
      </c>
      <c r="D99" s="75"/>
      <c r="E99" s="73"/>
      <c r="F99" s="87">
        <v>0</v>
      </c>
      <c r="G99" s="21" t="str">
        <f>""</f>
        <v/>
      </c>
      <c r="H99" s="73"/>
      <c r="I99" s="73"/>
      <c r="J99" s="73"/>
      <c r="K99" s="73"/>
      <c r="L99" s="87">
        <v>0</v>
      </c>
      <c r="M99" s="21" t="str">
        <f>""</f>
        <v/>
      </c>
      <c r="N99" s="73"/>
      <c r="O99" s="73"/>
      <c r="P99" s="87">
        <v>0</v>
      </c>
      <c r="Q99" s="21" t="str">
        <f>""</f>
        <v/>
      </c>
      <c r="R99" s="73"/>
      <c r="S99" s="73"/>
      <c r="T99" s="73"/>
      <c r="U99" s="87">
        <v>0</v>
      </c>
      <c r="V99" s="21" t="str">
        <f>""</f>
        <v/>
      </c>
      <c r="W99" s="73"/>
      <c r="X99" s="73"/>
      <c r="Y99" s="73"/>
      <c r="Z99" s="73"/>
      <c r="AA99" s="87">
        <v>0</v>
      </c>
      <c r="AB99" s="21" t="str">
        <f>""</f>
        <v/>
      </c>
      <c r="AC99" s="73"/>
      <c r="AD99" s="87">
        <v>0</v>
      </c>
      <c r="AE99" s="2"/>
    </row>
    <row r="100" spans="2:31" x14ac:dyDescent="0.25">
      <c r="B100" s="2"/>
      <c r="C100" s="74" t="s">
        <v>411</v>
      </c>
      <c r="D100" s="75"/>
      <c r="E100" s="73"/>
      <c r="F100" s="87">
        <v>0</v>
      </c>
      <c r="G100" s="21" t="str">
        <f>""</f>
        <v/>
      </c>
      <c r="H100" s="73"/>
      <c r="I100" s="73"/>
      <c r="J100" s="73"/>
      <c r="K100" s="73"/>
      <c r="L100" s="87">
        <v>0</v>
      </c>
      <c r="M100" s="21" t="str">
        <f>""</f>
        <v/>
      </c>
      <c r="N100" s="73"/>
      <c r="O100" s="73"/>
      <c r="P100" s="87">
        <v>0</v>
      </c>
      <c r="Q100" s="21" t="str">
        <f>""</f>
        <v/>
      </c>
      <c r="R100" s="73"/>
      <c r="S100" s="73"/>
      <c r="T100" s="73"/>
      <c r="U100" s="87">
        <v>0</v>
      </c>
      <c r="V100" s="21" t="str">
        <f>""</f>
        <v/>
      </c>
      <c r="W100" s="73"/>
      <c r="X100" s="73"/>
      <c r="Y100" s="73"/>
      <c r="Z100" s="73"/>
      <c r="AA100" s="87">
        <v>0</v>
      </c>
      <c r="AB100" s="21" t="str">
        <f>""</f>
        <v/>
      </c>
      <c r="AC100" s="73"/>
      <c r="AD100" s="87">
        <v>0</v>
      </c>
      <c r="AE100" s="2"/>
    </row>
    <row r="101" spans="2:31" x14ac:dyDescent="0.25">
      <c r="B101" s="2"/>
      <c r="C101" s="74" t="s">
        <v>412</v>
      </c>
      <c r="D101" s="75"/>
      <c r="E101" s="73"/>
      <c r="F101" s="87">
        <v>0</v>
      </c>
      <c r="G101" s="21" t="str">
        <f>""</f>
        <v/>
      </c>
      <c r="H101" s="73"/>
      <c r="I101" s="73"/>
      <c r="J101" s="73"/>
      <c r="K101" s="73"/>
      <c r="L101" s="87">
        <v>0</v>
      </c>
      <c r="M101" s="21" t="str">
        <f>""</f>
        <v/>
      </c>
      <c r="N101" s="73"/>
      <c r="O101" s="73"/>
      <c r="P101" s="87">
        <v>0</v>
      </c>
      <c r="Q101" s="21" t="str">
        <f>""</f>
        <v/>
      </c>
      <c r="R101" s="73"/>
      <c r="S101" s="73"/>
      <c r="T101" s="73"/>
      <c r="U101" s="87">
        <v>0</v>
      </c>
      <c r="V101" s="21" t="str">
        <f>""</f>
        <v/>
      </c>
      <c r="W101" s="73"/>
      <c r="X101" s="73"/>
      <c r="Y101" s="73"/>
      <c r="Z101" s="73"/>
      <c r="AA101" s="87">
        <v>0</v>
      </c>
      <c r="AB101" s="21" t="str">
        <f>""</f>
        <v/>
      </c>
      <c r="AC101" s="73"/>
      <c r="AD101" s="87">
        <v>0</v>
      </c>
      <c r="AE101" s="2"/>
    </row>
    <row r="102" spans="2:31" x14ac:dyDescent="0.25">
      <c r="B102" s="2"/>
      <c r="C102" s="74" t="s">
        <v>413</v>
      </c>
      <c r="D102" s="75"/>
      <c r="E102" s="73"/>
      <c r="F102" s="87">
        <v>0</v>
      </c>
      <c r="G102" s="21" t="str">
        <f>""</f>
        <v/>
      </c>
      <c r="H102" s="73"/>
      <c r="I102" s="73"/>
      <c r="J102" s="73"/>
      <c r="K102" s="73"/>
      <c r="L102" s="87">
        <v>0</v>
      </c>
      <c r="M102" s="21" t="str">
        <f>""</f>
        <v/>
      </c>
      <c r="N102" s="73"/>
      <c r="O102" s="73"/>
      <c r="P102" s="87">
        <v>0</v>
      </c>
      <c r="Q102" s="21" t="str">
        <f>""</f>
        <v/>
      </c>
      <c r="R102" s="73"/>
      <c r="S102" s="73"/>
      <c r="T102" s="73"/>
      <c r="U102" s="87">
        <v>0</v>
      </c>
      <c r="V102" s="21" t="str">
        <f>""</f>
        <v/>
      </c>
      <c r="W102" s="73"/>
      <c r="X102" s="73"/>
      <c r="Y102" s="73"/>
      <c r="Z102" s="73"/>
      <c r="AA102" s="87">
        <v>0</v>
      </c>
      <c r="AB102" s="21" t="str">
        <f>""</f>
        <v/>
      </c>
      <c r="AC102" s="73"/>
      <c r="AD102" s="87">
        <v>0</v>
      </c>
      <c r="AE102" s="2"/>
    </row>
    <row r="103" spans="2:31" x14ac:dyDescent="0.25">
      <c r="B103" s="2"/>
      <c r="C103" s="74" t="s">
        <v>414</v>
      </c>
      <c r="D103" s="75"/>
      <c r="E103" s="73"/>
      <c r="F103" s="87">
        <v>0</v>
      </c>
      <c r="G103" s="21" t="str">
        <f>""</f>
        <v/>
      </c>
      <c r="H103" s="73"/>
      <c r="I103" s="73"/>
      <c r="J103" s="73"/>
      <c r="K103" s="73"/>
      <c r="L103" s="87">
        <v>0</v>
      </c>
      <c r="M103" s="21" t="str">
        <f>""</f>
        <v/>
      </c>
      <c r="N103" s="73"/>
      <c r="O103" s="73"/>
      <c r="P103" s="87">
        <v>0</v>
      </c>
      <c r="Q103" s="21" t="str">
        <f>""</f>
        <v/>
      </c>
      <c r="R103" s="73"/>
      <c r="S103" s="73"/>
      <c r="T103" s="73"/>
      <c r="U103" s="87">
        <v>0</v>
      </c>
      <c r="V103" s="21" t="str">
        <f>""</f>
        <v/>
      </c>
      <c r="W103" s="73"/>
      <c r="X103" s="73"/>
      <c r="Y103" s="73"/>
      <c r="Z103" s="73"/>
      <c r="AA103" s="87">
        <v>0</v>
      </c>
      <c r="AB103" s="21" t="str">
        <f>""</f>
        <v/>
      </c>
      <c r="AC103" s="73"/>
      <c r="AD103" s="87">
        <v>0</v>
      </c>
      <c r="AE103" s="2"/>
    </row>
    <row r="104" spans="2:31" x14ac:dyDescent="0.25">
      <c r="B104" s="2"/>
      <c r="C104" s="74" t="s">
        <v>415</v>
      </c>
      <c r="D104" s="75"/>
      <c r="E104" s="73"/>
      <c r="F104" s="87">
        <v>0</v>
      </c>
      <c r="G104" s="21" t="str">
        <f>""</f>
        <v/>
      </c>
      <c r="H104" s="73"/>
      <c r="I104" s="73"/>
      <c r="J104" s="73"/>
      <c r="K104" s="73"/>
      <c r="L104" s="87">
        <v>0</v>
      </c>
      <c r="M104" s="21" t="str">
        <f>""</f>
        <v/>
      </c>
      <c r="N104" s="73"/>
      <c r="O104" s="73"/>
      <c r="P104" s="87">
        <v>0</v>
      </c>
      <c r="Q104" s="21" t="str">
        <f>""</f>
        <v/>
      </c>
      <c r="R104" s="73"/>
      <c r="S104" s="73"/>
      <c r="T104" s="73"/>
      <c r="U104" s="87">
        <v>0</v>
      </c>
      <c r="V104" s="21" t="str">
        <f>""</f>
        <v/>
      </c>
      <c r="W104" s="73"/>
      <c r="X104" s="73"/>
      <c r="Y104" s="73"/>
      <c r="Z104" s="73"/>
      <c r="AA104" s="87">
        <v>0</v>
      </c>
      <c r="AB104" s="21" t="str">
        <f>""</f>
        <v/>
      </c>
      <c r="AC104" s="73"/>
      <c r="AD104" s="87">
        <v>0</v>
      </c>
      <c r="AE104" s="2"/>
    </row>
    <row r="105" spans="2:31" x14ac:dyDescent="0.25">
      <c r="B105" s="2"/>
      <c r="C105" s="74" t="s">
        <v>416</v>
      </c>
      <c r="D105" s="75"/>
      <c r="E105" s="73"/>
      <c r="F105" s="87">
        <v>0</v>
      </c>
      <c r="G105" s="21" t="str">
        <f>""</f>
        <v/>
      </c>
      <c r="H105" s="73"/>
      <c r="I105" s="73"/>
      <c r="J105" s="73"/>
      <c r="K105" s="73"/>
      <c r="L105" s="87">
        <v>0</v>
      </c>
      <c r="M105" s="21" t="str">
        <f>""</f>
        <v/>
      </c>
      <c r="N105" s="73"/>
      <c r="O105" s="73"/>
      <c r="P105" s="87">
        <v>0</v>
      </c>
      <c r="Q105" s="21" t="str">
        <f>""</f>
        <v/>
      </c>
      <c r="R105" s="73"/>
      <c r="S105" s="73"/>
      <c r="T105" s="73"/>
      <c r="U105" s="87">
        <v>0</v>
      </c>
      <c r="V105" s="21" t="str">
        <f>""</f>
        <v/>
      </c>
      <c r="W105" s="73"/>
      <c r="X105" s="73"/>
      <c r="Y105" s="73"/>
      <c r="Z105" s="73"/>
      <c r="AA105" s="87">
        <v>0</v>
      </c>
      <c r="AB105" s="21" t="str">
        <f>""</f>
        <v/>
      </c>
      <c r="AC105" s="73"/>
      <c r="AD105" s="87">
        <v>0</v>
      </c>
      <c r="AE105" s="2"/>
    </row>
    <row r="106" spans="2:31" x14ac:dyDescent="0.25">
      <c r="B106" s="2"/>
      <c r="C106" s="74" t="s">
        <v>417</v>
      </c>
      <c r="D106" s="75"/>
      <c r="E106" s="73"/>
      <c r="F106" s="87">
        <v>0</v>
      </c>
      <c r="G106" s="21" t="str">
        <f>""</f>
        <v/>
      </c>
      <c r="H106" s="73"/>
      <c r="I106" s="73"/>
      <c r="J106" s="73"/>
      <c r="K106" s="73"/>
      <c r="L106" s="87">
        <v>0</v>
      </c>
      <c r="M106" s="21" t="str">
        <f>""</f>
        <v/>
      </c>
      <c r="N106" s="73"/>
      <c r="O106" s="73"/>
      <c r="P106" s="87">
        <v>0</v>
      </c>
      <c r="Q106" s="21" t="str">
        <f>""</f>
        <v/>
      </c>
      <c r="R106" s="73"/>
      <c r="S106" s="73"/>
      <c r="T106" s="73"/>
      <c r="U106" s="87">
        <v>0</v>
      </c>
      <c r="V106" s="21" t="str">
        <f>""</f>
        <v/>
      </c>
      <c r="W106" s="73"/>
      <c r="X106" s="73"/>
      <c r="Y106" s="73"/>
      <c r="Z106" s="73"/>
      <c r="AA106" s="87">
        <v>0</v>
      </c>
      <c r="AB106" s="21" t="str">
        <f>""</f>
        <v/>
      </c>
      <c r="AC106" s="73"/>
      <c r="AD106" s="87">
        <v>0</v>
      </c>
      <c r="AE106" s="2"/>
    </row>
    <row r="107" spans="2:31" x14ac:dyDescent="0.25">
      <c r="B107" s="2"/>
      <c r="C107" s="74" t="s">
        <v>418</v>
      </c>
      <c r="D107" s="75"/>
      <c r="E107" s="73"/>
      <c r="F107" s="87">
        <v>0</v>
      </c>
      <c r="G107" s="21" t="str">
        <f>""</f>
        <v/>
      </c>
      <c r="H107" s="73"/>
      <c r="I107" s="73"/>
      <c r="J107" s="73"/>
      <c r="K107" s="73"/>
      <c r="L107" s="87">
        <v>0</v>
      </c>
      <c r="M107" s="21" t="str">
        <f>""</f>
        <v/>
      </c>
      <c r="N107" s="73"/>
      <c r="O107" s="73"/>
      <c r="P107" s="87">
        <v>0</v>
      </c>
      <c r="Q107" s="21" t="str">
        <f>""</f>
        <v/>
      </c>
      <c r="R107" s="73"/>
      <c r="S107" s="73"/>
      <c r="T107" s="73"/>
      <c r="U107" s="87">
        <v>0</v>
      </c>
      <c r="V107" s="21" t="str">
        <f>""</f>
        <v/>
      </c>
      <c r="W107" s="73"/>
      <c r="X107" s="73"/>
      <c r="Y107" s="73"/>
      <c r="Z107" s="73"/>
      <c r="AA107" s="87">
        <v>0</v>
      </c>
      <c r="AB107" s="21" t="str">
        <f>""</f>
        <v/>
      </c>
      <c r="AC107" s="73"/>
      <c r="AD107" s="87">
        <v>0</v>
      </c>
      <c r="AE107" s="2"/>
    </row>
    <row r="108" spans="2:31" x14ac:dyDescent="0.25">
      <c r="B108" s="2"/>
      <c r="C108" s="74" t="s">
        <v>419</v>
      </c>
      <c r="D108" s="75"/>
      <c r="E108" s="73"/>
      <c r="F108" s="87">
        <v>0</v>
      </c>
      <c r="G108" s="21" t="str">
        <f>""</f>
        <v/>
      </c>
      <c r="H108" s="73"/>
      <c r="I108" s="73"/>
      <c r="J108" s="73"/>
      <c r="K108" s="73"/>
      <c r="L108" s="87">
        <v>0</v>
      </c>
      <c r="M108" s="21" t="str">
        <f>""</f>
        <v/>
      </c>
      <c r="N108" s="73"/>
      <c r="O108" s="73"/>
      <c r="P108" s="87">
        <v>0</v>
      </c>
      <c r="Q108" s="21" t="str">
        <f>""</f>
        <v/>
      </c>
      <c r="R108" s="73"/>
      <c r="S108" s="73"/>
      <c r="T108" s="73"/>
      <c r="U108" s="87">
        <v>0</v>
      </c>
      <c r="V108" s="21" t="str">
        <f>""</f>
        <v/>
      </c>
      <c r="W108" s="73"/>
      <c r="X108" s="73"/>
      <c r="Y108" s="73"/>
      <c r="Z108" s="73"/>
      <c r="AA108" s="87">
        <v>0</v>
      </c>
      <c r="AB108" s="21" t="str">
        <f>""</f>
        <v/>
      </c>
      <c r="AC108" s="73"/>
      <c r="AD108" s="87">
        <v>0</v>
      </c>
      <c r="AE108" s="2"/>
    </row>
    <row r="109" spans="2:31" x14ac:dyDescent="0.25">
      <c r="B109" s="2"/>
      <c r="C109" s="74" t="s">
        <v>420</v>
      </c>
      <c r="D109" s="75"/>
      <c r="E109" s="73"/>
      <c r="F109" s="87">
        <v>0</v>
      </c>
      <c r="G109" s="21" t="str">
        <f>""</f>
        <v/>
      </c>
      <c r="H109" s="73"/>
      <c r="I109" s="73"/>
      <c r="J109" s="73"/>
      <c r="K109" s="73"/>
      <c r="L109" s="87">
        <v>0</v>
      </c>
      <c r="M109" s="21" t="str">
        <f>""</f>
        <v/>
      </c>
      <c r="N109" s="73"/>
      <c r="O109" s="73"/>
      <c r="P109" s="87">
        <v>0</v>
      </c>
      <c r="Q109" s="21" t="str">
        <f>""</f>
        <v/>
      </c>
      <c r="R109" s="73"/>
      <c r="S109" s="73"/>
      <c r="T109" s="73"/>
      <c r="U109" s="87">
        <v>0</v>
      </c>
      <c r="V109" s="21" t="str">
        <f>""</f>
        <v/>
      </c>
      <c r="W109" s="73"/>
      <c r="X109" s="73"/>
      <c r="Y109" s="73"/>
      <c r="Z109" s="73"/>
      <c r="AA109" s="87">
        <v>0</v>
      </c>
      <c r="AB109" s="21" t="str">
        <f>""</f>
        <v/>
      </c>
      <c r="AC109" s="73"/>
      <c r="AD109" s="87">
        <v>0</v>
      </c>
      <c r="AE109" s="2"/>
    </row>
    <row r="110" spans="2:31" x14ac:dyDescent="0.25">
      <c r="B110" s="2"/>
      <c r="C110" s="74" t="s">
        <v>421</v>
      </c>
      <c r="D110" s="75"/>
      <c r="E110" s="73"/>
      <c r="F110" s="87">
        <v>0</v>
      </c>
      <c r="G110" s="21" t="str">
        <f>""</f>
        <v/>
      </c>
      <c r="H110" s="73"/>
      <c r="I110" s="73"/>
      <c r="J110" s="73"/>
      <c r="K110" s="73"/>
      <c r="L110" s="87">
        <v>0</v>
      </c>
      <c r="M110" s="21" t="str">
        <f>""</f>
        <v/>
      </c>
      <c r="N110" s="73"/>
      <c r="O110" s="73"/>
      <c r="P110" s="87">
        <v>0</v>
      </c>
      <c r="Q110" s="21" t="str">
        <f>""</f>
        <v/>
      </c>
      <c r="R110" s="73"/>
      <c r="S110" s="73"/>
      <c r="T110" s="73"/>
      <c r="U110" s="87">
        <v>0</v>
      </c>
      <c r="V110" s="21" t="str">
        <f>""</f>
        <v/>
      </c>
      <c r="W110" s="73"/>
      <c r="X110" s="73"/>
      <c r="Y110" s="73"/>
      <c r="Z110" s="73"/>
      <c r="AA110" s="87">
        <v>0</v>
      </c>
      <c r="AB110" s="21" t="str">
        <f>""</f>
        <v/>
      </c>
      <c r="AC110" s="73"/>
      <c r="AD110" s="87">
        <v>0</v>
      </c>
      <c r="AE110" s="2"/>
    </row>
    <row r="111" spans="2:31" x14ac:dyDescent="0.25">
      <c r="B111" s="2"/>
      <c r="C111" s="74" t="s">
        <v>422</v>
      </c>
      <c r="D111" s="75"/>
      <c r="E111" s="73"/>
      <c r="F111" s="87">
        <v>0</v>
      </c>
      <c r="G111" s="21" t="str">
        <f>""</f>
        <v/>
      </c>
      <c r="H111" s="73"/>
      <c r="I111" s="73"/>
      <c r="J111" s="73"/>
      <c r="K111" s="73"/>
      <c r="L111" s="87">
        <v>0</v>
      </c>
      <c r="M111" s="21" t="str">
        <f>""</f>
        <v/>
      </c>
      <c r="N111" s="73"/>
      <c r="O111" s="73"/>
      <c r="P111" s="87">
        <v>0</v>
      </c>
      <c r="Q111" s="21" t="str">
        <f>""</f>
        <v/>
      </c>
      <c r="R111" s="73"/>
      <c r="S111" s="73"/>
      <c r="T111" s="73"/>
      <c r="U111" s="87">
        <v>0</v>
      </c>
      <c r="V111" s="21" t="str">
        <f>""</f>
        <v/>
      </c>
      <c r="W111" s="73"/>
      <c r="X111" s="73"/>
      <c r="Y111" s="73"/>
      <c r="Z111" s="73"/>
      <c r="AA111" s="87">
        <v>0</v>
      </c>
      <c r="AB111" s="21" t="str">
        <f>""</f>
        <v/>
      </c>
      <c r="AC111" s="73"/>
      <c r="AD111" s="87">
        <v>0</v>
      </c>
      <c r="AE111" s="2"/>
    </row>
    <row r="112" spans="2:31" x14ac:dyDescent="0.25">
      <c r="B112" s="2"/>
      <c r="C112" s="74" t="s">
        <v>423</v>
      </c>
      <c r="D112" s="75"/>
      <c r="E112" s="73"/>
      <c r="F112" s="87">
        <v>0</v>
      </c>
      <c r="G112" s="21" t="str">
        <f>""</f>
        <v/>
      </c>
      <c r="H112" s="73"/>
      <c r="I112" s="73"/>
      <c r="J112" s="73"/>
      <c r="K112" s="73"/>
      <c r="L112" s="87">
        <v>0</v>
      </c>
      <c r="M112" s="21" t="str">
        <f>""</f>
        <v/>
      </c>
      <c r="N112" s="73"/>
      <c r="O112" s="73"/>
      <c r="P112" s="87">
        <v>0</v>
      </c>
      <c r="Q112" s="21" t="str">
        <f>""</f>
        <v/>
      </c>
      <c r="R112" s="73"/>
      <c r="S112" s="73"/>
      <c r="T112" s="73"/>
      <c r="U112" s="87">
        <v>0</v>
      </c>
      <c r="V112" s="21" t="str">
        <f>""</f>
        <v/>
      </c>
      <c r="W112" s="73"/>
      <c r="X112" s="73"/>
      <c r="Y112" s="73"/>
      <c r="Z112" s="73"/>
      <c r="AA112" s="87">
        <v>0</v>
      </c>
      <c r="AB112" s="21" t="str">
        <f>""</f>
        <v/>
      </c>
      <c r="AC112" s="73"/>
      <c r="AD112" s="87">
        <v>0</v>
      </c>
      <c r="AE112" s="2"/>
    </row>
    <row r="113" spans="1:31" x14ac:dyDescent="0.25">
      <c r="B113" s="2"/>
      <c r="C113" s="74" t="s">
        <v>424</v>
      </c>
      <c r="D113" s="75"/>
      <c r="E113" s="73"/>
      <c r="F113" s="87">
        <v>0</v>
      </c>
      <c r="G113" s="21" t="str">
        <f>""</f>
        <v/>
      </c>
      <c r="H113" s="73"/>
      <c r="I113" s="73"/>
      <c r="J113" s="73"/>
      <c r="K113" s="73"/>
      <c r="L113" s="87">
        <v>0</v>
      </c>
      <c r="M113" s="21" t="str">
        <f>""</f>
        <v/>
      </c>
      <c r="N113" s="73"/>
      <c r="O113" s="73"/>
      <c r="P113" s="87">
        <v>0</v>
      </c>
      <c r="Q113" s="21" t="str">
        <f>""</f>
        <v/>
      </c>
      <c r="R113" s="73"/>
      <c r="S113" s="73"/>
      <c r="T113" s="73"/>
      <c r="U113" s="87">
        <v>0</v>
      </c>
      <c r="V113" s="21" t="str">
        <f>""</f>
        <v/>
      </c>
      <c r="W113" s="73"/>
      <c r="X113" s="73"/>
      <c r="Y113" s="73"/>
      <c r="Z113" s="73"/>
      <c r="AA113" s="87">
        <v>0</v>
      </c>
      <c r="AB113" s="21" t="str">
        <f>""</f>
        <v/>
      </c>
      <c r="AC113" s="73"/>
      <c r="AD113" s="87">
        <v>0</v>
      </c>
      <c r="AE113" s="2"/>
    </row>
    <row r="114" spans="1:31" s="24" customFormat="1" x14ac:dyDescent="0.25">
      <c r="B114" s="5"/>
      <c r="C114" s="94" t="s">
        <v>425</v>
      </c>
      <c r="D114" s="95"/>
      <c r="E114" s="73"/>
      <c r="F114" s="87">
        <v>0</v>
      </c>
      <c r="G114" s="27" t="str">
        <f>""</f>
        <v/>
      </c>
      <c r="H114" s="73"/>
      <c r="I114" s="73"/>
      <c r="J114" s="73"/>
      <c r="K114" s="73"/>
      <c r="L114" s="87">
        <v>0</v>
      </c>
      <c r="M114" s="27" t="str">
        <f>""</f>
        <v/>
      </c>
      <c r="N114" s="73"/>
      <c r="O114" s="73"/>
      <c r="P114" s="87">
        <v>0</v>
      </c>
      <c r="Q114" s="27" t="str">
        <f>""</f>
        <v/>
      </c>
      <c r="R114" s="73"/>
      <c r="S114" s="73"/>
      <c r="T114" s="73"/>
      <c r="U114" s="87">
        <v>0</v>
      </c>
      <c r="V114" s="27" t="str">
        <f>""</f>
        <v/>
      </c>
      <c r="W114" s="73"/>
      <c r="X114" s="73"/>
      <c r="Y114" s="73"/>
      <c r="Z114" s="73"/>
      <c r="AA114" s="87">
        <v>0</v>
      </c>
      <c r="AB114" s="27" t="str">
        <f>""</f>
        <v/>
      </c>
      <c r="AC114" s="73"/>
      <c r="AD114" s="87">
        <v>0</v>
      </c>
      <c r="AE114" s="5"/>
    </row>
    <row r="115" spans="1:31" s="24" customFormat="1" x14ac:dyDescent="0.25">
      <c r="A115" s="25" t="s">
        <v>426</v>
      </c>
      <c r="B115" s="5"/>
      <c r="C115" s="94" t="s">
        <v>427</v>
      </c>
      <c r="D115" s="95"/>
      <c r="E115" s="73"/>
      <c r="F115" s="87">
        <v>0</v>
      </c>
      <c r="G115" s="27" t="str">
        <f>""</f>
        <v/>
      </c>
      <c r="H115" s="73"/>
      <c r="I115" s="73"/>
      <c r="J115" s="73"/>
      <c r="K115" s="73"/>
      <c r="L115" s="87">
        <v>0</v>
      </c>
      <c r="M115" s="27" t="str">
        <f>""</f>
        <v/>
      </c>
      <c r="N115" s="73"/>
      <c r="O115" s="73"/>
      <c r="P115" s="87">
        <v>0</v>
      </c>
      <c r="Q115" s="27" t="str">
        <f>""</f>
        <v/>
      </c>
      <c r="R115" s="73"/>
      <c r="S115" s="73"/>
      <c r="T115" s="73"/>
      <c r="U115" s="87">
        <v>0</v>
      </c>
      <c r="V115" s="27" t="str">
        <f>""</f>
        <v/>
      </c>
      <c r="W115" s="73"/>
      <c r="X115" s="73"/>
      <c r="Y115" s="73"/>
      <c r="Z115" s="73"/>
      <c r="AA115" s="87">
        <v>0</v>
      </c>
      <c r="AB115" s="27" t="str">
        <f>""</f>
        <v/>
      </c>
      <c r="AC115" s="73"/>
      <c r="AD115" s="87">
        <v>0</v>
      </c>
      <c r="AE115" s="5"/>
    </row>
    <row r="116" spans="1:31" x14ac:dyDescent="0.25">
      <c r="A116" s="26" t="s">
        <v>428</v>
      </c>
      <c r="B116" s="2"/>
      <c r="C116" s="74" t="s">
        <v>318</v>
      </c>
      <c r="D116" s="75"/>
      <c r="E116" s="21" t="str">
        <f>""</f>
        <v/>
      </c>
      <c r="F116" s="20">
        <f>SUM(F16:F115)</f>
        <v>0</v>
      </c>
      <c r="G116" s="21" t="str">
        <f>""</f>
        <v/>
      </c>
      <c r="H116" s="21" t="str">
        <f>""</f>
        <v/>
      </c>
      <c r="I116" s="21" t="str">
        <f>""</f>
        <v/>
      </c>
      <c r="J116" s="21" t="str">
        <f>""</f>
        <v/>
      </c>
      <c r="K116" s="21" t="str">
        <f>""</f>
        <v/>
      </c>
      <c r="L116" s="20">
        <f>SUM(L16:L115)</f>
        <v>0</v>
      </c>
      <c r="M116" s="21" t="str">
        <f>""</f>
        <v/>
      </c>
      <c r="N116" s="21" t="str">
        <f>""</f>
        <v/>
      </c>
      <c r="O116" s="21" t="str">
        <f>""</f>
        <v/>
      </c>
      <c r="P116" s="20">
        <f>SUM(P16:P115)</f>
        <v>0</v>
      </c>
      <c r="Q116" s="21" t="str">
        <f>""</f>
        <v/>
      </c>
      <c r="R116" s="21" t="str">
        <f>""</f>
        <v/>
      </c>
      <c r="S116" s="21" t="str">
        <f>""</f>
        <v/>
      </c>
      <c r="T116" s="21" t="str">
        <f>""</f>
        <v/>
      </c>
      <c r="U116" s="20">
        <f>SUM(U16:U115)</f>
        <v>0</v>
      </c>
      <c r="V116" s="21" t="str">
        <f>""</f>
        <v/>
      </c>
      <c r="W116" s="21" t="str">
        <f>""</f>
        <v/>
      </c>
      <c r="X116" s="21" t="str">
        <f>""</f>
        <v/>
      </c>
      <c r="Y116" s="21" t="str">
        <f>""</f>
        <v/>
      </c>
      <c r="Z116" s="21" t="str">
        <f>""</f>
        <v/>
      </c>
      <c r="AA116" s="20">
        <f>SUM(AA16:AA115)</f>
        <v>0</v>
      </c>
      <c r="AB116" s="21" t="str">
        <f>""</f>
        <v/>
      </c>
      <c r="AC116" s="21" t="str">
        <f>""</f>
        <v/>
      </c>
      <c r="AD116" s="20">
        <f>SUM(AD16:AD115)</f>
        <v>0</v>
      </c>
      <c r="AE116" s="2"/>
    </row>
    <row r="117" spans="1:31" x14ac:dyDescent="0.25"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5.0999999999999996" customHeight="1" x14ac:dyDescent="0.25"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</sheetData>
  <sheetProtection password="BBAF" sheet="1" formatColumns="0" insertRows="0" deleteRows="0" selectLockedCells="1"/>
  <mergeCells count="2194">
    <mergeCell ref="C7:AD7"/>
    <mergeCell ref="C9:AD9"/>
    <mergeCell ref="C10:AD10"/>
    <mergeCell ref="C11:AD11"/>
    <mergeCell ref="C13:AD13"/>
    <mergeCell ref="I16"/>
    <mergeCell ref="W14:AA14"/>
    <mergeCell ref="AB15"/>
    <mergeCell ref="AB14"/>
    <mergeCell ref="AC15"/>
    <mergeCell ref="AC14:AD14"/>
    <mergeCell ref="AD15"/>
    <mergeCell ref="W15"/>
    <mergeCell ref="X15"/>
    <mergeCell ref="Y15"/>
    <mergeCell ref="Z15"/>
    <mergeCell ref="AA15"/>
    <mergeCell ref="S15"/>
    <mergeCell ref="T15"/>
    <mergeCell ref="U15"/>
    <mergeCell ref="R14:U14"/>
    <mergeCell ref="V15"/>
    <mergeCell ref="V14"/>
    <mergeCell ref="P15"/>
    <mergeCell ref="N14:P14"/>
    <mergeCell ref="Q15"/>
    <mergeCell ref="Q14"/>
    <mergeCell ref="R15"/>
    <mergeCell ref="H14:L14"/>
    <mergeCell ref="M15"/>
    <mergeCell ref="M14"/>
    <mergeCell ref="N15"/>
    <mergeCell ref="O15"/>
    <mergeCell ref="H15"/>
    <mergeCell ref="AC16"/>
    <mergeCell ref="AD16"/>
    <mergeCell ref="C17:D17"/>
    <mergeCell ref="I17"/>
    <mergeCell ref="J17"/>
    <mergeCell ref="L17"/>
    <mergeCell ref="W16"/>
    <mergeCell ref="X16"/>
    <mergeCell ref="Y16"/>
    <mergeCell ref="Z16"/>
    <mergeCell ref="AA16"/>
    <mergeCell ref="J16"/>
    <mergeCell ref="L16"/>
    <mergeCell ref="C16:D16"/>
    <mergeCell ref="AA17"/>
    <mergeCell ref="AC17"/>
    <mergeCell ref="I15"/>
    <mergeCell ref="J15"/>
    <mergeCell ref="K15"/>
    <mergeCell ref="L15"/>
    <mergeCell ref="C14:D15"/>
    <mergeCell ref="E15"/>
    <mergeCell ref="F15"/>
    <mergeCell ref="E14:F14"/>
    <mergeCell ref="G15"/>
    <mergeCell ref="G14"/>
    <mergeCell ref="C18:D18"/>
    <mergeCell ref="H18"/>
    <mergeCell ref="I18"/>
    <mergeCell ref="J18"/>
    <mergeCell ref="K18"/>
    <mergeCell ref="L18"/>
    <mergeCell ref="W17"/>
    <mergeCell ref="X17"/>
    <mergeCell ref="Y17"/>
    <mergeCell ref="Z17"/>
    <mergeCell ref="C19:D19"/>
    <mergeCell ref="H19"/>
    <mergeCell ref="I19"/>
    <mergeCell ref="J19"/>
    <mergeCell ref="K19"/>
    <mergeCell ref="L19"/>
    <mergeCell ref="R19"/>
    <mergeCell ref="W18"/>
    <mergeCell ref="X18"/>
    <mergeCell ref="Y18"/>
    <mergeCell ref="Y19"/>
    <mergeCell ref="Z19"/>
    <mergeCell ref="AA19"/>
    <mergeCell ref="AC19"/>
    <mergeCell ref="AD19"/>
    <mergeCell ref="U19"/>
    <mergeCell ref="W19"/>
    <mergeCell ref="X19"/>
    <mergeCell ref="Z18"/>
    <mergeCell ref="AA18"/>
    <mergeCell ref="AC18"/>
    <mergeCell ref="AD18"/>
    <mergeCell ref="AC20"/>
    <mergeCell ref="AD20"/>
    <mergeCell ref="AD17"/>
    <mergeCell ref="W20"/>
    <mergeCell ref="X20"/>
    <mergeCell ref="Y20"/>
    <mergeCell ref="Z20"/>
    <mergeCell ref="AA20"/>
    <mergeCell ref="R20"/>
    <mergeCell ref="T20"/>
    <mergeCell ref="U20"/>
    <mergeCell ref="J20"/>
    <mergeCell ref="K20"/>
    <mergeCell ref="L20"/>
    <mergeCell ref="C20:D20"/>
    <mergeCell ref="AA21"/>
    <mergeCell ref="H20"/>
    <mergeCell ref="I20"/>
    <mergeCell ref="AC21"/>
    <mergeCell ref="AD21"/>
    <mergeCell ref="C22:D22"/>
    <mergeCell ref="H22"/>
    <mergeCell ref="I22"/>
    <mergeCell ref="J22"/>
    <mergeCell ref="K22"/>
    <mergeCell ref="L22"/>
    <mergeCell ref="N22"/>
    <mergeCell ref="O22"/>
    <mergeCell ref="P22"/>
    <mergeCell ref="R22"/>
    <mergeCell ref="S22"/>
    <mergeCell ref="U21"/>
    <mergeCell ref="W21"/>
    <mergeCell ref="X21"/>
    <mergeCell ref="Y21"/>
    <mergeCell ref="Z21"/>
    <mergeCell ref="C21:D21"/>
    <mergeCell ref="H21"/>
    <mergeCell ref="I21"/>
    <mergeCell ref="J21"/>
    <mergeCell ref="K21"/>
    <mergeCell ref="L21"/>
    <mergeCell ref="N21"/>
    <mergeCell ref="O21"/>
    <mergeCell ref="P21"/>
    <mergeCell ref="R21"/>
    <mergeCell ref="S21"/>
    <mergeCell ref="T21"/>
    <mergeCell ref="C23:D23"/>
    <mergeCell ref="H23"/>
    <mergeCell ref="I23"/>
    <mergeCell ref="J23"/>
    <mergeCell ref="K23"/>
    <mergeCell ref="L23"/>
    <mergeCell ref="N23"/>
    <mergeCell ref="O23"/>
    <mergeCell ref="P23"/>
    <mergeCell ref="R23"/>
    <mergeCell ref="T22"/>
    <mergeCell ref="U22"/>
    <mergeCell ref="W22"/>
    <mergeCell ref="X22"/>
    <mergeCell ref="Y22"/>
    <mergeCell ref="E24"/>
    <mergeCell ref="F24"/>
    <mergeCell ref="H24"/>
    <mergeCell ref="I24"/>
    <mergeCell ref="Y23"/>
    <mergeCell ref="Z23"/>
    <mergeCell ref="AA23"/>
    <mergeCell ref="AC23"/>
    <mergeCell ref="AD23"/>
    <mergeCell ref="S23"/>
    <mergeCell ref="T23"/>
    <mergeCell ref="U23"/>
    <mergeCell ref="W23"/>
    <mergeCell ref="X23"/>
    <mergeCell ref="Z22"/>
    <mergeCell ref="AA22"/>
    <mergeCell ref="AC22"/>
    <mergeCell ref="AD22"/>
    <mergeCell ref="AC24"/>
    <mergeCell ref="AD24"/>
    <mergeCell ref="Z24"/>
    <mergeCell ref="AA24"/>
    <mergeCell ref="R25"/>
    <mergeCell ref="S25"/>
    <mergeCell ref="T25"/>
    <mergeCell ref="W24"/>
    <mergeCell ref="X24"/>
    <mergeCell ref="Y24"/>
    <mergeCell ref="P24"/>
    <mergeCell ref="R24"/>
    <mergeCell ref="S24"/>
    <mergeCell ref="T24"/>
    <mergeCell ref="U24"/>
    <mergeCell ref="J24"/>
    <mergeCell ref="K24"/>
    <mergeCell ref="L24"/>
    <mergeCell ref="N24"/>
    <mergeCell ref="O24"/>
    <mergeCell ref="C24:D24"/>
    <mergeCell ref="AA25"/>
    <mergeCell ref="AC25"/>
    <mergeCell ref="AD25"/>
    <mergeCell ref="C26:D26"/>
    <mergeCell ref="E26"/>
    <mergeCell ref="F26"/>
    <mergeCell ref="H26"/>
    <mergeCell ref="I26"/>
    <mergeCell ref="J26"/>
    <mergeCell ref="K26"/>
    <mergeCell ref="L26"/>
    <mergeCell ref="N26"/>
    <mergeCell ref="O26"/>
    <mergeCell ref="P26"/>
    <mergeCell ref="R26"/>
    <mergeCell ref="S26"/>
    <mergeCell ref="U25"/>
    <mergeCell ref="W25"/>
    <mergeCell ref="X25"/>
    <mergeCell ref="Y25"/>
    <mergeCell ref="Z25"/>
    <mergeCell ref="C25:D25"/>
    <mergeCell ref="E25"/>
    <mergeCell ref="F25"/>
    <mergeCell ref="H25"/>
    <mergeCell ref="I25"/>
    <mergeCell ref="J25"/>
    <mergeCell ref="K25"/>
    <mergeCell ref="L25"/>
    <mergeCell ref="N25"/>
    <mergeCell ref="O25"/>
    <mergeCell ref="P25"/>
    <mergeCell ref="C27:D27"/>
    <mergeCell ref="E27"/>
    <mergeCell ref="F27"/>
    <mergeCell ref="H27"/>
    <mergeCell ref="I27"/>
    <mergeCell ref="J27"/>
    <mergeCell ref="K27"/>
    <mergeCell ref="L27"/>
    <mergeCell ref="N27"/>
    <mergeCell ref="O27"/>
    <mergeCell ref="P27"/>
    <mergeCell ref="R27"/>
    <mergeCell ref="T26"/>
    <mergeCell ref="U26"/>
    <mergeCell ref="W26"/>
    <mergeCell ref="X26"/>
    <mergeCell ref="Y26"/>
    <mergeCell ref="Y27"/>
    <mergeCell ref="Z27"/>
    <mergeCell ref="AA27"/>
    <mergeCell ref="AC27"/>
    <mergeCell ref="AD27"/>
    <mergeCell ref="S27"/>
    <mergeCell ref="T27"/>
    <mergeCell ref="U27"/>
    <mergeCell ref="W27"/>
    <mergeCell ref="X27"/>
    <mergeCell ref="Z26"/>
    <mergeCell ref="AA26"/>
    <mergeCell ref="AC26"/>
    <mergeCell ref="AD26"/>
    <mergeCell ref="AC28"/>
    <mergeCell ref="AD28"/>
    <mergeCell ref="Z28"/>
    <mergeCell ref="AA28"/>
    <mergeCell ref="R29"/>
    <mergeCell ref="S29"/>
    <mergeCell ref="T29"/>
    <mergeCell ref="W28"/>
    <mergeCell ref="X28"/>
    <mergeCell ref="Y28"/>
    <mergeCell ref="P28"/>
    <mergeCell ref="R28"/>
    <mergeCell ref="S28"/>
    <mergeCell ref="T28"/>
    <mergeCell ref="U28"/>
    <mergeCell ref="J28"/>
    <mergeCell ref="K28"/>
    <mergeCell ref="L28"/>
    <mergeCell ref="N28"/>
    <mergeCell ref="O28"/>
    <mergeCell ref="C28:D28"/>
    <mergeCell ref="E28"/>
    <mergeCell ref="F28"/>
    <mergeCell ref="H28"/>
    <mergeCell ref="I28"/>
    <mergeCell ref="AA29"/>
    <mergeCell ref="AC29"/>
    <mergeCell ref="AD29"/>
    <mergeCell ref="C30:D30"/>
    <mergeCell ref="E30"/>
    <mergeCell ref="F30"/>
    <mergeCell ref="H30"/>
    <mergeCell ref="I30"/>
    <mergeCell ref="J30"/>
    <mergeCell ref="K30"/>
    <mergeCell ref="L30"/>
    <mergeCell ref="N30"/>
    <mergeCell ref="O30"/>
    <mergeCell ref="P30"/>
    <mergeCell ref="R30"/>
    <mergeCell ref="S30"/>
    <mergeCell ref="U29"/>
    <mergeCell ref="W29"/>
    <mergeCell ref="X29"/>
    <mergeCell ref="Y29"/>
    <mergeCell ref="Z29"/>
    <mergeCell ref="C29:D29"/>
    <mergeCell ref="E29"/>
    <mergeCell ref="F29"/>
    <mergeCell ref="H29"/>
    <mergeCell ref="I29"/>
    <mergeCell ref="J29"/>
    <mergeCell ref="K29"/>
    <mergeCell ref="L29"/>
    <mergeCell ref="N29"/>
    <mergeCell ref="O29"/>
    <mergeCell ref="P29"/>
    <mergeCell ref="C31:D31"/>
    <mergeCell ref="E31"/>
    <mergeCell ref="F31"/>
    <mergeCell ref="H31"/>
    <mergeCell ref="I31"/>
    <mergeCell ref="J31"/>
    <mergeCell ref="K31"/>
    <mergeCell ref="L31"/>
    <mergeCell ref="N31"/>
    <mergeCell ref="O31"/>
    <mergeCell ref="P31"/>
    <mergeCell ref="R31"/>
    <mergeCell ref="T30"/>
    <mergeCell ref="U30"/>
    <mergeCell ref="W30"/>
    <mergeCell ref="X30"/>
    <mergeCell ref="Y30"/>
    <mergeCell ref="Y31"/>
    <mergeCell ref="Z31"/>
    <mergeCell ref="AA31"/>
    <mergeCell ref="AC31"/>
    <mergeCell ref="AD31"/>
    <mergeCell ref="S31"/>
    <mergeCell ref="T31"/>
    <mergeCell ref="U31"/>
    <mergeCell ref="W31"/>
    <mergeCell ref="X31"/>
    <mergeCell ref="Z30"/>
    <mergeCell ref="AA30"/>
    <mergeCell ref="AC30"/>
    <mergeCell ref="AD30"/>
    <mergeCell ref="AC32"/>
    <mergeCell ref="AD32"/>
    <mergeCell ref="Z32"/>
    <mergeCell ref="AA32"/>
    <mergeCell ref="R33"/>
    <mergeCell ref="S33"/>
    <mergeCell ref="T33"/>
    <mergeCell ref="W32"/>
    <mergeCell ref="X32"/>
    <mergeCell ref="Y32"/>
    <mergeCell ref="P32"/>
    <mergeCell ref="R32"/>
    <mergeCell ref="S32"/>
    <mergeCell ref="T32"/>
    <mergeCell ref="U32"/>
    <mergeCell ref="J32"/>
    <mergeCell ref="K32"/>
    <mergeCell ref="L32"/>
    <mergeCell ref="N32"/>
    <mergeCell ref="O32"/>
    <mergeCell ref="C32:D32"/>
    <mergeCell ref="E32"/>
    <mergeCell ref="F32"/>
    <mergeCell ref="H32"/>
    <mergeCell ref="I32"/>
    <mergeCell ref="AA33"/>
    <mergeCell ref="AC33"/>
    <mergeCell ref="AD33"/>
    <mergeCell ref="C34:D34"/>
    <mergeCell ref="E34"/>
    <mergeCell ref="F34"/>
    <mergeCell ref="H34"/>
    <mergeCell ref="I34"/>
    <mergeCell ref="J34"/>
    <mergeCell ref="K34"/>
    <mergeCell ref="L34"/>
    <mergeCell ref="N34"/>
    <mergeCell ref="O34"/>
    <mergeCell ref="P34"/>
    <mergeCell ref="R34"/>
    <mergeCell ref="S34"/>
    <mergeCell ref="U33"/>
    <mergeCell ref="W33"/>
    <mergeCell ref="X33"/>
    <mergeCell ref="Y33"/>
    <mergeCell ref="Z33"/>
    <mergeCell ref="C33:D33"/>
    <mergeCell ref="E33"/>
    <mergeCell ref="F33"/>
    <mergeCell ref="H33"/>
    <mergeCell ref="I33"/>
    <mergeCell ref="J33"/>
    <mergeCell ref="K33"/>
    <mergeCell ref="L33"/>
    <mergeCell ref="N33"/>
    <mergeCell ref="O33"/>
    <mergeCell ref="P33"/>
    <mergeCell ref="C35:D35"/>
    <mergeCell ref="E35"/>
    <mergeCell ref="F35"/>
    <mergeCell ref="H35"/>
    <mergeCell ref="I35"/>
    <mergeCell ref="J35"/>
    <mergeCell ref="K35"/>
    <mergeCell ref="L35"/>
    <mergeCell ref="N35"/>
    <mergeCell ref="O35"/>
    <mergeCell ref="P35"/>
    <mergeCell ref="R35"/>
    <mergeCell ref="T34"/>
    <mergeCell ref="U34"/>
    <mergeCell ref="W34"/>
    <mergeCell ref="X34"/>
    <mergeCell ref="Y34"/>
    <mergeCell ref="Y35"/>
    <mergeCell ref="Z35"/>
    <mergeCell ref="AA35"/>
    <mergeCell ref="AC35"/>
    <mergeCell ref="AD35"/>
    <mergeCell ref="S35"/>
    <mergeCell ref="T35"/>
    <mergeCell ref="U35"/>
    <mergeCell ref="W35"/>
    <mergeCell ref="X35"/>
    <mergeCell ref="Z34"/>
    <mergeCell ref="AA34"/>
    <mergeCell ref="AC34"/>
    <mergeCell ref="AD34"/>
    <mergeCell ref="AC36"/>
    <mergeCell ref="AD36"/>
    <mergeCell ref="Z36"/>
    <mergeCell ref="AA36"/>
    <mergeCell ref="R37"/>
    <mergeCell ref="S37"/>
    <mergeCell ref="T37"/>
    <mergeCell ref="W36"/>
    <mergeCell ref="X36"/>
    <mergeCell ref="Y36"/>
    <mergeCell ref="P36"/>
    <mergeCell ref="R36"/>
    <mergeCell ref="S36"/>
    <mergeCell ref="T36"/>
    <mergeCell ref="U36"/>
    <mergeCell ref="J36"/>
    <mergeCell ref="K36"/>
    <mergeCell ref="L36"/>
    <mergeCell ref="N36"/>
    <mergeCell ref="O36"/>
    <mergeCell ref="C36:D36"/>
    <mergeCell ref="E36"/>
    <mergeCell ref="F36"/>
    <mergeCell ref="H36"/>
    <mergeCell ref="I36"/>
    <mergeCell ref="AA37"/>
    <mergeCell ref="AC37"/>
    <mergeCell ref="AD37"/>
    <mergeCell ref="C38:D38"/>
    <mergeCell ref="E38"/>
    <mergeCell ref="F38"/>
    <mergeCell ref="H38"/>
    <mergeCell ref="I38"/>
    <mergeCell ref="J38"/>
    <mergeCell ref="K38"/>
    <mergeCell ref="L38"/>
    <mergeCell ref="N38"/>
    <mergeCell ref="O38"/>
    <mergeCell ref="P38"/>
    <mergeCell ref="R38"/>
    <mergeCell ref="S38"/>
    <mergeCell ref="U37"/>
    <mergeCell ref="W37"/>
    <mergeCell ref="X37"/>
    <mergeCell ref="Y37"/>
    <mergeCell ref="Z37"/>
    <mergeCell ref="C37:D37"/>
    <mergeCell ref="E37"/>
    <mergeCell ref="F37"/>
    <mergeCell ref="H37"/>
    <mergeCell ref="I37"/>
    <mergeCell ref="J37"/>
    <mergeCell ref="K37"/>
    <mergeCell ref="L37"/>
    <mergeCell ref="N37"/>
    <mergeCell ref="O37"/>
    <mergeCell ref="P37"/>
    <mergeCell ref="C39:D39"/>
    <mergeCell ref="E39"/>
    <mergeCell ref="F39"/>
    <mergeCell ref="H39"/>
    <mergeCell ref="I39"/>
    <mergeCell ref="J39"/>
    <mergeCell ref="K39"/>
    <mergeCell ref="L39"/>
    <mergeCell ref="N39"/>
    <mergeCell ref="O39"/>
    <mergeCell ref="P39"/>
    <mergeCell ref="R39"/>
    <mergeCell ref="T38"/>
    <mergeCell ref="U38"/>
    <mergeCell ref="W38"/>
    <mergeCell ref="X38"/>
    <mergeCell ref="Y38"/>
    <mergeCell ref="Y39"/>
    <mergeCell ref="Z39"/>
    <mergeCell ref="AA39"/>
    <mergeCell ref="AC39"/>
    <mergeCell ref="AD39"/>
    <mergeCell ref="S39"/>
    <mergeCell ref="T39"/>
    <mergeCell ref="U39"/>
    <mergeCell ref="W39"/>
    <mergeCell ref="X39"/>
    <mergeCell ref="Z38"/>
    <mergeCell ref="AA38"/>
    <mergeCell ref="AC38"/>
    <mergeCell ref="AD38"/>
    <mergeCell ref="AC40"/>
    <mergeCell ref="AD40"/>
    <mergeCell ref="Z40"/>
    <mergeCell ref="AA40"/>
    <mergeCell ref="R41"/>
    <mergeCell ref="S41"/>
    <mergeCell ref="T41"/>
    <mergeCell ref="W40"/>
    <mergeCell ref="X40"/>
    <mergeCell ref="Y40"/>
    <mergeCell ref="P40"/>
    <mergeCell ref="R40"/>
    <mergeCell ref="S40"/>
    <mergeCell ref="T40"/>
    <mergeCell ref="U40"/>
    <mergeCell ref="J40"/>
    <mergeCell ref="K40"/>
    <mergeCell ref="L40"/>
    <mergeCell ref="N40"/>
    <mergeCell ref="O40"/>
    <mergeCell ref="C40:D40"/>
    <mergeCell ref="E40"/>
    <mergeCell ref="F40"/>
    <mergeCell ref="H40"/>
    <mergeCell ref="I40"/>
    <mergeCell ref="AA41"/>
    <mergeCell ref="AC41"/>
    <mergeCell ref="AD41"/>
    <mergeCell ref="C42:D42"/>
    <mergeCell ref="E42"/>
    <mergeCell ref="F42"/>
    <mergeCell ref="H42"/>
    <mergeCell ref="I42"/>
    <mergeCell ref="J42"/>
    <mergeCell ref="K42"/>
    <mergeCell ref="L42"/>
    <mergeCell ref="N42"/>
    <mergeCell ref="O42"/>
    <mergeCell ref="P42"/>
    <mergeCell ref="R42"/>
    <mergeCell ref="S42"/>
    <mergeCell ref="U41"/>
    <mergeCell ref="W41"/>
    <mergeCell ref="X41"/>
    <mergeCell ref="Y41"/>
    <mergeCell ref="Z41"/>
    <mergeCell ref="C41:D41"/>
    <mergeCell ref="E41"/>
    <mergeCell ref="F41"/>
    <mergeCell ref="H41"/>
    <mergeCell ref="I41"/>
    <mergeCell ref="J41"/>
    <mergeCell ref="K41"/>
    <mergeCell ref="L41"/>
    <mergeCell ref="N41"/>
    <mergeCell ref="O41"/>
    <mergeCell ref="P41"/>
    <mergeCell ref="C43:D43"/>
    <mergeCell ref="E43"/>
    <mergeCell ref="F43"/>
    <mergeCell ref="H43"/>
    <mergeCell ref="I43"/>
    <mergeCell ref="J43"/>
    <mergeCell ref="K43"/>
    <mergeCell ref="L43"/>
    <mergeCell ref="N43"/>
    <mergeCell ref="O43"/>
    <mergeCell ref="P43"/>
    <mergeCell ref="R43"/>
    <mergeCell ref="T42"/>
    <mergeCell ref="U42"/>
    <mergeCell ref="W42"/>
    <mergeCell ref="X42"/>
    <mergeCell ref="Y42"/>
    <mergeCell ref="Y43"/>
    <mergeCell ref="Z43"/>
    <mergeCell ref="AA43"/>
    <mergeCell ref="AC43"/>
    <mergeCell ref="AD43"/>
    <mergeCell ref="S43"/>
    <mergeCell ref="T43"/>
    <mergeCell ref="U43"/>
    <mergeCell ref="W43"/>
    <mergeCell ref="X43"/>
    <mergeCell ref="Z42"/>
    <mergeCell ref="AA42"/>
    <mergeCell ref="AC42"/>
    <mergeCell ref="AD42"/>
    <mergeCell ref="AC44"/>
    <mergeCell ref="AD44"/>
    <mergeCell ref="Z44"/>
    <mergeCell ref="AA44"/>
    <mergeCell ref="R45"/>
    <mergeCell ref="S45"/>
    <mergeCell ref="T45"/>
    <mergeCell ref="W44"/>
    <mergeCell ref="X44"/>
    <mergeCell ref="Y44"/>
    <mergeCell ref="P44"/>
    <mergeCell ref="R44"/>
    <mergeCell ref="S44"/>
    <mergeCell ref="T44"/>
    <mergeCell ref="U44"/>
    <mergeCell ref="J44"/>
    <mergeCell ref="K44"/>
    <mergeCell ref="L44"/>
    <mergeCell ref="N44"/>
    <mergeCell ref="O44"/>
    <mergeCell ref="C44:D44"/>
    <mergeCell ref="E44"/>
    <mergeCell ref="F44"/>
    <mergeCell ref="H44"/>
    <mergeCell ref="I44"/>
    <mergeCell ref="AA45"/>
    <mergeCell ref="AC45"/>
    <mergeCell ref="AD45"/>
    <mergeCell ref="C46:D46"/>
    <mergeCell ref="E46"/>
    <mergeCell ref="F46"/>
    <mergeCell ref="H46"/>
    <mergeCell ref="I46"/>
    <mergeCell ref="J46"/>
    <mergeCell ref="K46"/>
    <mergeCell ref="L46"/>
    <mergeCell ref="N46"/>
    <mergeCell ref="O46"/>
    <mergeCell ref="P46"/>
    <mergeCell ref="R46"/>
    <mergeCell ref="S46"/>
    <mergeCell ref="U45"/>
    <mergeCell ref="W45"/>
    <mergeCell ref="X45"/>
    <mergeCell ref="Y45"/>
    <mergeCell ref="Z45"/>
    <mergeCell ref="C45:D45"/>
    <mergeCell ref="E45"/>
    <mergeCell ref="F45"/>
    <mergeCell ref="H45"/>
    <mergeCell ref="I45"/>
    <mergeCell ref="J45"/>
    <mergeCell ref="K45"/>
    <mergeCell ref="L45"/>
    <mergeCell ref="N45"/>
    <mergeCell ref="O45"/>
    <mergeCell ref="P45"/>
    <mergeCell ref="C47:D47"/>
    <mergeCell ref="E47"/>
    <mergeCell ref="F47"/>
    <mergeCell ref="H47"/>
    <mergeCell ref="I47"/>
    <mergeCell ref="J47"/>
    <mergeCell ref="K47"/>
    <mergeCell ref="L47"/>
    <mergeCell ref="N47"/>
    <mergeCell ref="O47"/>
    <mergeCell ref="P47"/>
    <mergeCell ref="R47"/>
    <mergeCell ref="T46"/>
    <mergeCell ref="U46"/>
    <mergeCell ref="W46"/>
    <mergeCell ref="X46"/>
    <mergeCell ref="Y46"/>
    <mergeCell ref="Y47"/>
    <mergeCell ref="Z47"/>
    <mergeCell ref="AA47"/>
    <mergeCell ref="AC47"/>
    <mergeCell ref="AD47"/>
    <mergeCell ref="S47"/>
    <mergeCell ref="T47"/>
    <mergeCell ref="U47"/>
    <mergeCell ref="W47"/>
    <mergeCell ref="X47"/>
    <mergeCell ref="Z46"/>
    <mergeCell ref="AA46"/>
    <mergeCell ref="AC46"/>
    <mergeCell ref="AD46"/>
    <mergeCell ref="AC48"/>
    <mergeCell ref="AD48"/>
    <mergeCell ref="Z48"/>
    <mergeCell ref="AA48"/>
    <mergeCell ref="R49"/>
    <mergeCell ref="S49"/>
    <mergeCell ref="T49"/>
    <mergeCell ref="W48"/>
    <mergeCell ref="X48"/>
    <mergeCell ref="Y48"/>
    <mergeCell ref="P48"/>
    <mergeCell ref="R48"/>
    <mergeCell ref="S48"/>
    <mergeCell ref="T48"/>
    <mergeCell ref="U48"/>
    <mergeCell ref="J48"/>
    <mergeCell ref="K48"/>
    <mergeCell ref="L48"/>
    <mergeCell ref="N48"/>
    <mergeCell ref="O48"/>
    <mergeCell ref="C48:D48"/>
    <mergeCell ref="E48"/>
    <mergeCell ref="F48"/>
    <mergeCell ref="H48"/>
    <mergeCell ref="I48"/>
    <mergeCell ref="AA49"/>
    <mergeCell ref="AC49"/>
    <mergeCell ref="AD49"/>
    <mergeCell ref="C50:D50"/>
    <mergeCell ref="E50"/>
    <mergeCell ref="F50"/>
    <mergeCell ref="H50"/>
    <mergeCell ref="I50"/>
    <mergeCell ref="J50"/>
    <mergeCell ref="K50"/>
    <mergeCell ref="L50"/>
    <mergeCell ref="N50"/>
    <mergeCell ref="O50"/>
    <mergeCell ref="P50"/>
    <mergeCell ref="R50"/>
    <mergeCell ref="S50"/>
    <mergeCell ref="U49"/>
    <mergeCell ref="W49"/>
    <mergeCell ref="X49"/>
    <mergeCell ref="Y49"/>
    <mergeCell ref="Z49"/>
    <mergeCell ref="C49:D49"/>
    <mergeCell ref="E49"/>
    <mergeCell ref="F49"/>
    <mergeCell ref="H49"/>
    <mergeCell ref="I49"/>
    <mergeCell ref="J49"/>
    <mergeCell ref="K49"/>
    <mergeCell ref="L49"/>
    <mergeCell ref="N49"/>
    <mergeCell ref="O49"/>
    <mergeCell ref="P49"/>
    <mergeCell ref="C51:D51"/>
    <mergeCell ref="E51"/>
    <mergeCell ref="F51"/>
    <mergeCell ref="H51"/>
    <mergeCell ref="I51"/>
    <mergeCell ref="J51"/>
    <mergeCell ref="K51"/>
    <mergeCell ref="L51"/>
    <mergeCell ref="N51"/>
    <mergeCell ref="O51"/>
    <mergeCell ref="P51"/>
    <mergeCell ref="R51"/>
    <mergeCell ref="T50"/>
    <mergeCell ref="U50"/>
    <mergeCell ref="W50"/>
    <mergeCell ref="X50"/>
    <mergeCell ref="Y50"/>
    <mergeCell ref="Y51"/>
    <mergeCell ref="Z51"/>
    <mergeCell ref="AA51"/>
    <mergeCell ref="AC51"/>
    <mergeCell ref="AD51"/>
    <mergeCell ref="S51"/>
    <mergeCell ref="T51"/>
    <mergeCell ref="U51"/>
    <mergeCell ref="W51"/>
    <mergeCell ref="X51"/>
    <mergeCell ref="Z50"/>
    <mergeCell ref="AA50"/>
    <mergeCell ref="AC50"/>
    <mergeCell ref="AD50"/>
    <mergeCell ref="AC52"/>
    <mergeCell ref="AD52"/>
    <mergeCell ref="Z52"/>
    <mergeCell ref="AA52"/>
    <mergeCell ref="R53"/>
    <mergeCell ref="S53"/>
    <mergeCell ref="T53"/>
    <mergeCell ref="W52"/>
    <mergeCell ref="X52"/>
    <mergeCell ref="Y52"/>
    <mergeCell ref="P52"/>
    <mergeCell ref="R52"/>
    <mergeCell ref="S52"/>
    <mergeCell ref="T52"/>
    <mergeCell ref="U52"/>
    <mergeCell ref="J52"/>
    <mergeCell ref="K52"/>
    <mergeCell ref="L52"/>
    <mergeCell ref="N52"/>
    <mergeCell ref="O52"/>
    <mergeCell ref="C52:D52"/>
    <mergeCell ref="E52"/>
    <mergeCell ref="F52"/>
    <mergeCell ref="H52"/>
    <mergeCell ref="I52"/>
    <mergeCell ref="AA53"/>
    <mergeCell ref="AC53"/>
    <mergeCell ref="AD53"/>
    <mergeCell ref="C54:D54"/>
    <mergeCell ref="E54"/>
    <mergeCell ref="F54"/>
    <mergeCell ref="H54"/>
    <mergeCell ref="I54"/>
    <mergeCell ref="J54"/>
    <mergeCell ref="K54"/>
    <mergeCell ref="L54"/>
    <mergeCell ref="N54"/>
    <mergeCell ref="O54"/>
    <mergeCell ref="P54"/>
    <mergeCell ref="R54"/>
    <mergeCell ref="S54"/>
    <mergeCell ref="U53"/>
    <mergeCell ref="W53"/>
    <mergeCell ref="X53"/>
    <mergeCell ref="Y53"/>
    <mergeCell ref="Z53"/>
    <mergeCell ref="C53:D53"/>
    <mergeCell ref="E53"/>
    <mergeCell ref="F53"/>
    <mergeCell ref="H53"/>
    <mergeCell ref="I53"/>
    <mergeCell ref="J53"/>
    <mergeCell ref="K53"/>
    <mergeCell ref="L53"/>
    <mergeCell ref="N53"/>
    <mergeCell ref="O53"/>
    <mergeCell ref="P53"/>
    <mergeCell ref="C55:D55"/>
    <mergeCell ref="E55"/>
    <mergeCell ref="F55"/>
    <mergeCell ref="H55"/>
    <mergeCell ref="I55"/>
    <mergeCell ref="J55"/>
    <mergeCell ref="K55"/>
    <mergeCell ref="L55"/>
    <mergeCell ref="N55"/>
    <mergeCell ref="O55"/>
    <mergeCell ref="P55"/>
    <mergeCell ref="R55"/>
    <mergeCell ref="T54"/>
    <mergeCell ref="U54"/>
    <mergeCell ref="W54"/>
    <mergeCell ref="X54"/>
    <mergeCell ref="Y54"/>
    <mergeCell ref="Y55"/>
    <mergeCell ref="Z55"/>
    <mergeCell ref="AA55"/>
    <mergeCell ref="AC55"/>
    <mergeCell ref="AD55"/>
    <mergeCell ref="S55"/>
    <mergeCell ref="T55"/>
    <mergeCell ref="U55"/>
    <mergeCell ref="W55"/>
    <mergeCell ref="X55"/>
    <mergeCell ref="Z54"/>
    <mergeCell ref="AA54"/>
    <mergeCell ref="AC54"/>
    <mergeCell ref="AD54"/>
    <mergeCell ref="AC56"/>
    <mergeCell ref="AD56"/>
    <mergeCell ref="Z56"/>
    <mergeCell ref="AA56"/>
    <mergeCell ref="R57"/>
    <mergeCell ref="S57"/>
    <mergeCell ref="T57"/>
    <mergeCell ref="W56"/>
    <mergeCell ref="X56"/>
    <mergeCell ref="Y56"/>
    <mergeCell ref="P56"/>
    <mergeCell ref="R56"/>
    <mergeCell ref="S56"/>
    <mergeCell ref="T56"/>
    <mergeCell ref="U56"/>
    <mergeCell ref="J56"/>
    <mergeCell ref="K56"/>
    <mergeCell ref="L56"/>
    <mergeCell ref="N56"/>
    <mergeCell ref="O56"/>
    <mergeCell ref="C56:D56"/>
    <mergeCell ref="E56"/>
    <mergeCell ref="F56"/>
    <mergeCell ref="H56"/>
    <mergeCell ref="I56"/>
    <mergeCell ref="AA57"/>
    <mergeCell ref="AC57"/>
    <mergeCell ref="AD57"/>
    <mergeCell ref="C58:D58"/>
    <mergeCell ref="E58"/>
    <mergeCell ref="F58"/>
    <mergeCell ref="H58"/>
    <mergeCell ref="I58"/>
    <mergeCell ref="J58"/>
    <mergeCell ref="K58"/>
    <mergeCell ref="L58"/>
    <mergeCell ref="N58"/>
    <mergeCell ref="O58"/>
    <mergeCell ref="P58"/>
    <mergeCell ref="R58"/>
    <mergeCell ref="S58"/>
    <mergeCell ref="U57"/>
    <mergeCell ref="W57"/>
    <mergeCell ref="X57"/>
    <mergeCell ref="Y57"/>
    <mergeCell ref="Z57"/>
    <mergeCell ref="C57:D57"/>
    <mergeCell ref="E57"/>
    <mergeCell ref="F57"/>
    <mergeCell ref="H57"/>
    <mergeCell ref="I57"/>
    <mergeCell ref="J57"/>
    <mergeCell ref="K57"/>
    <mergeCell ref="L57"/>
    <mergeCell ref="N57"/>
    <mergeCell ref="O57"/>
    <mergeCell ref="P57"/>
    <mergeCell ref="C59:D59"/>
    <mergeCell ref="E59"/>
    <mergeCell ref="F59"/>
    <mergeCell ref="H59"/>
    <mergeCell ref="I59"/>
    <mergeCell ref="J59"/>
    <mergeCell ref="K59"/>
    <mergeCell ref="L59"/>
    <mergeCell ref="N59"/>
    <mergeCell ref="O59"/>
    <mergeCell ref="P59"/>
    <mergeCell ref="R59"/>
    <mergeCell ref="T58"/>
    <mergeCell ref="U58"/>
    <mergeCell ref="W58"/>
    <mergeCell ref="X58"/>
    <mergeCell ref="Y58"/>
    <mergeCell ref="Y59"/>
    <mergeCell ref="Z59"/>
    <mergeCell ref="AA59"/>
    <mergeCell ref="AC59"/>
    <mergeCell ref="AD59"/>
    <mergeCell ref="S59"/>
    <mergeCell ref="T59"/>
    <mergeCell ref="U59"/>
    <mergeCell ref="W59"/>
    <mergeCell ref="X59"/>
    <mergeCell ref="Z58"/>
    <mergeCell ref="AA58"/>
    <mergeCell ref="AC58"/>
    <mergeCell ref="AD58"/>
    <mergeCell ref="AC60"/>
    <mergeCell ref="AD60"/>
    <mergeCell ref="Z60"/>
    <mergeCell ref="AA60"/>
    <mergeCell ref="R61"/>
    <mergeCell ref="S61"/>
    <mergeCell ref="T61"/>
    <mergeCell ref="W60"/>
    <mergeCell ref="X60"/>
    <mergeCell ref="Y60"/>
    <mergeCell ref="P60"/>
    <mergeCell ref="R60"/>
    <mergeCell ref="S60"/>
    <mergeCell ref="T60"/>
    <mergeCell ref="U60"/>
    <mergeCell ref="J60"/>
    <mergeCell ref="K60"/>
    <mergeCell ref="L60"/>
    <mergeCell ref="N60"/>
    <mergeCell ref="O60"/>
    <mergeCell ref="C60:D60"/>
    <mergeCell ref="E60"/>
    <mergeCell ref="F60"/>
    <mergeCell ref="H60"/>
    <mergeCell ref="I60"/>
    <mergeCell ref="AA61"/>
    <mergeCell ref="AC61"/>
    <mergeCell ref="AD61"/>
    <mergeCell ref="C62:D62"/>
    <mergeCell ref="E62"/>
    <mergeCell ref="F62"/>
    <mergeCell ref="H62"/>
    <mergeCell ref="I62"/>
    <mergeCell ref="J62"/>
    <mergeCell ref="K62"/>
    <mergeCell ref="L62"/>
    <mergeCell ref="N62"/>
    <mergeCell ref="O62"/>
    <mergeCell ref="P62"/>
    <mergeCell ref="R62"/>
    <mergeCell ref="S62"/>
    <mergeCell ref="U61"/>
    <mergeCell ref="W61"/>
    <mergeCell ref="X61"/>
    <mergeCell ref="Y61"/>
    <mergeCell ref="Z61"/>
    <mergeCell ref="C61:D61"/>
    <mergeCell ref="E61"/>
    <mergeCell ref="F61"/>
    <mergeCell ref="H61"/>
    <mergeCell ref="I61"/>
    <mergeCell ref="J61"/>
    <mergeCell ref="K61"/>
    <mergeCell ref="L61"/>
    <mergeCell ref="N61"/>
    <mergeCell ref="O61"/>
    <mergeCell ref="P61"/>
    <mergeCell ref="C63:D63"/>
    <mergeCell ref="E63"/>
    <mergeCell ref="F63"/>
    <mergeCell ref="H63"/>
    <mergeCell ref="I63"/>
    <mergeCell ref="J63"/>
    <mergeCell ref="K63"/>
    <mergeCell ref="L63"/>
    <mergeCell ref="N63"/>
    <mergeCell ref="O63"/>
    <mergeCell ref="P63"/>
    <mergeCell ref="R63"/>
    <mergeCell ref="T62"/>
    <mergeCell ref="U62"/>
    <mergeCell ref="W62"/>
    <mergeCell ref="X62"/>
    <mergeCell ref="Y62"/>
    <mergeCell ref="Y63"/>
    <mergeCell ref="Z63"/>
    <mergeCell ref="AA63"/>
    <mergeCell ref="AC63"/>
    <mergeCell ref="AD63"/>
    <mergeCell ref="S63"/>
    <mergeCell ref="T63"/>
    <mergeCell ref="U63"/>
    <mergeCell ref="W63"/>
    <mergeCell ref="X63"/>
    <mergeCell ref="Z62"/>
    <mergeCell ref="AA62"/>
    <mergeCell ref="AC62"/>
    <mergeCell ref="AD62"/>
    <mergeCell ref="AC64"/>
    <mergeCell ref="AD64"/>
    <mergeCell ref="Z64"/>
    <mergeCell ref="AA64"/>
    <mergeCell ref="R65"/>
    <mergeCell ref="S65"/>
    <mergeCell ref="T65"/>
    <mergeCell ref="W64"/>
    <mergeCell ref="X64"/>
    <mergeCell ref="Y64"/>
    <mergeCell ref="P64"/>
    <mergeCell ref="R64"/>
    <mergeCell ref="S64"/>
    <mergeCell ref="T64"/>
    <mergeCell ref="U64"/>
    <mergeCell ref="J64"/>
    <mergeCell ref="K64"/>
    <mergeCell ref="L64"/>
    <mergeCell ref="N64"/>
    <mergeCell ref="O64"/>
    <mergeCell ref="C64:D64"/>
    <mergeCell ref="E64"/>
    <mergeCell ref="F64"/>
    <mergeCell ref="H64"/>
    <mergeCell ref="I64"/>
    <mergeCell ref="AA65"/>
    <mergeCell ref="AC65"/>
    <mergeCell ref="AD65"/>
    <mergeCell ref="C66:D66"/>
    <mergeCell ref="E66"/>
    <mergeCell ref="F66"/>
    <mergeCell ref="H66"/>
    <mergeCell ref="I66"/>
    <mergeCell ref="J66"/>
    <mergeCell ref="K66"/>
    <mergeCell ref="L66"/>
    <mergeCell ref="N66"/>
    <mergeCell ref="O66"/>
    <mergeCell ref="P66"/>
    <mergeCell ref="R66"/>
    <mergeCell ref="S66"/>
    <mergeCell ref="U65"/>
    <mergeCell ref="W65"/>
    <mergeCell ref="X65"/>
    <mergeCell ref="Y65"/>
    <mergeCell ref="Z65"/>
    <mergeCell ref="C65:D65"/>
    <mergeCell ref="E65"/>
    <mergeCell ref="F65"/>
    <mergeCell ref="H65"/>
    <mergeCell ref="I65"/>
    <mergeCell ref="J65"/>
    <mergeCell ref="K65"/>
    <mergeCell ref="L65"/>
    <mergeCell ref="N65"/>
    <mergeCell ref="O65"/>
    <mergeCell ref="P65"/>
    <mergeCell ref="C67:D67"/>
    <mergeCell ref="E67"/>
    <mergeCell ref="F67"/>
    <mergeCell ref="H67"/>
    <mergeCell ref="I67"/>
    <mergeCell ref="J67"/>
    <mergeCell ref="K67"/>
    <mergeCell ref="L67"/>
    <mergeCell ref="N67"/>
    <mergeCell ref="O67"/>
    <mergeCell ref="P67"/>
    <mergeCell ref="R67"/>
    <mergeCell ref="T66"/>
    <mergeCell ref="U66"/>
    <mergeCell ref="W66"/>
    <mergeCell ref="X66"/>
    <mergeCell ref="Y66"/>
    <mergeCell ref="Y67"/>
    <mergeCell ref="Z67"/>
    <mergeCell ref="AA67"/>
    <mergeCell ref="AC67"/>
    <mergeCell ref="AD67"/>
    <mergeCell ref="S67"/>
    <mergeCell ref="T67"/>
    <mergeCell ref="U67"/>
    <mergeCell ref="W67"/>
    <mergeCell ref="X67"/>
    <mergeCell ref="Z66"/>
    <mergeCell ref="AA66"/>
    <mergeCell ref="AC66"/>
    <mergeCell ref="AD66"/>
    <mergeCell ref="AC68"/>
    <mergeCell ref="AD68"/>
    <mergeCell ref="Z68"/>
    <mergeCell ref="AA68"/>
    <mergeCell ref="R69"/>
    <mergeCell ref="S69"/>
    <mergeCell ref="T69"/>
    <mergeCell ref="W68"/>
    <mergeCell ref="X68"/>
    <mergeCell ref="Y68"/>
    <mergeCell ref="P68"/>
    <mergeCell ref="R68"/>
    <mergeCell ref="S68"/>
    <mergeCell ref="T68"/>
    <mergeCell ref="U68"/>
    <mergeCell ref="J68"/>
    <mergeCell ref="K68"/>
    <mergeCell ref="L68"/>
    <mergeCell ref="N68"/>
    <mergeCell ref="O68"/>
    <mergeCell ref="C68:D68"/>
    <mergeCell ref="E68"/>
    <mergeCell ref="F68"/>
    <mergeCell ref="H68"/>
    <mergeCell ref="I68"/>
    <mergeCell ref="AA69"/>
    <mergeCell ref="AC69"/>
    <mergeCell ref="AD69"/>
    <mergeCell ref="C70:D70"/>
    <mergeCell ref="E70"/>
    <mergeCell ref="F70"/>
    <mergeCell ref="H70"/>
    <mergeCell ref="I70"/>
    <mergeCell ref="J70"/>
    <mergeCell ref="K70"/>
    <mergeCell ref="L70"/>
    <mergeCell ref="N70"/>
    <mergeCell ref="O70"/>
    <mergeCell ref="P70"/>
    <mergeCell ref="R70"/>
    <mergeCell ref="S70"/>
    <mergeCell ref="U69"/>
    <mergeCell ref="W69"/>
    <mergeCell ref="X69"/>
    <mergeCell ref="Y69"/>
    <mergeCell ref="Z69"/>
    <mergeCell ref="C69:D69"/>
    <mergeCell ref="E69"/>
    <mergeCell ref="F69"/>
    <mergeCell ref="H69"/>
    <mergeCell ref="I69"/>
    <mergeCell ref="J69"/>
    <mergeCell ref="K69"/>
    <mergeCell ref="L69"/>
    <mergeCell ref="N69"/>
    <mergeCell ref="O69"/>
    <mergeCell ref="P69"/>
    <mergeCell ref="C71:D71"/>
    <mergeCell ref="E71"/>
    <mergeCell ref="F71"/>
    <mergeCell ref="H71"/>
    <mergeCell ref="I71"/>
    <mergeCell ref="J71"/>
    <mergeCell ref="K71"/>
    <mergeCell ref="L71"/>
    <mergeCell ref="N71"/>
    <mergeCell ref="O71"/>
    <mergeCell ref="P71"/>
    <mergeCell ref="R71"/>
    <mergeCell ref="T70"/>
    <mergeCell ref="U70"/>
    <mergeCell ref="W70"/>
    <mergeCell ref="X70"/>
    <mergeCell ref="Y70"/>
    <mergeCell ref="Y71"/>
    <mergeCell ref="Z71"/>
    <mergeCell ref="AA71"/>
    <mergeCell ref="AC71"/>
    <mergeCell ref="AD71"/>
    <mergeCell ref="S71"/>
    <mergeCell ref="T71"/>
    <mergeCell ref="U71"/>
    <mergeCell ref="W71"/>
    <mergeCell ref="X71"/>
    <mergeCell ref="Z70"/>
    <mergeCell ref="AA70"/>
    <mergeCell ref="AC70"/>
    <mergeCell ref="AD70"/>
    <mergeCell ref="AC72"/>
    <mergeCell ref="AD72"/>
    <mergeCell ref="Z72"/>
    <mergeCell ref="AA72"/>
    <mergeCell ref="R73"/>
    <mergeCell ref="S73"/>
    <mergeCell ref="T73"/>
    <mergeCell ref="W72"/>
    <mergeCell ref="X72"/>
    <mergeCell ref="Y72"/>
    <mergeCell ref="P72"/>
    <mergeCell ref="R72"/>
    <mergeCell ref="S72"/>
    <mergeCell ref="T72"/>
    <mergeCell ref="U72"/>
    <mergeCell ref="J72"/>
    <mergeCell ref="K72"/>
    <mergeCell ref="L72"/>
    <mergeCell ref="N72"/>
    <mergeCell ref="O72"/>
    <mergeCell ref="C72:D72"/>
    <mergeCell ref="E72"/>
    <mergeCell ref="F72"/>
    <mergeCell ref="H72"/>
    <mergeCell ref="I72"/>
    <mergeCell ref="AA73"/>
    <mergeCell ref="AC73"/>
    <mergeCell ref="AD73"/>
    <mergeCell ref="C74:D74"/>
    <mergeCell ref="E74"/>
    <mergeCell ref="F74"/>
    <mergeCell ref="H74"/>
    <mergeCell ref="I74"/>
    <mergeCell ref="J74"/>
    <mergeCell ref="K74"/>
    <mergeCell ref="L74"/>
    <mergeCell ref="N74"/>
    <mergeCell ref="O74"/>
    <mergeCell ref="P74"/>
    <mergeCell ref="R74"/>
    <mergeCell ref="S74"/>
    <mergeCell ref="U73"/>
    <mergeCell ref="W73"/>
    <mergeCell ref="X73"/>
    <mergeCell ref="Y73"/>
    <mergeCell ref="Z73"/>
    <mergeCell ref="C73:D73"/>
    <mergeCell ref="E73"/>
    <mergeCell ref="F73"/>
    <mergeCell ref="H73"/>
    <mergeCell ref="I73"/>
    <mergeCell ref="J73"/>
    <mergeCell ref="K73"/>
    <mergeCell ref="L73"/>
    <mergeCell ref="N73"/>
    <mergeCell ref="O73"/>
    <mergeCell ref="P73"/>
    <mergeCell ref="C75:D75"/>
    <mergeCell ref="E75"/>
    <mergeCell ref="F75"/>
    <mergeCell ref="H75"/>
    <mergeCell ref="I75"/>
    <mergeCell ref="J75"/>
    <mergeCell ref="K75"/>
    <mergeCell ref="L75"/>
    <mergeCell ref="N75"/>
    <mergeCell ref="O75"/>
    <mergeCell ref="P75"/>
    <mergeCell ref="R75"/>
    <mergeCell ref="T74"/>
    <mergeCell ref="U74"/>
    <mergeCell ref="W74"/>
    <mergeCell ref="X74"/>
    <mergeCell ref="Y74"/>
    <mergeCell ref="Y75"/>
    <mergeCell ref="Z75"/>
    <mergeCell ref="AA75"/>
    <mergeCell ref="AC75"/>
    <mergeCell ref="AD75"/>
    <mergeCell ref="S75"/>
    <mergeCell ref="T75"/>
    <mergeCell ref="U75"/>
    <mergeCell ref="W75"/>
    <mergeCell ref="X75"/>
    <mergeCell ref="Z74"/>
    <mergeCell ref="AA74"/>
    <mergeCell ref="AC74"/>
    <mergeCell ref="AD74"/>
    <mergeCell ref="AC76"/>
    <mergeCell ref="AD76"/>
    <mergeCell ref="Z76"/>
    <mergeCell ref="AA76"/>
    <mergeCell ref="R77"/>
    <mergeCell ref="S77"/>
    <mergeCell ref="T77"/>
    <mergeCell ref="W76"/>
    <mergeCell ref="X76"/>
    <mergeCell ref="Y76"/>
    <mergeCell ref="P76"/>
    <mergeCell ref="R76"/>
    <mergeCell ref="S76"/>
    <mergeCell ref="T76"/>
    <mergeCell ref="U76"/>
    <mergeCell ref="J76"/>
    <mergeCell ref="K76"/>
    <mergeCell ref="L76"/>
    <mergeCell ref="N76"/>
    <mergeCell ref="O76"/>
    <mergeCell ref="C76:D76"/>
    <mergeCell ref="E76"/>
    <mergeCell ref="F76"/>
    <mergeCell ref="H76"/>
    <mergeCell ref="I76"/>
    <mergeCell ref="AA77"/>
    <mergeCell ref="AC77"/>
    <mergeCell ref="AD77"/>
    <mergeCell ref="C78:D78"/>
    <mergeCell ref="E78"/>
    <mergeCell ref="F78"/>
    <mergeCell ref="H78"/>
    <mergeCell ref="I78"/>
    <mergeCell ref="J78"/>
    <mergeCell ref="K78"/>
    <mergeCell ref="L78"/>
    <mergeCell ref="N78"/>
    <mergeCell ref="O78"/>
    <mergeCell ref="P78"/>
    <mergeCell ref="R78"/>
    <mergeCell ref="S78"/>
    <mergeCell ref="U77"/>
    <mergeCell ref="W77"/>
    <mergeCell ref="X77"/>
    <mergeCell ref="Y77"/>
    <mergeCell ref="Z77"/>
    <mergeCell ref="C77:D77"/>
    <mergeCell ref="E77"/>
    <mergeCell ref="F77"/>
    <mergeCell ref="H77"/>
    <mergeCell ref="I77"/>
    <mergeCell ref="J77"/>
    <mergeCell ref="K77"/>
    <mergeCell ref="L77"/>
    <mergeCell ref="N77"/>
    <mergeCell ref="O77"/>
    <mergeCell ref="P77"/>
    <mergeCell ref="C79:D79"/>
    <mergeCell ref="E79"/>
    <mergeCell ref="F79"/>
    <mergeCell ref="H79"/>
    <mergeCell ref="I79"/>
    <mergeCell ref="J79"/>
    <mergeCell ref="K79"/>
    <mergeCell ref="L79"/>
    <mergeCell ref="N79"/>
    <mergeCell ref="O79"/>
    <mergeCell ref="P79"/>
    <mergeCell ref="R79"/>
    <mergeCell ref="T78"/>
    <mergeCell ref="U78"/>
    <mergeCell ref="W78"/>
    <mergeCell ref="X78"/>
    <mergeCell ref="Y78"/>
    <mergeCell ref="Y79"/>
    <mergeCell ref="Z79"/>
    <mergeCell ref="AA79"/>
    <mergeCell ref="AC79"/>
    <mergeCell ref="AD79"/>
    <mergeCell ref="S79"/>
    <mergeCell ref="T79"/>
    <mergeCell ref="U79"/>
    <mergeCell ref="W79"/>
    <mergeCell ref="X79"/>
    <mergeCell ref="Z78"/>
    <mergeCell ref="AA78"/>
    <mergeCell ref="AC78"/>
    <mergeCell ref="AD78"/>
    <mergeCell ref="AC80"/>
    <mergeCell ref="AD80"/>
    <mergeCell ref="Z80"/>
    <mergeCell ref="AA80"/>
    <mergeCell ref="R81"/>
    <mergeCell ref="S81"/>
    <mergeCell ref="T81"/>
    <mergeCell ref="W80"/>
    <mergeCell ref="X80"/>
    <mergeCell ref="Y80"/>
    <mergeCell ref="P80"/>
    <mergeCell ref="R80"/>
    <mergeCell ref="S80"/>
    <mergeCell ref="T80"/>
    <mergeCell ref="U80"/>
    <mergeCell ref="J80"/>
    <mergeCell ref="K80"/>
    <mergeCell ref="L80"/>
    <mergeCell ref="N80"/>
    <mergeCell ref="O80"/>
    <mergeCell ref="C80:D80"/>
    <mergeCell ref="E80"/>
    <mergeCell ref="F80"/>
    <mergeCell ref="H80"/>
    <mergeCell ref="I80"/>
    <mergeCell ref="AA81"/>
    <mergeCell ref="AC81"/>
    <mergeCell ref="AD81"/>
    <mergeCell ref="C82:D82"/>
    <mergeCell ref="E82"/>
    <mergeCell ref="F82"/>
    <mergeCell ref="H82"/>
    <mergeCell ref="I82"/>
    <mergeCell ref="J82"/>
    <mergeCell ref="K82"/>
    <mergeCell ref="L82"/>
    <mergeCell ref="N82"/>
    <mergeCell ref="O82"/>
    <mergeCell ref="P82"/>
    <mergeCell ref="R82"/>
    <mergeCell ref="S82"/>
    <mergeCell ref="U81"/>
    <mergeCell ref="W81"/>
    <mergeCell ref="X81"/>
    <mergeCell ref="Y81"/>
    <mergeCell ref="Z81"/>
    <mergeCell ref="C81:D81"/>
    <mergeCell ref="E81"/>
    <mergeCell ref="F81"/>
    <mergeCell ref="H81"/>
    <mergeCell ref="I81"/>
    <mergeCell ref="J81"/>
    <mergeCell ref="K81"/>
    <mergeCell ref="L81"/>
    <mergeCell ref="N81"/>
    <mergeCell ref="O81"/>
    <mergeCell ref="P81"/>
    <mergeCell ref="C83:D83"/>
    <mergeCell ref="E83"/>
    <mergeCell ref="F83"/>
    <mergeCell ref="H83"/>
    <mergeCell ref="I83"/>
    <mergeCell ref="J83"/>
    <mergeCell ref="K83"/>
    <mergeCell ref="L83"/>
    <mergeCell ref="N83"/>
    <mergeCell ref="O83"/>
    <mergeCell ref="P83"/>
    <mergeCell ref="R83"/>
    <mergeCell ref="T82"/>
    <mergeCell ref="U82"/>
    <mergeCell ref="W82"/>
    <mergeCell ref="X82"/>
    <mergeCell ref="Y82"/>
    <mergeCell ref="Y83"/>
    <mergeCell ref="Z83"/>
    <mergeCell ref="AA83"/>
    <mergeCell ref="AC83"/>
    <mergeCell ref="AD83"/>
    <mergeCell ref="S83"/>
    <mergeCell ref="T83"/>
    <mergeCell ref="U83"/>
    <mergeCell ref="W83"/>
    <mergeCell ref="X83"/>
    <mergeCell ref="Z82"/>
    <mergeCell ref="AA82"/>
    <mergeCell ref="AC82"/>
    <mergeCell ref="AD82"/>
    <mergeCell ref="AC84"/>
    <mergeCell ref="AD84"/>
    <mergeCell ref="Z84"/>
    <mergeCell ref="AA84"/>
    <mergeCell ref="R85"/>
    <mergeCell ref="S85"/>
    <mergeCell ref="T85"/>
    <mergeCell ref="W84"/>
    <mergeCell ref="X84"/>
    <mergeCell ref="Y84"/>
    <mergeCell ref="P84"/>
    <mergeCell ref="R84"/>
    <mergeCell ref="S84"/>
    <mergeCell ref="T84"/>
    <mergeCell ref="U84"/>
    <mergeCell ref="J84"/>
    <mergeCell ref="K84"/>
    <mergeCell ref="L84"/>
    <mergeCell ref="N84"/>
    <mergeCell ref="O84"/>
    <mergeCell ref="C84:D84"/>
    <mergeCell ref="E84"/>
    <mergeCell ref="F84"/>
    <mergeCell ref="H84"/>
    <mergeCell ref="I84"/>
    <mergeCell ref="AA85"/>
    <mergeCell ref="AC85"/>
    <mergeCell ref="AD85"/>
    <mergeCell ref="C86:D86"/>
    <mergeCell ref="E86"/>
    <mergeCell ref="F86"/>
    <mergeCell ref="H86"/>
    <mergeCell ref="I86"/>
    <mergeCell ref="J86"/>
    <mergeCell ref="K86"/>
    <mergeCell ref="L86"/>
    <mergeCell ref="N86"/>
    <mergeCell ref="O86"/>
    <mergeCell ref="P86"/>
    <mergeCell ref="R86"/>
    <mergeCell ref="S86"/>
    <mergeCell ref="U85"/>
    <mergeCell ref="W85"/>
    <mergeCell ref="X85"/>
    <mergeCell ref="Y85"/>
    <mergeCell ref="Z85"/>
    <mergeCell ref="C85:D85"/>
    <mergeCell ref="E85"/>
    <mergeCell ref="F85"/>
    <mergeCell ref="H85"/>
    <mergeCell ref="I85"/>
    <mergeCell ref="J85"/>
    <mergeCell ref="K85"/>
    <mergeCell ref="L85"/>
    <mergeCell ref="N85"/>
    <mergeCell ref="O85"/>
    <mergeCell ref="P85"/>
    <mergeCell ref="C87:D87"/>
    <mergeCell ref="E87"/>
    <mergeCell ref="F87"/>
    <mergeCell ref="H87"/>
    <mergeCell ref="I87"/>
    <mergeCell ref="J87"/>
    <mergeCell ref="K87"/>
    <mergeCell ref="L87"/>
    <mergeCell ref="N87"/>
    <mergeCell ref="O87"/>
    <mergeCell ref="P87"/>
    <mergeCell ref="R87"/>
    <mergeCell ref="T86"/>
    <mergeCell ref="U86"/>
    <mergeCell ref="W86"/>
    <mergeCell ref="X86"/>
    <mergeCell ref="Y86"/>
    <mergeCell ref="Y87"/>
    <mergeCell ref="Z87"/>
    <mergeCell ref="AA87"/>
    <mergeCell ref="AC87"/>
    <mergeCell ref="AD87"/>
    <mergeCell ref="S87"/>
    <mergeCell ref="T87"/>
    <mergeCell ref="U87"/>
    <mergeCell ref="W87"/>
    <mergeCell ref="X87"/>
    <mergeCell ref="Z86"/>
    <mergeCell ref="AA86"/>
    <mergeCell ref="AC86"/>
    <mergeCell ref="AD86"/>
    <mergeCell ref="AC88"/>
    <mergeCell ref="AD88"/>
    <mergeCell ref="Z88"/>
    <mergeCell ref="AA88"/>
    <mergeCell ref="R89"/>
    <mergeCell ref="S89"/>
    <mergeCell ref="T89"/>
    <mergeCell ref="W88"/>
    <mergeCell ref="X88"/>
    <mergeCell ref="Y88"/>
    <mergeCell ref="P88"/>
    <mergeCell ref="R88"/>
    <mergeCell ref="S88"/>
    <mergeCell ref="T88"/>
    <mergeCell ref="U88"/>
    <mergeCell ref="J88"/>
    <mergeCell ref="K88"/>
    <mergeCell ref="L88"/>
    <mergeCell ref="N88"/>
    <mergeCell ref="O88"/>
    <mergeCell ref="C88:D88"/>
    <mergeCell ref="E88"/>
    <mergeCell ref="F88"/>
    <mergeCell ref="H88"/>
    <mergeCell ref="I88"/>
    <mergeCell ref="AA89"/>
    <mergeCell ref="AC89"/>
    <mergeCell ref="AD89"/>
    <mergeCell ref="C90:D90"/>
    <mergeCell ref="E90"/>
    <mergeCell ref="F90"/>
    <mergeCell ref="H90"/>
    <mergeCell ref="I90"/>
    <mergeCell ref="J90"/>
    <mergeCell ref="K90"/>
    <mergeCell ref="L90"/>
    <mergeCell ref="N90"/>
    <mergeCell ref="O90"/>
    <mergeCell ref="P90"/>
    <mergeCell ref="R90"/>
    <mergeCell ref="S90"/>
    <mergeCell ref="U89"/>
    <mergeCell ref="W89"/>
    <mergeCell ref="X89"/>
    <mergeCell ref="Y89"/>
    <mergeCell ref="Z89"/>
    <mergeCell ref="C89:D89"/>
    <mergeCell ref="E89"/>
    <mergeCell ref="F89"/>
    <mergeCell ref="H89"/>
    <mergeCell ref="I89"/>
    <mergeCell ref="J89"/>
    <mergeCell ref="K89"/>
    <mergeCell ref="L89"/>
    <mergeCell ref="N89"/>
    <mergeCell ref="O89"/>
    <mergeCell ref="P89"/>
    <mergeCell ref="C91:D91"/>
    <mergeCell ref="E91"/>
    <mergeCell ref="F91"/>
    <mergeCell ref="H91"/>
    <mergeCell ref="I91"/>
    <mergeCell ref="J91"/>
    <mergeCell ref="K91"/>
    <mergeCell ref="L91"/>
    <mergeCell ref="N91"/>
    <mergeCell ref="O91"/>
    <mergeCell ref="P91"/>
    <mergeCell ref="R91"/>
    <mergeCell ref="T90"/>
    <mergeCell ref="U90"/>
    <mergeCell ref="W90"/>
    <mergeCell ref="X90"/>
    <mergeCell ref="Y90"/>
    <mergeCell ref="Y91"/>
    <mergeCell ref="Z91"/>
    <mergeCell ref="AA91"/>
    <mergeCell ref="AC91"/>
    <mergeCell ref="AD91"/>
    <mergeCell ref="S91"/>
    <mergeCell ref="T91"/>
    <mergeCell ref="U91"/>
    <mergeCell ref="W91"/>
    <mergeCell ref="X91"/>
    <mergeCell ref="Z90"/>
    <mergeCell ref="AA90"/>
    <mergeCell ref="AC90"/>
    <mergeCell ref="AD90"/>
    <mergeCell ref="AC92"/>
    <mergeCell ref="AD92"/>
    <mergeCell ref="Z92"/>
    <mergeCell ref="AA92"/>
    <mergeCell ref="R93"/>
    <mergeCell ref="S93"/>
    <mergeCell ref="T93"/>
    <mergeCell ref="W92"/>
    <mergeCell ref="X92"/>
    <mergeCell ref="Y92"/>
    <mergeCell ref="P92"/>
    <mergeCell ref="R92"/>
    <mergeCell ref="S92"/>
    <mergeCell ref="T92"/>
    <mergeCell ref="U92"/>
    <mergeCell ref="J92"/>
    <mergeCell ref="K92"/>
    <mergeCell ref="L92"/>
    <mergeCell ref="N92"/>
    <mergeCell ref="O92"/>
    <mergeCell ref="C92:D92"/>
    <mergeCell ref="E92"/>
    <mergeCell ref="F92"/>
    <mergeCell ref="H92"/>
    <mergeCell ref="I92"/>
    <mergeCell ref="AA93"/>
    <mergeCell ref="AC93"/>
    <mergeCell ref="AD93"/>
    <mergeCell ref="C94:D94"/>
    <mergeCell ref="E94"/>
    <mergeCell ref="F94"/>
    <mergeCell ref="H94"/>
    <mergeCell ref="I94"/>
    <mergeCell ref="J94"/>
    <mergeCell ref="K94"/>
    <mergeCell ref="L94"/>
    <mergeCell ref="N94"/>
    <mergeCell ref="O94"/>
    <mergeCell ref="P94"/>
    <mergeCell ref="R94"/>
    <mergeCell ref="S94"/>
    <mergeCell ref="U93"/>
    <mergeCell ref="W93"/>
    <mergeCell ref="X93"/>
    <mergeCell ref="Y93"/>
    <mergeCell ref="Z93"/>
    <mergeCell ref="C93:D93"/>
    <mergeCell ref="E93"/>
    <mergeCell ref="F93"/>
    <mergeCell ref="H93"/>
    <mergeCell ref="I93"/>
    <mergeCell ref="J93"/>
    <mergeCell ref="K93"/>
    <mergeCell ref="L93"/>
    <mergeCell ref="N93"/>
    <mergeCell ref="O93"/>
    <mergeCell ref="P93"/>
    <mergeCell ref="C95:D95"/>
    <mergeCell ref="E95"/>
    <mergeCell ref="F95"/>
    <mergeCell ref="H95"/>
    <mergeCell ref="I95"/>
    <mergeCell ref="J95"/>
    <mergeCell ref="K95"/>
    <mergeCell ref="L95"/>
    <mergeCell ref="N95"/>
    <mergeCell ref="O95"/>
    <mergeCell ref="P95"/>
    <mergeCell ref="R95"/>
    <mergeCell ref="T94"/>
    <mergeCell ref="U94"/>
    <mergeCell ref="W94"/>
    <mergeCell ref="X94"/>
    <mergeCell ref="Y94"/>
    <mergeCell ref="Y95"/>
    <mergeCell ref="Z95"/>
    <mergeCell ref="AA95"/>
    <mergeCell ref="AC95"/>
    <mergeCell ref="AD95"/>
    <mergeCell ref="S95"/>
    <mergeCell ref="T95"/>
    <mergeCell ref="U95"/>
    <mergeCell ref="W95"/>
    <mergeCell ref="X95"/>
    <mergeCell ref="Z94"/>
    <mergeCell ref="AA94"/>
    <mergeCell ref="AC94"/>
    <mergeCell ref="AD94"/>
    <mergeCell ref="AC96"/>
    <mergeCell ref="AD96"/>
    <mergeCell ref="Z96"/>
    <mergeCell ref="AA96"/>
    <mergeCell ref="R97"/>
    <mergeCell ref="S97"/>
    <mergeCell ref="T97"/>
    <mergeCell ref="W96"/>
    <mergeCell ref="X96"/>
    <mergeCell ref="Y96"/>
    <mergeCell ref="P96"/>
    <mergeCell ref="R96"/>
    <mergeCell ref="S96"/>
    <mergeCell ref="T96"/>
    <mergeCell ref="U96"/>
    <mergeCell ref="J96"/>
    <mergeCell ref="K96"/>
    <mergeCell ref="L96"/>
    <mergeCell ref="N96"/>
    <mergeCell ref="O96"/>
    <mergeCell ref="C96:D96"/>
    <mergeCell ref="E96"/>
    <mergeCell ref="F96"/>
    <mergeCell ref="H96"/>
    <mergeCell ref="I96"/>
    <mergeCell ref="AA97"/>
    <mergeCell ref="AC97"/>
    <mergeCell ref="AD97"/>
    <mergeCell ref="C98:D98"/>
    <mergeCell ref="E98"/>
    <mergeCell ref="F98"/>
    <mergeCell ref="H98"/>
    <mergeCell ref="I98"/>
    <mergeCell ref="J98"/>
    <mergeCell ref="K98"/>
    <mergeCell ref="L98"/>
    <mergeCell ref="N98"/>
    <mergeCell ref="O98"/>
    <mergeCell ref="P98"/>
    <mergeCell ref="R98"/>
    <mergeCell ref="S98"/>
    <mergeCell ref="U97"/>
    <mergeCell ref="W97"/>
    <mergeCell ref="X97"/>
    <mergeCell ref="Y97"/>
    <mergeCell ref="Z97"/>
    <mergeCell ref="C97:D97"/>
    <mergeCell ref="E97"/>
    <mergeCell ref="F97"/>
    <mergeCell ref="H97"/>
    <mergeCell ref="I97"/>
    <mergeCell ref="J97"/>
    <mergeCell ref="K97"/>
    <mergeCell ref="L97"/>
    <mergeCell ref="N97"/>
    <mergeCell ref="O97"/>
    <mergeCell ref="P97"/>
    <mergeCell ref="C99:D99"/>
    <mergeCell ref="E99"/>
    <mergeCell ref="F99"/>
    <mergeCell ref="H99"/>
    <mergeCell ref="I99"/>
    <mergeCell ref="J99"/>
    <mergeCell ref="K99"/>
    <mergeCell ref="L99"/>
    <mergeCell ref="N99"/>
    <mergeCell ref="O99"/>
    <mergeCell ref="P99"/>
    <mergeCell ref="R99"/>
    <mergeCell ref="T98"/>
    <mergeCell ref="U98"/>
    <mergeCell ref="W98"/>
    <mergeCell ref="X98"/>
    <mergeCell ref="Y98"/>
    <mergeCell ref="Y99"/>
    <mergeCell ref="Z99"/>
    <mergeCell ref="AA99"/>
    <mergeCell ref="AC99"/>
    <mergeCell ref="AD99"/>
    <mergeCell ref="S99"/>
    <mergeCell ref="T99"/>
    <mergeCell ref="U99"/>
    <mergeCell ref="W99"/>
    <mergeCell ref="X99"/>
    <mergeCell ref="Z98"/>
    <mergeCell ref="AA98"/>
    <mergeCell ref="AC98"/>
    <mergeCell ref="AD98"/>
    <mergeCell ref="AC100"/>
    <mergeCell ref="AD100"/>
    <mergeCell ref="Z100"/>
    <mergeCell ref="AA100"/>
    <mergeCell ref="R101"/>
    <mergeCell ref="S101"/>
    <mergeCell ref="T101"/>
    <mergeCell ref="W100"/>
    <mergeCell ref="X100"/>
    <mergeCell ref="Y100"/>
    <mergeCell ref="P100"/>
    <mergeCell ref="R100"/>
    <mergeCell ref="S100"/>
    <mergeCell ref="T100"/>
    <mergeCell ref="U100"/>
    <mergeCell ref="J100"/>
    <mergeCell ref="K100"/>
    <mergeCell ref="L100"/>
    <mergeCell ref="N100"/>
    <mergeCell ref="O100"/>
    <mergeCell ref="C100:D100"/>
    <mergeCell ref="E100"/>
    <mergeCell ref="F100"/>
    <mergeCell ref="H100"/>
    <mergeCell ref="I100"/>
    <mergeCell ref="AA101"/>
    <mergeCell ref="AC101"/>
    <mergeCell ref="AD101"/>
    <mergeCell ref="C102:D102"/>
    <mergeCell ref="E102"/>
    <mergeCell ref="F102"/>
    <mergeCell ref="H102"/>
    <mergeCell ref="I102"/>
    <mergeCell ref="J102"/>
    <mergeCell ref="K102"/>
    <mergeCell ref="L102"/>
    <mergeCell ref="N102"/>
    <mergeCell ref="O102"/>
    <mergeCell ref="P102"/>
    <mergeCell ref="R102"/>
    <mergeCell ref="S102"/>
    <mergeCell ref="U101"/>
    <mergeCell ref="W101"/>
    <mergeCell ref="X101"/>
    <mergeCell ref="Y101"/>
    <mergeCell ref="Z101"/>
    <mergeCell ref="C101:D101"/>
    <mergeCell ref="E101"/>
    <mergeCell ref="F101"/>
    <mergeCell ref="H101"/>
    <mergeCell ref="I101"/>
    <mergeCell ref="J101"/>
    <mergeCell ref="K101"/>
    <mergeCell ref="L101"/>
    <mergeCell ref="N101"/>
    <mergeCell ref="O101"/>
    <mergeCell ref="P101"/>
    <mergeCell ref="C103:D103"/>
    <mergeCell ref="E103"/>
    <mergeCell ref="F103"/>
    <mergeCell ref="H103"/>
    <mergeCell ref="I103"/>
    <mergeCell ref="J103"/>
    <mergeCell ref="K103"/>
    <mergeCell ref="L103"/>
    <mergeCell ref="N103"/>
    <mergeCell ref="O103"/>
    <mergeCell ref="P103"/>
    <mergeCell ref="R103"/>
    <mergeCell ref="T102"/>
    <mergeCell ref="U102"/>
    <mergeCell ref="W102"/>
    <mergeCell ref="X102"/>
    <mergeCell ref="Y102"/>
    <mergeCell ref="Y103"/>
    <mergeCell ref="Z103"/>
    <mergeCell ref="AA103"/>
    <mergeCell ref="AC103"/>
    <mergeCell ref="AD103"/>
    <mergeCell ref="S103"/>
    <mergeCell ref="T103"/>
    <mergeCell ref="U103"/>
    <mergeCell ref="W103"/>
    <mergeCell ref="X103"/>
    <mergeCell ref="Z102"/>
    <mergeCell ref="AA102"/>
    <mergeCell ref="AC102"/>
    <mergeCell ref="AD102"/>
    <mergeCell ref="AC104"/>
    <mergeCell ref="AD104"/>
    <mergeCell ref="Z104"/>
    <mergeCell ref="AA104"/>
    <mergeCell ref="R105"/>
    <mergeCell ref="S105"/>
    <mergeCell ref="T105"/>
    <mergeCell ref="W104"/>
    <mergeCell ref="X104"/>
    <mergeCell ref="Y104"/>
    <mergeCell ref="P104"/>
    <mergeCell ref="R104"/>
    <mergeCell ref="S104"/>
    <mergeCell ref="T104"/>
    <mergeCell ref="U104"/>
    <mergeCell ref="J104"/>
    <mergeCell ref="K104"/>
    <mergeCell ref="L104"/>
    <mergeCell ref="N104"/>
    <mergeCell ref="O104"/>
    <mergeCell ref="C104:D104"/>
    <mergeCell ref="E104"/>
    <mergeCell ref="F104"/>
    <mergeCell ref="H104"/>
    <mergeCell ref="I104"/>
    <mergeCell ref="AA105"/>
    <mergeCell ref="AC105"/>
    <mergeCell ref="AD105"/>
    <mergeCell ref="C106:D106"/>
    <mergeCell ref="E106"/>
    <mergeCell ref="F106"/>
    <mergeCell ref="H106"/>
    <mergeCell ref="I106"/>
    <mergeCell ref="J106"/>
    <mergeCell ref="K106"/>
    <mergeCell ref="L106"/>
    <mergeCell ref="N106"/>
    <mergeCell ref="O106"/>
    <mergeCell ref="P106"/>
    <mergeCell ref="R106"/>
    <mergeCell ref="S106"/>
    <mergeCell ref="U105"/>
    <mergeCell ref="W105"/>
    <mergeCell ref="X105"/>
    <mergeCell ref="Y105"/>
    <mergeCell ref="Z105"/>
    <mergeCell ref="C105:D105"/>
    <mergeCell ref="E105"/>
    <mergeCell ref="F105"/>
    <mergeCell ref="H105"/>
    <mergeCell ref="I105"/>
    <mergeCell ref="J105"/>
    <mergeCell ref="K105"/>
    <mergeCell ref="L105"/>
    <mergeCell ref="N105"/>
    <mergeCell ref="O105"/>
    <mergeCell ref="P105"/>
    <mergeCell ref="C107:D107"/>
    <mergeCell ref="E107"/>
    <mergeCell ref="F107"/>
    <mergeCell ref="H107"/>
    <mergeCell ref="I107"/>
    <mergeCell ref="J107"/>
    <mergeCell ref="K107"/>
    <mergeCell ref="L107"/>
    <mergeCell ref="N107"/>
    <mergeCell ref="O107"/>
    <mergeCell ref="P107"/>
    <mergeCell ref="R107"/>
    <mergeCell ref="T106"/>
    <mergeCell ref="U106"/>
    <mergeCell ref="W106"/>
    <mergeCell ref="X106"/>
    <mergeCell ref="Y106"/>
    <mergeCell ref="Y107"/>
    <mergeCell ref="Z107"/>
    <mergeCell ref="AA107"/>
    <mergeCell ref="AC107"/>
    <mergeCell ref="AD107"/>
    <mergeCell ref="S107"/>
    <mergeCell ref="T107"/>
    <mergeCell ref="U107"/>
    <mergeCell ref="W107"/>
    <mergeCell ref="X107"/>
    <mergeCell ref="Z106"/>
    <mergeCell ref="AA106"/>
    <mergeCell ref="AC106"/>
    <mergeCell ref="AD106"/>
    <mergeCell ref="AC108"/>
    <mergeCell ref="AD108"/>
    <mergeCell ref="Z108"/>
    <mergeCell ref="AA108"/>
    <mergeCell ref="R109"/>
    <mergeCell ref="S109"/>
    <mergeCell ref="T109"/>
    <mergeCell ref="W108"/>
    <mergeCell ref="X108"/>
    <mergeCell ref="Y108"/>
    <mergeCell ref="P108"/>
    <mergeCell ref="R108"/>
    <mergeCell ref="S108"/>
    <mergeCell ref="T108"/>
    <mergeCell ref="U108"/>
    <mergeCell ref="J108"/>
    <mergeCell ref="K108"/>
    <mergeCell ref="L108"/>
    <mergeCell ref="N108"/>
    <mergeCell ref="O108"/>
    <mergeCell ref="C108:D108"/>
    <mergeCell ref="E108"/>
    <mergeCell ref="F108"/>
    <mergeCell ref="H108"/>
    <mergeCell ref="I108"/>
    <mergeCell ref="AA109"/>
    <mergeCell ref="AC109"/>
    <mergeCell ref="AD109"/>
    <mergeCell ref="C110:D110"/>
    <mergeCell ref="E110"/>
    <mergeCell ref="F110"/>
    <mergeCell ref="H110"/>
    <mergeCell ref="I110"/>
    <mergeCell ref="J110"/>
    <mergeCell ref="K110"/>
    <mergeCell ref="L110"/>
    <mergeCell ref="N110"/>
    <mergeCell ref="O110"/>
    <mergeCell ref="P110"/>
    <mergeCell ref="R110"/>
    <mergeCell ref="S110"/>
    <mergeCell ref="U109"/>
    <mergeCell ref="W109"/>
    <mergeCell ref="X109"/>
    <mergeCell ref="Y109"/>
    <mergeCell ref="Z109"/>
    <mergeCell ref="C109:D109"/>
    <mergeCell ref="E109"/>
    <mergeCell ref="F109"/>
    <mergeCell ref="H109"/>
    <mergeCell ref="I109"/>
    <mergeCell ref="J109"/>
    <mergeCell ref="K109"/>
    <mergeCell ref="L109"/>
    <mergeCell ref="N109"/>
    <mergeCell ref="O109"/>
    <mergeCell ref="P109"/>
    <mergeCell ref="C111:D111"/>
    <mergeCell ref="E111"/>
    <mergeCell ref="F111"/>
    <mergeCell ref="H111"/>
    <mergeCell ref="I111"/>
    <mergeCell ref="J111"/>
    <mergeCell ref="K111"/>
    <mergeCell ref="L111"/>
    <mergeCell ref="N111"/>
    <mergeCell ref="O111"/>
    <mergeCell ref="P111"/>
    <mergeCell ref="R111"/>
    <mergeCell ref="T110"/>
    <mergeCell ref="U110"/>
    <mergeCell ref="W110"/>
    <mergeCell ref="X110"/>
    <mergeCell ref="Y110"/>
    <mergeCell ref="Y111"/>
    <mergeCell ref="Z111"/>
    <mergeCell ref="AA111"/>
    <mergeCell ref="AC111"/>
    <mergeCell ref="AD111"/>
    <mergeCell ref="S111"/>
    <mergeCell ref="T111"/>
    <mergeCell ref="U111"/>
    <mergeCell ref="W111"/>
    <mergeCell ref="X111"/>
    <mergeCell ref="Z110"/>
    <mergeCell ref="AA110"/>
    <mergeCell ref="AC110"/>
    <mergeCell ref="AD110"/>
    <mergeCell ref="AC112"/>
    <mergeCell ref="AD112"/>
    <mergeCell ref="Z112"/>
    <mergeCell ref="AA112"/>
    <mergeCell ref="R113"/>
    <mergeCell ref="S113"/>
    <mergeCell ref="T113"/>
    <mergeCell ref="W112"/>
    <mergeCell ref="X112"/>
    <mergeCell ref="Y112"/>
    <mergeCell ref="P112"/>
    <mergeCell ref="R112"/>
    <mergeCell ref="S112"/>
    <mergeCell ref="T112"/>
    <mergeCell ref="U112"/>
    <mergeCell ref="J112"/>
    <mergeCell ref="K112"/>
    <mergeCell ref="L112"/>
    <mergeCell ref="N112"/>
    <mergeCell ref="O112"/>
    <mergeCell ref="C112:D112"/>
    <mergeCell ref="E112"/>
    <mergeCell ref="F112"/>
    <mergeCell ref="H112"/>
    <mergeCell ref="I112"/>
    <mergeCell ref="AA113"/>
    <mergeCell ref="AC113"/>
    <mergeCell ref="AD113"/>
    <mergeCell ref="C114:D114"/>
    <mergeCell ref="E114"/>
    <mergeCell ref="F114"/>
    <mergeCell ref="H114"/>
    <mergeCell ref="I114"/>
    <mergeCell ref="J114"/>
    <mergeCell ref="K114"/>
    <mergeCell ref="L114"/>
    <mergeCell ref="N114"/>
    <mergeCell ref="O114"/>
    <mergeCell ref="P114"/>
    <mergeCell ref="R114"/>
    <mergeCell ref="S114"/>
    <mergeCell ref="U113"/>
    <mergeCell ref="W113"/>
    <mergeCell ref="X113"/>
    <mergeCell ref="Y113"/>
    <mergeCell ref="Z113"/>
    <mergeCell ref="C113:D113"/>
    <mergeCell ref="E113"/>
    <mergeCell ref="F113"/>
    <mergeCell ref="H113"/>
    <mergeCell ref="I113"/>
    <mergeCell ref="J113"/>
    <mergeCell ref="K113"/>
    <mergeCell ref="L113"/>
    <mergeCell ref="N113"/>
    <mergeCell ref="O113"/>
    <mergeCell ref="P113"/>
    <mergeCell ref="C116:D116"/>
    <mergeCell ref="Y115"/>
    <mergeCell ref="Z115"/>
    <mergeCell ref="AA115"/>
    <mergeCell ref="AC115"/>
    <mergeCell ref="AD115"/>
    <mergeCell ref="S115"/>
    <mergeCell ref="T115"/>
    <mergeCell ref="U115"/>
    <mergeCell ref="W115"/>
    <mergeCell ref="X115"/>
    <mergeCell ref="Z114"/>
    <mergeCell ref="AA114"/>
    <mergeCell ref="AC114"/>
    <mergeCell ref="AD114"/>
    <mergeCell ref="C115:D115"/>
    <mergeCell ref="E115"/>
    <mergeCell ref="F115"/>
    <mergeCell ref="H115"/>
    <mergeCell ref="I115"/>
    <mergeCell ref="J115"/>
    <mergeCell ref="K115"/>
    <mergeCell ref="L115"/>
    <mergeCell ref="N115"/>
    <mergeCell ref="O115"/>
    <mergeCell ref="P115"/>
    <mergeCell ref="R115"/>
    <mergeCell ref="T114"/>
    <mergeCell ref="U114"/>
    <mergeCell ref="W114"/>
    <mergeCell ref="X114"/>
    <mergeCell ref="Y114"/>
  </mergeCells>
  <dataValidations count="600">
    <dataValidation type="decimal" showErrorMessage="1" errorTitle="Kesalahan Jenis Data" error="Data yang dimasukkan harus berupa Angka!" sqref="F16">
      <formula1>-1000000000000000000</formula1>
      <formula2>1000000000000000000</formula2>
    </dataValidation>
    <dataValidation type="decimal" showErrorMessage="1" errorTitle="Kesalahan Jenis Data" error="Data yang dimasukkan harus berupa Angka!" sqref="L16">
      <formula1>-1000000000000000000</formula1>
      <formula2>1000000000000000000</formula2>
    </dataValidation>
    <dataValidation type="decimal" showErrorMessage="1" errorTitle="Kesalahan Jenis Data" error="Data yang dimasukkan harus berupa Angka!" sqref="P16">
      <formula1>-1000000000000000000</formula1>
      <formula2>1000000000000000000</formula2>
    </dataValidation>
    <dataValidation type="decimal" showErrorMessage="1" errorTitle="Kesalahan Jenis Data" error="Data yang dimasukkan harus berupa Angka!" sqref="U16">
      <formula1>-1000000000000000000</formula1>
      <formula2>1000000000000000000</formula2>
    </dataValidation>
    <dataValidation type="decimal" showErrorMessage="1" errorTitle="Kesalahan Jenis Data" error="Data yang dimasukkan harus berupa Angka!" sqref="AA16">
      <formula1>-1000000000000000000</formula1>
      <formula2>1000000000000000000</formula2>
    </dataValidation>
    <dataValidation type="decimal" showErrorMessage="1" errorTitle="Kesalahan Jenis Data" error="Data yang dimasukkan harus berupa Angka!" sqref="AD16">
      <formula1>-1000000000000000000</formula1>
      <formula2>1000000000000000000</formula2>
    </dataValidation>
    <dataValidation type="decimal" showErrorMessage="1" errorTitle="Kesalahan Jenis Data" error="Data yang dimasukkan harus berupa Angka!" sqref="F17">
      <formula1>-1000000000000000000</formula1>
      <formula2>1000000000000000000</formula2>
    </dataValidation>
    <dataValidation type="decimal" showErrorMessage="1" errorTitle="Kesalahan Jenis Data" error="Data yang dimasukkan harus berupa Angka!" sqref="L17">
      <formula1>-1000000000000000000</formula1>
      <formula2>1000000000000000000</formula2>
    </dataValidation>
    <dataValidation type="decimal" showErrorMessage="1" errorTitle="Kesalahan Jenis Data" error="Data yang dimasukkan harus berupa Angka!" sqref="P17">
      <formula1>-1000000000000000000</formula1>
      <formula2>1000000000000000000</formula2>
    </dataValidation>
    <dataValidation type="decimal" showErrorMessage="1" errorTitle="Kesalahan Jenis Data" error="Data yang dimasukkan harus berupa Angka!" sqref="U17">
      <formula1>-1000000000000000000</formula1>
      <formula2>1000000000000000000</formula2>
    </dataValidation>
    <dataValidation type="decimal" showErrorMessage="1" errorTitle="Kesalahan Jenis Data" error="Data yang dimasukkan harus berupa Angka!" sqref="AA17">
      <formula1>-1000000000000000000</formula1>
      <formula2>1000000000000000000</formula2>
    </dataValidation>
    <dataValidation type="decimal" showErrorMessage="1" errorTitle="Kesalahan Jenis Data" error="Data yang dimasukkan harus berupa Angka!" sqref="AD17">
      <formula1>-1000000000000000000</formula1>
      <formula2>1000000000000000000</formula2>
    </dataValidation>
    <dataValidation type="decimal" showErrorMessage="1" errorTitle="Kesalahan Jenis Data" error="Data yang dimasukkan harus berupa Angka!" sqref="F18">
      <formula1>-1000000000000000000</formula1>
      <formula2>1000000000000000000</formula2>
    </dataValidation>
    <dataValidation type="decimal" showErrorMessage="1" errorTitle="Kesalahan Jenis Data" error="Data yang dimasukkan harus berupa Angka!" sqref="L18">
      <formula1>-1000000000000000000</formula1>
      <formula2>1000000000000000000</formula2>
    </dataValidation>
    <dataValidation type="decimal" showErrorMessage="1" errorTitle="Kesalahan Jenis Data" error="Data yang dimasukkan harus berupa Angka!" sqref="P18">
      <formula1>-1000000000000000000</formula1>
      <formula2>1000000000000000000</formula2>
    </dataValidation>
    <dataValidation type="decimal" showErrorMessage="1" errorTitle="Kesalahan Jenis Data" error="Data yang dimasukkan harus berupa Angka!" sqref="U18">
      <formula1>-1000000000000000000</formula1>
      <formula2>1000000000000000000</formula2>
    </dataValidation>
    <dataValidation type="decimal" showErrorMessage="1" errorTitle="Kesalahan Jenis Data" error="Data yang dimasukkan harus berupa Angka!" sqref="AA18">
      <formula1>-1000000000000000000</formula1>
      <formula2>1000000000000000000</formula2>
    </dataValidation>
    <dataValidation type="decimal" showErrorMessage="1" errorTitle="Kesalahan Jenis Data" error="Data yang dimasukkan harus berupa Angka!" sqref="AD18">
      <formula1>-1000000000000000000</formula1>
      <formula2>1000000000000000000</formula2>
    </dataValidation>
    <dataValidation type="decimal" showErrorMessage="1" errorTitle="Kesalahan Jenis Data" error="Data yang dimasukkan harus berupa Angka!" sqref="F19">
      <formula1>-1000000000000000000</formula1>
      <formula2>1000000000000000000</formula2>
    </dataValidation>
    <dataValidation type="decimal" showErrorMessage="1" errorTitle="Kesalahan Jenis Data" error="Data yang dimasukkan harus berupa Angka!" sqref="L19">
      <formula1>-1000000000000000000</formula1>
      <formula2>1000000000000000000</formula2>
    </dataValidation>
    <dataValidation type="decimal" showErrorMessage="1" errorTitle="Kesalahan Jenis Data" error="Data yang dimasukkan harus berupa Angka!" sqref="P19">
      <formula1>-1000000000000000000</formula1>
      <formula2>1000000000000000000</formula2>
    </dataValidation>
    <dataValidation type="decimal" showErrorMessage="1" errorTitle="Kesalahan Jenis Data" error="Data yang dimasukkan harus berupa Angka!" sqref="U19">
      <formula1>-1000000000000000000</formula1>
      <formula2>1000000000000000000</formula2>
    </dataValidation>
    <dataValidation type="decimal" showErrorMessage="1" errorTitle="Kesalahan Jenis Data" error="Data yang dimasukkan harus berupa Angka!" sqref="AA19">
      <formula1>-1000000000000000000</formula1>
      <formula2>1000000000000000000</formula2>
    </dataValidation>
    <dataValidation type="decimal" showErrorMessage="1" errorTitle="Kesalahan Jenis Data" error="Data yang dimasukkan harus berupa Angka!" sqref="AD19">
      <formula1>-1000000000000000000</formula1>
      <formula2>1000000000000000000</formula2>
    </dataValidation>
    <dataValidation type="decimal" showErrorMessage="1" errorTitle="Kesalahan Jenis Data" error="Data yang dimasukkan harus berupa Angka!" sqref="F20">
      <formula1>-1000000000000000000</formula1>
      <formula2>1000000000000000000</formula2>
    </dataValidation>
    <dataValidation type="decimal" showErrorMessage="1" errorTitle="Kesalahan Jenis Data" error="Data yang dimasukkan harus berupa Angka!" sqref="L20">
      <formula1>-1000000000000000000</formula1>
      <formula2>1000000000000000000</formula2>
    </dataValidation>
    <dataValidation type="decimal" showErrorMessage="1" errorTitle="Kesalahan Jenis Data" error="Data yang dimasukkan harus berupa Angka!" sqref="P20">
      <formula1>-1000000000000000000</formula1>
      <formula2>1000000000000000000</formula2>
    </dataValidation>
    <dataValidation type="decimal" showErrorMessage="1" errorTitle="Kesalahan Jenis Data" error="Data yang dimasukkan harus berupa Angka!" sqref="U20">
      <formula1>-1000000000000000000</formula1>
      <formula2>1000000000000000000</formula2>
    </dataValidation>
    <dataValidation type="decimal" showErrorMessage="1" errorTitle="Kesalahan Jenis Data" error="Data yang dimasukkan harus berupa Angka!" sqref="AA20">
      <formula1>-1000000000000000000</formula1>
      <formula2>1000000000000000000</formula2>
    </dataValidation>
    <dataValidation type="decimal" showErrorMessage="1" errorTitle="Kesalahan Jenis Data" error="Data yang dimasukkan harus berupa Angka!" sqref="AD20">
      <formula1>-1000000000000000000</formula1>
      <formula2>1000000000000000000</formula2>
    </dataValidation>
    <dataValidation type="decimal" showErrorMessage="1" errorTitle="Kesalahan Jenis Data" error="Data yang dimasukkan harus berupa Angka!" sqref="F21">
      <formula1>-1000000000000000000</formula1>
      <formula2>1000000000000000000</formula2>
    </dataValidation>
    <dataValidation type="decimal" showErrorMessage="1" errorTitle="Kesalahan Jenis Data" error="Data yang dimasukkan harus berupa Angka!" sqref="L21">
      <formula1>-1000000000000000000</formula1>
      <formula2>1000000000000000000</formula2>
    </dataValidation>
    <dataValidation type="decimal" showErrorMessage="1" errorTitle="Kesalahan Jenis Data" error="Data yang dimasukkan harus berupa Angka!" sqref="P21">
      <formula1>-1000000000000000000</formula1>
      <formula2>1000000000000000000</formula2>
    </dataValidation>
    <dataValidation type="decimal" showErrorMessage="1" errorTitle="Kesalahan Jenis Data" error="Data yang dimasukkan harus berupa Angka!" sqref="U21">
      <formula1>-1000000000000000000</formula1>
      <formula2>1000000000000000000</formula2>
    </dataValidation>
    <dataValidation type="decimal" showErrorMessage="1" errorTitle="Kesalahan Jenis Data" error="Data yang dimasukkan harus berupa Angka!" sqref="AA21">
      <formula1>-1000000000000000000</formula1>
      <formula2>1000000000000000000</formula2>
    </dataValidation>
    <dataValidation type="decimal" showErrorMessage="1" errorTitle="Kesalahan Jenis Data" error="Data yang dimasukkan harus berupa Angka!" sqref="AD21">
      <formula1>-1000000000000000000</formula1>
      <formula2>1000000000000000000</formula2>
    </dataValidation>
    <dataValidation type="decimal" showErrorMessage="1" errorTitle="Kesalahan Jenis Data" error="Data yang dimasukkan harus berupa Angka!" sqref="F22">
      <formula1>-1000000000000000000</formula1>
      <formula2>1000000000000000000</formula2>
    </dataValidation>
    <dataValidation type="decimal" showErrorMessage="1" errorTitle="Kesalahan Jenis Data" error="Data yang dimasukkan harus berupa Angka!" sqref="L22">
      <formula1>-1000000000000000000</formula1>
      <formula2>1000000000000000000</formula2>
    </dataValidation>
    <dataValidation type="decimal" showErrorMessage="1" errorTitle="Kesalahan Jenis Data" error="Data yang dimasukkan harus berupa Angka!" sqref="P22">
      <formula1>-1000000000000000000</formula1>
      <formula2>1000000000000000000</formula2>
    </dataValidation>
    <dataValidation type="decimal" showErrorMessage="1" errorTitle="Kesalahan Jenis Data" error="Data yang dimasukkan harus berupa Angka!" sqref="U22">
      <formula1>-1000000000000000000</formula1>
      <formula2>1000000000000000000</formula2>
    </dataValidation>
    <dataValidation type="decimal" showErrorMessage="1" errorTitle="Kesalahan Jenis Data" error="Data yang dimasukkan harus berupa Angka!" sqref="AA22">
      <formula1>-1000000000000000000</formula1>
      <formula2>1000000000000000000</formula2>
    </dataValidation>
    <dataValidation type="decimal" showErrorMessage="1" errorTitle="Kesalahan Jenis Data" error="Data yang dimasukkan harus berupa Angka!" sqref="AD22">
      <formula1>-1000000000000000000</formula1>
      <formula2>1000000000000000000</formula2>
    </dataValidation>
    <dataValidation type="decimal" showErrorMessage="1" errorTitle="Kesalahan Jenis Data" error="Data yang dimasukkan harus berupa Angka!" sqref="F23">
      <formula1>-1000000000000000000</formula1>
      <formula2>1000000000000000000</formula2>
    </dataValidation>
    <dataValidation type="decimal" showErrorMessage="1" errorTitle="Kesalahan Jenis Data" error="Data yang dimasukkan harus berupa Angka!" sqref="L23">
      <formula1>-1000000000000000000</formula1>
      <formula2>1000000000000000000</formula2>
    </dataValidation>
    <dataValidation type="decimal" showErrorMessage="1" errorTitle="Kesalahan Jenis Data" error="Data yang dimasukkan harus berupa Angka!" sqref="P23">
      <formula1>-1000000000000000000</formula1>
      <formula2>1000000000000000000</formula2>
    </dataValidation>
    <dataValidation type="decimal" showErrorMessage="1" errorTitle="Kesalahan Jenis Data" error="Data yang dimasukkan harus berupa Angka!" sqref="U23">
      <formula1>-1000000000000000000</formula1>
      <formula2>1000000000000000000</formula2>
    </dataValidation>
    <dataValidation type="decimal" showErrorMessage="1" errorTitle="Kesalahan Jenis Data" error="Data yang dimasukkan harus berupa Angka!" sqref="AA23">
      <formula1>-1000000000000000000</formula1>
      <formula2>1000000000000000000</formula2>
    </dataValidation>
    <dataValidation type="decimal" showErrorMessage="1" errorTitle="Kesalahan Jenis Data" error="Data yang dimasukkan harus berupa Angka!" sqref="AD23">
      <formula1>-1000000000000000000</formula1>
      <formula2>1000000000000000000</formula2>
    </dataValidation>
    <dataValidation type="decimal" showErrorMessage="1" errorTitle="Kesalahan Jenis Data" error="Data yang dimasukkan harus berupa Angka!" sqref="F24">
      <formula1>-1000000000000000000</formula1>
      <formula2>1000000000000000000</formula2>
    </dataValidation>
    <dataValidation type="decimal" showErrorMessage="1" errorTitle="Kesalahan Jenis Data" error="Data yang dimasukkan harus berupa Angka!" sqref="L24">
      <formula1>-1000000000000000000</formula1>
      <formula2>1000000000000000000</formula2>
    </dataValidation>
    <dataValidation type="decimal" showErrorMessage="1" errorTitle="Kesalahan Jenis Data" error="Data yang dimasukkan harus berupa Angka!" sqref="P24">
      <formula1>-1000000000000000000</formula1>
      <formula2>1000000000000000000</formula2>
    </dataValidation>
    <dataValidation type="decimal" showErrorMessage="1" errorTitle="Kesalahan Jenis Data" error="Data yang dimasukkan harus berupa Angka!" sqref="U24">
      <formula1>-1000000000000000000</formula1>
      <formula2>1000000000000000000</formula2>
    </dataValidation>
    <dataValidation type="decimal" showErrorMessage="1" errorTitle="Kesalahan Jenis Data" error="Data yang dimasukkan harus berupa Angka!" sqref="AA24">
      <formula1>-1000000000000000000</formula1>
      <formula2>1000000000000000000</formula2>
    </dataValidation>
    <dataValidation type="decimal" showErrorMessage="1" errorTitle="Kesalahan Jenis Data" error="Data yang dimasukkan harus berupa Angka!" sqref="AD24">
      <formula1>-1000000000000000000</formula1>
      <formula2>1000000000000000000</formula2>
    </dataValidation>
    <dataValidation type="decimal" showErrorMessage="1" errorTitle="Kesalahan Jenis Data" error="Data yang dimasukkan harus berupa Angka!" sqref="F25">
      <formula1>-1000000000000000000</formula1>
      <formula2>1000000000000000000</formula2>
    </dataValidation>
    <dataValidation type="decimal" showErrorMessage="1" errorTitle="Kesalahan Jenis Data" error="Data yang dimasukkan harus berupa Angka!" sqref="L25">
      <formula1>-1000000000000000000</formula1>
      <formula2>1000000000000000000</formula2>
    </dataValidation>
    <dataValidation type="decimal" showErrorMessage="1" errorTitle="Kesalahan Jenis Data" error="Data yang dimasukkan harus berupa Angka!" sqref="P25">
      <formula1>-1000000000000000000</formula1>
      <formula2>1000000000000000000</formula2>
    </dataValidation>
    <dataValidation type="decimal" showErrorMessage="1" errorTitle="Kesalahan Jenis Data" error="Data yang dimasukkan harus berupa Angka!" sqref="U25">
      <formula1>-1000000000000000000</formula1>
      <formula2>1000000000000000000</formula2>
    </dataValidation>
    <dataValidation type="decimal" showErrorMessage="1" errorTitle="Kesalahan Jenis Data" error="Data yang dimasukkan harus berupa Angka!" sqref="AA25">
      <formula1>-1000000000000000000</formula1>
      <formula2>1000000000000000000</formula2>
    </dataValidation>
    <dataValidation type="decimal" showErrorMessage="1" errorTitle="Kesalahan Jenis Data" error="Data yang dimasukkan harus berupa Angka!" sqref="AD25">
      <formula1>-1000000000000000000</formula1>
      <formula2>1000000000000000000</formula2>
    </dataValidation>
    <dataValidation type="decimal" showErrorMessage="1" errorTitle="Kesalahan Jenis Data" error="Data yang dimasukkan harus berupa Angka!" sqref="F26">
      <formula1>-1000000000000000000</formula1>
      <formula2>1000000000000000000</formula2>
    </dataValidation>
    <dataValidation type="decimal" showErrorMessage="1" errorTitle="Kesalahan Jenis Data" error="Data yang dimasukkan harus berupa Angka!" sqref="L26">
      <formula1>-1000000000000000000</formula1>
      <formula2>1000000000000000000</formula2>
    </dataValidation>
    <dataValidation type="decimal" showErrorMessage="1" errorTitle="Kesalahan Jenis Data" error="Data yang dimasukkan harus berupa Angka!" sqref="P26">
      <formula1>-1000000000000000000</formula1>
      <formula2>1000000000000000000</formula2>
    </dataValidation>
    <dataValidation type="decimal" showErrorMessage="1" errorTitle="Kesalahan Jenis Data" error="Data yang dimasukkan harus berupa Angka!" sqref="U26">
      <formula1>-1000000000000000000</formula1>
      <formula2>1000000000000000000</formula2>
    </dataValidation>
    <dataValidation type="decimal" showErrorMessage="1" errorTitle="Kesalahan Jenis Data" error="Data yang dimasukkan harus berupa Angka!" sqref="AA26">
      <formula1>-1000000000000000000</formula1>
      <formula2>1000000000000000000</formula2>
    </dataValidation>
    <dataValidation type="decimal" showErrorMessage="1" errorTitle="Kesalahan Jenis Data" error="Data yang dimasukkan harus berupa Angka!" sqref="AD26">
      <formula1>-1000000000000000000</formula1>
      <formula2>1000000000000000000</formula2>
    </dataValidation>
    <dataValidation type="decimal" showErrorMessage="1" errorTitle="Kesalahan Jenis Data" error="Data yang dimasukkan harus berupa Angka!" sqref="F27">
      <formula1>-1000000000000000000</formula1>
      <formula2>1000000000000000000</formula2>
    </dataValidation>
    <dataValidation type="decimal" showErrorMessage="1" errorTitle="Kesalahan Jenis Data" error="Data yang dimasukkan harus berupa Angka!" sqref="L27">
      <formula1>-1000000000000000000</formula1>
      <formula2>1000000000000000000</formula2>
    </dataValidation>
    <dataValidation type="decimal" showErrorMessage="1" errorTitle="Kesalahan Jenis Data" error="Data yang dimasukkan harus berupa Angka!" sqref="P27">
      <formula1>-1000000000000000000</formula1>
      <formula2>1000000000000000000</formula2>
    </dataValidation>
    <dataValidation type="decimal" showErrorMessage="1" errorTitle="Kesalahan Jenis Data" error="Data yang dimasukkan harus berupa Angka!" sqref="U27">
      <formula1>-1000000000000000000</formula1>
      <formula2>1000000000000000000</formula2>
    </dataValidation>
    <dataValidation type="decimal" showErrorMessage="1" errorTitle="Kesalahan Jenis Data" error="Data yang dimasukkan harus berupa Angka!" sqref="AA27">
      <formula1>-1000000000000000000</formula1>
      <formula2>1000000000000000000</formula2>
    </dataValidation>
    <dataValidation type="decimal" showErrorMessage="1" errorTitle="Kesalahan Jenis Data" error="Data yang dimasukkan harus berupa Angka!" sqref="AD27">
      <formula1>-1000000000000000000</formula1>
      <formula2>1000000000000000000</formula2>
    </dataValidation>
    <dataValidation type="decimal" showErrorMessage="1" errorTitle="Kesalahan Jenis Data" error="Data yang dimasukkan harus berupa Angka!" sqref="F28">
      <formula1>-1000000000000000000</formula1>
      <formula2>1000000000000000000</formula2>
    </dataValidation>
    <dataValidation type="decimal" showErrorMessage="1" errorTitle="Kesalahan Jenis Data" error="Data yang dimasukkan harus berupa Angka!" sqref="L28">
      <formula1>-1000000000000000000</formula1>
      <formula2>1000000000000000000</formula2>
    </dataValidation>
    <dataValidation type="decimal" showErrorMessage="1" errorTitle="Kesalahan Jenis Data" error="Data yang dimasukkan harus berupa Angka!" sqref="P28">
      <formula1>-1000000000000000000</formula1>
      <formula2>1000000000000000000</formula2>
    </dataValidation>
    <dataValidation type="decimal" showErrorMessage="1" errorTitle="Kesalahan Jenis Data" error="Data yang dimasukkan harus berupa Angka!" sqref="U28">
      <formula1>-1000000000000000000</formula1>
      <formula2>1000000000000000000</formula2>
    </dataValidation>
    <dataValidation type="decimal" showErrorMessage="1" errorTitle="Kesalahan Jenis Data" error="Data yang dimasukkan harus berupa Angka!" sqref="AA28">
      <formula1>-1000000000000000000</formula1>
      <formula2>1000000000000000000</formula2>
    </dataValidation>
    <dataValidation type="decimal" showErrorMessage="1" errorTitle="Kesalahan Jenis Data" error="Data yang dimasukkan harus berupa Angka!" sqref="AD28">
      <formula1>-1000000000000000000</formula1>
      <formula2>1000000000000000000</formula2>
    </dataValidation>
    <dataValidation type="decimal" showErrorMessage="1" errorTitle="Kesalahan Jenis Data" error="Data yang dimasukkan harus berupa Angka!" sqref="F29">
      <formula1>-1000000000000000000</formula1>
      <formula2>1000000000000000000</formula2>
    </dataValidation>
    <dataValidation type="decimal" showErrorMessage="1" errorTitle="Kesalahan Jenis Data" error="Data yang dimasukkan harus berupa Angka!" sqref="L29">
      <formula1>-1000000000000000000</formula1>
      <formula2>1000000000000000000</formula2>
    </dataValidation>
    <dataValidation type="decimal" showErrorMessage="1" errorTitle="Kesalahan Jenis Data" error="Data yang dimasukkan harus berupa Angka!" sqref="P29">
      <formula1>-1000000000000000000</formula1>
      <formula2>1000000000000000000</formula2>
    </dataValidation>
    <dataValidation type="decimal" showErrorMessage="1" errorTitle="Kesalahan Jenis Data" error="Data yang dimasukkan harus berupa Angka!" sqref="U29">
      <formula1>-1000000000000000000</formula1>
      <formula2>1000000000000000000</formula2>
    </dataValidation>
    <dataValidation type="decimal" showErrorMessage="1" errorTitle="Kesalahan Jenis Data" error="Data yang dimasukkan harus berupa Angka!" sqref="AA29">
      <formula1>-1000000000000000000</formula1>
      <formula2>1000000000000000000</formula2>
    </dataValidation>
    <dataValidation type="decimal" showErrorMessage="1" errorTitle="Kesalahan Jenis Data" error="Data yang dimasukkan harus berupa Angka!" sqref="AD29">
      <formula1>-1000000000000000000</formula1>
      <formula2>1000000000000000000</formula2>
    </dataValidation>
    <dataValidation type="decimal" showErrorMessage="1" errorTitle="Kesalahan Jenis Data" error="Data yang dimasukkan harus berupa Angka!" sqref="F30">
      <formula1>-1000000000000000000</formula1>
      <formula2>1000000000000000000</formula2>
    </dataValidation>
    <dataValidation type="decimal" showErrorMessage="1" errorTitle="Kesalahan Jenis Data" error="Data yang dimasukkan harus berupa Angka!" sqref="L30">
      <formula1>-1000000000000000000</formula1>
      <formula2>1000000000000000000</formula2>
    </dataValidation>
    <dataValidation type="decimal" showErrorMessage="1" errorTitle="Kesalahan Jenis Data" error="Data yang dimasukkan harus berupa Angka!" sqref="P30">
      <formula1>-1000000000000000000</formula1>
      <formula2>1000000000000000000</formula2>
    </dataValidation>
    <dataValidation type="decimal" showErrorMessage="1" errorTitle="Kesalahan Jenis Data" error="Data yang dimasukkan harus berupa Angka!" sqref="U30">
      <formula1>-1000000000000000000</formula1>
      <formula2>1000000000000000000</formula2>
    </dataValidation>
    <dataValidation type="decimal" showErrorMessage="1" errorTitle="Kesalahan Jenis Data" error="Data yang dimasukkan harus berupa Angka!" sqref="AA30">
      <formula1>-1000000000000000000</formula1>
      <formula2>1000000000000000000</formula2>
    </dataValidation>
    <dataValidation type="decimal" showErrorMessage="1" errorTitle="Kesalahan Jenis Data" error="Data yang dimasukkan harus berupa Angka!" sqref="AD30">
      <formula1>-1000000000000000000</formula1>
      <formula2>1000000000000000000</formula2>
    </dataValidation>
    <dataValidation type="decimal" showErrorMessage="1" errorTitle="Kesalahan Jenis Data" error="Data yang dimasukkan harus berupa Angka!" sqref="F31">
      <formula1>-1000000000000000000</formula1>
      <formula2>1000000000000000000</formula2>
    </dataValidation>
    <dataValidation type="decimal" showErrorMessage="1" errorTitle="Kesalahan Jenis Data" error="Data yang dimasukkan harus berupa Angka!" sqref="L31">
      <formula1>-1000000000000000000</formula1>
      <formula2>1000000000000000000</formula2>
    </dataValidation>
    <dataValidation type="decimal" showErrorMessage="1" errorTitle="Kesalahan Jenis Data" error="Data yang dimasukkan harus berupa Angka!" sqref="P31">
      <formula1>-1000000000000000000</formula1>
      <formula2>1000000000000000000</formula2>
    </dataValidation>
    <dataValidation type="decimal" showErrorMessage="1" errorTitle="Kesalahan Jenis Data" error="Data yang dimasukkan harus berupa Angka!" sqref="U31">
      <formula1>-1000000000000000000</formula1>
      <formula2>1000000000000000000</formula2>
    </dataValidation>
    <dataValidation type="decimal" showErrorMessage="1" errorTitle="Kesalahan Jenis Data" error="Data yang dimasukkan harus berupa Angka!" sqref="AA31">
      <formula1>-1000000000000000000</formula1>
      <formula2>1000000000000000000</formula2>
    </dataValidation>
    <dataValidation type="decimal" showErrorMessage="1" errorTitle="Kesalahan Jenis Data" error="Data yang dimasukkan harus berupa Angka!" sqref="AD31">
      <formula1>-1000000000000000000</formula1>
      <formula2>1000000000000000000</formula2>
    </dataValidation>
    <dataValidation type="decimal" showErrorMessage="1" errorTitle="Kesalahan Jenis Data" error="Data yang dimasukkan harus berupa Angka!" sqref="F32">
      <formula1>-1000000000000000000</formula1>
      <formula2>1000000000000000000</formula2>
    </dataValidation>
    <dataValidation type="decimal" showErrorMessage="1" errorTitle="Kesalahan Jenis Data" error="Data yang dimasukkan harus berupa Angka!" sqref="L32">
      <formula1>-1000000000000000000</formula1>
      <formula2>1000000000000000000</formula2>
    </dataValidation>
    <dataValidation type="decimal" showErrorMessage="1" errorTitle="Kesalahan Jenis Data" error="Data yang dimasukkan harus berupa Angka!" sqref="P32">
      <formula1>-1000000000000000000</formula1>
      <formula2>1000000000000000000</formula2>
    </dataValidation>
    <dataValidation type="decimal" showErrorMessage="1" errorTitle="Kesalahan Jenis Data" error="Data yang dimasukkan harus berupa Angka!" sqref="U32">
      <formula1>-1000000000000000000</formula1>
      <formula2>1000000000000000000</formula2>
    </dataValidation>
    <dataValidation type="decimal" showErrorMessage="1" errorTitle="Kesalahan Jenis Data" error="Data yang dimasukkan harus berupa Angka!" sqref="AA32">
      <formula1>-1000000000000000000</formula1>
      <formula2>1000000000000000000</formula2>
    </dataValidation>
    <dataValidation type="decimal" showErrorMessage="1" errorTitle="Kesalahan Jenis Data" error="Data yang dimasukkan harus berupa Angka!" sqref="AD32">
      <formula1>-1000000000000000000</formula1>
      <formula2>1000000000000000000</formula2>
    </dataValidation>
    <dataValidation type="decimal" showErrorMessage="1" errorTitle="Kesalahan Jenis Data" error="Data yang dimasukkan harus berupa Angka!" sqref="F33">
      <formula1>-1000000000000000000</formula1>
      <formula2>1000000000000000000</formula2>
    </dataValidation>
    <dataValidation type="decimal" showErrorMessage="1" errorTitle="Kesalahan Jenis Data" error="Data yang dimasukkan harus berupa Angka!" sqref="L33">
      <formula1>-1000000000000000000</formula1>
      <formula2>1000000000000000000</formula2>
    </dataValidation>
    <dataValidation type="decimal" showErrorMessage="1" errorTitle="Kesalahan Jenis Data" error="Data yang dimasukkan harus berupa Angka!" sqref="P33">
      <formula1>-1000000000000000000</formula1>
      <formula2>1000000000000000000</formula2>
    </dataValidation>
    <dataValidation type="decimal" showErrorMessage="1" errorTitle="Kesalahan Jenis Data" error="Data yang dimasukkan harus berupa Angka!" sqref="U33">
      <formula1>-1000000000000000000</formula1>
      <formula2>1000000000000000000</formula2>
    </dataValidation>
    <dataValidation type="decimal" showErrorMessage="1" errorTitle="Kesalahan Jenis Data" error="Data yang dimasukkan harus berupa Angka!" sqref="AA33">
      <formula1>-1000000000000000000</formula1>
      <formula2>1000000000000000000</formula2>
    </dataValidation>
    <dataValidation type="decimal" showErrorMessage="1" errorTitle="Kesalahan Jenis Data" error="Data yang dimasukkan harus berupa Angka!" sqref="AD33">
      <formula1>-1000000000000000000</formula1>
      <formula2>1000000000000000000</formula2>
    </dataValidation>
    <dataValidation type="decimal" showErrorMessage="1" errorTitle="Kesalahan Jenis Data" error="Data yang dimasukkan harus berupa Angka!" sqref="F34">
      <formula1>-1000000000000000000</formula1>
      <formula2>1000000000000000000</formula2>
    </dataValidation>
    <dataValidation type="decimal" showErrorMessage="1" errorTitle="Kesalahan Jenis Data" error="Data yang dimasukkan harus berupa Angka!" sqref="L34">
      <formula1>-1000000000000000000</formula1>
      <formula2>1000000000000000000</formula2>
    </dataValidation>
    <dataValidation type="decimal" showErrorMessage="1" errorTitle="Kesalahan Jenis Data" error="Data yang dimasukkan harus berupa Angka!" sqref="P34">
      <formula1>-1000000000000000000</formula1>
      <formula2>1000000000000000000</formula2>
    </dataValidation>
    <dataValidation type="decimal" showErrorMessage="1" errorTitle="Kesalahan Jenis Data" error="Data yang dimasukkan harus berupa Angka!" sqref="U34">
      <formula1>-1000000000000000000</formula1>
      <formula2>1000000000000000000</formula2>
    </dataValidation>
    <dataValidation type="decimal" showErrorMessage="1" errorTitle="Kesalahan Jenis Data" error="Data yang dimasukkan harus berupa Angka!" sqref="AA34">
      <formula1>-1000000000000000000</formula1>
      <formula2>1000000000000000000</formula2>
    </dataValidation>
    <dataValidation type="decimal" showErrorMessage="1" errorTitle="Kesalahan Jenis Data" error="Data yang dimasukkan harus berupa Angka!" sqref="AD34">
      <formula1>-1000000000000000000</formula1>
      <formula2>1000000000000000000</formula2>
    </dataValidation>
    <dataValidation type="decimal" showErrorMessage="1" errorTitle="Kesalahan Jenis Data" error="Data yang dimasukkan harus berupa Angka!" sqref="F35">
      <formula1>-1000000000000000000</formula1>
      <formula2>1000000000000000000</formula2>
    </dataValidation>
    <dataValidation type="decimal" showErrorMessage="1" errorTitle="Kesalahan Jenis Data" error="Data yang dimasukkan harus berupa Angka!" sqref="L35">
      <formula1>-1000000000000000000</formula1>
      <formula2>1000000000000000000</formula2>
    </dataValidation>
    <dataValidation type="decimal" showErrorMessage="1" errorTitle="Kesalahan Jenis Data" error="Data yang dimasukkan harus berupa Angka!" sqref="P35">
      <formula1>-1000000000000000000</formula1>
      <formula2>1000000000000000000</formula2>
    </dataValidation>
    <dataValidation type="decimal" showErrorMessage="1" errorTitle="Kesalahan Jenis Data" error="Data yang dimasukkan harus berupa Angka!" sqref="U35">
      <formula1>-1000000000000000000</formula1>
      <formula2>1000000000000000000</formula2>
    </dataValidation>
    <dataValidation type="decimal" showErrorMessage="1" errorTitle="Kesalahan Jenis Data" error="Data yang dimasukkan harus berupa Angka!" sqref="AA35">
      <formula1>-1000000000000000000</formula1>
      <formula2>1000000000000000000</formula2>
    </dataValidation>
    <dataValidation type="decimal" showErrorMessage="1" errorTitle="Kesalahan Jenis Data" error="Data yang dimasukkan harus berupa Angka!" sqref="AD35">
      <formula1>-1000000000000000000</formula1>
      <formula2>1000000000000000000</formula2>
    </dataValidation>
    <dataValidation type="decimal" showErrorMessage="1" errorTitle="Kesalahan Jenis Data" error="Data yang dimasukkan harus berupa Angka!" sqref="F36">
      <formula1>-1000000000000000000</formula1>
      <formula2>1000000000000000000</formula2>
    </dataValidation>
    <dataValidation type="decimal" showErrorMessage="1" errorTitle="Kesalahan Jenis Data" error="Data yang dimasukkan harus berupa Angka!" sqref="L36">
      <formula1>-1000000000000000000</formula1>
      <formula2>1000000000000000000</formula2>
    </dataValidation>
    <dataValidation type="decimal" showErrorMessage="1" errorTitle="Kesalahan Jenis Data" error="Data yang dimasukkan harus berupa Angka!" sqref="P36">
      <formula1>-1000000000000000000</formula1>
      <formula2>1000000000000000000</formula2>
    </dataValidation>
    <dataValidation type="decimal" showErrorMessage="1" errorTitle="Kesalahan Jenis Data" error="Data yang dimasukkan harus berupa Angka!" sqref="U36">
      <formula1>-1000000000000000000</formula1>
      <formula2>1000000000000000000</formula2>
    </dataValidation>
    <dataValidation type="decimal" showErrorMessage="1" errorTitle="Kesalahan Jenis Data" error="Data yang dimasukkan harus berupa Angka!" sqref="AA36">
      <formula1>-1000000000000000000</formula1>
      <formula2>1000000000000000000</formula2>
    </dataValidation>
    <dataValidation type="decimal" showErrorMessage="1" errorTitle="Kesalahan Jenis Data" error="Data yang dimasukkan harus berupa Angka!" sqref="AD36">
      <formula1>-1000000000000000000</formula1>
      <formula2>1000000000000000000</formula2>
    </dataValidation>
    <dataValidation type="decimal" showErrorMessage="1" errorTitle="Kesalahan Jenis Data" error="Data yang dimasukkan harus berupa Angka!" sqref="F37">
      <formula1>-1000000000000000000</formula1>
      <formula2>1000000000000000000</formula2>
    </dataValidation>
    <dataValidation type="decimal" showErrorMessage="1" errorTitle="Kesalahan Jenis Data" error="Data yang dimasukkan harus berupa Angka!" sqref="L37">
      <formula1>-1000000000000000000</formula1>
      <formula2>1000000000000000000</formula2>
    </dataValidation>
    <dataValidation type="decimal" showErrorMessage="1" errorTitle="Kesalahan Jenis Data" error="Data yang dimasukkan harus berupa Angka!" sqref="P37">
      <formula1>-1000000000000000000</formula1>
      <formula2>1000000000000000000</formula2>
    </dataValidation>
    <dataValidation type="decimal" showErrorMessage="1" errorTitle="Kesalahan Jenis Data" error="Data yang dimasukkan harus berupa Angka!" sqref="U37">
      <formula1>-1000000000000000000</formula1>
      <formula2>1000000000000000000</formula2>
    </dataValidation>
    <dataValidation type="decimal" showErrorMessage="1" errorTitle="Kesalahan Jenis Data" error="Data yang dimasukkan harus berupa Angka!" sqref="AA37">
      <formula1>-1000000000000000000</formula1>
      <formula2>1000000000000000000</formula2>
    </dataValidation>
    <dataValidation type="decimal" showErrorMessage="1" errorTitle="Kesalahan Jenis Data" error="Data yang dimasukkan harus berupa Angka!" sqref="AD37">
      <formula1>-1000000000000000000</formula1>
      <formula2>1000000000000000000</formula2>
    </dataValidation>
    <dataValidation type="decimal" showErrorMessage="1" errorTitle="Kesalahan Jenis Data" error="Data yang dimasukkan harus berupa Angka!" sqref="F38">
      <formula1>-1000000000000000000</formula1>
      <formula2>1000000000000000000</formula2>
    </dataValidation>
    <dataValidation type="decimal" showErrorMessage="1" errorTitle="Kesalahan Jenis Data" error="Data yang dimasukkan harus berupa Angka!" sqref="L38">
      <formula1>-1000000000000000000</formula1>
      <formula2>1000000000000000000</formula2>
    </dataValidation>
    <dataValidation type="decimal" showErrorMessage="1" errorTitle="Kesalahan Jenis Data" error="Data yang dimasukkan harus berupa Angka!" sqref="P38">
      <formula1>-1000000000000000000</formula1>
      <formula2>1000000000000000000</formula2>
    </dataValidation>
    <dataValidation type="decimal" showErrorMessage="1" errorTitle="Kesalahan Jenis Data" error="Data yang dimasukkan harus berupa Angka!" sqref="U38">
      <formula1>-1000000000000000000</formula1>
      <formula2>1000000000000000000</formula2>
    </dataValidation>
    <dataValidation type="decimal" showErrorMessage="1" errorTitle="Kesalahan Jenis Data" error="Data yang dimasukkan harus berupa Angka!" sqref="AA38">
      <formula1>-1000000000000000000</formula1>
      <formula2>1000000000000000000</formula2>
    </dataValidation>
    <dataValidation type="decimal" showErrorMessage="1" errorTitle="Kesalahan Jenis Data" error="Data yang dimasukkan harus berupa Angka!" sqref="AD38">
      <formula1>-1000000000000000000</formula1>
      <formula2>1000000000000000000</formula2>
    </dataValidation>
    <dataValidation type="decimal" showErrorMessage="1" errorTitle="Kesalahan Jenis Data" error="Data yang dimasukkan harus berupa Angka!" sqref="F39">
      <formula1>-1000000000000000000</formula1>
      <formula2>1000000000000000000</formula2>
    </dataValidation>
    <dataValidation type="decimal" showErrorMessage="1" errorTitle="Kesalahan Jenis Data" error="Data yang dimasukkan harus berupa Angka!" sqref="L39">
      <formula1>-1000000000000000000</formula1>
      <formula2>1000000000000000000</formula2>
    </dataValidation>
    <dataValidation type="decimal" showErrorMessage="1" errorTitle="Kesalahan Jenis Data" error="Data yang dimasukkan harus berupa Angka!" sqref="P39">
      <formula1>-1000000000000000000</formula1>
      <formula2>1000000000000000000</formula2>
    </dataValidation>
    <dataValidation type="decimal" showErrorMessage="1" errorTitle="Kesalahan Jenis Data" error="Data yang dimasukkan harus berupa Angka!" sqref="U39">
      <formula1>-1000000000000000000</formula1>
      <formula2>1000000000000000000</formula2>
    </dataValidation>
    <dataValidation type="decimal" showErrorMessage="1" errorTitle="Kesalahan Jenis Data" error="Data yang dimasukkan harus berupa Angka!" sqref="AA39">
      <formula1>-1000000000000000000</formula1>
      <formula2>1000000000000000000</formula2>
    </dataValidation>
    <dataValidation type="decimal" showErrorMessage="1" errorTitle="Kesalahan Jenis Data" error="Data yang dimasukkan harus berupa Angka!" sqref="AD39">
      <formula1>-1000000000000000000</formula1>
      <formula2>1000000000000000000</formula2>
    </dataValidation>
    <dataValidation type="decimal" showErrorMessage="1" errorTitle="Kesalahan Jenis Data" error="Data yang dimasukkan harus berupa Angka!" sqref="F40">
      <formula1>-1000000000000000000</formula1>
      <formula2>1000000000000000000</formula2>
    </dataValidation>
    <dataValidation type="decimal" showErrorMessage="1" errorTitle="Kesalahan Jenis Data" error="Data yang dimasukkan harus berupa Angka!" sqref="L40">
      <formula1>-1000000000000000000</formula1>
      <formula2>1000000000000000000</formula2>
    </dataValidation>
    <dataValidation type="decimal" showErrorMessage="1" errorTitle="Kesalahan Jenis Data" error="Data yang dimasukkan harus berupa Angka!" sqref="P40">
      <formula1>-1000000000000000000</formula1>
      <formula2>1000000000000000000</formula2>
    </dataValidation>
    <dataValidation type="decimal" showErrorMessage="1" errorTitle="Kesalahan Jenis Data" error="Data yang dimasukkan harus berupa Angka!" sqref="U40">
      <formula1>-1000000000000000000</formula1>
      <formula2>1000000000000000000</formula2>
    </dataValidation>
    <dataValidation type="decimal" showErrorMessage="1" errorTitle="Kesalahan Jenis Data" error="Data yang dimasukkan harus berupa Angka!" sqref="AA40">
      <formula1>-1000000000000000000</formula1>
      <formula2>1000000000000000000</formula2>
    </dataValidation>
    <dataValidation type="decimal" showErrorMessage="1" errorTitle="Kesalahan Jenis Data" error="Data yang dimasukkan harus berupa Angka!" sqref="AD40">
      <formula1>-1000000000000000000</formula1>
      <formula2>1000000000000000000</formula2>
    </dataValidation>
    <dataValidation type="decimal" showErrorMessage="1" errorTitle="Kesalahan Jenis Data" error="Data yang dimasukkan harus berupa Angka!" sqref="F41">
      <formula1>-1000000000000000000</formula1>
      <formula2>1000000000000000000</formula2>
    </dataValidation>
    <dataValidation type="decimal" showErrorMessage="1" errorTitle="Kesalahan Jenis Data" error="Data yang dimasukkan harus berupa Angka!" sqref="L41">
      <formula1>-1000000000000000000</formula1>
      <formula2>1000000000000000000</formula2>
    </dataValidation>
    <dataValidation type="decimal" showErrorMessage="1" errorTitle="Kesalahan Jenis Data" error="Data yang dimasukkan harus berupa Angka!" sqref="P41">
      <formula1>-1000000000000000000</formula1>
      <formula2>1000000000000000000</formula2>
    </dataValidation>
    <dataValidation type="decimal" showErrorMessage="1" errorTitle="Kesalahan Jenis Data" error="Data yang dimasukkan harus berupa Angka!" sqref="U41">
      <formula1>-1000000000000000000</formula1>
      <formula2>1000000000000000000</formula2>
    </dataValidation>
    <dataValidation type="decimal" showErrorMessage="1" errorTitle="Kesalahan Jenis Data" error="Data yang dimasukkan harus berupa Angka!" sqref="AA41">
      <formula1>-1000000000000000000</formula1>
      <formula2>1000000000000000000</formula2>
    </dataValidation>
    <dataValidation type="decimal" showErrorMessage="1" errorTitle="Kesalahan Jenis Data" error="Data yang dimasukkan harus berupa Angka!" sqref="AD41">
      <formula1>-1000000000000000000</formula1>
      <formula2>1000000000000000000</formula2>
    </dataValidation>
    <dataValidation type="decimal" showErrorMessage="1" errorTitle="Kesalahan Jenis Data" error="Data yang dimasukkan harus berupa Angka!" sqref="F42">
      <formula1>-1000000000000000000</formula1>
      <formula2>1000000000000000000</formula2>
    </dataValidation>
    <dataValidation type="decimal" showErrorMessage="1" errorTitle="Kesalahan Jenis Data" error="Data yang dimasukkan harus berupa Angka!" sqref="L42">
      <formula1>-1000000000000000000</formula1>
      <formula2>1000000000000000000</formula2>
    </dataValidation>
    <dataValidation type="decimal" showErrorMessage="1" errorTitle="Kesalahan Jenis Data" error="Data yang dimasukkan harus berupa Angka!" sqref="P42">
      <formula1>-1000000000000000000</formula1>
      <formula2>1000000000000000000</formula2>
    </dataValidation>
    <dataValidation type="decimal" showErrorMessage="1" errorTitle="Kesalahan Jenis Data" error="Data yang dimasukkan harus berupa Angka!" sqref="U42">
      <formula1>-1000000000000000000</formula1>
      <formula2>1000000000000000000</formula2>
    </dataValidation>
    <dataValidation type="decimal" showErrorMessage="1" errorTitle="Kesalahan Jenis Data" error="Data yang dimasukkan harus berupa Angka!" sqref="AA42">
      <formula1>-1000000000000000000</formula1>
      <formula2>1000000000000000000</formula2>
    </dataValidation>
    <dataValidation type="decimal" showErrorMessage="1" errorTitle="Kesalahan Jenis Data" error="Data yang dimasukkan harus berupa Angka!" sqref="AD42">
      <formula1>-1000000000000000000</formula1>
      <formula2>1000000000000000000</formula2>
    </dataValidation>
    <dataValidation type="decimal" showErrorMessage="1" errorTitle="Kesalahan Jenis Data" error="Data yang dimasukkan harus berupa Angka!" sqref="F43">
      <formula1>-1000000000000000000</formula1>
      <formula2>1000000000000000000</formula2>
    </dataValidation>
    <dataValidation type="decimal" showErrorMessage="1" errorTitle="Kesalahan Jenis Data" error="Data yang dimasukkan harus berupa Angka!" sqref="L43">
      <formula1>-1000000000000000000</formula1>
      <formula2>1000000000000000000</formula2>
    </dataValidation>
    <dataValidation type="decimal" showErrorMessage="1" errorTitle="Kesalahan Jenis Data" error="Data yang dimasukkan harus berupa Angka!" sqref="P43">
      <formula1>-1000000000000000000</formula1>
      <formula2>1000000000000000000</formula2>
    </dataValidation>
    <dataValidation type="decimal" showErrorMessage="1" errorTitle="Kesalahan Jenis Data" error="Data yang dimasukkan harus berupa Angka!" sqref="U43">
      <formula1>-1000000000000000000</formula1>
      <formula2>1000000000000000000</formula2>
    </dataValidation>
    <dataValidation type="decimal" showErrorMessage="1" errorTitle="Kesalahan Jenis Data" error="Data yang dimasukkan harus berupa Angka!" sqref="AA43">
      <formula1>-1000000000000000000</formula1>
      <formula2>1000000000000000000</formula2>
    </dataValidation>
    <dataValidation type="decimal" showErrorMessage="1" errorTitle="Kesalahan Jenis Data" error="Data yang dimasukkan harus berupa Angka!" sqref="AD43">
      <formula1>-1000000000000000000</formula1>
      <formula2>1000000000000000000</formula2>
    </dataValidation>
    <dataValidation type="decimal" showErrorMessage="1" errorTitle="Kesalahan Jenis Data" error="Data yang dimasukkan harus berupa Angka!" sqref="F44">
      <formula1>-1000000000000000000</formula1>
      <formula2>1000000000000000000</formula2>
    </dataValidation>
    <dataValidation type="decimal" showErrorMessage="1" errorTitle="Kesalahan Jenis Data" error="Data yang dimasukkan harus berupa Angka!" sqref="L44">
      <formula1>-1000000000000000000</formula1>
      <formula2>1000000000000000000</formula2>
    </dataValidation>
    <dataValidation type="decimal" showErrorMessage="1" errorTitle="Kesalahan Jenis Data" error="Data yang dimasukkan harus berupa Angka!" sqref="P44">
      <formula1>-1000000000000000000</formula1>
      <formula2>1000000000000000000</formula2>
    </dataValidation>
    <dataValidation type="decimal" showErrorMessage="1" errorTitle="Kesalahan Jenis Data" error="Data yang dimasukkan harus berupa Angka!" sqref="U44">
      <formula1>-1000000000000000000</formula1>
      <formula2>1000000000000000000</formula2>
    </dataValidation>
    <dataValidation type="decimal" showErrorMessage="1" errorTitle="Kesalahan Jenis Data" error="Data yang dimasukkan harus berupa Angka!" sqref="AA44">
      <formula1>-1000000000000000000</formula1>
      <formula2>1000000000000000000</formula2>
    </dataValidation>
    <dataValidation type="decimal" showErrorMessage="1" errorTitle="Kesalahan Jenis Data" error="Data yang dimasukkan harus berupa Angka!" sqref="AD44">
      <formula1>-1000000000000000000</formula1>
      <formula2>1000000000000000000</formula2>
    </dataValidation>
    <dataValidation type="decimal" showErrorMessage="1" errorTitle="Kesalahan Jenis Data" error="Data yang dimasukkan harus berupa Angka!" sqref="F45">
      <formula1>-1000000000000000000</formula1>
      <formula2>1000000000000000000</formula2>
    </dataValidation>
    <dataValidation type="decimal" showErrorMessage="1" errorTitle="Kesalahan Jenis Data" error="Data yang dimasukkan harus berupa Angka!" sqref="L45">
      <formula1>-1000000000000000000</formula1>
      <formula2>1000000000000000000</formula2>
    </dataValidation>
    <dataValidation type="decimal" showErrorMessage="1" errorTitle="Kesalahan Jenis Data" error="Data yang dimasukkan harus berupa Angka!" sqref="P45">
      <formula1>-1000000000000000000</formula1>
      <formula2>1000000000000000000</formula2>
    </dataValidation>
    <dataValidation type="decimal" showErrorMessage="1" errorTitle="Kesalahan Jenis Data" error="Data yang dimasukkan harus berupa Angka!" sqref="U45">
      <formula1>-1000000000000000000</formula1>
      <formula2>1000000000000000000</formula2>
    </dataValidation>
    <dataValidation type="decimal" showErrorMessage="1" errorTitle="Kesalahan Jenis Data" error="Data yang dimasukkan harus berupa Angka!" sqref="AA45">
      <formula1>-1000000000000000000</formula1>
      <formula2>1000000000000000000</formula2>
    </dataValidation>
    <dataValidation type="decimal" showErrorMessage="1" errorTitle="Kesalahan Jenis Data" error="Data yang dimasukkan harus berupa Angka!" sqref="AD45">
      <formula1>-1000000000000000000</formula1>
      <formula2>1000000000000000000</formula2>
    </dataValidation>
    <dataValidation type="decimal" showErrorMessage="1" errorTitle="Kesalahan Jenis Data" error="Data yang dimasukkan harus berupa Angka!" sqref="F46">
      <formula1>-1000000000000000000</formula1>
      <formula2>1000000000000000000</formula2>
    </dataValidation>
    <dataValidation type="decimal" showErrorMessage="1" errorTitle="Kesalahan Jenis Data" error="Data yang dimasukkan harus berupa Angka!" sqref="L46">
      <formula1>-1000000000000000000</formula1>
      <formula2>1000000000000000000</formula2>
    </dataValidation>
    <dataValidation type="decimal" showErrorMessage="1" errorTitle="Kesalahan Jenis Data" error="Data yang dimasukkan harus berupa Angka!" sqref="P46">
      <formula1>-1000000000000000000</formula1>
      <formula2>1000000000000000000</formula2>
    </dataValidation>
    <dataValidation type="decimal" showErrorMessage="1" errorTitle="Kesalahan Jenis Data" error="Data yang dimasukkan harus berupa Angka!" sqref="U46">
      <formula1>-1000000000000000000</formula1>
      <formula2>1000000000000000000</formula2>
    </dataValidation>
    <dataValidation type="decimal" showErrorMessage="1" errorTitle="Kesalahan Jenis Data" error="Data yang dimasukkan harus berupa Angka!" sqref="AA46">
      <formula1>-1000000000000000000</formula1>
      <formula2>1000000000000000000</formula2>
    </dataValidation>
    <dataValidation type="decimal" showErrorMessage="1" errorTitle="Kesalahan Jenis Data" error="Data yang dimasukkan harus berupa Angka!" sqref="AD46">
      <formula1>-1000000000000000000</formula1>
      <formula2>1000000000000000000</formula2>
    </dataValidation>
    <dataValidation type="decimal" showErrorMessage="1" errorTitle="Kesalahan Jenis Data" error="Data yang dimasukkan harus berupa Angka!" sqref="F47">
      <formula1>-1000000000000000000</formula1>
      <formula2>1000000000000000000</formula2>
    </dataValidation>
    <dataValidation type="decimal" showErrorMessage="1" errorTitle="Kesalahan Jenis Data" error="Data yang dimasukkan harus berupa Angka!" sqref="L47">
      <formula1>-1000000000000000000</formula1>
      <formula2>1000000000000000000</formula2>
    </dataValidation>
    <dataValidation type="decimal" showErrorMessage="1" errorTitle="Kesalahan Jenis Data" error="Data yang dimasukkan harus berupa Angka!" sqref="P47">
      <formula1>-1000000000000000000</formula1>
      <formula2>1000000000000000000</formula2>
    </dataValidation>
    <dataValidation type="decimal" showErrorMessage="1" errorTitle="Kesalahan Jenis Data" error="Data yang dimasukkan harus berupa Angka!" sqref="U47">
      <formula1>-1000000000000000000</formula1>
      <formula2>1000000000000000000</formula2>
    </dataValidation>
    <dataValidation type="decimal" showErrorMessage="1" errorTitle="Kesalahan Jenis Data" error="Data yang dimasukkan harus berupa Angka!" sqref="AA47">
      <formula1>-1000000000000000000</formula1>
      <formula2>1000000000000000000</formula2>
    </dataValidation>
    <dataValidation type="decimal" showErrorMessage="1" errorTitle="Kesalahan Jenis Data" error="Data yang dimasukkan harus berupa Angka!" sqref="AD47">
      <formula1>-1000000000000000000</formula1>
      <formula2>1000000000000000000</formula2>
    </dataValidation>
    <dataValidation type="decimal" showErrorMessage="1" errorTitle="Kesalahan Jenis Data" error="Data yang dimasukkan harus berupa Angka!" sqref="F48">
      <formula1>-1000000000000000000</formula1>
      <formula2>1000000000000000000</formula2>
    </dataValidation>
    <dataValidation type="decimal" showErrorMessage="1" errorTitle="Kesalahan Jenis Data" error="Data yang dimasukkan harus berupa Angka!" sqref="L48">
      <formula1>-1000000000000000000</formula1>
      <formula2>1000000000000000000</formula2>
    </dataValidation>
    <dataValidation type="decimal" showErrorMessage="1" errorTitle="Kesalahan Jenis Data" error="Data yang dimasukkan harus berupa Angka!" sqref="P48">
      <formula1>-1000000000000000000</formula1>
      <formula2>1000000000000000000</formula2>
    </dataValidation>
    <dataValidation type="decimal" showErrorMessage="1" errorTitle="Kesalahan Jenis Data" error="Data yang dimasukkan harus berupa Angka!" sqref="U48">
      <formula1>-1000000000000000000</formula1>
      <formula2>1000000000000000000</formula2>
    </dataValidation>
    <dataValidation type="decimal" showErrorMessage="1" errorTitle="Kesalahan Jenis Data" error="Data yang dimasukkan harus berupa Angka!" sqref="AA48">
      <formula1>-1000000000000000000</formula1>
      <formula2>1000000000000000000</formula2>
    </dataValidation>
    <dataValidation type="decimal" showErrorMessage="1" errorTitle="Kesalahan Jenis Data" error="Data yang dimasukkan harus berupa Angka!" sqref="AD48">
      <formula1>-1000000000000000000</formula1>
      <formula2>1000000000000000000</formula2>
    </dataValidation>
    <dataValidation type="decimal" showErrorMessage="1" errorTitle="Kesalahan Jenis Data" error="Data yang dimasukkan harus berupa Angka!" sqref="F49">
      <formula1>-1000000000000000000</formula1>
      <formula2>1000000000000000000</formula2>
    </dataValidation>
    <dataValidation type="decimal" showErrorMessage="1" errorTitle="Kesalahan Jenis Data" error="Data yang dimasukkan harus berupa Angka!" sqref="L49">
      <formula1>-1000000000000000000</formula1>
      <formula2>1000000000000000000</formula2>
    </dataValidation>
    <dataValidation type="decimal" showErrorMessage="1" errorTitle="Kesalahan Jenis Data" error="Data yang dimasukkan harus berupa Angka!" sqref="P49">
      <formula1>-1000000000000000000</formula1>
      <formula2>1000000000000000000</formula2>
    </dataValidation>
    <dataValidation type="decimal" showErrorMessage="1" errorTitle="Kesalahan Jenis Data" error="Data yang dimasukkan harus berupa Angka!" sqref="U49">
      <formula1>-1000000000000000000</formula1>
      <formula2>1000000000000000000</formula2>
    </dataValidation>
    <dataValidation type="decimal" showErrorMessage="1" errorTitle="Kesalahan Jenis Data" error="Data yang dimasukkan harus berupa Angka!" sqref="AA49">
      <formula1>-1000000000000000000</formula1>
      <formula2>1000000000000000000</formula2>
    </dataValidation>
    <dataValidation type="decimal" showErrorMessage="1" errorTitle="Kesalahan Jenis Data" error="Data yang dimasukkan harus berupa Angka!" sqref="AD49">
      <formula1>-1000000000000000000</formula1>
      <formula2>1000000000000000000</formula2>
    </dataValidation>
    <dataValidation type="decimal" showErrorMessage="1" errorTitle="Kesalahan Jenis Data" error="Data yang dimasukkan harus berupa Angka!" sqref="F50">
      <formula1>-1000000000000000000</formula1>
      <formula2>1000000000000000000</formula2>
    </dataValidation>
    <dataValidation type="decimal" showErrorMessage="1" errorTitle="Kesalahan Jenis Data" error="Data yang dimasukkan harus berupa Angka!" sqref="L50">
      <formula1>-1000000000000000000</formula1>
      <formula2>1000000000000000000</formula2>
    </dataValidation>
    <dataValidation type="decimal" showErrorMessage="1" errorTitle="Kesalahan Jenis Data" error="Data yang dimasukkan harus berupa Angka!" sqref="P50">
      <formula1>-1000000000000000000</formula1>
      <formula2>1000000000000000000</formula2>
    </dataValidation>
    <dataValidation type="decimal" showErrorMessage="1" errorTitle="Kesalahan Jenis Data" error="Data yang dimasukkan harus berupa Angka!" sqref="U50">
      <formula1>-1000000000000000000</formula1>
      <formula2>1000000000000000000</formula2>
    </dataValidation>
    <dataValidation type="decimal" showErrorMessage="1" errorTitle="Kesalahan Jenis Data" error="Data yang dimasukkan harus berupa Angka!" sqref="AA50">
      <formula1>-1000000000000000000</formula1>
      <formula2>1000000000000000000</formula2>
    </dataValidation>
    <dataValidation type="decimal" showErrorMessage="1" errorTitle="Kesalahan Jenis Data" error="Data yang dimasukkan harus berupa Angka!" sqref="AD50">
      <formula1>-1000000000000000000</formula1>
      <formula2>1000000000000000000</formula2>
    </dataValidation>
    <dataValidation type="decimal" showErrorMessage="1" errorTitle="Kesalahan Jenis Data" error="Data yang dimasukkan harus berupa Angka!" sqref="F51">
      <formula1>-1000000000000000000</formula1>
      <formula2>1000000000000000000</formula2>
    </dataValidation>
    <dataValidation type="decimal" showErrorMessage="1" errorTitle="Kesalahan Jenis Data" error="Data yang dimasukkan harus berupa Angka!" sqref="L51">
      <formula1>-1000000000000000000</formula1>
      <formula2>1000000000000000000</formula2>
    </dataValidation>
    <dataValidation type="decimal" showErrorMessage="1" errorTitle="Kesalahan Jenis Data" error="Data yang dimasukkan harus berupa Angka!" sqref="P51">
      <formula1>-1000000000000000000</formula1>
      <formula2>1000000000000000000</formula2>
    </dataValidation>
    <dataValidation type="decimal" showErrorMessage="1" errorTitle="Kesalahan Jenis Data" error="Data yang dimasukkan harus berupa Angka!" sqref="U51">
      <formula1>-1000000000000000000</formula1>
      <formula2>1000000000000000000</formula2>
    </dataValidation>
    <dataValidation type="decimal" showErrorMessage="1" errorTitle="Kesalahan Jenis Data" error="Data yang dimasukkan harus berupa Angka!" sqref="AA51">
      <formula1>-1000000000000000000</formula1>
      <formula2>1000000000000000000</formula2>
    </dataValidation>
    <dataValidation type="decimal" showErrorMessage="1" errorTitle="Kesalahan Jenis Data" error="Data yang dimasukkan harus berupa Angka!" sqref="AD51">
      <formula1>-1000000000000000000</formula1>
      <formula2>1000000000000000000</formula2>
    </dataValidation>
    <dataValidation type="decimal" showErrorMessage="1" errorTitle="Kesalahan Jenis Data" error="Data yang dimasukkan harus berupa Angka!" sqref="F52">
      <formula1>-1000000000000000000</formula1>
      <formula2>1000000000000000000</formula2>
    </dataValidation>
    <dataValidation type="decimal" showErrorMessage="1" errorTitle="Kesalahan Jenis Data" error="Data yang dimasukkan harus berupa Angka!" sqref="L52">
      <formula1>-1000000000000000000</formula1>
      <formula2>1000000000000000000</formula2>
    </dataValidation>
    <dataValidation type="decimal" showErrorMessage="1" errorTitle="Kesalahan Jenis Data" error="Data yang dimasukkan harus berupa Angka!" sqref="P52">
      <formula1>-1000000000000000000</formula1>
      <formula2>1000000000000000000</formula2>
    </dataValidation>
    <dataValidation type="decimal" showErrorMessage="1" errorTitle="Kesalahan Jenis Data" error="Data yang dimasukkan harus berupa Angka!" sqref="U52">
      <formula1>-1000000000000000000</formula1>
      <formula2>1000000000000000000</formula2>
    </dataValidation>
    <dataValidation type="decimal" showErrorMessage="1" errorTitle="Kesalahan Jenis Data" error="Data yang dimasukkan harus berupa Angka!" sqref="AA52">
      <formula1>-1000000000000000000</formula1>
      <formula2>1000000000000000000</formula2>
    </dataValidation>
    <dataValidation type="decimal" showErrorMessage="1" errorTitle="Kesalahan Jenis Data" error="Data yang dimasukkan harus berupa Angka!" sqref="AD52">
      <formula1>-1000000000000000000</formula1>
      <formula2>1000000000000000000</formula2>
    </dataValidation>
    <dataValidation type="decimal" showErrorMessage="1" errorTitle="Kesalahan Jenis Data" error="Data yang dimasukkan harus berupa Angka!" sqref="F53">
      <formula1>-1000000000000000000</formula1>
      <formula2>1000000000000000000</formula2>
    </dataValidation>
    <dataValidation type="decimal" showErrorMessage="1" errorTitle="Kesalahan Jenis Data" error="Data yang dimasukkan harus berupa Angka!" sqref="L53">
      <formula1>-1000000000000000000</formula1>
      <formula2>1000000000000000000</formula2>
    </dataValidation>
    <dataValidation type="decimal" showErrorMessage="1" errorTitle="Kesalahan Jenis Data" error="Data yang dimasukkan harus berupa Angka!" sqref="P53">
      <formula1>-1000000000000000000</formula1>
      <formula2>1000000000000000000</formula2>
    </dataValidation>
    <dataValidation type="decimal" showErrorMessage="1" errorTitle="Kesalahan Jenis Data" error="Data yang dimasukkan harus berupa Angka!" sqref="U53">
      <formula1>-1000000000000000000</formula1>
      <formula2>1000000000000000000</formula2>
    </dataValidation>
    <dataValidation type="decimal" showErrorMessage="1" errorTitle="Kesalahan Jenis Data" error="Data yang dimasukkan harus berupa Angka!" sqref="AA53">
      <formula1>-1000000000000000000</formula1>
      <formula2>1000000000000000000</formula2>
    </dataValidation>
    <dataValidation type="decimal" showErrorMessage="1" errorTitle="Kesalahan Jenis Data" error="Data yang dimasukkan harus berupa Angka!" sqref="AD53">
      <formula1>-1000000000000000000</formula1>
      <formula2>1000000000000000000</formula2>
    </dataValidation>
    <dataValidation type="decimal" showErrorMessage="1" errorTitle="Kesalahan Jenis Data" error="Data yang dimasukkan harus berupa Angka!" sqref="F54">
      <formula1>-1000000000000000000</formula1>
      <formula2>1000000000000000000</formula2>
    </dataValidation>
    <dataValidation type="decimal" showErrorMessage="1" errorTitle="Kesalahan Jenis Data" error="Data yang dimasukkan harus berupa Angka!" sqref="L54">
      <formula1>-1000000000000000000</formula1>
      <formula2>1000000000000000000</formula2>
    </dataValidation>
    <dataValidation type="decimal" showErrorMessage="1" errorTitle="Kesalahan Jenis Data" error="Data yang dimasukkan harus berupa Angka!" sqref="P54">
      <formula1>-1000000000000000000</formula1>
      <formula2>1000000000000000000</formula2>
    </dataValidation>
    <dataValidation type="decimal" showErrorMessage="1" errorTitle="Kesalahan Jenis Data" error="Data yang dimasukkan harus berupa Angka!" sqref="U54">
      <formula1>-1000000000000000000</formula1>
      <formula2>1000000000000000000</formula2>
    </dataValidation>
    <dataValidation type="decimal" showErrorMessage="1" errorTitle="Kesalahan Jenis Data" error="Data yang dimasukkan harus berupa Angka!" sqref="AA54">
      <formula1>-1000000000000000000</formula1>
      <formula2>1000000000000000000</formula2>
    </dataValidation>
    <dataValidation type="decimal" showErrorMessage="1" errorTitle="Kesalahan Jenis Data" error="Data yang dimasukkan harus berupa Angka!" sqref="AD54">
      <formula1>-1000000000000000000</formula1>
      <formula2>1000000000000000000</formula2>
    </dataValidation>
    <dataValidation type="decimal" showErrorMessage="1" errorTitle="Kesalahan Jenis Data" error="Data yang dimasukkan harus berupa Angka!" sqref="F55">
      <formula1>-1000000000000000000</formula1>
      <formula2>1000000000000000000</formula2>
    </dataValidation>
    <dataValidation type="decimal" showErrorMessage="1" errorTitle="Kesalahan Jenis Data" error="Data yang dimasukkan harus berupa Angka!" sqref="L55">
      <formula1>-1000000000000000000</formula1>
      <formula2>1000000000000000000</formula2>
    </dataValidation>
    <dataValidation type="decimal" showErrorMessage="1" errorTitle="Kesalahan Jenis Data" error="Data yang dimasukkan harus berupa Angka!" sqref="P55">
      <formula1>-1000000000000000000</formula1>
      <formula2>1000000000000000000</formula2>
    </dataValidation>
    <dataValidation type="decimal" showErrorMessage="1" errorTitle="Kesalahan Jenis Data" error="Data yang dimasukkan harus berupa Angka!" sqref="U55">
      <formula1>-1000000000000000000</formula1>
      <formula2>1000000000000000000</formula2>
    </dataValidation>
    <dataValidation type="decimal" showErrorMessage="1" errorTitle="Kesalahan Jenis Data" error="Data yang dimasukkan harus berupa Angka!" sqref="AA55">
      <formula1>-1000000000000000000</formula1>
      <formula2>1000000000000000000</formula2>
    </dataValidation>
    <dataValidation type="decimal" showErrorMessage="1" errorTitle="Kesalahan Jenis Data" error="Data yang dimasukkan harus berupa Angka!" sqref="AD55">
      <formula1>-1000000000000000000</formula1>
      <formula2>1000000000000000000</formula2>
    </dataValidation>
    <dataValidation type="decimal" showErrorMessage="1" errorTitle="Kesalahan Jenis Data" error="Data yang dimasukkan harus berupa Angka!" sqref="F56">
      <formula1>-1000000000000000000</formula1>
      <formula2>1000000000000000000</formula2>
    </dataValidation>
    <dataValidation type="decimal" showErrorMessage="1" errorTitle="Kesalahan Jenis Data" error="Data yang dimasukkan harus berupa Angka!" sqref="L56">
      <formula1>-1000000000000000000</formula1>
      <formula2>1000000000000000000</formula2>
    </dataValidation>
    <dataValidation type="decimal" showErrorMessage="1" errorTitle="Kesalahan Jenis Data" error="Data yang dimasukkan harus berupa Angka!" sqref="P56">
      <formula1>-1000000000000000000</formula1>
      <formula2>1000000000000000000</formula2>
    </dataValidation>
    <dataValidation type="decimal" showErrorMessage="1" errorTitle="Kesalahan Jenis Data" error="Data yang dimasukkan harus berupa Angka!" sqref="U56">
      <formula1>-1000000000000000000</formula1>
      <formula2>1000000000000000000</formula2>
    </dataValidation>
    <dataValidation type="decimal" showErrorMessage="1" errorTitle="Kesalahan Jenis Data" error="Data yang dimasukkan harus berupa Angka!" sqref="AA56">
      <formula1>-1000000000000000000</formula1>
      <formula2>1000000000000000000</formula2>
    </dataValidation>
    <dataValidation type="decimal" showErrorMessage="1" errorTitle="Kesalahan Jenis Data" error="Data yang dimasukkan harus berupa Angka!" sqref="AD56">
      <formula1>-1000000000000000000</formula1>
      <formula2>1000000000000000000</formula2>
    </dataValidation>
    <dataValidation type="decimal" showErrorMessage="1" errorTitle="Kesalahan Jenis Data" error="Data yang dimasukkan harus berupa Angka!" sqref="F57">
      <formula1>-1000000000000000000</formula1>
      <formula2>1000000000000000000</formula2>
    </dataValidation>
    <dataValidation type="decimal" showErrorMessage="1" errorTitle="Kesalahan Jenis Data" error="Data yang dimasukkan harus berupa Angka!" sqref="L57">
      <formula1>-1000000000000000000</formula1>
      <formula2>1000000000000000000</formula2>
    </dataValidation>
    <dataValidation type="decimal" showErrorMessage="1" errorTitle="Kesalahan Jenis Data" error="Data yang dimasukkan harus berupa Angka!" sqref="P57">
      <formula1>-1000000000000000000</formula1>
      <formula2>1000000000000000000</formula2>
    </dataValidation>
    <dataValidation type="decimal" showErrorMessage="1" errorTitle="Kesalahan Jenis Data" error="Data yang dimasukkan harus berupa Angka!" sqref="U57">
      <formula1>-1000000000000000000</formula1>
      <formula2>1000000000000000000</formula2>
    </dataValidation>
    <dataValidation type="decimal" showErrorMessage="1" errorTitle="Kesalahan Jenis Data" error="Data yang dimasukkan harus berupa Angka!" sqref="AA57">
      <formula1>-1000000000000000000</formula1>
      <formula2>1000000000000000000</formula2>
    </dataValidation>
    <dataValidation type="decimal" showErrorMessage="1" errorTitle="Kesalahan Jenis Data" error="Data yang dimasukkan harus berupa Angka!" sqref="AD57">
      <formula1>-1000000000000000000</formula1>
      <formula2>1000000000000000000</formula2>
    </dataValidation>
    <dataValidation type="decimal" showErrorMessage="1" errorTitle="Kesalahan Jenis Data" error="Data yang dimasukkan harus berupa Angka!" sqref="F58">
      <formula1>-1000000000000000000</formula1>
      <formula2>1000000000000000000</formula2>
    </dataValidation>
    <dataValidation type="decimal" showErrorMessage="1" errorTitle="Kesalahan Jenis Data" error="Data yang dimasukkan harus berupa Angka!" sqref="L58">
      <formula1>-1000000000000000000</formula1>
      <formula2>1000000000000000000</formula2>
    </dataValidation>
    <dataValidation type="decimal" showErrorMessage="1" errorTitle="Kesalahan Jenis Data" error="Data yang dimasukkan harus berupa Angka!" sqref="P58">
      <formula1>-1000000000000000000</formula1>
      <formula2>1000000000000000000</formula2>
    </dataValidation>
    <dataValidation type="decimal" showErrorMessage="1" errorTitle="Kesalahan Jenis Data" error="Data yang dimasukkan harus berupa Angka!" sqref="U58">
      <formula1>-1000000000000000000</formula1>
      <formula2>1000000000000000000</formula2>
    </dataValidation>
    <dataValidation type="decimal" showErrorMessage="1" errorTitle="Kesalahan Jenis Data" error="Data yang dimasukkan harus berupa Angka!" sqref="AA58">
      <formula1>-1000000000000000000</formula1>
      <formula2>1000000000000000000</formula2>
    </dataValidation>
    <dataValidation type="decimal" showErrorMessage="1" errorTitle="Kesalahan Jenis Data" error="Data yang dimasukkan harus berupa Angka!" sqref="AD58">
      <formula1>-1000000000000000000</formula1>
      <formula2>1000000000000000000</formula2>
    </dataValidation>
    <dataValidation type="decimal" showErrorMessage="1" errorTitle="Kesalahan Jenis Data" error="Data yang dimasukkan harus berupa Angka!" sqref="F59">
      <formula1>-1000000000000000000</formula1>
      <formula2>1000000000000000000</formula2>
    </dataValidation>
    <dataValidation type="decimal" showErrorMessage="1" errorTitle="Kesalahan Jenis Data" error="Data yang dimasukkan harus berupa Angka!" sqref="L59">
      <formula1>-1000000000000000000</formula1>
      <formula2>1000000000000000000</formula2>
    </dataValidation>
    <dataValidation type="decimal" showErrorMessage="1" errorTitle="Kesalahan Jenis Data" error="Data yang dimasukkan harus berupa Angka!" sqref="P59">
      <formula1>-1000000000000000000</formula1>
      <formula2>1000000000000000000</formula2>
    </dataValidation>
    <dataValidation type="decimal" showErrorMessage="1" errorTitle="Kesalahan Jenis Data" error="Data yang dimasukkan harus berupa Angka!" sqref="U59">
      <formula1>-1000000000000000000</formula1>
      <formula2>1000000000000000000</formula2>
    </dataValidation>
    <dataValidation type="decimal" showErrorMessage="1" errorTitle="Kesalahan Jenis Data" error="Data yang dimasukkan harus berupa Angka!" sqref="AA59">
      <formula1>-1000000000000000000</formula1>
      <formula2>1000000000000000000</formula2>
    </dataValidation>
    <dataValidation type="decimal" showErrorMessage="1" errorTitle="Kesalahan Jenis Data" error="Data yang dimasukkan harus berupa Angka!" sqref="AD59">
      <formula1>-1000000000000000000</formula1>
      <formula2>1000000000000000000</formula2>
    </dataValidation>
    <dataValidation type="decimal" showErrorMessage="1" errorTitle="Kesalahan Jenis Data" error="Data yang dimasukkan harus berupa Angka!" sqref="F60">
      <formula1>-1000000000000000000</formula1>
      <formula2>1000000000000000000</formula2>
    </dataValidation>
    <dataValidation type="decimal" showErrorMessage="1" errorTitle="Kesalahan Jenis Data" error="Data yang dimasukkan harus berupa Angka!" sqref="L60">
      <formula1>-1000000000000000000</formula1>
      <formula2>1000000000000000000</formula2>
    </dataValidation>
    <dataValidation type="decimal" showErrorMessage="1" errorTitle="Kesalahan Jenis Data" error="Data yang dimasukkan harus berupa Angka!" sqref="P60">
      <formula1>-1000000000000000000</formula1>
      <formula2>1000000000000000000</formula2>
    </dataValidation>
    <dataValidation type="decimal" showErrorMessage="1" errorTitle="Kesalahan Jenis Data" error="Data yang dimasukkan harus berupa Angka!" sqref="U60">
      <formula1>-1000000000000000000</formula1>
      <formula2>1000000000000000000</formula2>
    </dataValidation>
    <dataValidation type="decimal" showErrorMessage="1" errorTitle="Kesalahan Jenis Data" error="Data yang dimasukkan harus berupa Angka!" sqref="AA60">
      <formula1>-1000000000000000000</formula1>
      <formula2>1000000000000000000</formula2>
    </dataValidation>
    <dataValidation type="decimal" showErrorMessage="1" errorTitle="Kesalahan Jenis Data" error="Data yang dimasukkan harus berupa Angka!" sqref="AD60">
      <formula1>-1000000000000000000</formula1>
      <formula2>1000000000000000000</formula2>
    </dataValidation>
    <dataValidation type="decimal" showErrorMessage="1" errorTitle="Kesalahan Jenis Data" error="Data yang dimasukkan harus berupa Angka!" sqref="F61">
      <formula1>-1000000000000000000</formula1>
      <formula2>1000000000000000000</formula2>
    </dataValidation>
    <dataValidation type="decimal" showErrorMessage="1" errorTitle="Kesalahan Jenis Data" error="Data yang dimasukkan harus berupa Angka!" sqref="L61">
      <formula1>-1000000000000000000</formula1>
      <formula2>1000000000000000000</formula2>
    </dataValidation>
    <dataValidation type="decimal" showErrorMessage="1" errorTitle="Kesalahan Jenis Data" error="Data yang dimasukkan harus berupa Angka!" sqref="P61">
      <formula1>-1000000000000000000</formula1>
      <formula2>1000000000000000000</formula2>
    </dataValidation>
    <dataValidation type="decimal" showErrorMessage="1" errorTitle="Kesalahan Jenis Data" error="Data yang dimasukkan harus berupa Angka!" sqref="U61">
      <formula1>-1000000000000000000</formula1>
      <formula2>1000000000000000000</formula2>
    </dataValidation>
    <dataValidation type="decimal" showErrorMessage="1" errorTitle="Kesalahan Jenis Data" error="Data yang dimasukkan harus berupa Angka!" sqref="AA61">
      <formula1>-1000000000000000000</formula1>
      <formula2>1000000000000000000</formula2>
    </dataValidation>
    <dataValidation type="decimal" showErrorMessage="1" errorTitle="Kesalahan Jenis Data" error="Data yang dimasukkan harus berupa Angka!" sqref="AD61">
      <formula1>-1000000000000000000</formula1>
      <formula2>1000000000000000000</formula2>
    </dataValidation>
    <dataValidation type="decimal" showErrorMessage="1" errorTitle="Kesalahan Jenis Data" error="Data yang dimasukkan harus berupa Angka!" sqref="F62">
      <formula1>-1000000000000000000</formula1>
      <formula2>1000000000000000000</formula2>
    </dataValidation>
    <dataValidation type="decimal" showErrorMessage="1" errorTitle="Kesalahan Jenis Data" error="Data yang dimasukkan harus berupa Angka!" sqref="L62">
      <formula1>-1000000000000000000</formula1>
      <formula2>1000000000000000000</formula2>
    </dataValidation>
    <dataValidation type="decimal" showErrorMessage="1" errorTitle="Kesalahan Jenis Data" error="Data yang dimasukkan harus berupa Angka!" sqref="P62">
      <formula1>-1000000000000000000</formula1>
      <formula2>1000000000000000000</formula2>
    </dataValidation>
    <dataValidation type="decimal" showErrorMessage="1" errorTitle="Kesalahan Jenis Data" error="Data yang dimasukkan harus berupa Angka!" sqref="U62">
      <formula1>-1000000000000000000</formula1>
      <formula2>1000000000000000000</formula2>
    </dataValidation>
    <dataValidation type="decimal" showErrorMessage="1" errorTitle="Kesalahan Jenis Data" error="Data yang dimasukkan harus berupa Angka!" sqref="AA62">
      <formula1>-1000000000000000000</formula1>
      <formula2>1000000000000000000</formula2>
    </dataValidation>
    <dataValidation type="decimal" showErrorMessage="1" errorTitle="Kesalahan Jenis Data" error="Data yang dimasukkan harus berupa Angka!" sqref="AD62">
      <formula1>-1000000000000000000</formula1>
      <formula2>1000000000000000000</formula2>
    </dataValidation>
    <dataValidation type="decimal" showErrorMessage="1" errorTitle="Kesalahan Jenis Data" error="Data yang dimasukkan harus berupa Angka!" sqref="F63">
      <formula1>-1000000000000000000</formula1>
      <formula2>1000000000000000000</formula2>
    </dataValidation>
    <dataValidation type="decimal" showErrorMessage="1" errorTitle="Kesalahan Jenis Data" error="Data yang dimasukkan harus berupa Angka!" sqref="L63">
      <formula1>-1000000000000000000</formula1>
      <formula2>1000000000000000000</formula2>
    </dataValidation>
    <dataValidation type="decimal" showErrorMessage="1" errorTitle="Kesalahan Jenis Data" error="Data yang dimasukkan harus berupa Angka!" sqref="P63">
      <formula1>-1000000000000000000</formula1>
      <formula2>1000000000000000000</formula2>
    </dataValidation>
    <dataValidation type="decimal" showErrorMessage="1" errorTitle="Kesalahan Jenis Data" error="Data yang dimasukkan harus berupa Angka!" sqref="U63">
      <formula1>-1000000000000000000</formula1>
      <formula2>1000000000000000000</formula2>
    </dataValidation>
    <dataValidation type="decimal" showErrorMessage="1" errorTitle="Kesalahan Jenis Data" error="Data yang dimasukkan harus berupa Angka!" sqref="AA63">
      <formula1>-1000000000000000000</formula1>
      <formula2>1000000000000000000</formula2>
    </dataValidation>
    <dataValidation type="decimal" showErrorMessage="1" errorTitle="Kesalahan Jenis Data" error="Data yang dimasukkan harus berupa Angka!" sqref="AD63">
      <formula1>-1000000000000000000</formula1>
      <formula2>1000000000000000000</formula2>
    </dataValidation>
    <dataValidation type="decimal" showErrorMessage="1" errorTitle="Kesalahan Jenis Data" error="Data yang dimasukkan harus berupa Angka!" sqref="F64">
      <formula1>-1000000000000000000</formula1>
      <formula2>1000000000000000000</formula2>
    </dataValidation>
    <dataValidation type="decimal" showErrorMessage="1" errorTitle="Kesalahan Jenis Data" error="Data yang dimasukkan harus berupa Angka!" sqref="L64">
      <formula1>-1000000000000000000</formula1>
      <formula2>1000000000000000000</formula2>
    </dataValidation>
    <dataValidation type="decimal" showErrorMessage="1" errorTitle="Kesalahan Jenis Data" error="Data yang dimasukkan harus berupa Angka!" sqref="P64">
      <formula1>-1000000000000000000</formula1>
      <formula2>1000000000000000000</formula2>
    </dataValidation>
    <dataValidation type="decimal" showErrorMessage="1" errorTitle="Kesalahan Jenis Data" error="Data yang dimasukkan harus berupa Angka!" sqref="U64">
      <formula1>-1000000000000000000</formula1>
      <formula2>1000000000000000000</formula2>
    </dataValidation>
    <dataValidation type="decimal" showErrorMessage="1" errorTitle="Kesalahan Jenis Data" error="Data yang dimasukkan harus berupa Angka!" sqref="AA64">
      <formula1>-1000000000000000000</formula1>
      <formula2>1000000000000000000</formula2>
    </dataValidation>
    <dataValidation type="decimal" showErrorMessage="1" errorTitle="Kesalahan Jenis Data" error="Data yang dimasukkan harus berupa Angka!" sqref="AD64">
      <formula1>-1000000000000000000</formula1>
      <formula2>1000000000000000000</formula2>
    </dataValidation>
    <dataValidation type="decimal" showErrorMessage="1" errorTitle="Kesalahan Jenis Data" error="Data yang dimasukkan harus berupa Angka!" sqref="F65">
      <formula1>-1000000000000000000</formula1>
      <formula2>1000000000000000000</formula2>
    </dataValidation>
    <dataValidation type="decimal" showErrorMessage="1" errorTitle="Kesalahan Jenis Data" error="Data yang dimasukkan harus berupa Angka!" sqref="L65">
      <formula1>-1000000000000000000</formula1>
      <formula2>1000000000000000000</formula2>
    </dataValidation>
    <dataValidation type="decimal" showErrorMessage="1" errorTitle="Kesalahan Jenis Data" error="Data yang dimasukkan harus berupa Angka!" sqref="P65">
      <formula1>-1000000000000000000</formula1>
      <formula2>1000000000000000000</formula2>
    </dataValidation>
    <dataValidation type="decimal" showErrorMessage="1" errorTitle="Kesalahan Jenis Data" error="Data yang dimasukkan harus berupa Angka!" sqref="U65">
      <formula1>-1000000000000000000</formula1>
      <formula2>1000000000000000000</formula2>
    </dataValidation>
    <dataValidation type="decimal" showErrorMessage="1" errorTitle="Kesalahan Jenis Data" error="Data yang dimasukkan harus berupa Angka!" sqref="AA65">
      <formula1>-1000000000000000000</formula1>
      <formula2>1000000000000000000</formula2>
    </dataValidation>
    <dataValidation type="decimal" showErrorMessage="1" errorTitle="Kesalahan Jenis Data" error="Data yang dimasukkan harus berupa Angka!" sqref="AD65">
      <formula1>-1000000000000000000</formula1>
      <formula2>1000000000000000000</formula2>
    </dataValidation>
    <dataValidation type="decimal" showErrorMessage="1" errorTitle="Kesalahan Jenis Data" error="Data yang dimasukkan harus berupa Angka!" sqref="F66">
      <formula1>-1000000000000000000</formula1>
      <formula2>1000000000000000000</formula2>
    </dataValidation>
    <dataValidation type="decimal" showErrorMessage="1" errorTitle="Kesalahan Jenis Data" error="Data yang dimasukkan harus berupa Angka!" sqref="L66">
      <formula1>-1000000000000000000</formula1>
      <formula2>1000000000000000000</formula2>
    </dataValidation>
    <dataValidation type="decimal" showErrorMessage="1" errorTitle="Kesalahan Jenis Data" error="Data yang dimasukkan harus berupa Angka!" sqref="P66">
      <formula1>-1000000000000000000</formula1>
      <formula2>1000000000000000000</formula2>
    </dataValidation>
    <dataValidation type="decimal" showErrorMessage="1" errorTitle="Kesalahan Jenis Data" error="Data yang dimasukkan harus berupa Angka!" sqref="U66">
      <formula1>-1000000000000000000</formula1>
      <formula2>1000000000000000000</formula2>
    </dataValidation>
    <dataValidation type="decimal" showErrorMessage="1" errorTitle="Kesalahan Jenis Data" error="Data yang dimasukkan harus berupa Angka!" sqref="AA66">
      <formula1>-1000000000000000000</formula1>
      <formula2>1000000000000000000</formula2>
    </dataValidation>
    <dataValidation type="decimal" showErrorMessage="1" errorTitle="Kesalahan Jenis Data" error="Data yang dimasukkan harus berupa Angka!" sqref="AD66">
      <formula1>-1000000000000000000</formula1>
      <formula2>1000000000000000000</formula2>
    </dataValidation>
    <dataValidation type="decimal" showErrorMessage="1" errorTitle="Kesalahan Jenis Data" error="Data yang dimasukkan harus berupa Angka!" sqref="F67">
      <formula1>-1000000000000000000</formula1>
      <formula2>1000000000000000000</formula2>
    </dataValidation>
    <dataValidation type="decimal" showErrorMessage="1" errorTitle="Kesalahan Jenis Data" error="Data yang dimasukkan harus berupa Angka!" sqref="L67">
      <formula1>-1000000000000000000</formula1>
      <formula2>1000000000000000000</formula2>
    </dataValidation>
    <dataValidation type="decimal" showErrorMessage="1" errorTitle="Kesalahan Jenis Data" error="Data yang dimasukkan harus berupa Angka!" sqref="P67">
      <formula1>-1000000000000000000</formula1>
      <formula2>1000000000000000000</formula2>
    </dataValidation>
    <dataValidation type="decimal" showErrorMessage="1" errorTitle="Kesalahan Jenis Data" error="Data yang dimasukkan harus berupa Angka!" sqref="U67">
      <formula1>-1000000000000000000</formula1>
      <formula2>1000000000000000000</formula2>
    </dataValidation>
    <dataValidation type="decimal" showErrorMessage="1" errorTitle="Kesalahan Jenis Data" error="Data yang dimasukkan harus berupa Angka!" sqref="AA67">
      <formula1>-1000000000000000000</formula1>
      <formula2>1000000000000000000</formula2>
    </dataValidation>
    <dataValidation type="decimal" showErrorMessage="1" errorTitle="Kesalahan Jenis Data" error="Data yang dimasukkan harus berupa Angka!" sqref="AD67">
      <formula1>-1000000000000000000</formula1>
      <formula2>1000000000000000000</formula2>
    </dataValidation>
    <dataValidation type="decimal" showErrorMessage="1" errorTitle="Kesalahan Jenis Data" error="Data yang dimasukkan harus berupa Angka!" sqref="F68">
      <formula1>-1000000000000000000</formula1>
      <formula2>1000000000000000000</formula2>
    </dataValidation>
    <dataValidation type="decimal" showErrorMessage="1" errorTitle="Kesalahan Jenis Data" error="Data yang dimasukkan harus berupa Angka!" sqref="L68">
      <formula1>-1000000000000000000</formula1>
      <formula2>1000000000000000000</formula2>
    </dataValidation>
    <dataValidation type="decimal" showErrorMessage="1" errorTitle="Kesalahan Jenis Data" error="Data yang dimasukkan harus berupa Angka!" sqref="P68">
      <formula1>-1000000000000000000</formula1>
      <formula2>1000000000000000000</formula2>
    </dataValidation>
    <dataValidation type="decimal" showErrorMessage="1" errorTitle="Kesalahan Jenis Data" error="Data yang dimasukkan harus berupa Angka!" sqref="U68">
      <formula1>-1000000000000000000</formula1>
      <formula2>1000000000000000000</formula2>
    </dataValidation>
    <dataValidation type="decimal" showErrorMessage="1" errorTitle="Kesalahan Jenis Data" error="Data yang dimasukkan harus berupa Angka!" sqref="AA68">
      <formula1>-1000000000000000000</formula1>
      <formula2>1000000000000000000</formula2>
    </dataValidation>
    <dataValidation type="decimal" showErrorMessage="1" errorTitle="Kesalahan Jenis Data" error="Data yang dimasukkan harus berupa Angka!" sqref="AD68">
      <formula1>-1000000000000000000</formula1>
      <formula2>1000000000000000000</formula2>
    </dataValidation>
    <dataValidation type="decimal" showErrorMessage="1" errorTitle="Kesalahan Jenis Data" error="Data yang dimasukkan harus berupa Angka!" sqref="F69">
      <formula1>-1000000000000000000</formula1>
      <formula2>1000000000000000000</formula2>
    </dataValidation>
    <dataValidation type="decimal" showErrorMessage="1" errorTitle="Kesalahan Jenis Data" error="Data yang dimasukkan harus berupa Angka!" sqref="L69">
      <formula1>-1000000000000000000</formula1>
      <formula2>1000000000000000000</formula2>
    </dataValidation>
    <dataValidation type="decimal" showErrorMessage="1" errorTitle="Kesalahan Jenis Data" error="Data yang dimasukkan harus berupa Angka!" sqref="P69">
      <formula1>-1000000000000000000</formula1>
      <formula2>1000000000000000000</formula2>
    </dataValidation>
    <dataValidation type="decimal" showErrorMessage="1" errorTitle="Kesalahan Jenis Data" error="Data yang dimasukkan harus berupa Angka!" sqref="U69">
      <formula1>-1000000000000000000</formula1>
      <formula2>1000000000000000000</formula2>
    </dataValidation>
    <dataValidation type="decimal" showErrorMessage="1" errorTitle="Kesalahan Jenis Data" error="Data yang dimasukkan harus berupa Angka!" sqref="AA69">
      <formula1>-1000000000000000000</formula1>
      <formula2>1000000000000000000</formula2>
    </dataValidation>
    <dataValidation type="decimal" showErrorMessage="1" errorTitle="Kesalahan Jenis Data" error="Data yang dimasukkan harus berupa Angka!" sqref="AD69">
      <formula1>-1000000000000000000</formula1>
      <formula2>1000000000000000000</formula2>
    </dataValidation>
    <dataValidation type="decimal" showErrorMessage="1" errorTitle="Kesalahan Jenis Data" error="Data yang dimasukkan harus berupa Angka!" sqref="F70">
      <formula1>-1000000000000000000</formula1>
      <formula2>1000000000000000000</formula2>
    </dataValidation>
    <dataValidation type="decimal" showErrorMessage="1" errorTitle="Kesalahan Jenis Data" error="Data yang dimasukkan harus berupa Angka!" sqref="L70">
      <formula1>-1000000000000000000</formula1>
      <formula2>1000000000000000000</formula2>
    </dataValidation>
    <dataValidation type="decimal" showErrorMessage="1" errorTitle="Kesalahan Jenis Data" error="Data yang dimasukkan harus berupa Angka!" sqref="P70">
      <formula1>-1000000000000000000</formula1>
      <formula2>1000000000000000000</formula2>
    </dataValidation>
    <dataValidation type="decimal" showErrorMessage="1" errorTitle="Kesalahan Jenis Data" error="Data yang dimasukkan harus berupa Angka!" sqref="U70">
      <formula1>-1000000000000000000</formula1>
      <formula2>1000000000000000000</formula2>
    </dataValidation>
    <dataValidation type="decimal" showErrorMessage="1" errorTitle="Kesalahan Jenis Data" error="Data yang dimasukkan harus berupa Angka!" sqref="AA70">
      <formula1>-1000000000000000000</formula1>
      <formula2>1000000000000000000</formula2>
    </dataValidation>
    <dataValidation type="decimal" showErrorMessage="1" errorTitle="Kesalahan Jenis Data" error="Data yang dimasukkan harus berupa Angka!" sqref="AD70">
      <formula1>-1000000000000000000</formula1>
      <formula2>1000000000000000000</formula2>
    </dataValidation>
    <dataValidation type="decimal" showErrorMessage="1" errorTitle="Kesalahan Jenis Data" error="Data yang dimasukkan harus berupa Angka!" sqref="F71">
      <formula1>-1000000000000000000</formula1>
      <formula2>1000000000000000000</formula2>
    </dataValidation>
    <dataValidation type="decimal" showErrorMessage="1" errorTitle="Kesalahan Jenis Data" error="Data yang dimasukkan harus berupa Angka!" sqref="L71">
      <formula1>-1000000000000000000</formula1>
      <formula2>1000000000000000000</formula2>
    </dataValidation>
    <dataValidation type="decimal" showErrorMessage="1" errorTitle="Kesalahan Jenis Data" error="Data yang dimasukkan harus berupa Angka!" sqref="P71">
      <formula1>-1000000000000000000</formula1>
      <formula2>1000000000000000000</formula2>
    </dataValidation>
    <dataValidation type="decimal" showErrorMessage="1" errorTitle="Kesalahan Jenis Data" error="Data yang dimasukkan harus berupa Angka!" sqref="U71">
      <formula1>-1000000000000000000</formula1>
      <formula2>1000000000000000000</formula2>
    </dataValidation>
    <dataValidation type="decimal" showErrorMessage="1" errorTitle="Kesalahan Jenis Data" error="Data yang dimasukkan harus berupa Angka!" sqref="AA71">
      <formula1>-1000000000000000000</formula1>
      <formula2>1000000000000000000</formula2>
    </dataValidation>
    <dataValidation type="decimal" showErrorMessage="1" errorTitle="Kesalahan Jenis Data" error="Data yang dimasukkan harus berupa Angka!" sqref="AD71">
      <formula1>-1000000000000000000</formula1>
      <formula2>1000000000000000000</formula2>
    </dataValidation>
    <dataValidation type="decimal" showErrorMessage="1" errorTitle="Kesalahan Jenis Data" error="Data yang dimasukkan harus berupa Angka!" sqref="F72">
      <formula1>-1000000000000000000</formula1>
      <formula2>1000000000000000000</formula2>
    </dataValidation>
    <dataValidation type="decimal" showErrorMessage="1" errorTitle="Kesalahan Jenis Data" error="Data yang dimasukkan harus berupa Angka!" sqref="L72">
      <formula1>-1000000000000000000</formula1>
      <formula2>1000000000000000000</formula2>
    </dataValidation>
    <dataValidation type="decimal" showErrorMessage="1" errorTitle="Kesalahan Jenis Data" error="Data yang dimasukkan harus berupa Angka!" sqref="P72">
      <formula1>-1000000000000000000</formula1>
      <formula2>1000000000000000000</formula2>
    </dataValidation>
    <dataValidation type="decimal" showErrorMessage="1" errorTitle="Kesalahan Jenis Data" error="Data yang dimasukkan harus berupa Angka!" sqref="U72">
      <formula1>-1000000000000000000</formula1>
      <formula2>1000000000000000000</formula2>
    </dataValidation>
    <dataValidation type="decimal" showErrorMessage="1" errorTitle="Kesalahan Jenis Data" error="Data yang dimasukkan harus berupa Angka!" sqref="AA72">
      <formula1>-1000000000000000000</formula1>
      <formula2>1000000000000000000</formula2>
    </dataValidation>
    <dataValidation type="decimal" showErrorMessage="1" errorTitle="Kesalahan Jenis Data" error="Data yang dimasukkan harus berupa Angka!" sqref="AD72">
      <formula1>-1000000000000000000</formula1>
      <formula2>1000000000000000000</formula2>
    </dataValidation>
    <dataValidation type="decimal" showErrorMessage="1" errorTitle="Kesalahan Jenis Data" error="Data yang dimasukkan harus berupa Angka!" sqref="F73">
      <formula1>-1000000000000000000</formula1>
      <formula2>1000000000000000000</formula2>
    </dataValidation>
    <dataValidation type="decimal" showErrorMessage="1" errorTitle="Kesalahan Jenis Data" error="Data yang dimasukkan harus berupa Angka!" sqref="L73">
      <formula1>-1000000000000000000</formula1>
      <formula2>1000000000000000000</formula2>
    </dataValidation>
    <dataValidation type="decimal" showErrorMessage="1" errorTitle="Kesalahan Jenis Data" error="Data yang dimasukkan harus berupa Angka!" sqref="P73">
      <formula1>-1000000000000000000</formula1>
      <formula2>1000000000000000000</formula2>
    </dataValidation>
    <dataValidation type="decimal" showErrorMessage="1" errorTitle="Kesalahan Jenis Data" error="Data yang dimasukkan harus berupa Angka!" sqref="U73">
      <formula1>-1000000000000000000</formula1>
      <formula2>1000000000000000000</formula2>
    </dataValidation>
    <dataValidation type="decimal" showErrorMessage="1" errorTitle="Kesalahan Jenis Data" error="Data yang dimasukkan harus berupa Angka!" sqref="AA73">
      <formula1>-1000000000000000000</formula1>
      <formula2>1000000000000000000</formula2>
    </dataValidation>
    <dataValidation type="decimal" showErrorMessage="1" errorTitle="Kesalahan Jenis Data" error="Data yang dimasukkan harus berupa Angka!" sqref="AD73">
      <formula1>-1000000000000000000</formula1>
      <formula2>1000000000000000000</formula2>
    </dataValidation>
    <dataValidation type="decimal" showErrorMessage="1" errorTitle="Kesalahan Jenis Data" error="Data yang dimasukkan harus berupa Angka!" sqref="F74">
      <formula1>-1000000000000000000</formula1>
      <formula2>1000000000000000000</formula2>
    </dataValidation>
    <dataValidation type="decimal" showErrorMessage="1" errorTitle="Kesalahan Jenis Data" error="Data yang dimasukkan harus berupa Angka!" sqref="L74">
      <formula1>-1000000000000000000</formula1>
      <formula2>1000000000000000000</formula2>
    </dataValidation>
    <dataValidation type="decimal" showErrorMessage="1" errorTitle="Kesalahan Jenis Data" error="Data yang dimasukkan harus berupa Angka!" sqref="P74">
      <formula1>-1000000000000000000</formula1>
      <formula2>1000000000000000000</formula2>
    </dataValidation>
    <dataValidation type="decimal" showErrorMessage="1" errorTitle="Kesalahan Jenis Data" error="Data yang dimasukkan harus berupa Angka!" sqref="U74">
      <formula1>-1000000000000000000</formula1>
      <formula2>1000000000000000000</formula2>
    </dataValidation>
    <dataValidation type="decimal" showErrorMessage="1" errorTitle="Kesalahan Jenis Data" error="Data yang dimasukkan harus berupa Angka!" sqref="AA74">
      <formula1>-1000000000000000000</formula1>
      <formula2>1000000000000000000</formula2>
    </dataValidation>
    <dataValidation type="decimal" showErrorMessage="1" errorTitle="Kesalahan Jenis Data" error="Data yang dimasukkan harus berupa Angka!" sqref="AD74">
      <formula1>-1000000000000000000</formula1>
      <formula2>1000000000000000000</formula2>
    </dataValidation>
    <dataValidation type="decimal" showErrorMessage="1" errorTitle="Kesalahan Jenis Data" error="Data yang dimasukkan harus berupa Angka!" sqref="F75">
      <formula1>-1000000000000000000</formula1>
      <formula2>1000000000000000000</formula2>
    </dataValidation>
    <dataValidation type="decimal" showErrorMessage="1" errorTitle="Kesalahan Jenis Data" error="Data yang dimasukkan harus berupa Angka!" sqref="L75">
      <formula1>-1000000000000000000</formula1>
      <formula2>1000000000000000000</formula2>
    </dataValidation>
    <dataValidation type="decimal" showErrorMessage="1" errorTitle="Kesalahan Jenis Data" error="Data yang dimasukkan harus berupa Angka!" sqref="P75">
      <formula1>-1000000000000000000</formula1>
      <formula2>1000000000000000000</formula2>
    </dataValidation>
    <dataValidation type="decimal" showErrorMessage="1" errorTitle="Kesalahan Jenis Data" error="Data yang dimasukkan harus berupa Angka!" sqref="U75">
      <formula1>-1000000000000000000</formula1>
      <formula2>1000000000000000000</formula2>
    </dataValidation>
    <dataValidation type="decimal" showErrorMessage="1" errorTitle="Kesalahan Jenis Data" error="Data yang dimasukkan harus berupa Angka!" sqref="AA75">
      <formula1>-1000000000000000000</formula1>
      <formula2>1000000000000000000</formula2>
    </dataValidation>
    <dataValidation type="decimal" showErrorMessage="1" errorTitle="Kesalahan Jenis Data" error="Data yang dimasukkan harus berupa Angka!" sqref="AD75">
      <formula1>-1000000000000000000</formula1>
      <formula2>1000000000000000000</formula2>
    </dataValidation>
    <dataValidation type="decimal" showErrorMessage="1" errorTitle="Kesalahan Jenis Data" error="Data yang dimasukkan harus berupa Angka!" sqref="F76">
      <formula1>-1000000000000000000</formula1>
      <formula2>1000000000000000000</formula2>
    </dataValidation>
    <dataValidation type="decimal" showErrorMessage="1" errorTitle="Kesalahan Jenis Data" error="Data yang dimasukkan harus berupa Angka!" sqref="L76">
      <formula1>-1000000000000000000</formula1>
      <formula2>1000000000000000000</formula2>
    </dataValidation>
    <dataValidation type="decimal" showErrorMessage="1" errorTitle="Kesalahan Jenis Data" error="Data yang dimasukkan harus berupa Angka!" sqref="P76">
      <formula1>-1000000000000000000</formula1>
      <formula2>1000000000000000000</formula2>
    </dataValidation>
    <dataValidation type="decimal" showErrorMessage="1" errorTitle="Kesalahan Jenis Data" error="Data yang dimasukkan harus berupa Angka!" sqref="U76">
      <formula1>-1000000000000000000</formula1>
      <formula2>1000000000000000000</formula2>
    </dataValidation>
    <dataValidation type="decimal" showErrorMessage="1" errorTitle="Kesalahan Jenis Data" error="Data yang dimasukkan harus berupa Angka!" sqref="AA76">
      <formula1>-1000000000000000000</formula1>
      <formula2>1000000000000000000</formula2>
    </dataValidation>
    <dataValidation type="decimal" showErrorMessage="1" errorTitle="Kesalahan Jenis Data" error="Data yang dimasukkan harus berupa Angka!" sqref="AD76">
      <formula1>-1000000000000000000</formula1>
      <formula2>1000000000000000000</formula2>
    </dataValidation>
    <dataValidation type="decimal" showErrorMessage="1" errorTitle="Kesalahan Jenis Data" error="Data yang dimasukkan harus berupa Angka!" sqref="F77">
      <formula1>-1000000000000000000</formula1>
      <formula2>1000000000000000000</formula2>
    </dataValidation>
    <dataValidation type="decimal" showErrorMessage="1" errorTitle="Kesalahan Jenis Data" error="Data yang dimasukkan harus berupa Angka!" sqref="L77">
      <formula1>-1000000000000000000</formula1>
      <formula2>1000000000000000000</formula2>
    </dataValidation>
    <dataValidation type="decimal" showErrorMessage="1" errorTitle="Kesalahan Jenis Data" error="Data yang dimasukkan harus berupa Angka!" sqref="P77">
      <formula1>-1000000000000000000</formula1>
      <formula2>1000000000000000000</formula2>
    </dataValidation>
    <dataValidation type="decimal" showErrorMessage="1" errorTitle="Kesalahan Jenis Data" error="Data yang dimasukkan harus berupa Angka!" sqref="U77">
      <formula1>-1000000000000000000</formula1>
      <formula2>1000000000000000000</formula2>
    </dataValidation>
    <dataValidation type="decimal" showErrorMessage="1" errorTitle="Kesalahan Jenis Data" error="Data yang dimasukkan harus berupa Angka!" sqref="AA77">
      <formula1>-1000000000000000000</formula1>
      <formula2>1000000000000000000</formula2>
    </dataValidation>
    <dataValidation type="decimal" showErrorMessage="1" errorTitle="Kesalahan Jenis Data" error="Data yang dimasukkan harus berupa Angka!" sqref="AD77">
      <formula1>-1000000000000000000</formula1>
      <formula2>1000000000000000000</formula2>
    </dataValidation>
    <dataValidation type="decimal" showErrorMessage="1" errorTitle="Kesalahan Jenis Data" error="Data yang dimasukkan harus berupa Angka!" sqref="F78">
      <formula1>-1000000000000000000</formula1>
      <formula2>1000000000000000000</formula2>
    </dataValidation>
    <dataValidation type="decimal" showErrorMessage="1" errorTitle="Kesalahan Jenis Data" error="Data yang dimasukkan harus berupa Angka!" sqref="L78">
      <formula1>-1000000000000000000</formula1>
      <formula2>1000000000000000000</formula2>
    </dataValidation>
    <dataValidation type="decimal" showErrorMessage="1" errorTitle="Kesalahan Jenis Data" error="Data yang dimasukkan harus berupa Angka!" sqref="P78">
      <formula1>-1000000000000000000</formula1>
      <formula2>1000000000000000000</formula2>
    </dataValidation>
    <dataValidation type="decimal" showErrorMessage="1" errorTitle="Kesalahan Jenis Data" error="Data yang dimasukkan harus berupa Angka!" sqref="U78">
      <formula1>-1000000000000000000</formula1>
      <formula2>1000000000000000000</formula2>
    </dataValidation>
    <dataValidation type="decimal" showErrorMessage="1" errorTitle="Kesalahan Jenis Data" error="Data yang dimasukkan harus berupa Angka!" sqref="AA78">
      <formula1>-1000000000000000000</formula1>
      <formula2>1000000000000000000</formula2>
    </dataValidation>
    <dataValidation type="decimal" showErrorMessage="1" errorTitle="Kesalahan Jenis Data" error="Data yang dimasukkan harus berupa Angka!" sqref="AD78">
      <formula1>-1000000000000000000</formula1>
      <formula2>1000000000000000000</formula2>
    </dataValidation>
    <dataValidation type="decimal" showErrorMessage="1" errorTitle="Kesalahan Jenis Data" error="Data yang dimasukkan harus berupa Angka!" sqref="F79">
      <formula1>-1000000000000000000</formula1>
      <formula2>1000000000000000000</formula2>
    </dataValidation>
    <dataValidation type="decimal" showErrorMessage="1" errorTitle="Kesalahan Jenis Data" error="Data yang dimasukkan harus berupa Angka!" sqref="L79">
      <formula1>-1000000000000000000</formula1>
      <formula2>1000000000000000000</formula2>
    </dataValidation>
    <dataValidation type="decimal" showErrorMessage="1" errorTitle="Kesalahan Jenis Data" error="Data yang dimasukkan harus berupa Angka!" sqref="P79">
      <formula1>-1000000000000000000</formula1>
      <formula2>1000000000000000000</formula2>
    </dataValidation>
    <dataValidation type="decimal" showErrorMessage="1" errorTitle="Kesalahan Jenis Data" error="Data yang dimasukkan harus berupa Angka!" sqref="U79">
      <formula1>-1000000000000000000</formula1>
      <formula2>1000000000000000000</formula2>
    </dataValidation>
    <dataValidation type="decimal" showErrorMessage="1" errorTitle="Kesalahan Jenis Data" error="Data yang dimasukkan harus berupa Angka!" sqref="AA79">
      <formula1>-1000000000000000000</formula1>
      <formula2>1000000000000000000</formula2>
    </dataValidation>
    <dataValidation type="decimal" showErrorMessage="1" errorTitle="Kesalahan Jenis Data" error="Data yang dimasukkan harus berupa Angka!" sqref="AD79">
      <formula1>-1000000000000000000</formula1>
      <formula2>1000000000000000000</formula2>
    </dataValidation>
    <dataValidation type="decimal" showErrorMessage="1" errorTitle="Kesalahan Jenis Data" error="Data yang dimasukkan harus berupa Angka!" sqref="F80">
      <formula1>-1000000000000000000</formula1>
      <formula2>1000000000000000000</formula2>
    </dataValidation>
    <dataValidation type="decimal" showErrorMessage="1" errorTitle="Kesalahan Jenis Data" error="Data yang dimasukkan harus berupa Angka!" sqref="L80">
      <formula1>-1000000000000000000</formula1>
      <formula2>1000000000000000000</formula2>
    </dataValidation>
    <dataValidation type="decimal" showErrorMessage="1" errorTitle="Kesalahan Jenis Data" error="Data yang dimasukkan harus berupa Angka!" sqref="P80">
      <formula1>-1000000000000000000</formula1>
      <formula2>1000000000000000000</formula2>
    </dataValidation>
    <dataValidation type="decimal" showErrorMessage="1" errorTitle="Kesalahan Jenis Data" error="Data yang dimasukkan harus berupa Angka!" sqref="U80">
      <formula1>-1000000000000000000</formula1>
      <formula2>1000000000000000000</formula2>
    </dataValidation>
    <dataValidation type="decimal" showErrorMessage="1" errorTitle="Kesalahan Jenis Data" error="Data yang dimasukkan harus berupa Angka!" sqref="AA80">
      <formula1>-1000000000000000000</formula1>
      <formula2>1000000000000000000</formula2>
    </dataValidation>
    <dataValidation type="decimal" showErrorMessage="1" errorTitle="Kesalahan Jenis Data" error="Data yang dimasukkan harus berupa Angka!" sqref="AD80">
      <formula1>-1000000000000000000</formula1>
      <formula2>1000000000000000000</formula2>
    </dataValidation>
    <dataValidation type="decimal" showErrorMessage="1" errorTitle="Kesalahan Jenis Data" error="Data yang dimasukkan harus berupa Angka!" sqref="F81">
      <formula1>-1000000000000000000</formula1>
      <formula2>1000000000000000000</formula2>
    </dataValidation>
    <dataValidation type="decimal" showErrorMessage="1" errorTitle="Kesalahan Jenis Data" error="Data yang dimasukkan harus berupa Angka!" sqref="L81">
      <formula1>-1000000000000000000</formula1>
      <formula2>1000000000000000000</formula2>
    </dataValidation>
    <dataValidation type="decimal" showErrorMessage="1" errorTitle="Kesalahan Jenis Data" error="Data yang dimasukkan harus berupa Angka!" sqref="P81">
      <formula1>-1000000000000000000</formula1>
      <formula2>1000000000000000000</formula2>
    </dataValidation>
    <dataValidation type="decimal" showErrorMessage="1" errorTitle="Kesalahan Jenis Data" error="Data yang dimasukkan harus berupa Angka!" sqref="U81">
      <formula1>-1000000000000000000</formula1>
      <formula2>1000000000000000000</formula2>
    </dataValidation>
    <dataValidation type="decimal" showErrorMessage="1" errorTitle="Kesalahan Jenis Data" error="Data yang dimasukkan harus berupa Angka!" sqref="AA81">
      <formula1>-1000000000000000000</formula1>
      <formula2>1000000000000000000</formula2>
    </dataValidation>
    <dataValidation type="decimal" showErrorMessage="1" errorTitle="Kesalahan Jenis Data" error="Data yang dimasukkan harus berupa Angka!" sqref="AD81">
      <formula1>-1000000000000000000</formula1>
      <formula2>1000000000000000000</formula2>
    </dataValidation>
    <dataValidation type="decimal" showErrorMessage="1" errorTitle="Kesalahan Jenis Data" error="Data yang dimasukkan harus berupa Angka!" sqref="F82">
      <formula1>-1000000000000000000</formula1>
      <formula2>1000000000000000000</formula2>
    </dataValidation>
    <dataValidation type="decimal" showErrorMessage="1" errorTitle="Kesalahan Jenis Data" error="Data yang dimasukkan harus berupa Angka!" sqref="L82">
      <formula1>-1000000000000000000</formula1>
      <formula2>1000000000000000000</formula2>
    </dataValidation>
    <dataValidation type="decimal" showErrorMessage="1" errorTitle="Kesalahan Jenis Data" error="Data yang dimasukkan harus berupa Angka!" sqref="P82">
      <formula1>-1000000000000000000</formula1>
      <formula2>1000000000000000000</formula2>
    </dataValidation>
    <dataValidation type="decimal" showErrorMessage="1" errorTitle="Kesalahan Jenis Data" error="Data yang dimasukkan harus berupa Angka!" sqref="U82">
      <formula1>-1000000000000000000</formula1>
      <formula2>1000000000000000000</formula2>
    </dataValidation>
    <dataValidation type="decimal" showErrorMessage="1" errorTitle="Kesalahan Jenis Data" error="Data yang dimasukkan harus berupa Angka!" sqref="AA82">
      <formula1>-1000000000000000000</formula1>
      <formula2>1000000000000000000</formula2>
    </dataValidation>
    <dataValidation type="decimal" showErrorMessage="1" errorTitle="Kesalahan Jenis Data" error="Data yang dimasukkan harus berupa Angka!" sqref="AD82">
      <formula1>-1000000000000000000</formula1>
      <formula2>1000000000000000000</formula2>
    </dataValidation>
    <dataValidation type="decimal" showErrorMessage="1" errorTitle="Kesalahan Jenis Data" error="Data yang dimasukkan harus berupa Angka!" sqref="F83">
      <formula1>-1000000000000000000</formula1>
      <formula2>1000000000000000000</formula2>
    </dataValidation>
    <dataValidation type="decimal" showErrorMessage="1" errorTitle="Kesalahan Jenis Data" error="Data yang dimasukkan harus berupa Angka!" sqref="L83">
      <formula1>-1000000000000000000</formula1>
      <formula2>1000000000000000000</formula2>
    </dataValidation>
    <dataValidation type="decimal" showErrorMessage="1" errorTitle="Kesalahan Jenis Data" error="Data yang dimasukkan harus berupa Angka!" sqref="P83">
      <formula1>-1000000000000000000</formula1>
      <formula2>1000000000000000000</formula2>
    </dataValidation>
    <dataValidation type="decimal" showErrorMessage="1" errorTitle="Kesalahan Jenis Data" error="Data yang dimasukkan harus berupa Angka!" sqref="U83">
      <formula1>-1000000000000000000</formula1>
      <formula2>1000000000000000000</formula2>
    </dataValidation>
    <dataValidation type="decimal" showErrorMessage="1" errorTitle="Kesalahan Jenis Data" error="Data yang dimasukkan harus berupa Angka!" sqref="AA83">
      <formula1>-1000000000000000000</formula1>
      <formula2>1000000000000000000</formula2>
    </dataValidation>
    <dataValidation type="decimal" showErrorMessage="1" errorTitle="Kesalahan Jenis Data" error="Data yang dimasukkan harus berupa Angka!" sqref="AD83">
      <formula1>-1000000000000000000</formula1>
      <formula2>1000000000000000000</formula2>
    </dataValidation>
    <dataValidation type="decimal" showErrorMessage="1" errorTitle="Kesalahan Jenis Data" error="Data yang dimasukkan harus berupa Angka!" sqref="F84">
      <formula1>-1000000000000000000</formula1>
      <formula2>1000000000000000000</formula2>
    </dataValidation>
    <dataValidation type="decimal" showErrorMessage="1" errorTitle="Kesalahan Jenis Data" error="Data yang dimasukkan harus berupa Angka!" sqref="L84">
      <formula1>-1000000000000000000</formula1>
      <formula2>1000000000000000000</formula2>
    </dataValidation>
    <dataValidation type="decimal" showErrorMessage="1" errorTitle="Kesalahan Jenis Data" error="Data yang dimasukkan harus berupa Angka!" sqref="P84">
      <formula1>-1000000000000000000</formula1>
      <formula2>1000000000000000000</formula2>
    </dataValidation>
    <dataValidation type="decimal" showErrorMessage="1" errorTitle="Kesalahan Jenis Data" error="Data yang dimasukkan harus berupa Angka!" sqref="U84">
      <formula1>-1000000000000000000</formula1>
      <formula2>1000000000000000000</formula2>
    </dataValidation>
    <dataValidation type="decimal" showErrorMessage="1" errorTitle="Kesalahan Jenis Data" error="Data yang dimasukkan harus berupa Angka!" sqref="AA84">
      <formula1>-1000000000000000000</formula1>
      <formula2>1000000000000000000</formula2>
    </dataValidation>
    <dataValidation type="decimal" showErrorMessage="1" errorTitle="Kesalahan Jenis Data" error="Data yang dimasukkan harus berupa Angka!" sqref="AD84">
      <formula1>-1000000000000000000</formula1>
      <formula2>1000000000000000000</formula2>
    </dataValidation>
    <dataValidation type="decimal" showErrorMessage="1" errorTitle="Kesalahan Jenis Data" error="Data yang dimasukkan harus berupa Angka!" sqref="F85">
      <formula1>-1000000000000000000</formula1>
      <formula2>1000000000000000000</formula2>
    </dataValidation>
    <dataValidation type="decimal" showErrorMessage="1" errorTitle="Kesalahan Jenis Data" error="Data yang dimasukkan harus berupa Angka!" sqref="L85">
      <formula1>-1000000000000000000</formula1>
      <formula2>1000000000000000000</formula2>
    </dataValidation>
    <dataValidation type="decimal" showErrorMessage="1" errorTitle="Kesalahan Jenis Data" error="Data yang dimasukkan harus berupa Angka!" sqref="P85">
      <formula1>-1000000000000000000</formula1>
      <formula2>1000000000000000000</formula2>
    </dataValidation>
    <dataValidation type="decimal" showErrorMessage="1" errorTitle="Kesalahan Jenis Data" error="Data yang dimasukkan harus berupa Angka!" sqref="U85">
      <formula1>-1000000000000000000</formula1>
      <formula2>1000000000000000000</formula2>
    </dataValidation>
    <dataValidation type="decimal" showErrorMessage="1" errorTitle="Kesalahan Jenis Data" error="Data yang dimasukkan harus berupa Angka!" sqref="AA85">
      <formula1>-1000000000000000000</formula1>
      <formula2>1000000000000000000</formula2>
    </dataValidation>
    <dataValidation type="decimal" showErrorMessage="1" errorTitle="Kesalahan Jenis Data" error="Data yang dimasukkan harus berupa Angka!" sqref="AD85">
      <formula1>-1000000000000000000</formula1>
      <formula2>1000000000000000000</formula2>
    </dataValidation>
    <dataValidation type="decimal" showErrorMessage="1" errorTitle="Kesalahan Jenis Data" error="Data yang dimasukkan harus berupa Angka!" sqref="F86">
      <formula1>-1000000000000000000</formula1>
      <formula2>1000000000000000000</formula2>
    </dataValidation>
    <dataValidation type="decimal" showErrorMessage="1" errorTitle="Kesalahan Jenis Data" error="Data yang dimasukkan harus berupa Angka!" sqref="L86">
      <formula1>-1000000000000000000</formula1>
      <formula2>1000000000000000000</formula2>
    </dataValidation>
    <dataValidation type="decimal" showErrorMessage="1" errorTitle="Kesalahan Jenis Data" error="Data yang dimasukkan harus berupa Angka!" sqref="P86">
      <formula1>-1000000000000000000</formula1>
      <formula2>1000000000000000000</formula2>
    </dataValidation>
    <dataValidation type="decimal" showErrorMessage="1" errorTitle="Kesalahan Jenis Data" error="Data yang dimasukkan harus berupa Angka!" sqref="U86">
      <formula1>-1000000000000000000</formula1>
      <formula2>1000000000000000000</formula2>
    </dataValidation>
    <dataValidation type="decimal" showErrorMessage="1" errorTitle="Kesalahan Jenis Data" error="Data yang dimasukkan harus berupa Angka!" sqref="AA86">
      <formula1>-1000000000000000000</formula1>
      <formula2>1000000000000000000</formula2>
    </dataValidation>
    <dataValidation type="decimal" showErrorMessage="1" errorTitle="Kesalahan Jenis Data" error="Data yang dimasukkan harus berupa Angka!" sqref="AD86">
      <formula1>-1000000000000000000</formula1>
      <formula2>1000000000000000000</formula2>
    </dataValidation>
    <dataValidation type="decimal" showErrorMessage="1" errorTitle="Kesalahan Jenis Data" error="Data yang dimasukkan harus berupa Angka!" sqref="F87">
      <formula1>-1000000000000000000</formula1>
      <formula2>1000000000000000000</formula2>
    </dataValidation>
    <dataValidation type="decimal" showErrorMessage="1" errorTitle="Kesalahan Jenis Data" error="Data yang dimasukkan harus berupa Angka!" sqref="L87">
      <formula1>-1000000000000000000</formula1>
      <formula2>1000000000000000000</formula2>
    </dataValidation>
    <dataValidation type="decimal" showErrorMessage="1" errorTitle="Kesalahan Jenis Data" error="Data yang dimasukkan harus berupa Angka!" sqref="P87">
      <formula1>-1000000000000000000</formula1>
      <formula2>1000000000000000000</formula2>
    </dataValidation>
    <dataValidation type="decimal" showErrorMessage="1" errorTitle="Kesalahan Jenis Data" error="Data yang dimasukkan harus berupa Angka!" sqref="U87">
      <formula1>-1000000000000000000</formula1>
      <formula2>1000000000000000000</formula2>
    </dataValidation>
    <dataValidation type="decimal" showErrorMessage="1" errorTitle="Kesalahan Jenis Data" error="Data yang dimasukkan harus berupa Angka!" sqref="AA87">
      <formula1>-1000000000000000000</formula1>
      <formula2>1000000000000000000</formula2>
    </dataValidation>
    <dataValidation type="decimal" showErrorMessage="1" errorTitle="Kesalahan Jenis Data" error="Data yang dimasukkan harus berupa Angka!" sqref="AD87">
      <formula1>-1000000000000000000</formula1>
      <formula2>1000000000000000000</formula2>
    </dataValidation>
    <dataValidation type="decimal" showErrorMessage="1" errorTitle="Kesalahan Jenis Data" error="Data yang dimasukkan harus berupa Angka!" sqref="F88">
      <formula1>-1000000000000000000</formula1>
      <formula2>1000000000000000000</formula2>
    </dataValidation>
    <dataValidation type="decimal" showErrorMessage="1" errorTitle="Kesalahan Jenis Data" error="Data yang dimasukkan harus berupa Angka!" sqref="L88">
      <formula1>-1000000000000000000</formula1>
      <formula2>1000000000000000000</formula2>
    </dataValidation>
    <dataValidation type="decimal" showErrorMessage="1" errorTitle="Kesalahan Jenis Data" error="Data yang dimasukkan harus berupa Angka!" sqref="P88">
      <formula1>-1000000000000000000</formula1>
      <formula2>1000000000000000000</formula2>
    </dataValidation>
    <dataValidation type="decimal" showErrorMessage="1" errorTitle="Kesalahan Jenis Data" error="Data yang dimasukkan harus berupa Angka!" sqref="U88">
      <formula1>-1000000000000000000</formula1>
      <formula2>1000000000000000000</formula2>
    </dataValidation>
    <dataValidation type="decimal" showErrorMessage="1" errorTitle="Kesalahan Jenis Data" error="Data yang dimasukkan harus berupa Angka!" sqref="AA88">
      <formula1>-1000000000000000000</formula1>
      <formula2>1000000000000000000</formula2>
    </dataValidation>
    <dataValidation type="decimal" showErrorMessage="1" errorTitle="Kesalahan Jenis Data" error="Data yang dimasukkan harus berupa Angka!" sqref="AD88">
      <formula1>-1000000000000000000</formula1>
      <formula2>1000000000000000000</formula2>
    </dataValidation>
    <dataValidation type="decimal" showErrorMessage="1" errorTitle="Kesalahan Jenis Data" error="Data yang dimasukkan harus berupa Angka!" sqref="F89">
      <formula1>-1000000000000000000</formula1>
      <formula2>1000000000000000000</formula2>
    </dataValidation>
    <dataValidation type="decimal" showErrorMessage="1" errorTitle="Kesalahan Jenis Data" error="Data yang dimasukkan harus berupa Angka!" sqref="L89">
      <formula1>-1000000000000000000</formula1>
      <formula2>1000000000000000000</formula2>
    </dataValidation>
    <dataValidation type="decimal" showErrorMessage="1" errorTitle="Kesalahan Jenis Data" error="Data yang dimasukkan harus berupa Angka!" sqref="P89">
      <formula1>-1000000000000000000</formula1>
      <formula2>1000000000000000000</formula2>
    </dataValidation>
    <dataValidation type="decimal" showErrorMessage="1" errorTitle="Kesalahan Jenis Data" error="Data yang dimasukkan harus berupa Angka!" sqref="U89">
      <formula1>-1000000000000000000</formula1>
      <formula2>1000000000000000000</formula2>
    </dataValidation>
    <dataValidation type="decimal" showErrorMessage="1" errorTitle="Kesalahan Jenis Data" error="Data yang dimasukkan harus berupa Angka!" sqref="AA89">
      <formula1>-1000000000000000000</formula1>
      <formula2>1000000000000000000</formula2>
    </dataValidation>
    <dataValidation type="decimal" showErrorMessage="1" errorTitle="Kesalahan Jenis Data" error="Data yang dimasukkan harus berupa Angka!" sqref="AD89">
      <formula1>-1000000000000000000</formula1>
      <formula2>1000000000000000000</formula2>
    </dataValidation>
    <dataValidation type="decimal" showErrorMessage="1" errorTitle="Kesalahan Jenis Data" error="Data yang dimasukkan harus berupa Angka!" sqref="F90">
      <formula1>-1000000000000000000</formula1>
      <formula2>1000000000000000000</formula2>
    </dataValidation>
    <dataValidation type="decimal" showErrorMessage="1" errorTitle="Kesalahan Jenis Data" error="Data yang dimasukkan harus berupa Angka!" sqref="L90">
      <formula1>-1000000000000000000</formula1>
      <formula2>1000000000000000000</formula2>
    </dataValidation>
    <dataValidation type="decimal" showErrorMessage="1" errorTitle="Kesalahan Jenis Data" error="Data yang dimasukkan harus berupa Angka!" sqref="P90">
      <formula1>-1000000000000000000</formula1>
      <formula2>1000000000000000000</formula2>
    </dataValidation>
    <dataValidation type="decimal" showErrorMessage="1" errorTitle="Kesalahan Jenis Data" error="Data yang dimasukkan harus berupa Angka!" sqref="U90">
      <formula1>-1000000000000000000</formula1>
      <formula2>1000000000000000000</formula2>
    </dataValidation>
    <dataValidation type="decimal" showErrorMessage="1" errorTitle="Kesalahan Jenis Data" error="Data yang dimasukkan harus berupa Angka!" sqref="AA90">
      <formula1>-1000000000000000000</formula1>
      <formula2>1000000000000000000</formula2>
    </dataValidation>
    <dataValidation type="decimal" showErrorMessage="1" errorTitle="Kesalahan Jenis Data" error="Data yang dimasukkan harus berupa Angka!" sqref="AD90">
      <formula1>-1000000000000000000</formula1>
      <formula2>1000000000000000000</formula2>
    </dataValidation>
    <dataValidation type="decimal" showErrorMessage="1" errorTitle="Kesalahan Jenis Data" error="Data yang dimasukkan harus berupa Angka!" sqref="F91">
      <formula1>-1000000000000000000</formula1>
      <formula2>1000000000000000000</formula2>
    </dataValidation>
    <dataValidation type="decimal" showErrorMessage="1" errorTitle="Kesalahan Jenis Data" error="Data yang dimasukkan harus berupa Angka!" sqref="L91">
      <formula1>-1000000000000000000</formula1>
      <formula2>1000000000000000000</formula2>
    </dataValidation>
    <dataValidation type="decimal" showErrorMessage="1" errorTitle="Kesalahan Jenis Data" error="Data yang dimasukkan harus berupa Angka!" sqref="P91">
      <formula1>-1000000000000000000</formula1>
      <formula2>1000000000000000000</formula2>
    </dataValidation>
    <dataValidation type="decimal" showErrorMessage="1" errorTitle="Kesalahan Jenis Data" error="Data yang dimasukkan harus berupa Angka!" sqref="U91">
      <formula1>-1000000000000000000</formula1>
      <formula2>1000000000000000000</formula2>
    </dataValidation>
    <dataValidation type="decimal" showErrorMessage="1" errorTitle="Kesalahan Jenis Data" error="Data yang dimasukkan harus berupa Angka!" sqref="AA91">
      <formula1>-1000000000000000000</formula1>
      <formula2>1000000000000000000</formula2>
    </dataValidation>
    <dataValidation type="decimal" showErrorMessage="1" errorTitle="Kesalahan Jenis Data" error="Data yang dimasukkan harus berupa Angka!" sqref="AD91">
      <formula1>-1000000000000000000</formula1>
      <formula2>1000000000000000000</formula2>
    </dataValidation>
    <dataValidation type="decimal" showErrorMessage="1" errorTitle="Kesalahan Jenis Data" error="Data yang dimasukkan harus berupa Angka!" sqref="F92">
      <formula1>-1000000000000000000</formula1>
      <formula2>1000000000000000000</formula2>
    </dataValidation>
    <dataValidation type="decimal" showErrorMessage="1" errorTitle="Kesalahan Jenis Data" error="Data yang dimasukkan harus berupa Angka!" sqref="L92">
      <formula1>-1000000000000000000</formula1>
      <formula2>1000000000000000000</formula2>
    </dataValidation>
    <dataValidation type="decimal" showErrorMessage="1" errorTitle="Kesalahan Jenis Data" error="Data yang dimasukkan harus berupa Angka!" sqref="P92">
      <formula1>-1000000000000000000</formula1>
      <formula2>1000000000000000000</formula2>
    </dataValidation>
    <dataValidation type="decimal" showErrorMessage="1" errorTitle="Kesalahan Jenis Data" error="Data yang dimasukkan harus berupa Angka!" sqref="U92">
      <formula1>-1000000000000000000</formula1>
      <formula2>1000000000000000000</formula2>
    </dataValidation>
    <dataValidation type="decimal" showErrorMessage="1" errorTitle="Kesalahan Jenis Data" error="Data yang dimasukkan harus berupa Angka!" sqref="AA92">
      <formula1>-1000000000000000000</formula1>
      <formula2>1000000000000000000</formula2>
    </dataValidation>
    <dataValidation type="decimal" showErrorMessage="1" errorTitle="Kesalahan Jenis Data" error="Data yang dimasukkan harus berupa Angka!" sqref="AD92">
      <formula1>-1000000000000000000</formula1>
      <formula2>1000000000000000000</formula2>
    </dataValidation>
    <dataValidation type="decimal" showErrorMessage="1" errorTitle="Kesalahan Jenis Data" error="Data yang dimasukkan harus berupa Angka!" sqref="F93">
      <formula1>-1000000000000000000</formula1>
      <formula2>1000000000000000000</formula2>
    </dataValidation>
    <dataValidation type="decimal" showErrorMessage="1" errorTitle="Kesalahan Jenis Data" error="Data yang dimasukkan harus berupa Angka!" sqref="L93">
      <formula1>-1000000000000000000</formula1>
      <formula2>1000000000000000000</formula2>
    </dataValidation>
    <dataValidation type="decimal" showErrorMessage="1" errorTitle="Kesalahan Jenis Data" error="Data yang dimasukkan harus berupa Angka!" sqref="P93">
      <formula1>-1000000000000000000</formula1>
      <formula2>1000000000000000000</formula2>
    </dataValidation>
    <dataValidation type="decimal" showErrorMessage="1" errorTitle="Kesalahan Jenis Data" error="Data yang dimasukkan harus berupa Angka!" sqref="U93">
      <formula1>-1000000000000000000</formula1>
      <formula2>1000000000000000000</formula2>
    </dataValidation>
    <dataValidation type="decimal" showErrorMessage="1" errorTitle="Kesalahan Jenis Data" error="Data yang dimasukkan harus berupa Angka!" sqref="AA93">
      <formula1>-1000000000000000000</formula1>
      <formula2>1000000000000000000</formula2>
    </dataValidation>
    <dataValidation type="decimal" showErrorMessage="1" errorTitle="Kesalahan Jenis Data" error="Data yang dimasukkan harus berupa Angka!" sqref="AD93">
      <formula1>-1000000000000000000</formula1>
      <formula2>1000000000000000000</formula2>
    </dataValidation>
    <dataValidation type="decimal" showErrorMessage="1" errorTitle="Kesalahan Jenis Data" error="Data yang dimasukkan harus berupa Angka!" sqref="F94">
      <formula1>-1000000000000000000</formula1>
      <formula2>1000000000000000000</formula2>
    </dataValidation>
    <dataValidation type="decimal" showErrorMessage="1" errorTitle="Kesalahan Jenis Data" error="Data yang dimasukkan harus berupa Angka!" sqref="L94">
      <formula1>-1000000000000000000</formula1>
      <formula2>1000000000000000000</formula2>
    </dataValidation>
    <dataValidation type="decimal" showErrorMessage="1" errorTitle="Kesalahan Jenis Data" error="Data yang dimasukkan harus berupa Angka!" sqref="P94">
      <formula1>-1000000000000000000</formula1>
      <formula2>1000000000000000000</formula2>
    </dataValidation>
    <dataValidation type="decimal" showErrorMessage="1" errorTitle="Kesalahan Jenis Data" error="Data yang dimasukkan harus berupa Angka!" sqref="U94">
      <formula1>-1000000000000000000</formula1>
      <formula2>1000000000000000000</formula2>
    </dataValidation>
    <dataValidation type="decimal" showErrorMessage="1" errorTitle="Kesalahan Jenis Data" error="Data yang dimasukkan harus berupa Angka!" sqref="AA94">
      <formula1>-1000000000000000000</formula1>
      <formula2>1000000000000000000</formula2>
    </dataValidation>
    <dataValidation type="decimal" showErrorMessage="1" errorTitle="Kesalahan Jenis Data" error="Data yang dimasukkan harus berupa Angka!" sqref="AD94">
      <formula1>-1000000000000000000</formula1>
      <formula2>1000000000000000000</formula2>
    </dataValidation>
    <dataValidation type="decimal" showErrorMessage="1" errorTitle="Kesalahan Jenis Data" error="Data yang dimasukkan harus berupa Angka!" sqref="F95">
      <formula1>-1000000000000000000</formula1>
      <formula2>1000000000000000000</formula2>
    </dataValidation>
    <dataValidation type="decimal" showErrorMessage="1" errorTitle="Kesalahan Jenis Data" error="Data yang dimasukkan harus berupa Angka!" sqref="L95">
      <formula1>-1000000000000000000</formula1>
      <formula2>1000000000000000000</formula2>
    </dataValidation>
    <dataValidation type="decimal" showErrorMessage="1" errorTitle="Kesalahan Jenis Data" error="Data yang dimasukkan harus berupa Angka!" sqref="P95">
      <formula1>-1000000000000000000</formula1>
      <formula2>1000000000000000000</formula2>
    </dataValidation>
    <dataValidation type="decimal" showErrorMessage="1" errorTitle="Kesalahan Jenis Data" error="Data yang dimasukkan harus berupa Angka!" sqref="U95">
      <formula1>-1000000000000000000</formula1>
      <formula2>1000000000000000000</formula2>
    </dataValidation>
    <dataValidation type="decimal" showErrorMessage="1" errorTitle="Kesalahan Jenis Data" error="Data yang dimasukkan harus berupa Angka!" sqref="AA95">
      <formula1>-1000000000000000000</formula1>
      <formula2>1000000000000000000</formula2>
    </dataValidation>
    <dataValidation type="decimal" showErrorMessage="1" errorTitle="Kesalahan Jenis Data" error="Data yang dimasukkan harus berupa Angka!" sqref="AD95">
      <formula1>-1000000000000000000</formula1>
      <formula2>1000000000000000000</formula2>
    </dataValidation>
    <dataValidation type="decimal" showErrorMessage="1" errorTitle="Kesalahan Jenis Data" error="Data yang dimasukkan harus berupa Angka!" sqref="F96">
      <formula1>-1000000000000000000</formula1>
      <formula2>1000000000000000000</formula2>
    </dataValidation>
    <dataValidation type="decimal" showErrorMessage="1" errorTitle="Kesalahan Jenis Data" error="Data yang dimasukkan harus berupa Angka!" sqref="L96">
      <formula1>-1000000000000000000</formula1>
      <formula2>1000000000000000000</formula2>
    </dataValidation>
    <dataValidation type="decimal" showErrorMessage="1" errorTitle="Kesalahan Jenis Data" error="Data yang dimasukkan harus berupa Angka!" sqref="P96">
      <formula1>-1000000000000000000</formula1>
      <formula2>1000000000000000000</formula2>
    </dataValidation>
    <dataValidation type="decimal" showErrorMessage="1" errorTitle="Kesalahan Jenis Data" error="Data yang dimasukkan harus berupa Angka!" sqref="U96">
      <formula1>-1000000000000000000</formula1>
      <formula2>1000000000000000000</formula2>
    </dataValidation>
    <dataValidation type="decimal" showErrorMessage="1" errorTitle="Kesalahan Jenis Data" error="Data yang dimasukkan harus berupa Angka!" sqref="AA96">
      <formula1>-1000000000000000000</formula1>
      <formula2>1000000000000000000</formula2>
    </dataValidation>
    <dataValidation type="decimal" showErrorMessage="1" errorTitle="Kesalahan Jenis Data" error="Data yang dimasukkan harus berupa Angka!" sqref="AD96">
      <formula1>-1000000000000000000</formula1>
      <formula2>1000000000000000000</formula2>
    </dataValidation>
    <dataValidation type="decimal" showErrorMessage="1" errorTitle="Kesalahan Jenis Data" error="Data yang dimasukkan harus berupa Angka!" sqref="F97">
      <formula1>-1000000000000000000</formula1>
      <formula2>1000000000000000000</formula2>
    </dataValidation>
    <dataValidation type="decimal" showErrorMessage="1" errorTitle="Kesalahan Jenis Data" error="Data yang dimasukkan harus berupa Angka!" sqref="L97">
      <formula1>-1000000000000000000</formula1>
      <formula2>1000000000000000000</formula2>
    </dataValidation>
    <dataValidation type="decimal" showErrorMessage="1" errorTitle="Kesalahan Jenis Data" error="Data yang dimasukkan harus berupa Angka!" sqref="P97">
      <formula1>-1000000000000000000</formula1>
      <formula2>1000000000000000000</formula2>
    </dataValidation>
    <dataValidation type="decimal" showErrorMessage="1" errorTitle="Kesalahan Jenis Data" error="Data yang dimasukkan harus berupa Angka!" sqref="U97">
      <formula1>-1000000000000000000</formula1>
      <formula2>1000000000000000000</formula2>
    </dataValidation>
    <dataValidation type="decimal" showErrorMessage="1" errorTitle="Kesalahan Jenis Data" error="Data yang dimasukkan harus berupa Angka!" sqref="AA97">
      <formula1>-1000000000000000000</formula1>
      <formula2>1000000000000000000</formula2>
    </dataValidation>
    <dataValidation type="decimal" showErrorMessage="1" errorTitle="Kesalahan Jenis Data" error="Data yang dimasukkan harus berupa Angka!" sqref="AD97">
      <formula1>-1000000000000000000</formula1>
      <formula2>1000000000000000000</formula2>
    </dataValidation>
    <dataValidation type="decimal" showErrorMessage="1" errorTitle="Kesalahan Jenis Data" error="Data yang dimasukkan harus berupa Angka!" sqref="F98">
      <formula1>-1000000000000000000</formula1>
      <formula2>1000000000000000000</formula2>
    </dataValidation>
    <dataValidation type="decimal" showErrorMessage="1" errorTitle="Kesalahan Jenis Data" error="Data yang dimasukkan harus berupa Angka!" sqref="L98">
      <formula1>-1000000000000000000</formula1>
      <formula2>1000000000000000000</formula2>
    </dataValidation>
    <dataValidation type="decimal" showErrorMessage="1" errorTitle="Kesalahan Jenis Data" error="Data yang dimasukkan harus berupa Angka!" sqref="P98">
      <formula1>-1000000000000000000</formula1>
      <formula2>1000000000000000000</formula2>
    </dataValidation>
    <dataValidation type="decimal" showErrorMessage="1" errorTitle="Kesalahan Jenis Data" error="Data yang dimasukkan harus berupa Angka!" sqref="U98">
      <formula1>-1000000000000000000</formula1>
      <formula2>1000000000000000000</formula2>
    </dataValidation>
    <dataValidation type="decimal" showErrorMessage="1" errorTitle="Kesalahan Jenis Data" error="Data yang dimasukkan harus berupa Angka!" sqref="AA98">
      <formula1>-1000000000000000000</formula1>
      <formula2>1000000000000000000</formula2>
    </dataValidation>
    <dataValidation type="decimal" showErrorMessage="1" errorTitle="Kesalahan Jenis Data" error="Data yang dimasukkan harus berupa Angka!" sqref="AD98">
      <formula1>-1000000000000000000</formula1>
      <formula2>1000000000000000000</formula2>
    </dataValidation>
    <dataValidation type="decimal" showErrorMessage="1" errorTitle="Kesalahan Jenis Data" error="Data yang dimasukkan harus berupa Angka!" sqref="F99">
      <formula1>-1000000000000000000</formula1>
      <formula2>1000000000000000000</formula2>
    </dataValidation>
    <dataValidation type="decimal" showErrorMessage="1" errorTitle="Kesalahan Jenis Data" error="Data yang dimasukkan harus berupa Angka!" sqref="L99">
      <formula1>-1000000000000000000</formula1>
      <formula2>1000000000000000000</formula2>
    </dataValidation>
    <dataValidation type="decimal" showErrorMessage="1" errorTitle="Kesalahan Jenis Data" error="Data yang dimasukkan harus berupa Angka!" sqref="P99">
      <formula1>-1000000000000000000</formula1>
      <formula2>1000000000000000000</formula2>
    </dataValidation>
    <dataValidation type="decimal" showErrorMessage="1" errorTitle="Kesalahan Jenis Data" error="Data yang dimasukkan harus berupa Angka!" sqref="U99">
      <formula1>-1000000000000000000</formula1>
      <formula2>1000000000000000000</formula2>
    </dataValidation>
    <dataValidation type="decimal" showErrorMessage="1" errorTitle="Kesalahan Jenis Data" error="Data yang dimasukkan harus berupa Angka!" sqref="AA99">
      <formula1>-1000000000000000000</formula1>
      <formula2>1000000000000000000</formula2>
    </dataValidation>
    <dataValidation type="decimal" showErrorMessage="1" errorTitle="Kesalahan Jenis Data" error="Data yang dimasukkan harus berupa Angka!" sqref="AD99">
      <formula1>-1000000000000000000</formula1>
      <formula2>1000000000000000000</formula2>
    </dataValidation>
    <dataValidation type="decimal" showErrorMessage="1" errorTitle="Kesalahan Jenis Data" error="Data yang dimasukkan harus berupa Angka!" sqref="F100">
      <formula1>-1000000000000000000</formula1>
      <formula2>1000000000000000000</formula2>
    </dataValidation>
    <dataValidation type="decimal" showErrorMessage="1" errorTitle="Kesalahan Jenis Data" error="Data yang dimasukkan harus berupa Angka!" sqref="L100">
      <formula1>-1000000000000000000</formula1>
      <formula2>1000000000000000000</formula2>
    </dataValidation>
    <dataValidation type="decimal" showErrorMessage="1" errorTitle="Kesalahan Jenis Data" error="Data yang dimasukkan harus berupa Angka!" sqref="P100">
      <formula1>-1000000000000000000</formula1>
      <formula2>1000000000000000000</formula2>
    </dataValidation>
    <dataValidation type="decimal" showErrorMessage="1" errorTitle="Kesalahan Jenis Data" error="Data yang dimasukkan harus berupa Angka!" sqref="U100">
      <formula1>-1000000000000000000</formula1>
      <formula2>1000000000000000000</formula2>
    </dataValidation>
    <dataValidation type="decimal" showErrorMessage="1" errorTitle="Kesalahan Jenis Data" error="Data yang dimasukkan harus berupa Angka!" sqref="AA100">
      <formula1>-1000000000000000000</formula1>
      <formula2>1000000000000000000</formula2>
    </dataValidation>
    <dataValidation type="decimal" showErrorMessage="1" errorTitle="Kesalahan Jenis Data" error="Data yang dimasukkan harus berupa Angka!" sqref="AD100">
      <formula1>-1000000000000000000</formula1>
      <formula2>1000000000000000000</formula2>
    </dataValidation>
    <dataValidation type="decimal" showErrorMessage="1" errorTitle="Kesalahan Jenis Data" error="Data yang dimasukkan harus berupa Angka!" sqref="F101">
      <formula1>-1000000000000000000</formula1>
      <formula2>1000000000000000000</formula2>
    </dataValidation>
    <dataValidation type="decimal" showErrorMessage="1" errorTitle="Kesalahan Jenis Data" error="Data yang dimasukkan harus berupa Angka!" sqref="L101">
      <formula1>-1000000000000000000</formula1>
      <formula2>1000000000000000000</formula2>
    </dataValidation>
    <dataValidation type="decimal" showErrorMessage="1" errorTitle="Kesalahan Jenis Data" error="Data yang dimasukkan harus berupa Angka!" sqref="P101">
      <formula1>-1000000000000000000</formula1>
      <formula2>1000000000000000000</formula2>
    </dataValidation>
    <dataValidation type="decimal" showErrorMessage="1" errorTitle="Kesalahan Jenis Data" error="Data yang dimasukkan harus berupa Angka!" sqref="U101">
      <formula1>-1000000000000000000</formula1>
      <formula2>1000000000000000000</formula2>
    </dataValidation>
    <dataValidation type="decimal" showErrorMessage="1" errorTitle="Kesalahan Jenis Data" error="Data yang dimasukkan harus berupa Angka!" sqref="AA101">
      <formula1>-1000000000000000000</formula1>
      <formula2>1000000000000000000</formula2>
    </dataValidation>
    <dataValidation type="decimal" showErrorMessage="1" errorTitle="Kesalahan Jenis Data" error="Data yang dimasukkan harus berupa Angka!" sqref="AD101">
      <formula1>-1000000000000000000</formula1>
      <formula2>1000000000000000000</formula2>
    </dataValidation>
    <dataValidation type="decimal" showErrorMessage="1" errorTitle="Kesalahan Jenis Data" error="Data yang dimasukkan harus berupa Angka!" sqref="F102">
      <formula1>-1000000000000000000</formula1>
      <formula2>1000000000000000000</formula2>
    </dataValidation>
    <dataValidation type="decimal" showErrorMessage="1" errorTitle="Kesalahan Jenis Data" error="Data yang dimasukkan harus berupa Angka!" sqref="L102">
      <formula1>-1000000000000000000</formula1>
      <formula2>1000000000000000000</formula2>
    </dataValidation>
    <dataValidation type="decimal" showErrorMessage="1" errorTitle="Kesalahan Jenis Data" error="Data yang dimasukkan harus berupa Angka!" sqref="P102">
      <formula1>-1000000000000000000</formula1>
      <formula2>1000000000000000000</formula2>
    </dataValidation>
    <dataValidation type="decimal" showErrorMessage="1" errorTitle="Kesalahan Jenis Data" error="Data yang dimasukkan harus berupa Angka!" sqref="U102">
      <formula1>-1000000000000000000</formula1>
      <formula2>1000000000000000000</formula2>
    </dataValidation>
    <dataValidation type="decimal" showErrorMessage="1" errorTitle="Kesalahan Jenis Data" error="Data yang dimasukkan harus berupa Angka!" sqref="AA102">
      <formula1>-1000000000000000000</formula1>
      <formula2>1000000000000000000</formula2>
    </dataValidation>
    <dataValidation type="decimal" showErrorMessage="1" errorTitle="Kesalahan Jenis Data" error="Data yang dimasukkan harus berupa Angka!" sqref="AD102">
      <formula1>-1000000000000000000</formula1>
      <formula2>1000000000000000000</formula2>
    </dataValidation>
    <dataValidation type="decimal" showErrorMessage="1" errorTitle="Kesalahan Jenis Data" error="Data yang dimasukkan harus berupa Angka!" sqref="F103">
      <formula1>-1000000000000000000</formula1>
      <formula2>1000000000000000000</formula2>
    </dataValidation>
    <dataValidation type="decimal" showErrorMessage="1" errorTitle="Kesalahan Jenis Data" error="Data yang dimasukkan harus berupa Angka!" sqref="L103">
      <formula1>-1000000000000000000</formula1>
      <formula2>1000000000000000000</formula2>
    </dataValidation>
    <dataValidation type="decimal" showErrorMessage="1" errorTitle="Kesalahan Jenis Data" error="Data yang dimasukkan harus berupa Angka!" sqref="P103">
      <formula1>-1000000000000000000</formula1>
      <formula2>1000000000000000000</formula2>
    </dataValidation>
    <dataValidation type="decimal" showErrorMessage="1" errorTitle="Kesalahan Jenis Data" error="Data yang dimasukkan harus berupa Angka!" sqref="U103">
      <formula1>-1000000000000000000</formula1>
      <formula2>1000000000000000000</formula2>
    </dataValidation>
    <dataValidation type="decimal" showErrorMessage="1" errorTitle="Kesalahan Jenis Data" error="Data yang dimasukkan harus berupa Angka!" sqref="AA103">
      <formula1>-1000000000000000000</formula1>
      <formula2>1000000000000000000</formula2>
    </dataValidation>
    <dataValidation type="decimal" showErrorMessage="1" errorTitle="Kesalahan Jenis Data" error="Data yang dimasukkan harus berupa Angka!" sqref="AD103">
      <formula1>-1000000000000000000</formula1>
      <formula2>1000000000000000000</formula2>
    </dataValidation>
    <dataValidation type="decimal" showErrorMessage="1" errorTitle="Kesalahan Jenis Data" error="Data yang dimasukkan harus berupa Angka!" sqref="F104">
      <formula1>-1000000000000000000</formula1>
      <formula2>1000000000000000000</formula2>
    </dataValidation>
    <dataValidation type="decimal" showErrorMessage="1" errorTitle="Kesalahan Jenis Data" error="Data yang dimasukkan harus berupa Angka!" sqref="L104">
      <formula1>-1000000000000000000</formula1>
      <formula2>1000000000000000000</formula2>
    </dataValidation>
    <dataValidation type="decimal" showErrorMessage="1" errorTitle="Kesalahan Jenis Data" error="Data yang dimasukkan harus berupa Angka!" sqref="P104">
      <formula1>-1000000000000000000</formula1>
      <formula2>1000000000000000000</formula2>
    </dataValidation>
    <dataValidation type="decimal" showErrorMessage="1" errorTitle="Kesalahan Jenis Data" error="Data yang dimasukkan harus berupa Angka!" sqref="U104">
      <formula1>-1000000000000000000</formula1>
      <formula2>1000000000000000000</formula2>
    </dataValidation>
    <dataValidation type="decimal" showErrorMessage="1" errorTitle="Kesalahan Jenis Data" error="Data yang dimasukkan harus berupa Angka!" sqref="AA104">
      <formula1>-1000000000000000000</formula1>
      <formula2>1000000000000000000</formula2>
    </dataValidation>
    <dataValidation type="decimal" showErrorMessage="1" errorTitle="Kesalahan Jenis Data" error="Data yang dimasukkan harus berupa Angka!" sqref="AD104">
      <formula1>-1000000000000000000</formula1>
      <formula2>1000000000000000000</formula2>
    </dataValidation>
    <dataValidation type="decimal" showErrorMessage="1" errorTitle="Kesalahan Jenis Data" error="Data yang dimasukkan harus berupa Angka!" sqref="F105">
      <formula1>-1000000000000000000</formula1>
      <formula2>1000000000000000000</formula2>
    </dataValidation>
    <dataValidation type="decimal" showErrorMessage="1" errorTitle="Kesalahan Jenis Data" error="Data yang dimasukkan harus berupa Angka!" sqref="L105">
      <formula1>-1000000000000000000</formula1>
      <formula2>1000000000000000000</formula2>
    </dataValidation>
    <dataValidation type="decimal" showErrorMessage="1" errorTitle="Kesalahan Jenis Data" error="Data yang dimasukkan harus berupa Angka!" sqref="P105">
      <formula1>-1000000000000000000</formula1>
      <formula2>1000000000000000000</formula2>
    </dataValidation>
    <dataValidation type="decimal" showErrorMessage="1" errorTitle="Kesalahan Jenis Data" error="Data yang dimasukkan harus berupa Angka!" sqref="U105">
      <formula1>-1000000000000000000</formula1>
      <formula2>1000000000000000000</formula2>
    </dataValidation>
    <dataValidation type="decimal" showErrorMessage="1" errorTitle="Kesalahan Jenis Data" error="Data yang dimasukkan harus berupa Angka!" sqref="AA105">
      <formula1>-1000000000000000000</formula1>
      <formula2>1000000000000000000</formula2>
    </dataValidation>
    <dataValidation type="decimal" showErrorMessage="1" errorTitle="Kesalahan Jenis Data" error="Data yang dimasukkan harus berupa Angka!" sqref="AD105">
      <formula1>-1000000000000000000</formula1>
      <formula2>1000000000000000000</formula2>
    </dataValidation>
    <dataValidation type="decimal" showErrorMessage="1" errorTitle="Kesalahan Jenis Data" error="Data yang dimasukkan harus berupa Angka!" sqref="F106">
      <formula1>-1000000000000000000</formula1>
      <formula2>1000000000000000000</formula2>
    </dataValidation>
    <dataValidation type="decimal" showErrorMessage="1" errorTitle="Kesalahan Jenis Data" error="Data yang dimasukkan harus berupa Angka!" sqref="L106">
      <formula1>-1000000000000000000</formula1>
      <formula2>1000000000000000000</formula2>
    </dataValidation>
    <dataValidation type="decimal" showErrorMessage="1" errorTitle="Kesalahan Jenis Data" error="Data yang dimasukkan harus berupa Angka!" sqref="P106">
      <formula1>-1000000000000000000</formula1>
      <formula2>1000000000000000000</formula2>
    </dataValidation>
    <dataValidation type="decimal" showErrorMessage="1" errorTitle="Kesalahan Jenis Data" error="Data yang dimasukkan harus berupa Angka!" sqref="U106">
      <formula1>-1000000000000000000</formula1>
      <formula2>1000000000000000000</formula2>
    </dataValidation>
    <dataValidation type="decimal" showErrorMessage="1" errorTitle="Kesalahan Jenis Data" error="Data yang dimasukkan harus berupa Angka!" sqref="AA106">
      <formula1>-1000000000000000000</formula1>
      <formula2>1000000000000000000</formula2>
    </dataValidation>
    <dataValidation type="decimal" showErrorMessage="1" errorTitle="Kesalahan Jenis Data" error="Data yang dimasukkan harus berupa Angka!" sqref="AD106">
      <formula1>-1000000000000000000</formula1>
      <formula2>1000000000000000000</formula2>
    </dataValidation>
    <dataValidation type="decimal" showErrorMessage="1" errorTitle="Kesalahan Jenis Data" error="Data yang dimasukkan harus berupa Angka!" sqref="F107">
      <formula1>-1000000000000000000</formula1>
      <formula2>1000000000000000000</formula2>
    </dataValidation>
    <dataValidation type="decimal" showErrorMessage="1" errorTitle="Kesalahan Jenis Data" error="Data yang dimasukkan harus berupa Angka!" sqref="L107">
      <formula1>-1000000000000000000</formula1>
      <formula2>1000000000000000000</formula2>
    </dataValidation>
    <dataValidation type="decimal" showErrorMessage="1" errorTitle="Kesalahan Jenis Data" error="Data yang dimasukkan harus berupa Angka!" sqref="P107">
      <formula1>-1000000000000000000</formula1>
      <formula2>1000000000000000000</formula2>
    </dataValidation>
    <dataValidation type="decimal" showErrorMessage="1" errorTitle="Kesalahan Jenis Data" error="Data yang dimasukkan harus berupa Angka!" sqref="U107">
      <formula1>-1000000000000000000</formula1>
      <formula2>1000000000000000000</formula2>
    </dataValidation>
    <dataValidation type="decimal" showErrorMessage="1" errorTitle="Kesalahan Jenis Data" error="Data yang dimasukkan harus berupa Angka!" sqref="AA107">
      <formula1>-1000000000000000000</formula1>
      <formula2>1000000000000000000</formula2>
    </dataValidation>
    <dataValidation type="decimal" showErrorMessage="1" errorTitle="Kesalahan Jenis Data" error="Data yang dimasukkan harus berupa Angka!" sqref="AD107">
      <formula1>-1000000000000000000</formula1>
      <formula2>1000000000000000000</formula2>
    </dataValidation>
    <dataValidation type="decimal" showErrorMessage="1" errorTitle="Kesalahan Jenis Data" error="Data yang dimasukkan harus berupa Angka!" sqref="F108">
      <formula1>-1000000000000000000</formula1>
      <formula2>1000000000000000000</formula2>
    </dataValidation>
    <dataValidation type="decimal" showErrorMessage="1" errorTitle="Kesalahan Jenis Data" error="Data yang dimasukkan harus berupa Angka!" sqref="L108">
      <formula1>-1000000000000000000</formula1>
      <formula2>1000000000000000000</formula2>
    </dataValidation>
    <dataValidation type="decimal" showErrorMessage="1" errorTitle="Kesalahan Jenis Data" error="Data yang dimasukkan harus berupa Angka!" sqref="P108">
      <formula1>-1000000000000000000</formula1>
      <formula2>1000000000000000000</formula2>
    </dataValidation>
    <dataValidation type="decimal" showErrorMessage="1" errorTitle="Kesalahan Jenis Data" error="Data yang dimasukkan harus berupa Angka!" sqref="U108">
      <formula1>-1000000000000000000</formula1>
      <formula2>1000000000000000000</formula2>
    </dataValidation>
    <dataValidation type="decimal" showErrorMessage="1" errorTitle="Kesalahan Jenis Data" error="Data yang dimasukkan harus berupa Angka!" sqref="AA108">
      <formula1>-1000000000000000000</formula1>
      <formula2>1000000000000000000</formula2>
    </dataValidation>
    <dataValidation type="decimal" showErrorMessage="1" errorTitle="Kesalahan Jenis Data" error="Data yang dimasukkan harus berupa Angka!" sqref="AD108">
      <formula1>-1000000000000000000</formula1>
      <formula2>1000000000000000000</formula2>
    </dataValidation>
    <dataValidation type="decimal" showErrorMessage="1" errorTitle="Kesalahan Jenis Data" error="Data yang dimasukkan harus berupa Angka!" sqref="F109">
      <formula1>-1000000000000000000</formula1>
      <formula2>1000000000000000000</formula2>
    </dataValidation>
    <dataValidation type="decimal" showErrorMessage="1" errorTitle="Kesalahan Jenis Data" error="Data yang dimasukkan harus berupa Angka!" sqref="L109">
      <formula1>-1000000000000000000</formula1>
      <formula2>1000000000000000000</formula2>
    </dataValidation>
    <dataValidation type="decimal" showErrorMessage="1" errorTitle="Kesalahan Jenis Data" error="Data yang dimasukkan harus berupa Angka!" sqref="P109">
      <formula1>-1000000000000000000</formula1>
      <formula2>1000000000000000000</formula2>
    </dataValidation>
    <dataValidation type="decimal" showErrorMessage="1" errorTitle="Kesalahan Jenis Data" error="Data yang dimasukkan harus berupa Angka!" sqref="U109">
      <formula1>-1000000000000000000</formula1>
      <formula2>1000000000000000000</formula2>
    </dataValidation>
    <dataValidation type="decimal" showErrorMessage="1" errorTitle="Kesalahan Jenis Data" error="Data yang dimasukkan harus berupa Angka!" sqref="AA109">
      <formula1>-1000000000000000000</formula1>
      <formula2>1000000000000000000</formula2>
    </dataValidation>
    <dataValidation type="decimal" showErrorMessage="1" errorTitle="Kesalahan Jenis Data" error="Data yang dimasukkan harus berupa Angka!" sqref="AD109">
      <formula1>-1000000000000000000</formula1>
      <formula2>1000000000000000000</formula2>
    </dataValidation>
    <dataValidation type="decimal" showErrorMessage="1" errorTitle="Kesalahan Jenis Data" error="Data yang dimasukkan harus berupa Angka!" sqref="F110">
      <formula1>-1000000000000000000</formula1>
      <formula2>1000000000000000000</formula2>
    </dataValidation>
    <dataValidation type="decimal" showErrorMessage="1" errorTitle="Kesalahan Jenis Data" error="Data yang dimasukkan harus berupa Angka!" sqref="L110">
      <formula1>-1000000000000000000</formula1>
      <formula2>1000000000000000000</formula2>
    </dataValidation>
    <dataValidation type="decimal" showErrorMessage="1" errorTitle="Kesalahan Jenis Data" error="Data yang dimasukkan harus berupa Angka!" sqref="P110">
      <formula1>-1000000000000000000</formula1>
      <formula2>1000000000000000000</formula2>
    </dataValidation>
    <dataValidation type="decimal" showErrorMessage="1" errorTitle="Kesalahan Jenis Data" error="Data yang dimasukkan harus berupa Angka!" sqref="U110">
      <formula1>-1000000000000000000</formula1>
      <formula2>1000000000000000000</formula2>
    </dataValidation>
    <dataValidation type="decimal" showErrorMessage="1" errorTitle="Kesalahan Jenis Data" error="Data yang dimasukkan harus berupa Angka!" sqref="AA110">
      <formula1>-1000000000000000000</formula1>
      <formula2>1000000000000000000</formula2>
    </dataValidation>
    <dataValidation type="decimal" showErrorMessage="1" errorTitle="Kesalahan Jenis Data" error="Data yang dimasukkan harus berupa Angka!" sqref="AD110">
      <formula1>-1000000000000000000</formula1>
      <formula2>1000000000000000000</formula2>
    </dataValidation>
    <dataValidation type="decimal" showErrorMessage="1" errorTitle="Kesalahan Jenis Data" error="Data yang dimasukkan harus berupa Angka!" sqref="F111">
      <formula1>-1000000000000000000</formula1>
      <formula2>1000000000000000000</formula2>
    </dataValidation>
    <dataValidation type="decimal" showErrorMessage="1" errorTitle="Kesalahan Jenis Data" error="Data yang dimasukkan harus berupa Angka!" sqref="L111">
      <formula1>-1000000000000000000</formula1>
      <formula2>1000000000000000000</formula2>
    </dataValidation>
    <dataValidation type="decimal" showErrorMessage="1" errorTitle="Kesalahan Jenis Data" error="Data yang dimasukkan harus berupa Angka!" sqref="P111">
      <formula1>-1000000000000000000</formula1>
      <formula2>1000000000000000000</formula2>
    </dataValidation>
    <dataValidation type="decimal" showErrorMessage="1" errorTitle="Kesalahan Jenis Data" error="Data yang dimasukkan harus berupa Angka!" sqref="U111">
      <formula1>-1000000000000000000</formula1>
      <formula2>1000000000000000000</formula2>
    </dataValidation>
    <dataValidation type="decimal" showErrorMessage="1" errorTitle="Kesalahan Jenis Data" error="Data yang dimasukkan harus berupa Angka!" sqref="AA111">
      <formula1>-1000000000000000000</formula1>
      <formula2>1000000000000000000</formula2>
    </dataValidation>
    <dataValidation type="decimal" showErrorMessage="1" errorTitle="Kesalahan Jenis Data" error="Data yang dimasukkan harus berupa Angka!" sqref="AD111">
      <formula1>-1000000000000000000</formula1>
      <formula2>1000000000000000000</formula2>
    </dataValidation>
    <dataValidation type="decimal" showErrorMessage="1" errorTitle="Kesalahan Jenis Data" error="Data yang dimasukkan harus berupa Angka!" sqref="F112">
      <formula1>-1000000000000000000</formula1>
      <formula2>1000000000000000000</formula2>
    </dataValidation>
    <dataValidation type="decimal" showErrorMessage="1" errorTitle="Kesalahan Jenis Data" error="Data yang dimasukkan harus berupa Angka!" sqref="L112">
      <formula1>-1000000000000000000</formula1>
      <formula2>1000000000000000000</formula2>
    </dataValidation>
    <dataValidation type="decimal" showErrorMessage="1" errorTitle="Kesalahan Jenis Data" error="Data yang dimasukkan harus berupa Angka!" sqref="P112">
      <formula1>-1000000000000000000</formula1>
      <formula2>1000000000000000000</formula2>
    </dataValidation>
    <dataValidation type="decimal" showErrorMessage="1" errorTitle="Kesalahan Jenis Data" error="Data yang dimasukkan harus berupa Angka!" sqref="U112">
      <formula1>-1000000000000000000</formula1>
      <formula2>1000000000000000000</formula2>
    </dataValidation>
    <dataValidation type="decimal" showErrorMessage="1" errorTitle="Kesalahan Jenis Data" error="Data yang dimasukkan harus berupa Angka!" sqref="AA112">
      <formula1>-1000000000000000000</formula1>
      <formula2>1000000000000000000</formula2>
    </dataValidation>
    <dataValidation type="decimal" showErrorMessage="1" errorTitle="Kesalahan Jenis Data" error="Data yang dimasukkan harus berupa Angka!" sqref="AD112">
      <formula1>-1000000000000000000</formula1>
      <formula2>1000000000000000000</formula2>
    </dataValidation>
    <dataValidation type="decimal" showErrorMessage="1" errorTitle="Kesalahan Jenis Data" error="Data yang dimasukkan harus berupa Angka!" sqref="F113">
      <formula1>-1000000000000000000</formula1>
      <formula2>1000000000000000000</formula2>
    </dataValidation>
    <dataValidation type="decimal" showErrorMessage="1" errorTitle="Kesalahan Jenis Data" error="Data yang dimasukkan harus berupa Angka!" sqref="L113">
      <formula1>-1000000000000000000</formula1>
      <formula2>1000000000000000000</formula2>
    </dataValidation>
    <dataValidation type="decimal" showErrorMessage="1" errorTitle="Kesalahan Jenis Data" error="Data yang dimasukkan harus berupa Angka!" sqref="P113">
      <formula1>-1000000000000000000</formula1>
      <formula2>1000000000000000000</formula2>
    </dataValidation>
    <dataValidation type="decimal" showErrorMessage="1" errorTitle="Kesalahan Jenis Data" error="Data yang dimasukkan harus berupa Angka!" sqref="U113">
      <formula1>-1000000000000000000</formula1>
      <formula2>1000000000000000000</formula2>
    </dataValidation>
    <dataValidation type="decimal" showErrorMessage="1" errorTitle="Kesalahan Jenis Data" error="Data yang dimasukkan harus berupa Angka!" sqref="AA113">
      <formula1>-1000000000000000000</formula1>
      <formula2>1000000000000000000</formula2>
    </dataValidation>
    <dataValidation type="decimal" showErrorMessage="1" errorTitle="Kesalahan Jenis Data" error="Data yang dimasukkan harus berupa Angka!" sqref="AD113">
      <formula1>-1000000000000000000</formula1>
      <formula2>1000000000000000000</formula2>
    </dataValidation>
    <dataValidation type="decimal" showErrorMessage="1" errorTitle="Kesalahan Jenis Data" error="Data yang dimasukkan harus berupa Angka!" sqref="F114">
      <formula1>-1000000000000000000</formula1>
      <formula2>1000000000000000000</formula2>
    </dataValidation>
    <dataValidation type="decimal" showErrorMessage="1" errorTitle="Kesalahan Jenis Data" error="Data yang dimasukkan harus berupa Angka!" sqref="L114">
      <formula1>-1000000000000000000</formula1>
      <formula2>1000000000000000000</formula2>
    </dataValidation>
    <dataValidation type="decimal" showErrorMessage="1" errorTitle="Kesalahan Jenis Data" error="Data yang dimasukkan harus berupa Angka!" sqref="P114">
      <formula1>-1000000000000000000</formula1>
      <formula2>1000000000000000000</formula2>
    </dataValidation>
    <dataValidation type="decimal" showErrorMessage="1" errorTitle="Kesalahan Jenis Data" error="Data yang dimasukkan harus berupa Angka!" sqref="U114">
      <formula1>-1000000000000000000</formula1>
      <formula2>1000000000000000000</formula2>
    </dataValidation>
    <dataValidation type="decimal" showErrorMessage="1" errorTitle="Kesalahan Jenis Data" error="Data yang dimasukkan harus berupa Angka!" sqref="AA114">
      <formula1>-1000000000000000000</formula1>
      <formula2>1000000000000000000</formula2>
    </dataValidation>
    <dataValidation type="decimal" showErrorMessage="1" errorTitle="Kesalahan Jenis Data" error="Data yang dimasukkan harus berupa Angka!" sqref="AD114">
      <formula1>-1000000000000000000</formula1>
      <formula2>1000000000000000000</formula2>
    </dataValidation>
    <dataValidation type="decimal" showErrorMessage="1" errorTitle="Kesalahan Jenis Data" error="Data yang dimasukkan harus berupa Angka!" sqref="F115">
      <formula1>-1000000000000000000</formula1>
      <formula2>1000000000000000000</formula2>
    </dataValidation>
    <dataValidation type="decimal" showErrorMessage="1" errorTitle="Kesalahan Jenis Data" error="Data yang dimasukkan harus berupa Angka!" sqref="L115">
      <formula1>-1000000000000000000</formula1>
      <formula2>1000000000000000000</formula2>
    </dataValidation>
    <dataValidation type="decimal" showErrorMessage="1" errorTitle="Kesalahan Jenis Data" error="Data yang dimasukkan harus berupa Angka!" sqref="P115">
      <formula1>-1000000000000000000</formula1>
      <formula2>1000000000000000000</formula2>
    </dataValidation>
    <dataValidation type="decimal" showErrorMessage="1" errorTitle="Kesalahan Jenis Data" error="Data yang dimasukkan harus berupa Angka!" sqref="U115">
      <formula1>-1000000000000000000</formula1>
      <formula2>1000000000000000000</formula2>
    </dataValidation>
    <dataValidation type="decimal" showErrorMessage="1" errorTitle="Kesalahan Jenis Data" error="Data yang dimasukkan harus berupa Angka!" sqref="AA115">
      <formula1>-1000000000000000000</formula1>
      <formula2>1000000000000000000</formula2>
    </dataValidation>
    <dataValidation type="decimal" showErrorMessage="1" errorTitle="Kesalahan Jenis Data" error="Data yang dimasukkan harus berupa Angka!" sqref="AD115">
      <formula1>-1000000000000000000</formula1>
      <formula2>1000000000000000000</formula2>
    </dataValidation>
  </dataValidations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H19"/>
  <sheetViews>
    <sheetView showGridLines="0" workbookViewId="0"/>
  </sheetViews>
  <sheetFormatPr defaultRowHeight="15" x14ac:dyDescent="0.25"/>
  <cols>
    <col min="1" max="1" width="9.140625" style="1" customWidth="1"/>
    <col min="2" max="2" width="1" style="1" customWidth="1"/>
    <col min="3" max="3" width="10" style="1" customWidth="1"/>
    <col min="4" max="4" width="20" style="1" customWidth="1"/>
    <col min="5" max="6" width="50" style="1" customWidth="1"/>
    <col min="7" max="7" width="20" style="1" customWidth="1"/>
    <col min="8" max="8" width="1" style="1" customWidth="1"/>
    <col min="9" max="9" width="9.140625" style="1" customWidth="1"/>
    <col min="10" max="16384" width="9.140625" style="1"/>
  </cols>
  <sheetData>
    <row r="2" spans="2:8" ht="5.0999999999999996" customHeight="1" x14ac:dyDescent="0.25">
      <c r="B2" s="2"/>
      <c r="C2" s="2"/>
      <c r="D2" s="2"/>
      <c r="E2" s="2"/>
      <c r="F2" s="2"/>
      <c r="G2" s="2"/>
      <c r="H2" s="2"/>
    </row>
    <row r="3" spans="2:8" hidden="1" x14ac:dyDescent="0.25">
      <c r="B3" s="2"/>
      <c r="C3" s="2"/>
      <c r="D3" s="2"/>
      <c r="E3" s="2"/>
      <c r="F3" s="2"/>
      <c r="G3" s="2"/>
      <c r="H3" s="2"/>
    </row>
    <row r="4" spans="2:8" hidden="1" x14ac:dyDescent="0.25">
      <c r="B4" s="2"/>
      <c r="C4" s="2"/>
      <c r="D4" s="2"/>
      <c r="E4" s="2"/>
      <c r="F4" s="2"/>
      <c r="G4" s="2"/>
      <c r="H4" s="2"/>
    </row>
    <row r="5" spans="2:8" hidden="1" x14ac:dyDescent="0.25">
      <c r="B5" s="2"/>
      <c r="C5" s="2"/>
      <c r="D5" s="2"/>
      <c r="E5" s="2"/>
      <c r="F5" s="2"/>
      <c r="G5" s="2"/>
      <c r="H5" s="2"/>
    </row>
    <row r="6" spans="2:8" hidden="1" x14ac:dyDescent="0.25">
      <c r="B6" s="2"/>
      <c r="C6" s="2"/>
      <c r="D6" s="2"/>
      <c r="E6" s="2"/>
      <c r="F6" s="2"/>
      <c r="G6" s="2"/>
      <c r="H6" s="2"/>
    </row>
    <row r="7" spans="2:8" ht="15.75" x14ac:dyDescent="0.25">
      <c r="B7" s="2"/>
      <c r="C7" s="10" t="s">
        <v>37</v>
      </c>
      <c r="D7" s="2"/>
      <c r="E7" s="10" t="s">
        <v>38</v>
      </c>
      <c r="F7" s="2"/>
      <c r="G7" s="10" t="b">
        <f>AND(G10, G11, G12, G13, G14, G15, G16, G17)</f>
        <v>0</v>
      </c>
      <c r="H7" s="2"/>
    </row>
    <row r="8" spans="2:8" x14ac:dyDescent="0.25">
      <c r="B8" s="2"/>
      <c r="C8" s="2"/>
      <c r="D8" s="2"/>
      <c r="E8" s="2"/>
      <c r="F8" s="2"/>
      <c r="G8" s="2"/>
      <c r="H8" s="2"/>
    </row>
    <row r="9" spans="2:8" x14ac:dyDescent="0.25">
      <c r="B9" s="2"/>
      <c r="C9" s="12" t="s">
        <v>39</v>
      </c>
      <c r="D9" s="12" t="s">
        <v>40</v>
      </c>
      <c r="E9" s="12" t="s">
        <v>41</v>
      </c>
      <c r="F9" s="12" t="s">
        <v>42</v>
      </c>
      <c r="G9" s="12" t="s">
        <v>37</v>
      </c>
      <c r="H9" s="2"/>
    </row>
    <row r="10" spans="2:8" ht="15.75" x14ac:dyDescent="0.25">
      <c r="B10" s="2"/>
      <c r="C10" s="12">
        <v>1</v>
      </c>
      <c r="D10" s="12" t="s">
        <v>43</v>
      </c>
      <c r="E10" s="12" t="s">
        <v>44</v>
      </c>
      <c r="F10" s="12" t="s">
        <v>45</v>
      </c>
      <c r="G10" s="10" t="b">
        <f>ROUND(LKAJ!K53,2)=ROUND(LKAJ!K81,2)</f>
        <v>1</v>
      </c>
      <c r="H10" s="2"/>
    </row>
    <row r="11" spans="2:8" ht="15.75" x14ac:dyDescent="0.25">
      <c r="B11" s="2"/>
      <c r="C11" s="12">
        <v>2</v>
      </c>
      <c r="D11" s="12" t="s">
        <v>43</v>
      </c>
      <c r="E11" s="12" t="s">
        <v>46</v>
      </c>
      <c r="F11" s="12" t="s">
        <v>47</v>
      </c>
      <c r="G11" s="10" t="b">
        <f>ROUND(LKAJ!L53,2)=ROUND(LKAJ!L81,2)</f>
        <v>1</v>
      </c>
      <c r="H11" s="2"/>
    </row>
    <row r="12" spans="2:8" ht="15.75" hidden="1" x14ac:dyDescent="0.25">
      <c r="B12" s="2"/>
      <c r="C12" s="12">
        <v>3</v>
      </c>
      <c r="D12" s="12" t="s">
        <v>43</v>
      </c>
      <c r="E12" s="12" t="s">
        <v>48</v>
      </c>
      <c r="F12" s="12" t="s">
        <v>49</v>
      </c>
      <c r="G12" s="10" t="b">
        <f>ROUND(LKAJ!E23,2)=ROUND('Rincian SBN'!F116,2)</f>
        <v>0</v>
      </c>
      <c r="H12" s="2"/>
    </row>
    <row r="13" spans="2:8" ht="15.75" x14ac:dyDescent="0.25">
      <c r="B13" s="2"/>
      <c r="C13" s="12">
        <v>4</v>
      </c>
      <c r="D13" s="12" t="s">
        <v>43</v>
      </c>
      <c r="E13" s="12" t="s">
        <v>48</v>
      </c>
      <c r="F13" s="12" t="s">
        <v>49</v>
      </c>
      <c r="G13" s="10" t="b">
        <f>ROUND(LKAJ!E23,2)=ROUND('Rincian SBN'!F116,2)</f>
        <v>0</v>
      </c>
      <c r="H13" s="2"/>
    </row>
    <row r="14" spans="2:8" ht="15.75" x14ac:dyDescent="0.25">
      <c r="B14" s="2"/>
      <c r="C14" s="12">
        <v>5</v>
      </c>
      <c r="D14" s="12" t="s">
        <v>50</v>
      </c>
      <c r="E14" s="12" t="s">
        <v>51</v>
      </c>
      <c r="F14" s="12" t="s">
        <v>52</v>
      </c>
      <c r="G14" s="10" t="b">
        <f>ROUND('Rincian 501'!M27,2)=ROUND(LRKJ!E17,2)</f>
        <v>1</v>
      </c>
      <c r="H14" s="2"/>
    </row>
    <row r="15" spans="2:8" ht="15.75" x14ac:dyDescent="0.25">
      <c r="B15" s="2"/>
      <c r="C15" s="12">
        <v>6</v>
      </c>
      <c r="D15" s="12" t="s">
        <v>50</v>
      </c>
      <c r="E15" s="12" t="s">
        <v>53</v>
      </c>
      <c r="F15" s="12" t="s">
        <v>54</v>
      </c>
      <c r="G15" s="10" t="b">
        <f>ROUND('Rincian 501'!M33,2)=ROUND(LRKJ!E28,2)</f>
        <v>1</v>
      </c>
      <c r="H15" s="2"/>
    </row>
    <row r="16" spans="2:8" ht="15.75" x14ac:dyDescent="0.25">
      <c r="B16" s="2"/>
      <c r="C16" s="12">
        <v>7</v>
      </c>
      <c r="D16" s="12" t="s">
        <v>55</v>
      </c>
      <c r="E16" s="12" t="s">
        <v>56</v>
      </c>
      <c r="F16" s="12" t="s">
        <v>57</v>
      </c>
      <c r="G16" s="10" t="b">
        <f>ROUND('Rincian 504 Hsl Investasi'!H62,2)=ROUND(LRKJ!E21,2)</f>
        <v>0</v>
      </c>
      <c r="H16" s="2"/>
    </row>
    <row r="17" spans="2:8" ht="15.75" x14ac:dyDescent="0.25">
      <c r="B17" s="2"/>
      <c r="C17" s="12">
        <v>8</v>
      </c>
      <c r="D17" s="12" t="s">
        <v>58</v>
      </c>
      <c r="E17" s="12" t="s">
        <v>59</v>
      </c>
      <c r="F17" s="12" t="s">
        <v>60</v>
      </c>
      <c r="G17" s="10" t="b">
        <f>ROUND('Rincian 1502 Hsl Investasi'!H62,2)=ROUND(LRKJ!F21,2)</f>
        <v>1</v>
      </c>
      <c r="H17" s="2"/>
    </row>
    <row r="18" spans="2:8" x14ac:dyDescent="0.25">
      <c r="B18" s="2"/>
      <c r="C18" s="2"/>
      <c r="D18" s="2"/>
      <c r="E18" s="2"/>
      <c r="F18" s="2"/>
      <c r="G18" s="2"/>
      <c r="H18" s="2"/>
    </row>
    <row r="19" spans="2:8" ht="5.0999999999999996" customHeight="1" x14ac:dyDescent="0.25">
      <c r="B19" s="2"/>
      <c r="C19" s="2"/>
      <c r="D19" s="2"/>
      <c r="E19" s="2"/>
      <c r="F19" s="2"/>
      <c r="G19" s="2"/>
      <c r="H19" s="2"/>
    </row>
  </sheetData>
  <sheetProtection password="BBAF" sheet="1" formatColumns="0" selectLockedCells="1"/>
  <conditionalFormatting sqref="G7">
    <cfRule type="cellIs" dxfId="17" priority="1" operator="equal">
      <formula>TRUE</formula>
    </cfRule>
    <cfRule type="cellIs" dxfId="16" priority="2" operator="equal">
      <formula>FALSE</formula>
    </cfRule>
  </conditionalFormatting>
  <conditionalFormatting sqref="G10">
    <cfRule type="cellIs" dxfId="15" priority="3" operator="equal">
      <formula>TRUE</formula>
    </cfRule>
    <cfRule type="cellIs" dxfId="14" priority="4" operator="equal">
      <formula>FALSE</formula>
    </cfRule>
  </conditionalFormatting>
  <conditionalFormatting sqref="G11">
    <cfRule type="cellIs" dxfId="13" priority="5" operator="equal">
      <formula>TRUE</formula>
    </cfRule>
    <cfRule type="cellIs" dxfId="12" priority="6" operator="equal">
      <formula>FALSE</formula>
    </cfRule>
  </conditionalFormatting>
  <conditionalFormatting sqref="G12">
    <cfRule type="cellIs" dxfId="11" priority="7" operator="equal">
      <formula>TRUE</formula>
    </cfRule>
    <cfRule type="cellIs" dxfId="10" priority="8" operator="equal">
      <formula>FALSE</formula>
    </cfRule>
  </conditionalFormatting>
  <conditionalFormatting sqref="G13">
    <cfRule type="cellIs" dxfId="9" priority="9" operator="equal">
      <formula>TRUE</formula>
    </cfRule>
    <cfRule type="cellIs" dxfId="8" priority="10" operator="equal">
      <formula>FALSE</formula>
    </cfRule>
  </conditionalFormatting>
  <conditionalFormatting sqref="G14">
    <cfRule type="cellIs" dxfId="7" priority="11" operator="equal">
      <formula>TRUE</formula>
    </cfRule>
    <cfRule type="cellIs" dxfId="6" priority="12" operator="equal">
      <formula>FALSE</formula>
    </cfRule>
  </conditionalFormatting>
  <conditionalFormatting sqref="G15">
    <cfRule type="cellIs" dxfId="5" priority="13" operator="equal">
      <formula>TRUE</formula>
    </cfRule>
    <cfRule type="cellIs" dxfId="4" priority="14" operator="equal">
      <formula>FALSE</formula>
    </cfRule>
  </conditionalFormatting>
  <conditionalFormatting sqref="G16">
    <cfRule type="cellIs" dxfId="3" priority="15" operator="equal">
      <formula>TRUE</formula>
    </cfRule>
    <cfRule type="cellIs" dxfId="2" priority="16" operator="equal">
      <formula>FALSE</formula>
    </cfRule>
  </conditionalFormatting>
  <conditionalFormatting sqref="G17">
    <cfRule type="cellIs" dxfId="1" priority="17" operator="equal">
      <formula>TRUE</formula>
    </cfRule>
    <cfRule type="cellIs" dxfId="0" priority="18" operator="equal">
      <formula>FALSE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F23"/>
  <sheetViews>
    <sheetView showGridLines="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E16" sqref="E16"/>
    </sheetView>
  </sheetViews>
  <sheetFormatPr defaultRowHeight="15" x14ac:dyDescent="0.25"/>
  <cols>
    <col min="1" max="1" width="9.140625" style="1" customWidth="1"/>
    <col min="2" max="2" width="1" style="1" customWidth="1"/>
    <col min="3" max="4" width="20" style="1" customWidth="1"/>
    <col min="5" max="5" width="100" style="1" customWidth="1"/>
    <col min="6" max="6" width="1" style="1" customWidth="1"/>
    <col min="7" max="7" width="9.140625" style="1" customWidth="1"/>
    <col min="8" max="16384" width="9.140625" style="1"/>
  </cols>
  <sheetData>
    <row r="2" spans="2:6" ht="5.0999999999999996" customHeight="1" x14ac:dyDescent="0.25">
      <c r="B2" s="9" t="s">
        <v>61</v>
      </c>
      <c r="C2" s="2"/>
      <c r="D2" s="2"/>
      <c r="E2" s="2"/>
      <c r="F2" s="2"/>
    </row>
    <row r="3" spans="2:6" hidden="1" x14ac:dyDescent="0.25">
      <c r="B3" s="9" t="s">
        <v>6</v>
      </c>
      <c r="C3" s="2"/>
      <c r="D3" s="2"/>
      <c r="E3" s="2"/>
      <c r="F3" s="2"/>
    </row>
    <row r="4" spans="2:6" hidden="1" x14ac:dyDescent="0.25">
      <c r="B4" s="2"/>
      <c r="C4" s="2"/>
      <c r="D4" s="2"/>
      <c r="E4" s="2"/>
      <c r="F4" s="2"/>
    </row>
    <row r="5" spans="2:6" hidden="1" x14ac:dyDescent="0.25">
      <c r="B5" s="2"/>
      <c r="C5" s="2"/>
      <c r="D5" s="2"/>
      <c r="E5" s="2"/>
      <c r="F5" s="2"/>
    </row>
    <row r="6" spans="2:6" hidden="1" x14ac:dyDescent="0.25">
      <c r="B6" s="2"/>
      <c r="C6" s="2"/>
      <c r="D6" s="2"/>
      <c r="E6" s="2"/>
      <c r="F6" s="2"/>
    </row>
    <row r="7" spans="2:6" ht="17.25" x14ac:dyDescent="0.25">
      <c r="B7" s="2"/>
      <c r="C7" s="81" t="str">
        <f>UPPER('Data Umum'!D7)</f>
        <v/>
      </c>
      <c r="D7" s="81"/>
      <c r="E7" s="81"/>
      <c r="F7" s="2"/>
    </row>
    <row r="8" spans="2:6" x14ac:dyDescent="0.25">
      <c r="B8" s="2"/>
      <c r="C8" s="2"/>
      <c r="D8" s="2"/>
      <c r="E8" s="2"/>
      <c r="F8" s="2"/>
    </row>
    <row r="9" spans="2:6" x14ac:dyDescent="0.25">
      <c r="B9" s="2"/>
      <c r="C9" s="82" t="s">
        <v>62</v>
      </c>
      <c r="D9" s="82"/>
      <c r="E9" s="82"/>
      <c r="F9" s="2"/>
    </row>
    <row r="10" spans="2:6" x14ac:dyDescent="0.25">
      <c r="B10" s="2"/>
      <c r="C10" s="82"/>
      <c r="D10" s="82"/>
      <c r="E10" s="82"/>
      <c r="F10" s="2"/>
    </row>
    <row r="11" spans="2:6" x14ac:dyDescent="0.25">
      <c r="B11" s="2"/>
      <c r="C11" s="83" t="str">
        <f>""</f>
        <v/>
      </c>
      <c r="D11" s="83"/>
      <c r="E11" s="83"/>
      <c r="F11" s="2"/>
    </row>
    <row r="12" spans="2:6" hidden="1" x14ac:dyDescent="0.25">
      <c r="B12" s="2"/>
      <c r="C12" s="2"/>
      <c r="D12" s="2"/>
      <c r="E12" s="2"/>
      <c r="F12" s="2"/>
    </row>
    <row r="13" spans="2:6" x14ac:dyDescent="0.25">
      <c r="B13" s="2"/>
      <c r="C13" s="84"/>
      <c r="D13" s="84"/>
      <c r="E13" s="84"/>
      <c r="F13" s="2"/>
    </row>
    <row r="14" spans="2:6" x14ac:dyDescent="0.25">
      <c r="B14" s="2"/>
      <c r="C14" s="76"/>
      <c r="D14" s="75"/>
      <c r="E14" s="79" t="str">
        <f>""</f>
        <v/>
      </c>
      <c r="F14" s="2"/>
    </row>
    <row r="15" spans="2:6" x14ac:dyDescent="0.25">
      <c r="B15" s="2"/>
      <c r="C15" s="77"/>
      <c r="D15" s="78"/>
      <c r="E15" s="80"/>
      <c r="F15" s="2"/>
    </row>
    <row r="16" spans="2:6" x14ac:dyDescent="0.25">
      <c r="B16" s="2"/>
      <c r="C16" s="74" t="s">
        <v>63</v>
      </c>
      <c r="D16" s="75"/>
      <c r="E16" s="73"/>
      <c r="F16" s="2"/>
    </row>
    <row r="17" spans="2:6" x14ac:dyDescent="0.25">
      <c r="B17" s="2"/>
      <c r="C17" s="74" t="s">
        <v>64</v>
      </c>
      <c r="D17" s="75"/>
      <c r="E17" s="73"/>
      <c r="F17" s="2"/>
    </row>
    <row r="18" spans="2:6" x14ac:dyDescent="0.25">
      <c r="B18" s="2"/>
      <c r="C18" s="74" t="s">
        <v>65</v>
      </c>
      <c r="D18" s="75"/>
      <c r="E18" s="14">
        <f>0+0+0</f>
        <v>0</v>
      </c>
      <c r="F18" s="2"/>
    </row>
    <row r="19" spans="2:6" x14ac:dyDescent="0.25">
      <c r="B19" s="2"/>
      <c r="C19" s="71" t="s">
        <v>66</v>
      </c>
      <c r="D19" s="72"/>
      <c r="E19" s="73"/>
      <c r="F19" s="2"/>
    </row>
    <row r="20" spans="2:6" x14ac:dyDescent="0.25">
      <c r="B20" s="2"/>
      <c r="C20" s="71" t="s">
        <v>67</v>
      </c>
      <c r="D20" s="72"/>
      <c r="E20" s="73"/>
      <c r="F20" s="2"/>
    </row>
    <row r="21" spans="2:6" x14ac:dyDescent="0.25">
      <c r="B21" s="2"/>
      <c r="C21" s="71" t="s">
        <v>68</v>
      </c>
      <c r="D21" s="72"/>
      <c r="E21" s="73"/>
      <c r="F21" s="2"/>
    </row>
    <row r="22" spans="2:6" x14ac:dyDescent="0.25">
      <c r="B22" s="2"/>
      <c r="C22" s="2"/>
      <c r="D22" s="2"/>
      <c r="E22" s="2"/>
      <c r="F22" s="2"/>
    </row>
    <row r="23" spans="2:6" ht="5.0999999999999996" customHeight="1" x14ac:dyDescent="0.25">
      <c r="B23" s="2"/>
      <c r="C23" s="2"/>
      <c r="D23" s="2"/>
      <c r="E23" s="2"/>
      <c r="F23" s="2"/>
    </row>
  </sheetData>
  <sheetProtection password="BBAF" sheet="1" formatColumns="0" selectLockedCells="1"/>
  <mergeCells count="18">
    <mergeCell ref="C7:E7"/>
    <mergeCell ref="C9:E9"/>
    <mergeCell ref="C10:E10"/>
    <mergeCell ref="C11:E11"/>
    <mergeCell ref="C13:E13"/>
    <mergeCell ref="C14:D15"/>
    <mergeCell ref="E14:E15"/>
    <mergeCell ref="C16:D16"/>
    <mergeCell ref="E16"/>
    <mergeCell ref="C17:D17"/>
    <mergeCell ref="E17"/>
    <mergeCell ref="C21:D21"/>
    <mergeCell ref="E21"/>
    <mergeCell ref="C18:D18"/>
    <mergeCell ref="C19:D19"/>
    <mergeCell ref="E19"/>
    <mergeCell ref="C20:D20"/>
    <mergeCell ref="E2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M83"/>
  <sheetViews>
    <sheetView showGridLines="0" workbookViewId="0">
      <pane xSplit="4" ySplit="15" topLeftCell="E40" activePane="bottomRight" state="frozen"/>
      <selection pane="topRight" activeCell="E1" sqref="E1"/>
      <selection pane="bottomLeft" activeCell="A16" sqref="A16"/>
      <selection pane="bottomRight" activeCell="F42" sqref="F42"/>
    </sheetView>
  </sheetViews>
  <sheetFormatPr defaultRowHeight="15" x14ac:dyDescent="0.25"/>
  <cols>
    <col min="1" max="1" width="9.140625" style="1" customWidth="1"/>
    <col min="2" max="2" width="1" style="1" customWidth="1"/>
    <col min="3" max="4" width="20" style="1" customWidth="1"/>
    <col min="5" max="12" width="30" style="1" customWidth="1"/>
    <col min="13" max="13" width="1" style="1" customWidth="1"/>
    <col min="14" max="14" width="9.140625" style="1" customWidth="1"/>
    <col min="15" max="16384" width="9.140625" style="1"/>
  </cols>
  <sheetData>
    <row r="2" spans="2:13" ht="5.0999999999999996" customHeight="1" x14ac:dyDescent="0.25">
      <c r="B2" s="9" t="s">
        <v>43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</row>
    <row r="3" spans="2:13" hidden="1" x14ac:dyDescent="0.25">
      <c r="B3" s="9" t="s">
        <v>6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</row>
    <row r="4" spans="2:13" hidden="1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</row>
    <row r="5" spans="2:13" hidden="1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</row>
    <row r="6" spans="2:13" hidden="1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</row>
    <row r="7" spans="2:13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81"/>
      <c r="J7" s="81"/>
      <c r="K7" s="81"/>
      <c r="L7" s="81"/>
      <c r="M7" s="2"/>
    </row>
    <row r="8" spans="2:13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</row>
    <row r="9" spans="2:13" x14ac:dyDescent="0.25">
      <c r="B9" s="2"/>
      <c r="C9" s="82" t="s">
        <v>69</v>
      </c>
      <c r="D9" s="82"/>
      <c r="E9" s="82"/>
      <c r="F9" s="82"/>
      <c r="G9" s="82"/>
      <c r="H9" s="82"/>
      <c r="I9" s="82"/>
      <c r="J9" s="82"/>
      <c r="K9" s="82"/>
      <c r="L9" s="82"/>
      <c r="M9" s="2"/>
    </row>
    <row r="10" spans="2:13" x14ac:dyDescent="0.25">
      <c r="B10" s="2"/>
      <c r="C10" s="82" t="s">
        <v>70</v>
      </c>
      <c r="D10" s="82"/>
      <c r="E10" s="82"/>
      <c r="F10" s="82"/>
      <c r="G10" s="82"/>
      <c r="H10" s="82"/>
      <c r="I10" s="82"/>
      <c r="J10" s="82"/>
      <c r="K10" s="82"/>
      <c r="L10" s="82"/>
      <c r="M10" s="2"/>
    </row>
    <row r="11" spans="2:13" x14ac:dyDescent="0.25">
      <c r="B11" s="2"/>
      <c r="C11" s="83" t="str">
        <f>"Per "&amp;CONCATENATE("Bulan ", 'Data Umum'!D12, " Tahun ", TEXT('Data Umum'!D11, "YYYY"))</f>
        <v>Per Bulan Desember Tahun 2014</v>
      </c>
      <c r="D11" s="83"/>
      <c r="E11" s="83"/>
      <c r="F11" s="83"/>
      <c r="G11" s="83"/>
      <c r="H11" s="83"/>
      <c r="I11" s="83"/>
      <c r="J11" s="83"/>
      <c r="K11" s="83"/>
      <c r="L11" s="83"/>
      <c r="M11" s="2"/>
    </row>
    <row r="12" spans="2:13" hidden="1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</row>
    <row r="13" spans="2:13" x14ac:dyDescent="0.25">
      <c r="B13" s="2"/>
      <c r="C13" s="84" t="s">
        <v>71</v>
      </c>
      <c r="D13" s="84"/>
      <c r="E13" s="84"/>
      <c r="F13" s="84"/>
      <c r="G13" s="84"/>
      <c r="H13" s="84"/>
      <c r="I13" s="84"/>
      <c r="J13" s="84"/>
      <c r="K13" s="84"/>
      <c r="L13" s="84"/>
      <c r="M13" s="2"/>
    </row>
    <row r="14" spans="2:13" x14ac:dyDescent="0.25">
      <c r="B14" s="2"/>
      <c r="C14" s="76" t="s">
        <v>72</v>
      </c>
      <c r="D14" s="75"/>
      <c r="E14" s="76" t="str">
        <f>"Tradisional"</f>
        <v>Tradisional</v>
      </c>
      <c r="F14" s="75"/>
      <c r="G14" s="76" t="str">
        <f>"PAYDI"</f>
        <v>PAYDI</v>
      </c>
      <c r="H14" s="75"/>
      <c r="I14" s="76" t="str">
        <f>"Jurnal Eliminasi"</f>
        <v>Jurnal Eliminasi</v>
      </c>
      <c r="J14" s="75"/>
      <c r="K14" s="76" t="str">
        <f>"Gabungan"</f>
        <v>Gabungan</v>
      </c>
      <c r="L14" s="75"/>
      <c r="M14" s="2"/>
    </row>
    <row r="15" spans="2:13" x14ac:dyDescent="0.25">
      <c r="B15" s="2"/>
      <c r="C15" s="77"/>
      <c r="D15" s="78"/>
      <c r="E15" s="79" t="str">
        <f>"Saldo SAK"</f>
        <v>Saldo SAK</v>
      </c>
      <c r="F15" s="79" t="str">
        <f>"Saldo SAP"</f>
        <v>Saldo SAP</v>
      </c>
      <c r="G15" s="79" t="str">
        <f>"Saldo SAK"</f>
        <v>Saldo SAK</v>
      </c>
      <c r="H15" s="79" t="str">
        <f>"Saldo SAP"</f>
        <v>Saldo SAP</v>
      </c>
      <c r="I15" s="79" t="str">
        <f>"Saldo SAK"</f>
        <v>Saldo SAK</v>
      </c>
      <c r="J15" s="79" t="str">
        <f>"Saldo SAP"</f>
        <v>Saldo SAP</v>
      </c>
      <c r="K15" s="79" t="str">
        <f>"Saldo SAK"</f>
        <v>Saldo SAK</v>
      </c>
      <c r="L15" s="79" t="str">
        <f>"Saldo SAP"</f>
        <v>Saldo SAP</v>
      </c>
      <c r="M15" s="2"/>
    </row>
    <row r="16" spans="2:13" x14ac:dyDescent="0.25">
      <c r="B16" s="2"/>
      <c r="C16" s="74" t="s">
        <v>73</v>
      </c>
      <c r="D16" s="75"/>
      <c r="E16" s="15">
        <f t="shared" ref="E16:J16" si="0">IFERROR(E17, 0)+0+IFERROR(E39, 0)+0+0</f>
        <v>3416942.8145740004</v>
      </c>
      <c r="F16" s="15">
        <f t="shared" si="0"/>
        <v>0</v>
      </c>
      <c r="G16" s="15">
        <f t="shared" si="0"/>
        <v>0</v>
      </c>
      <c r="H16" s="15">
        <f t="shared" si="0"/>
        <v>0</v>
      </c>
      <c r="I16" s="15">
        <f t="shared" si="0"/>
        <v>0</v>
      </c>
      <c r="J16" s="15">
        <f t="shared" si="0"/>
        <v>0</v>
      </c>
      <c r="K16" s="16" t="str">
        <f>""</f>
        <v/>
      </c>
      <c r="L16" s="16" t="str">
        <f>""</f>
        <v/>
      </c>
      <c r="M16" s="2"/>
    </row>
    <row r="17" spans="2:13" x14ac:dyDescent="0.25">
      <c r="B17" s="2"/>
      <c r="C17" s="71" t="s">
        <v>74</v>
      </c>
      <c r="D17" s="72"/>
      <c r="E17" s="15">
        <f t="shared" ref="E17:J17" si="1">IFERROR(E18, 0)+IFERROR(E19, 0)+IFERROR(E20, 0)+IFERROR(E21, 0)+IFERROR(E22, 0)+IFERROR(E23, 0)+IFERROR(E24, 0)+IFERROR(E25, 0)+IFERROR(E26, 0)+IFERROR(E27, 0)+IFERROR(E28, 0)+IFERROR(E29, 0)+IFERROR(E30, 0)+IFERROR(E31, 0)+IFERROR(E32, 0)+IFERROR(E33, 0)+IFERROR(E34, 0)+IFERROR(E35, 0)+IFERROR(E36, 0)+IFERROR(E37, 0)</f>
        <v>3221186.3440260002</v>
      </c>
      <c r="F17" s="15" t="e">
        <f t="shared" si="1"/>
        <v>#VALUE!</v>
      </c>
      <c r="G17" s="15" t="e">
        <f t="shared" si="1"/>
        <v>#VALUE!</v>
      </c>
      <c r="H17" s="15" t="e">
        <f t="shared" si="1"/>
        <v>#VALUE!</v>
      </c>
      <c r="I17" s="15">
        <f t="shared" si="1"/>
        <v>0</v>
      </c>
      <c r="J17" s="15">
        <f t="shared" si="1"/>
        <v>0</v>
      </c>
      <c r="K17" s="16" t="str">
        <f>""</f>
        <v/>
      </c>
      <c r="L17" s="16" t="str">
        <f>""</f>
        <v/>
      </c>
      <c r="M17" s="2"/>
    </row>
    <row r="18" spans="2:13" x14ac:dyDescent="0.25">
      <c r="B18" s="2"/>
      <c r="C18" s="85" t="s">
        <v>75</v>
      </c>
      <c r="D18" s="86"/>
      <c r="E18" s="17">
        <v>446002.8</v>
      </c>
      <c r="F18" s="87">
        <f>E18</f>
        <v>446002.8</v>
      </c>
      <c r="G18" s="87">
        <v>0</v>
      </c>
      <c r="H18" s="87">
        <v>0</v>
      </c>
      <c r="I18" s="87">
        <v>0</v>
      </c>
      <c r="J18" s="87">
        <v>0</v>
      </c>
      <c r="K18" s="16">
        <f t="shared" ref="K18:K28" si="2">E18+G18+I18</f>
        <v>446002.8</v>
      </c>
      <c r="L18" s="16">
        <f t="shared" ref="L18:L28" si="3">F18+H18+J18</f>
        <v>446002.8</v>
      </c>
      <c r="M18" s="2"/>
    </row>
    <row r="19" spans="2:13" x14ac:dyDescent="0.25">
      <c r="B19" s="2"/>
      <c r="C19" s="85" t="s">
        <v>76</v>
      </c>
      <c r="D19" s="86"/>
      <c r="E19" s="18">
        <v>0</v>
      </c>
      <c r="F19" s="17">
        <f t="shared" ref="F19:F31" si="4">E19</f>
        <v>0</v>
      </c>
      <c r="G19" s="90">
        <v>0</v>
      </c>
      <c r="H19" s="90">
        <v>0</v>
      </c>
      <c r="I19" s="90">
        <v>0</v>
      </c>
      <c r="J19" s="90">
        <v>0</v>
      </c>
      <c r="K19" s="19">
        <f t="shared" si="2"/>
        <v>0</v>
      </c>
      <c r="L19" s="19">
        <f t="shared" si="3"/>
        <v>0</v>
      </c>
      <c r="M19" s="2"/>
    </row>
    <row r="20" spans="2:13" x14ac:dyDescent="0.25">
      <c r="B20" s="2"/>
      <c r="C20" s="85" t="s">
        <v>77</v>
      </c>
      <c r="D20" s="86"/>
      <c r="E20" s="17">
        <v>119396.192002</v>
      </c>
      <c r="F20" s="17">
        <f t="shared" si="4"/>
        <v>119396.192002</v>
      </c>
      <c r="G20" s="87">
        <v>0</v>
      </c>
      <c r="H20" s="87">
        <v>0</v>
      </c>
      <c r="I20" s="87">
        <v>0</v>
      </c>
      <c r="J20" s="87">
        <v>0</v>
      </c>
      <c r="K20" s="16">
        <f t="shared" si="2"/>
        <v>119396.192002</v>
      </c>
      <c r="L20" s="16">
        <f t="shared" si="3"/>
        <v>119396.192002</v>
      </c>
      <c r="M20" s="2"/>
    </row>
    <row r="21" spans="2:13" x14ac:dyDescent="0.25">
      <c r="B21" s="2"/>
      <c r="C21" s="85" t="s">
        <v>78</v>
      </c>
      <c r="D21" s="86"/>
      <c r="E21" s="17">
        <v>468490.879609</v>
      </c>
      <c r="F21" s="17">
        <f t="shared" si="4"/>
        <v>468490.879609</v>
      </c>
      <c r="G21" s="87">
        <v>0</v>
      </c>
      <c r="H21" s="87">
        <v>0</v>
      </c>
      <c r="I21" s="87">
        <v>0</v>
      </c>
      <c r="J21" s="87">
        <v>0</v>
      </c>
      <c r="K21" s="16">
        <f t="shared" si="2"/>
        <v>468490.879609</v>
      </c>
      <c r="L21" s="16">
        <f t="shared" si="3"/>
        <v>468490.879609</v>
      </c>
      <c r="M21" s="2"/>
    </row>
    <row r="22" spans="2:13" x14ac:dyDescent="0.25">
      <c r="B22" s="2"/>
      <c r="C22" s="85" t="s">
        <v>79</v>
      </c>
      <c r="D22" s="86"/>
      <c r="E22" s="17">
        <v>0</v>
      </c>
      <c r="F22" s="17">
        <f t="shared" si="4"/>
        <v>0</v>
      </c>
      <c r="G22" s="87">
        <v>0</v>
      </c>
      <c r="H22" s="87">
        <v>0</v>
      </c>
      <c r="I22" s="87">
        <v>0</v>
      </c>
      <c r="J22" s="87">
        <v>0</v>
      </c>
      <c r="K22" s="16">
        <f t="shared" si="2"/>
        <v>0</v>
      </c>
      <c r="L22" s="16">
        <f t="shared" si="3"/>
        <v>0</v>
      </c>
      <c r="M22" s="2"/>
    </row>
    <row r="23" spans="2:13" x14ac:dyDescent="0.25">
      <c r="B23" s="2"/>
      <c r="C23" s="85" t="s">
        <v>80</v>
      </c>
      <c r="D23" s="86"/>
      <c r="E23" s="17">
        <v>651802.13288100006</v>
      </c>
      <c r="F23" s="17">
        <f t="shared" si="4"/>
        <v>651802.13288100006</v>
      </c>
      <c r="G23" s="87">
        <v>0</v>
      </c>
      <c r="H23" s="87">
        <v>0</v>
      </c>
      <c r="I23" s="87">
        <v>0</v>
      </c>
      <c r="J23" s="87">
        <v>0</v>
      </c>
      <c r="K23" s="16">
        <f t="shared" si="2"/>
        <v>651802.13288100006</v>
      </c>
      <c r="L23" s="16">
        <f t="shared" si="3"/>
        <v>651802.13288100006</v>
      </c>
      <c r="M23" s="2"/>
    </row>
    <row r="24" spans="2:13" x14ac:dyDescent="0.25">
      <c r="B24" s="2"/>
      <c r="C24" s="85" t="s">
        <v>81</v>
      </c>
      <c r="D24" s="86"/>
      <c r="E24" s="17">
        <v>0</v>
      </c>
      <c r="F24" s="17">
        <f t="shared" si="4"/>
        <v>0</v>
      </c>
      <c r="G24" s="87">
        <v>0</v>
      </c>
      <c r="H24" s="87">
        <v>0</v>
      </c>
      <c r="I24" s="87">
        <v>0</v>
      </c>
      <c r="J24" s="87">
        <v>0</v>
      </c>
      <c r="K24" s="16">
        <f t="shared" si="2"/>
        <v>0</v>
      </c>
      <c r="L24" s="16">
        <f t="shared" si="3"/>
        <v>0</v>
      </c>
      <c r="M24" s="2"/>
    </row>
    <row r="25" spans="2:13" x14ac:dyDescent="0.25">
      <c r="B25" s="2"/>
      <c r="C25" s="85" t="s">
        <v>82</v>
      </c>
      <c r="D25" s="86"/>
      <c r="E25" s="17">
        <v>0</v>
      </c>
      <c r="F25" s="17">
        <f t="shared" si="4"/>
        <v>0</v>
      </c>
      <c r="G25" s="87">
        <v>0</v>
      </c>
      <c r="H25" s="87">
        <v>0</v>
      </c>
      <c r="I25" s="87">
        <v>0</v>
      </c>
      <c r="J25" s="87">
        <v>0</v>
      </c>
      <c r="K25" s="16">
        <f t="shared" si="2"/>
        <v>0</v>
      </c>
      <c r="L25" s="16">
        <f t="shared" si="3"/>
        <v>0</v>
      </c>
      <c r="M25" s="2"/>
    </row>
    <row r="26" spans="2:13" x14ac:dyDescent="0.25">
      <c r="B26" s="2"/>
      <c r="C26" s="85" t="s">
        <v>83</v>
      </c>
      <c r="D26" s="86"/>
      <c r="E26" s="17">
        <v>0</v>
      </c>
      <c r="F26" s="17">
        <f t="shared" si="4"/>
        <v>0</v>
      </c>
      <c r="G26" s="87">
        <v>0</v>
      </c>
      <c r="H26" s="87">
        <v>0</v>
      </c>
      <c r="I26" s="87">
        <v>0</v>
      </c>
      <c r="J26" s="87">
        <v>0</v>
      </c>
      <c r="K26" s="16">
        <f t="shared" si="2"/>
        <v>0</v>
      </c>
      <c r="L26" s="16">
        <f t="shared" si="3"/>
        <v>0</v>
      </c>
      <c r="M26" s="2"/>
    </row>
    <row r="27" spans="2:13" x14ac:dyDescent="0.25">
      <c r="B27" s="2"/>
      <c r="C27" s="85" t="s">
        <v>84</v>
      </c>
      <c r="D27" s="86"/>
      <c r="E27" s="17">
        <v>1533020.3473690001</v>
      </c>
      <c r="F27" s="17">
        <f>E27</f>
        <v>1533020.3473690001</v>
      </c>
      <c r="G27" s="87">
        <v>0</v>
      </c>
      <c r="H27" s="87">
        <v>0</v>
      </c>
      <c r="I27" s="87">
        <v>0</v>
      </c>
      <c r="J27" s="87">
        <v>0</v>
      </c>
      <c r="K27" s="16">
        <f t="shared" si="2"/>
        <v>1533020.3473690001</v>
      </c>
      <c r="L27" s="16">
        <f t="shared" si="3"/>
        <v>1533020.3473690001</v>
      </c>
      <c r="M27" s="2"/>
    </row>
    <row r="28" spans="2:13" x14ac:dyDescent="0.25">
      <c r="B28" s="2"/>
      <c r="C28" s="85" t="s">
        <v>85</v>
      </c>
      <c r="D28" s="86"/>
      <c r="E28" s="17">
        <v>0</v>
      </c>
      <c r="F28" s="17">
        <f t="shared" si="4"/>
        <v>0</v>
      </c>
      <c r="G28" s="87">
        <v>0</v>
      </c>
      <c r="H28" s="87">
        <v>0</v>
      </c>
      <c r="I28" s="87">
        <v>0</v>
      </c>
      <c r="J28" s="87">
        <v>0</v>
      </c>
      <c r="K28" s="16">
        <f t="shared" si="2"/>
        <v>0</v>
      </c>
      <c r="L28" s="16">
        <f t="shared" si="3"/>
        <v>0</v>
      </c>
      <c r="M28" s="2"/>
    </row>
    <row r="29" spans="2:13" x14ac:dyDescent="0.25">
      <c r="B29" s="2"/>
      <c r="C29" s="85" t="s">
        <v>86</v>
      </c>
      <c r="D29" s="86"/>
      <c r="E29" s="17">
        <v>0</v>
      </c>
      <c r="F29" s="17">
        <f t="shared" si="4"/>
        <v>0</v>
      </c>
      <c r="G29" s="20" t="str">
        <f>""</f>
        <v/>
      </c>
      <c r="H29" s="16" t="str">
        <f>""</f>
        <v/>
      </c>
      <c r="I29" s="87">
        <v>0</v>
      </c>
      <c r="J29" s="87">
        <v>0</v>
      </c>
      <c r="K29" s="16">
        <f>E29+I29</f>
        <v>0</v>
      </c>
      <c r="L29" s="16">
        <f>F29+J29</f>
        <v>0</v>
      </c>
      <c r="M29" s="2"/>
    </row>
    <row r="30" spans="2:13" x14ac:dyDescent="0.25">
      <c r="B30" s="2"/>
      <c r="C30" s="85" t="s">
        <v>87</v>
      </c>
      <c r="D30" s="86"/>
      <c r="E30" s="17">
        <v>0</v>
      </c>
      <c r="F30" s="17">
        <f t="shared" si="4"/>
        <v>0</v>
      </c>
      <c r="G30" s="87">
        <v>0</v>
      </c>
      <c r="H30" s="87">
        <v>0</v>
      </c>
      <c r="I30" s="87">
        <v>0</v>
      </c>
      <c r="J30" s="87">
        <v>0</v>
      </c>
      <c r="K30" s="16">
        <f>E30+G30+I30</f>
        <v>0</v>
      </c>
      <c r="L30" s="16">
        <f>F30+H30+J30</f>
        <v>0</v>
      </c>
      <c r="M30" s="2"/>
    </row>
    <row r="31" spans="2:13" x14ac:dyDescent="0.25">
      <c r="B31" s="2"/>
      <c r="C31" s="85" t="s">
        <v>88</v>
      </c>
      <c r="D31" s="86"/>
      <c r="E31" s="17">
        <v>2473.9921650000001</v>
      </c>
      <c r="F31" s="17">
        <f t="shared" si="4"/>
        <v>2473.9921650000001</v>
      </c>
      <c r="G31" s="20" t="str">
        <f>""</f>
        <v/>
      </c>
      <c r="H31" s="16" t="str">
        <f>""</f>
        <v/>
      </c>
      <c r="I31" s="87">
        <v>0</v>
      </c>
      <c r="J31" s="87">
        <v>0</v>
      </c>
      <c r="K31" s="16">
        <f t="shared" ref="K31:L33" si="5">E31+I31</f>
        <v>2473.9921650000001</v>
      </c>
      <c r="L31" s="16">
        <f t="shared" si="5"/>
        <v>2473.9921650000001</v>
      </c>
      <c r="M31" s="2"/>
    </row>
    <row r="32" spans="2:13" x14ac:dyDescent="0.25">
      <c r="B32" s="2"/>
      <c r="C32" s="85" t="s">
        <v>89</v>
      </c>
      <c r="D32" s="86"/>
      <c r="E32" s="17">
        <v>0</v>
      </c>
      <c r="F32" s="87">
        <v>0</v>
      </c>
      <c r="G32" s="20" t="str">
        <f>""</f>
        <v/>
      </c>
      <c r="H32" s="16" t="str">
        <f>""</f>
        <v/>
      </c>
      <c r="I32" s="87">
        <v>0</v>
      </c>
      <c r="J32" s="87">
        <v>0</v>
      </c>
      <c r="K32" s="16">
        <f t="shared" si="5"/>
        <v>0</v>
      </c>
      <c r="L32" s="16">
        <f t="shared" si="5"/>
        <v>0</v>
      </c>
      <c r="M32" s="2"/>
    </row>
    <row r="33" spans="2:13" x14ac:dyDescent="0.25">
      <c r="B33" s="2"/>
      <c r="C33" s="85" t="s">
        <v>90</v>
      </c>
      <c r="D33" s="86"/>
      <c r="E33" s="17">
        <v>0</v>
      </c>
      <c r="F33" s="87">
        <v>0</v>
      </c>
      <c r="G33" s="20" t="str">
        <f>""</f>
        <v/>
      </c>
      <c r="H33" s="16" t="str">
        <f>""</f>
        <v/>
      </c>
      <c r="I33" s="87">
        <v>0</v>
      </c>
      <c r="J33" s="87">
        <v>0</v>
      </c>
      <c r="K33" s="16">
        <f t="shared" si="5"/>
        <v>0</v>
      </c>
      <c r="L33" s="16">
        <f t="shared" si="5"/>
        <v>0</v>
      </c>
      <c r="M33" s="2"/>
    </row>
    <row r="34" spans="2:13" x14ac:dyDescent="0.25">
      <c r="B34" s="2"/>
      <c r="C34" s="85" t="s">
        <v>91</v>
      </c>
      <c r="D34" s="86"/>
      <c r="E34" s="17">
        <v>0</v>
      </c>
      <c r="F34" s="87">
        <v>0</v>
      </c>
      <c r="G34" s="87">
        <v>0</v>
      </c>
      <c r="H34" s="87">
        <v>0</v>
      </c>
      <c r="I34" s="87">
        <v>0</v>
      </c>
      <c r="J34" s="87">
        <v>0</v>
      </c>
      <c r="K34" s="16">
        <f>E34+G34+I34</f>
        <v>0</v>
      </c>
      <c r="L34" s="16">
        <f>F34+H34+J34</f>
        <v>0</v>
      </c>
      <c r="M34" s="2"/>
    </row>
    <row r="35" spans="2:13" x14ac:dyDescent="0.25">
      <c r="B35" s="2"/>
      <c r="C35" s="85" t="s">
        <v>92</v>
      </c>
      <c r="D35" s="86"/>
      <c r="E35" s="17">
        <v>0</v>
      </c>
      <c r="F35" s="87">
        <v>0</v>
      </c>
      <c r="G35" s="20" t="str">
        <f>""</f>
        <v/>
      </c>
      <c r="H35" s="16" t="str">
        <f>""</f>
        <v/>
      </c>
      <c r="I35" s="87">
        <v>0</v>
      </c>
      <c r="J35" s="87">
        <v>0</v>
      </c>
      <c r="K35" s="16">
        <f>E35+I35</f>
        <v>0</v>
      </c>
      <c r="L35" s="16">
        <f>F35+J33</f>
        <v>0</v>
      </c>
      <c r="M35" s="2"/>
    </row>
    <row r="36" spans="2:13" x14ac:dyDescent="0.25">
      <c r="B36" s="2"/>
      <c r="C36" s="85" t="s">
        <v>93</v>
      </c>
      <c r="D36" s="86"/>
      <c r="E36" s="17">
        <v>0</v>
      </c>
      <c r="F36" s="87">
        <v>0</v>
      </c>
      <c r="G36" s="20" t="str">
        <f>""</f>
        <v/>
      </c>
      <c r="H36" s="16" t="str">
        <f>""</f>
        <v/>
      </c>
      <c r="I36" s="87">
        <v>0</v>
      </c>
      <c r="J36" s="87">
        <v>0</v>
      </c>
      <c r="K36" s="16">
        <f>E36+I36</f>
        <v>0</v>
      </c>
      <c r="L36" s="16">
        <f>F36+J36</f>
        <v>0</v>
      </c>
      <c r="M36" s="2"/>
    </row>
    <row r="37" spans="2:13" x14ac:dyDescent="0.25">
      <c r="B37" s="2"/>
      <c r="C37" s="85" t="s">
        <v>94</v>
      </c>
      <c r="D37" s="86"/>
      <c r="E37" s="17">
        <v>0</v>
      </c>
      <c r="F37" s="20" t="str">
        <f>""</f>
        <v/>
      </c>
      <c r="G37" s="20" t="str">
        <f>""</f>
        <v/>
      </c>
      <c r="H37" s="16" t="str">
        <f>""</f>
        <v/>
      </c>
      <c r="I37" s="87">
        <v>0</v>
      </c>
      <c r="J37" s="87">
        <v>0</v>
      </c>
      <c r="K37" s="16">
        <f>E37+I37</f>
        <v>0</v>
      </c>
      <c r="L37" s="20" t="str">
        <f>""</f>
        <v/>
      </c>
      <c r="M37" s="2"/>
    </row>
    <row r="38" spans="2:13" x14ac:dyDescent="0.25">
      <c r="B38" s="2"/>
      <c r="C38" s="71" t="s">
        <v>95</v>
      </c>
      <c r="D38" s="72"/>
      <c r="E38" s="16">
        <f>SUM(E18:E37)</f>
        <v>3221186.3440260002</v>
      </c>
      <c r="F38" s="16">
        <f>SUM(F18:F36)</f>
        <v>3221186.3440260002</v>
      </c>
      <c r="G38" s="16">
        <f>SUM(G18:G28)+G30+G34</f>
        <v>0</v>
      </c>
      <c r="H38" s="16">
        <f>SUM(H18:H28)+H30+H34</f>
        <v>0</v>
      </c>
      <c r="I38" s="16" t="str">
        <f>""</f>
        <v/>
      </c>
      <c r="J38" s="16" t="str">
        <f>""</f>
        <v/>
      </c>
      <c r="K38" s="16">
        <f>SUM(K18:K37)</f>
        <v>3221186.3440260002</v>
      </c>
      <c r="L38" s="16">
        <f>SUM(L18:L37)</f>
        <v>3221186.3440260002</v>
      </c>
      <c r="M38" s="2"/>
    </row>
    <row r="39" spans="2:13" x14ac:dyDescent="0.25">
      <c r="B39" s="2"/>
      <c r="C39" s="71" t="s">
        <v>96</v>
      </c>
      <c r="D39" s="72"/>
      <c r="E39" s="15">
        <f t="shared" ref="E39:J39" si="6">IFERROR(E40, 0)+IFERROR(E41, 0)+IFERROR(E42, 0)+IFERROR(E43, 0)+IFERROR(E44, 0)+IFERROR(E45, 0)+IFERROR(E46, 0)+IFERROR(E47, 0)+IFERROR(E48, 0)+IFERROR(E49, 0)+IFERROR(E50, 0)+IFERROR(E51, 0)</f>
        <v>195756.47054799998</v>
      </c>
      <c r="F39" s="15" t="e">
        <f t="shared" si="6"/>
        <v>#VALUE!</v>
      </c>
      <c r="G39" s="15" t="e">
        <f t="shared" si="6"/>
        <v>#VALUE!</v>
      </c>
      <c r="H39" s="15" t="e">
        <f t="shared" si="6"/>
        <v>#VALUE!</v>
      </c>
      <c r="I39" s="15">
        <f t="shared" si="6"/>
        <v>0</v>
      </c>
      <c r="J39" s="15">
        <f t="shared" si="6"/>
        <v>0</v>
      </c>
      <c r="K39" s="16" t="str">
        <f>""</f>
        <v/>
      </c>
      <c r="L39" s="16" t="str">
        <f>""</f>
        <v/>
      </c>
      <c r="M39" s="2"/>
    </row>
    <row r="40" spans="2:13" x14ac:dyDescent="0.25">
      <c r="B40" s="2"/>
      <c r="C40" s="85" t="s">
        <v>97</v>
      </c>
      <c r="D40" s="86"/>
      <c r="E40" s="17">
        <v>2980.0673999999999</v>
      </c>
      <c r="F40" s="87">
        <f>E40</f>
        <v>2980.0673999999999</v>
      </c>
      <c r="G40" s="87">
        <v>0</v>
      </c>
      <c r="H40" s="87">
        <v>0</v>
      </c>
      <c r="I40" s="87">
        <v>0</v>
      </c>
      <c r="J40" s="87">
        <v>0</v>
      </c>
      <c r="K40" s="16">
        <f>E40+G40+I40</f>
        <v>2980.0673999999999</v>
      </c>
      <c r="L40" s="16">
        <f>F40+H40+J40</f>
        <v>2980.0673999999999</v>
      </c>
      <c r="M40" s="2"/>
    </row>
    <row r="41" spans="2:13" x14ac:dyDescent="0.25">
      <c r="B41" s="2"/>
      <c r="C41" s="85" t="s">
        <v>98</v>
      </c>
      <c r="D41" s="86"/>
      <c r="E41" s="17">
        <v>22436.561908</v>
      </c>
      <c r="F41" s="48">
        <f>19771770005/1000000</f>
        <v>19771.770004999998</v>
      </c>
      <c r="G41" s="87">
        <v>0</v>
      </c>
      <c r="H41" s="87">
        <v>0</v>
      </c>
      <c r="I41" s="87">
        <v>0</v>
      </c>
      <c r="J41" s="87">
        <v>0</v>
      </c>
      <c r="K41" s="16">
        <f>E41+G41+I41</f>
        <v>22436.561908</v>
      </c>
      <c r="L41" s="16">
        <f>F41+H41+J41</f>
        <v>19771.770004999998</v>
      </c>
      <c r="M41" s="2"/>
    </row>
    <row r="42" spans="2:13" x14ac:dyDescent="0.25">
      <c r="B42" s="2"/>
      <c r="C42" s="85" t="s">
        <v>99</v>
      </c>
      <c r="D42" s="86"/>
      <c r="E42" s="17">
        <v>0</v>
      </c>
      <c r="F42" s="87">
        <v>0</v>
      </c>
      <c r="G42" s="20" t="str">
        <f>""</f>
        <v/>
      </c>
      <c r="H42" s="16" t="str">
        <f>""</f>
        <v/>
      </c>
      <c r="I42" s="87">
        <v>0</v>
      </c>
      <c r="J42" s="87">
        <v>0</v>
      </c>
      <c r="K42" s="16">
        <f t="shared" ref="K42:L46" si="7">E42+I42</f>
        <v>0</v>
      </c>
      <c r="L42" s="16">
        <f t="shared" si="7"/>
        <v>0</v>
      </c>
      <c r="M42" s="2"/>
    </row>
    <row r="43" spans="2:13" x14ac:dyDescent="0.25">
      <c r="B43" s="2"/>
      <c r="C43" s="85" t="s">
        <v>100</v>
      </c>
      <c r="D43" s="86"/>
      <c r="E43" s="17">
        <v>99755.091675000003</v>
      </c>
      <c r="F43" s="87">
        <f>E43</f>
        <v>99755.091675000003</v>
      </c>
      <c r="G43" s="20" t="str">
        <f>""</f>
        <v/>
      </c>
      <c r="H43" s="16" t="str">
        <f>""</f>
        <v/>
      </c>
      <c r="I43" s="87">
        <v>0</v>
      </c>
      <c r="J43" s="87">
        <v>0</v>
      </c>
      <c r="K43" s="16">
        <f t="shared" si="7"/>
        <v>99755.091675000003</v>
      </c>
      <c r="L43" s="16">
        <f t="shared" si="7"/>
        <v>99755.091675000003</v>
      </c>
      <c r="M43" s="2"/>
    </row>
    <row r="44" spans="2:13" x14ac:dyDescent="0.25">
      <c r="B44" s="2"/>
      <c r="C44" s="85" t="s">
        <v>101</v>
      </c>
      <c r="D44" s="86"/>
      <c r="E44" s="17">
        <v>0</v>
      </c>
      <c r="F44" s="87">
        <v>0</v>
      </c>
      <c r="G44" s="20" t="str">
        <f>""</f>
        <v/>
      </c>
      <c r="H44" s="16" t="str">
        <f>""</f>
        <v/>
      </c>
      <c r="I44" s="87">
        <v>0</v>
      </c>
      <c r="J44" s="87">
        <v>0</v>
      </c>
      <c r="K44" s="16">
        <f t="shared" si="7"/>
        <v>0</v>
      </c>
      <c r="L44" s="16">
        <f t="shared" si="7"/>
        <v>0</v>
      </c>
      <c r="M44" s="2"/>
    </row>
    <row r="45" spans="2:13" x14ac:dyDescent="0.25">
      <c r="B45" s="2"/>
      <c r="C45" s="85" t="s">
        <v>102</v>
      </c>
      <c r="D45" s="86"/>
      <c r="E45" s="17">
        <v>11506.942605</v>
      </c>
      <c r="F45" s="17">
        <v>10390.536036092592</v>
      </c>
      <c r="G45" s="20" t="str">
        <f>""</f>
        <v/>
      </c>
      <c r="H45" s="16" t="str">
        <f>""</f>
        <v/>
      </c>
      <c r="I45" s="87">
        <v>0</v>
      </c>
      <c r="J45" s="87">
        <v>0</v>
      </c>
      <c r="K45" s="16">
        <f t="shared" si="7"/>
        <v>11506.942605</v>
      </c>
      <c r="L45" s="16">
        <f t="shared" si="7"/>
        <v>10390.536036092592</v>
      </c>
      <c r="M45" s="2"/>
    </row>
    <row r="46" spans="2:13" x14ac:dyDescent="0.25">
      <c r="B46" s="2"/>
      <c r="C46" s="85" t="s">
        <v>103</v>
      </c>
      <c r="D46" s="86"/>
      <c r="E46" s="17">
        <v>4020.9137770000002</v>
      </c>
      <c r="F46" s="87">
        <f>E46</f>
        <v>4020.9137770000002</v>
      </c>
      <c r="G46" s="20" t="str">
        <f>""</f>
        <v/>
      </c>
      <c r="H46" s="16" t="str">
        <f>""</f>
        <v/>
      </c>
      <c r="I46" s="87">
        <v>0</v>
      </c>
      <c r="J46" s="87">
        <v>0</v>
      </c>
      <c r="K46" s="16">
        <f t="shared" si="7"/>
        <v>4020.9137770000002</v>
      </c>
      <c r="L46" s="16">
        <f t="shared" si="7"/>
        <v>4020.9137770000002</v>
      </c>
      <c r="M46" s="2"/>
    </row>
    <row r="47" spans="2:13" x14ac:dyDescent="0.25">
      <c r="B47" s="2"/>
      <c r="C47" s="85" t="s">
        <v>104</v>
      </c>
      <c r="D47" s="86"/>
      <c r="E47" s="17">
        <v>30789.505841999999</v>
      </c>
      <c r="F47" s="58">
        <f>13595076535/1000000</f>
        <v>13595.076535</v>
      </c>
      <c r="G47" s="87">
        <v>0</v>
      </c>
      <c r="H47" s="87">
        <v>0</v>
      </c>
      <c r="I47" s="87">
        <v>0</v>
      </c>
      <c r="J47" s="87">
        <v>0</v>
      </c>
      <c r="K47" s="16">
        <f>E47+G47+I47</f>
        <v>30789.505841999999</v>
      </c>
      <c r="L47" s="16">
        <f>F47+H47+J47</f>
        <v>13595.076535</v>
      </c>
      <c r="M47" s="2"/>
    </row>
    <row r="48" spans="2:13" x14ac:dyDescent="0.25">
      <c r="B48" s="2"/>
      <c r="C48" s="85" t="s">
        <v>105</v>
      </c>
      <c r="D48" s="86"/>
      <c r="E48" s="17">
        <v>0</v>
      </c>
      <c r="F48" s="87">
        <v>0</v>
      </c>
      <c r="G48" s="20" t="str">
        <f>""</f>
        <v/>
      </c>
      <c r="H48" s="16" t="str">
        <f>""</f>
        <v/>
      </c>
      <c r="I48" s="87">
        <v>0</v>
      </c>
      <c r="J48" s="87">
        <v>0</v>
      </c>
      <c r="K48" s="16">
        <f>E48+I48</f>
        <v>0</v>
      </c>
      <c r="L48" s="16">
        <f>F48+J48</f>
        <v>0</v>
      </c>
      <c r="M48" s="2"/>
    </row>
    <row r="49" spans="2:13" x14ac:dyDescent="0.25">
      <c r="B49" s="2"/>
      <c r="C49" s="85" t="s">
        <v>106</v>
      </c>
      <c r="D49" s="86"/>
      <c r="E49" s="17">
        <v>0</v>
      </c>
      <c r="F49" s="87">
        <v>0</v>
      </c>
      <c r="G49" s="20" t="str">
        <f>""</f>
        <v/>
      </c>
      <c r="H49" s="16" t="str">
        <f>""</f>
        <v/>
      </c>
      <c r="I49" s="87">
        <v>0</v>
      </c>
      <c r="J49" s="87">
        <v>0</v>
      </c>
      <c r="K49" s="16">
        <f>E49+I49</f>
        <v>0</v>
      </c>
      <c r="L49" s="16">
        <f>F49+J49</f>
        <v>0</v>
      </c>
      <c r="M49" s="2"/>
    </row>
    <row r="50" spans="2:13" x14ac:dyDescent="0.25">
      <c r="B50" s="2"/>
      <c r="C50" s="85" t="s">
        <v>107</v>
      </c>
      <c r="D50" s="86"/>
      <c r="E50" s="17">
        <v>7553.2020460000003</v>
      </c>
      <c r="F50" s="20" t="str">
        <f>""</f>
        <v/>
      </c>
      <c r="G50" s="20" t="str">
        <f>""</f>
        <v/>
      </c>
      <c r="H50" s="16" t="str">
        <f>""</f>
        <v/>
      </c>
      <c r="I50" s="87">
        <v>0</v>
      </c>
      <c r="J50" s="87">
        <v>0</v>
      </c>
      <c r="K50" s="16">
        <f>E50+I50</f>
        <v>7553.2020460000003</v>
      </c>
      <c r="L50" s="20" t="str">
        <f>""</f>
        <v/>
      </c>
      <c r="M50" s="2"/>
    </row>
    <row r="51" spans="2:13" x14ac:dyDescent="0.25">
      <c r="B51" s="2"/>
      <c r="C51" s="85" t="s">
        <v>108</v>
      </c>
      <c r="D51" s="86"/>
      <c r="E51" s="17">
        <v>16714.185294999999</v>
      </c>
      <c r="F51" s="20" t="str">
        <f>""</f>
        <v/>
      </c>
      <c r="G51" s="87">
        <v>0</v>
      </c>
      <c r="H51" s="16" t="str">
        <f>""</f>
        <v/>
      </c>
      <c r="I51" s="87">
        <v>0</v>
      </c>
      <c r="J51" s="87">
        <v>0</v>
      </c>
      <c r="K51" s="16">
        <f>E51+G51+I51</f>
        <v>16714.185294999999</v>
      </c>
      <c r="L51" s="20" t="str">
        <f>""</f>
        <v/>
      </c>
      <c r="M51" s="2"/>
    </row>
    <row r="52" spans="2:13" x14ac:dyDescent="0.25">
      <c r="B52" s="2"/>
      <c r="C52" s="71" t="s">
        <v>109</v>
      </c>
      <c r="D52" s="72"/>
      <c r="E52" s="16">
        <f>SUM(E40:E51)</f>
        <v>195756.47054799998</v>
      </c>
      <c r="F52" s="16">
        <f>SUM(F40:F49)</f>
        <v>150513.45542809259</v>
      </c>
      <c r="G52" s="16">
        <f>G40+G41+G47+G51</f>
        <v>0</v>
      </c>
      <c r="H52" s="16">
        <f>H40+H41+H47</f>
        <v>0</v>
      </c>
      <c r="I52" s="16" t="str">
        <f>""</f>
        <v/>
      </c>
      <c r="J52" s="16" t="str">
        <f>""</f>
        <v/>
      </c>
      <c r="K52" s="16">
        <f>SUM(K40:K51)</f>
        <v>195756.47054799998</v>
      </c>
      <c r="L52" s="16">
        <f>SUM(L40:L51)</f>
        <v>150513.45542809259</v>
      </c>
      <c r="M52" s="2"/>
    </row>
    <row r="53" spans="2:13" x14ac:dyDescent="0.25">
      <c r="B53" s="2"/>
      <c r="C53" s="71" t="s">
        <v>110</v>
      </c>
      <c r="D53" s="72"/>
      <c r="E53" s="16">
        <f>E38+E52</f>
        <v>3416942.8145740004</v>
      </c>
      <c r="F53" s="16">
        <f>F38+F52</f>
        <v>3371699.799454093</v>
      </c>
      <c r="G53" s="16">
        <f>G38+G52</f>
        <v>0</v>
      </c>
      <c r="H53" s="16">
        <f>H38+H52</f>
        <v>0</v>
      </c>
      <c r="I53" s="16" t="str">
        <f>""</f>
        <v/>
      </c>
      <c r="J53" s="16" t="str">
        <f>""</f>
        <v/>
      </c>
      <c r="K53" s="16">
        <f>K38+K52</f>
        <v>3416942.8145740004</v>
      </c>
      <c r="L53" s="16">
        <f>L38+L52</f>
        <v>3371699.799454093</v>
      </c>
      <c r="M53" s="2"/>
    </row>
    <row r="54" spans="2:13" x14ac:dyDescent="0.25">
      <c r="B54" s="2"/>
      <c r="C54" s="74" t="s">
        <v>111</v>
      </c>
      <c r="D54" s="75"/>
      <c r="E54" s="15" t="e">
        <f t="shared" ref="E54:J54" si="8">IFERROR(E55, 0)+IFERROR(E73, 0)+IFERROR(E80, 0)+0</f>
        <v>#VALUE!</v>
      </c>
      <c r="F54" s="15" t="e">
        <f t="shared" si="8"/>
        <v>#VALUE!</v>
      </c>
      <c r="G54" s="15" t="e">
        <f t="shared" si="8"/>
        <v>#VALUE!</v>
      </c>
      <c r="H54" s="15" t="e">
        <f t="shared" si="8"/>
        <v>#VALUE!</v>
      </c>
      <c r="I54" s="15" t="e">
        <f t="shared" si="8"/>
        <v>#VALUE!</v>
      </c>
      <c r="J54" s="15" t="e">
        <f t="shared" si="8"/>
        <v>#VALUE!</v>
      </c>
      <c r="K54" s="16" t="str">
        <f>""</f>
        <v/>
      </c>
      <c r="L54" s="16" t="str">
        <f>""</f>
        <v/>
      </c>
      <c r="M54" s="2"/>
    </row>
    <row r="55" spans="2:13" x14ac:dyDescent="0.25">
      <c r="B55" s="2"/>
      <c r="C55" s="71" t="s">
        <v>112</v>
      </c>
      <c r="D55" s="72"/>
      <c r="E55" s="15">
        <f t="shared" ref="E55:J55" si="9">IFERROR(E56, 0)+0+IFERROR(E65, 0)+0+0+IFERROR(E72, 0)</f>
        <v>2987970.4974779999</v>
      </c>
      <c r="F55" s="15">
        <f t="shared" si="9"/>
        <v>2987970.4974779999</v>
      </c>
      <c r="G55" s="15" t="e">
        <f t="shared" si="9"/>
        <v>#VALUE!</v>
      </c>
      <c r="H55" s="15" t="e">
        <f t="shared" si="9"/>
        <v>#VALUE!</v>
      </c>
      <c r="I55" s="15">
        <f t="shared" si="9"/>
        <v>0</v>
      </c>
      <c r="J55" s="15">
        <f t="shared" si="9"/>
        <v>0</v>
      </c>
      <c r="K55" s="16" t="str">
        <f>""</f>
        <v/>
      </c>
      <c r="L55" s="16" t="str">
        <f>""</f>
        <v/>
      </c>
      <c r="M55" s="2"/>
    </row>
    <row r="56" spans="2:13" x14ac:dyDescent="0.25">
      <c r="B56" s="2"/>
      <c r="C56" s="85" t="s">
        <v>113</v>
      </c>
      <c r="D56" s="86"/>
      <c r="E56" s="15">
        <f t="shared" ref="E56:J56" si="10">IFERROR(E57, 0)+IFERROR(E58, 0)+IFERROR(E59, 0)+IFERROR(E60, 0)+IFERROR(E61, 0)+IFERROR(E62, 0)+IFERROR(E63, 0)</f>
        <v>27751.595938000002</v>
      </c>
      <c r="F56" s="15">
        <f t="shared" si="10"/>
        <v>27751.595938000002</v>
      </c>
      <c r="G56" s="15" t="e">
        <f t="shared" si="10"/>
        <v>#VALUE!</v>
      </c>
      <c r="H56" s="15" t="e">
        <f t="shared" si="10"/>
        <v>#VALUE!</v>
      </c>
      <c r="I56" s="15">
        <f t="shared" si="10"/>
        <v>0</v>
      </c>
      <c r="J56" s="15">
        <f t="shared" si="10"/>
        <v>0</v>
      </c>
      <c r="K56" s="16" t="str">
        <f>""</f>
        <v/>
      </c>
      <c r="L56" s="16" t="str">
        <f>""</f>
        <v/>
      </c>
      <c r="M56" s="2"/>
    </row>
    <row r="57" spans="2:13" x14ac:dyDescent="0.25">
      <c r="B57" s="2"/>
      <c r="C57" s="88" t="s">
        <v>114</v>
      </c>
      <c r="D57" s="89"/>
      <c r="E57" s="17">
        <v>1642.6150230000001</v>
      </c>
      <c r="F57" s="87">
        <f>E57</f>
        <v>1642.6150230000001</v>
      </c>
      <c r="G57" s="87">
        <v>0</v>
      </c>
      <c r="H57" s="87">
        <v>0</v>
      </c>
      <c r="I57" s="87">
        <v>0</v>
      </c>
      <c r="J57" s="87">
        <v>0</v>
      </c>
      <c r="K57" s="16">
        <f>E57+G57+I57</f>
        <v>1642.6150230000001</v>
      </c>
      <c r="L57" s="16">
        <f>F57+H57+J57</f>
        <v>1642.6150230000001</v>
      </c>
      <c r="M57" s="2"/>
    </row>
    <row r="58" spans="2:13" x14ac:dyDescent="0.25">
      <c r="B58" s="2"/>
      <c r="C58" s="88" t="s">
        <v>115</v>
      </c>
      <c r="D58" s="89"/>
      <c r="E58" s="17">
        <v>0</v>
      </c>
      <c r="F58" s="17">
        <f t="shared" ref="F58:F63" si="11">E58</f>
        <v>0</v>
      </c>
      <c r="G58" s="20" t="str">
        <f>""</f>
        <v/>
      </c>
      <c r="H58" s="16" t="str">
        <f>""</f>
        <v/>
      </c>
      <c r="I58" s="87">
        <v>0</v>
      </c>
      <c r="J58" s="87">
        <v>0</v>
      </c>
      <c r="K58" s="16">
        <f>E58+I58</f>
        <v>0</v>
      </c>
      <c r="L58" s="16">
        <f>F58+J58</f>
        <v>0</v>
      </c>
      <c r="M58" s="2"/>
    </row>
    <row r="59" spans="2:13" x14ac:dyDescent="0.25">
      <c r="B59" s="2"/>
      <c r="C59" s="88" t="s">
        <v>116</v>
      </c>
      <c r="D59" s="89"/>
      <c r="E59" s="17">
        <v>11002.192601000001</v>
      </c>
      <c r="F59" s="17">
        <f t="shared" si="11"/>
        <v>11002.192601000001</v>
      </c>
      <c r="G59" s="20" t="str">
        <f>""</f>
        <v/>
      </c>
      <c r="H59" s="16" t="str">
        <f>""</f>
        <v/>
      </c>
      <c r="I59" s="87">
        <v>0</v>
      </c>
      <c r="J59" s="87">
        <v>0</v>
      </c>
      <c r="K59" s="16">
        <f>E59+I59</f>
        <v>11002.192601000001</v>
      </c>
      <c r="L59" s="16">
        <f>F59+J59</f>
        <v>11002.192601000001</v>
      </c>
      <c r="M59" s="2"/>
    </row>
    <row r="60" spans="2:13" x14ac:dyDescent="0.25">
      <c r="B60" s="2"/>
      <c r="C60" s="88" t="s">
        <v>117</v>
      </c>
      <c r="D60" s="89"/>
      <c r="E60" s="17">
        <v>2455.6437000000001</v>
      </c>
      <c r="F60" s="17">
        <f t="shared" si="11"/>
        <v>2455.6437000000001</v>
      </c>
      <c r="G60" s="87">
        <v>0</v>
      </c>
      <c r="H60" s="87">
        <v>0</v>
      </c>
      <c r="I60" s="87">
        <v>0</v>
      </c>
      <c r="J60" s="87">
        <v>0</v>
      </c>
      <c r="K60" s="16">
        <f>E60+G60+I60</f>
        <v>2455.6437000000001</v>
      </c>
      <c r="L60" s="16">
        <f>F60+H60+J60</f>
        <v>2455.6437000000001</v>
      </c>
      <c r="M60" s="2"/>
    </row>
    <row r="61" spans="2:13" x14ac:dyDescent="0.25">
      <c r="B61" s="2"/>
      <c r="C61" s="88" t="s">
        <v>118</v>
      </c>
      <c r="D61" s="89"/>
      <c r="E61" s="17">
        <v>349.11673000000002</v>
      </c>
      <c r="F61" s="17">
        <f t="shared" si="11"/>
        <v>349.11673000000002</v>
      </c>
      <c r="G61" s="20" t="str">
        <f>""</f>
        <v/>
      </c>
      <c r="H61" s="16" t="str">
        <f>""</f>
        <v/>
      </c>
      <c r="I61" s="87">
        <v>0</v>
      </c>
      <c r="J61" s="87">
        <v>0</v>
      </c>
      <c r="K61" s="16">
        <f>E61+I61</f>
        <v>349.11673000000002</v>
      </c>
      <c r="L61" s="16">
        <f>F61+J61</f>
        <v>349.11673000000002</v>
      </c>
      <c r="M61" s="2"/>
    </row>
    <row r="62" spans="2:13" x14ac:dyDescent="0.25">
      <c r="B62" s="2"/>
      <c r="C62" s="88" t="s">
        <v>119</v>
      </c>
      <c r="D62" s="89"/>
      <c r="E62" s="17">
        <v>5309.6396359999999</v>
      </c>
      <c r="F62" s="17">
        <f t="shared" si="11"/>
        <v>5309.6396359999999</v>
      </c>
      <c r="G62" s="20" t="str">
        <f>""</f>
        <v/>
      </c>
      <c r="H62" s="16" t="str">
        <f>""</f>
        <v/>
      </c>
      <c r="I62" s="87">
        <v>0</v>
      </c>
      <c r="J62" s="87">
        <v>0</v>
      </c>
      <c r="K62" s="16">
        <f>E62+I62</f>
        <v>5309.6396359999999</v>
      </c>
      <c r="L62" s="16">
        <f>F62+J62</f>
        <v>5309.6396359999999</v>
      </c>
      <c r="M62" s="2"/>
    </row>
    <row r="63" spans="2:13" x14ac:dyDescent="0.25">
      <c r="B63" s="2"/>
      <c r="C63" s="88" t="s">
        <v>120</v>
      </c>
      <c r="D63" s="89"/>
      <c r="E63" s="17">
        <v>6992.3882480000002</v>
      </c>
      <c r="F63" s="17">
        <f t="shared" si="11"/>
        <v>6992.3882480000002</v>
      </c>
      <c r="G63" s="87">
        <v>0</v>
      </c>
      <c r="H63" s="87">
        <v>0</v>
      </c>
      <c r="I63" s="87">
        <v>0</v>
      </c>
      <c r="J63" s="87">
        <v>0</v>
      </c>
      <c r="K63" s="16">
        <f>E63+G63+I63</f>
        <v>6992.3882480000002</v>
      </c>
      <c r="L63" s="16">
        <f>F63+H63+J63</f>
        <v>6992.3882480000002</v>
      </c>
      <c r="M63" s="2"/>
    </row>
    <row r="64" spans="2:13" x14ac:dyDescent="0.25">
      <c r="B64" s="2"/>
      <c r="C64" s="85" t="s">
        <v>121</v>
      </c>
      <c r="D64" s="86"/>
      <c r="E64" s="16">
        <f>SUM(E57:E63)</f>
        <v>27751.595938000002</v>
      </c>
      <c r="F64" s="16">
        <f>SUM(F57:F63)</f>
        <v>27751.595938000002</v>
      </c>
      <c r="G64" s="16">
        <f>G57+G60+G63</f>
        <v>0</v>
      </c>
      <c r="H64" s="16">
        <f>H57+H60+H63</f>
        <v>0</v>
      </c>
      <c r="I64" s="16" t="str">
        <f>""</f>
        <v/>
      </c>
      <c r="J64" s="16" t="str">
        <f>""</f>
        <v/>
      </c>
      <c r="K64" s="16">
        <f>SUM(K57:K63)</f>
        <v>27751.595938000002</v>
      </c>
      <c r="L64" s="16">
        <f>SUM(L57:L63)</f>
        <v>27751.595938000002</v>
      </c>
      <c r="M64" s="2"/>
    </row>
    <row r="65" spans="2:13" x14ac:dyDescent="0.25">
      <c r="B65" s="2"/>
      <c r="C65" s="85" t="s">
        <v>122</v>
      </c>
      <c r="D65" s="86"/>
      <c r="E65" s="15">
        <f t="shared" ref="E65:J65" si="12">IFERROR(E66, 0)+IFERROR(E67, 0)+IFERROR(E68, 0)+IFERROR(E69, 0)</f>
        <v>2960218.90154</v>
      </c>
      <c r="F65" s="15">
        <f t="shared" si="12"/>
        <v>2960218.90154</v>
      </c>
      <c r="G65" s="15" t="e">
        <f t="shared" si="12"/>
        <v>#VALUE!</v>
      </c>
      <c r="H65" s="15" t="e">
        <f t="shared" si="12"/>
        <v>#VALUE!</v>
      </c>
      <c r="I65" s="15">
        <f t="shared" si="12"/>
        <v>0</v>
      </c>
      <c r="J65" s="15">
        <f t="shared" si="12"/>
        <v>0</v>
      </c>
      <c r="K65" s="16" t="str">
        <f>""</f>
        <v/>
      </c>
      <c r="L65" s="16" t="str">
        <f>""</f>
        <v/>
      </c>
      <c r="M65" s="2"/>
    </row>
    <row r="66" spans="2:13" x14ac:dyDescent="0.25">
      <c r="B66" s="2"/>
      <c r="C66" s="88" t="s">
        <v>123</v>
      </c>
      <c r="D66" s="89"/>
      <c r="E66" s="17">
        <v>2953429.0399859999</v>
      </c>
      <c r="F66" s="87">
        <f>E66</f>
        <v>2953429.0399859999</v>
      </c>
      <c r="G66" s="87">
        <v>0</v>
      </c>
      <c r="H66" s="87">
        <v>0</v>
      </c>
      <c r="I66" s="87">
        <v>0</v>
      </c>
      <c r="J66" s="87">
        <v>0</v>
      </c>
      <c r="K66" s="16">
        <f>E66+G66+I66</f>
        <v>2953429.0399859999</v>
      </c>
      <c r="L66" s="16">
        <f>F66+H66+J66</f>
        <v>2953429.0399859999</v>
      </c>
      <c r="M66" s="2"/>
    </row>
    <row r="67" spans="2:13" x14ac:dyDescent="0.25">
      <c r="B67" s="2"/>
      <c r="C67" s="88" t="s">
        <v>124</v>
      </c>
      <c r="D67" s="89"/>
      <c r="E67" s="17">
        <v>1399.2745319999999</v>
      </c>
      <c r="F67" s="17">
        <f t="shared" ref="F67:F68" si="13">E67</f>
        <v>1399.2745319999999</v>
      </c>
      <c r="G67" s="20" t="str">
        <f>""</f>
        <v/>
      </c>
      <c r="H67" s="16" t="str">
        <f>""</f>
        <v/>
      </c>
      <c r="I67" s="87">
        <v>0</v>
      </c>
      <c r="J67" s="87">
        <v>0</v>
      </c>
      <c r="K67" s="16">
        <f t="shared" ref="K67:L69" si="14">E67+I67</f>
        <v>1399.2745319999999</v>
      </c>
      <c r="L67" s="16">
        <f t="shared" si="14"/>
        <v>1399.2745319999999</v>
      </c>
      <c r="M67" s="2"/>
    </row>
    <row r="68" spans="2:13" x14ac:dyDescent="0.25">
      <c r="B68" s="2"/>
      <c r="C68" s="88" t="s">
        <v>125</v>
      </c>
      <c r="D68" s="89"/>
      <c r="E68" s="17">
        <v>5390.5870219999997</v>
      </c>
      <c r="F68" s="17">
        <f t="shared" si="13"/>
        <v>5390.5870219999997</v>
      </c>
      <c r="G68" s="20" t="str">
        <f>""</f>
        <v/>
      </c>
      <c r="H68" s="16" t="str">
        <f>""</f>
        <v/>
      </c>
      <c r="I68" s="87">
        <v>0</v>
      </c>
      <c r="J68" s="87">
        <v>0</v>
      </c>
      <c r="K68" s="16">
        <f t="shared" si="14"/>
        <v>5390.5870219999997</v>
      </c>
      <c r="L68" s="16">
        <f t="shared" si="14"/>
        <v>5390.5870219999997</v>
      </c>
      <c r="M68" s="2"/>
    </row>
    <row r="69" spans="2:13" x14ac:dyDescent="0.25">
      <c r="B69" s="2"/>
      <c r="C69" s="88" t="s">
        <v>126</v>
      </c>
      <c r="D69" s="89"/>
      <c r="E69" s="87">
        <v>0</v>
      </c>
      <c r="F69" s="87">
        <v>0</v>
      </c>
      <c r="G69" s="20" t="str">
        <f>""</f>
        <v/>
      </c>
      <c r="H69" s="16" t="str">
        <f>""</f>
        <v/>
      </c>
      <c r="I69" s="87">
        <v>0</v>
      </c>
      <c r="J69" s="87">
        <v>0</v>
      </c>
      <c r="K69" s="16">
        <f t="shared" si="14"/>
        <v>0</v>
      </c>
      <c r="L69" s="16">
        <f t="shared" si="14"/>
        <v>0</v>
      </c>
      <c r="M69" s="2"/>
    </row>
    <row r="70" spans="2:13" x14ac:dyDescent="0.25">
      <c r="B70" s="2"/>
      <c r="C70" s="85" t="s">
        <v>127</v>
      </c>
      <c r="D70" s="86"/>
      <c r="E70" s="16">
        <f>SUM(E66:E69)</f>
        <v>2960218.90154</v>
      </c>
      <c r="F70" s="16">
        <f>SUM(F66:F69)</f>
        <v>2960218.90154</v>
      </c>
      <c r="G70" s="16">
        <f>G66</f>
        <v>0</v>
      </c>
      <c r="H70" s="16">
        <f>H66</f>
        <v>0</v>
      </c>
      <c r="I70" s="16" t="str">
        <f>""</f>
        <v/>
      </c>
      <c r="J70" s="16" t="str">
        <f>""</f>
        <v/>
      </c>
      <c r="K70" s="16">
        <f>SUM(K66:K69)</f>
        <v>2960218.90154</v>
      </c>
      <c r="L70" s="16">
        <f>SUM(L66:L69)</f>
        <v>2960218.90154</v>
      </c>
      <c r="M70" s="2"/>
    </row>
    <row r="71" spans="2:13" x14ac:dyDescent="0.25">
      <c r="B71" s="2"/>
      <c r="C71" s="85" t="s">
        <v>128</v>
      </c>
      <c r="D71" s="86"/>
      <c r="E71" s="16">
        <f>E64+E70</f>
        <v>2987970.4974779999</v>
      </c>
      <c r="F71" s="16">
        <f>F64+F70</f>
        <v>2987970.4974779999</v>
      </c>
      <c r="G71" s="16">
        <f>G64+G70</f>
        <v>0</v>
      </c>
      <c r="H71" s="16">
        <f>H64+H70</f>
        <v>0</v>
      </c>
      <c r="I71" s="16" t="str">
        <f>""</f>
        <v/>
      </c>
      <c r="J71" s="16" t="str">
        <f>""</f>
        <v/>
      </c>
      <c r="K71" s="16">
        <f>K64+K70</f>
        <v>2987970.4974779999</v>
      </c>
      <c r="L71" s="16">
        <f>L64+L70</f>
        <v>2987970.4974779999</v>
      </c>
      <c r="M71" s="2"/>
    </row>
    <row r="72" spans="2:13" x14ac:dyDescent="0.25">
      <c r="B72" s="2"/>
      <c r="C72" s="85" t="s">
        <v>129</v>
      </c>
      <c r="D72" s="86"/>
      <c r="E72" s="87">
        <v>0</v>
      </c>
      <c r="F72" s="87">
        <v>0</v>
      </c>
      <c r="G72" s="16" t="str">
        <f>""</f>
        <v/>
      </c>
      <c r="H72" s="16" t="str">
        <f>""</f>
        <v/>
      </c>
      <c r="I72" s="87">
        <v>0</v>
      </c>
      <c r="J72" s="87">
        <v>0</v>
      </c>
      <c r="K72" s="16">
        <f>E72+I72</f>
        <v>0</v>
      </c>
      <c r="L72" s="16">
        <f>F72+J72</f>
        <v>0</v>
      </c>
      <c r="M72" s="2"/>
    </row>
    <row r="73" spans="2:13" x14ac:dyDescent="0.25">
      <c r="B73" s="2"/>
      <c r="C73" s="71" t="s">
        <v>130</v>
      </c>
      <c r="D73" s="72"/>
      <c r="E73" s="21" t="str">
        <f>""</f>
        <v/>
      </c>
      <c r="F73" s="21" t="str">
        <f>""</f>
        <v/>
      </c>
      <c r="G73" s="21" t="str">
        <f>""</f>
        <v/>
      </c>
      <c r="H73" s="21" t="str">
        <f>""</f>
        <v/>
      </c>
      <c r="I73" s="87">
        <v>0</v>
      </c>
      <c r="J73" s="87">
        <v>0</v>
      </c>
      <c r="K73" s="21" t="str">
        <f>""</f>
        <v/>
      </c>
      <c r="L73" s="21" t="str">
        <f>""</f>
        <v/>
      </c>
      <c r="M73" s="2"/>
    </row>
    <row r="74" spans="2:13" x14ac:dyDescent="0.25">
      <c r="B74" s="2"/>
      <c r="C74" s="85" t="s">
        <v>131</v>
      </c>
      <c r="D74" s="86"/>
      <c r="E74" s="17">
        <v>300000</v>
      </c>
      <c r="F74" s="87">
        <f>E74</f>
        <v>300000</v>
      </c>
      <c r="G74" s="16" t="str">
        <f>""</f>
        <v/>
      </c>
      <c r="H74" s="16" t="str">
        <f>""</f>
        <v/>
      </c>
      <c r="I74" s="87">
        <v>0</v>
      </c>
      <c r="J74" s="87">
        <v>0</v>
      </c>
      <c r="K74" s="16">
        <f t="shared" ref="K74:L77" si="15">E74+I74</f>
        <v>300000</v>
      </c>
      <c r="L74" s="16">
        <f t="shared" si="15"/>
        <v>300000</v>
      </c>
      <c r="M74" s="2"/>
    </row>
    <row r="75" spans="2:13" x14ac:dyDescent="0.25">
      <c r="B75" s="2"/>
      <c r="C75" s="85" t="s">
        <v>132</v>
      </c>
      <c r="D75" s="86"/>
      <c r="E75" s="17">
        <v>0</v>
      </c>
      <c r="F75" s="17">
        <f t="shared" ref="F75:F77" si="16">E75</f>
        <v>0</v>
      </c>
      <c r="G75" s="22" t="str">
        <f>""</f>
        <v/>
      </c>
      <c r="H75" s="16" t="str">
        <f>""</f>
        <v/>
      </c>
      <c r="I75" s="87">
        <v>0</v>
      </c>
      <c r="J75" s="87">
        <v>0</v>
      </c>
      <c r="K75" s="16">
        <f t="shared" si="15"/>
        <v>0</v>
      </c>
      <c r="L75" s="16">
        <f t="shared" si="15"/>
        <v>0</v>
      </c>
      <c r="M75" s="2"/>
    </row>
    <row r="76" spans="2:13" x14ac:dyDescent="0.25">
      <c r="B76" s="2"/>
      <c r="C76" s="85" t="s">
        <v>133</v>
      </c>
      <c r="D76" s="86"/>
      <c r="E76" s="17">
        <v>181543.75438</v>
      </c>
      <c r="F76" s="17">
        <f t="shared" si="16"/>
        <v>181543.75438</v>
      </c>
      <c r="G76" s="16" t="str">
        <f>""</f>
        <v/>
      </c>
      <c r="H76" s="16" t="str">
        <f>""</f>
        <v/>
      </c>
      <c r="I76" s="87">
        <v>0</v>
      </c>
      <c r="J76" s="87">
        <v>0</v>
      </c>
      <c r="K76" s="16">
        <f t="shared" si="15"/>
        <v>181543.75438</v>
      </c>
      <c r="L76" s="16">
        <f t="shared" si="15"/>
        <v>181543.75438</v>
      </c>
      <c r="M76" s="2"/>
    </row>
    <row r="77" spans="2:13" x14ac:dyDescent="0.25">
      <c r="B77" s="2"/>
      <c r="C77" s="85" t="s">
        <v>134</v>
      </c>
      <c r="D77" s="86"/>
      <c r="E77" s="17">
        <v>-52571.437284</v>
      </c>
      <c r="F77" s="17">
        <f t="shared" si="16"/>
        <v>-52571.437284</v>
      </c>
      <c r="G77" s="20" t="str">
        <f>""</f>
        <v/>
      </c>
      <c r="H77" s="16" t="str">
        <f>""</f>
        <v/>
      </c>
      <c r="I77" s="87">
        <v>0</v>
      </c>
      <c r="J77" s="87">
        <v>0</v>
      </c>
      <c r="K77" s="16">
        <f t="shared" si="15"/>
        <v>-52571.437284</v>
      </c>
      <c r="L77" s="16">
        <f t="shared" si="15"/>
        <v>-52571.437284</v>
      </c>
      <c r="M77" s="2"/>
    </row>
    <row r="78" spans="2:13" x14ac:dyDescent="0.25">
      <c r="B78" s="2"/>
      <c r="C78" s="85" t="s">
        <v>135</v>
      </c>
      <c r="D78" s="86"/>
      <c r="E78" s="20" t="str">
        <f>""</f>
        <v/>
      </c>
      <c r="F78" s="87">
        <f>(E41+E45+E47-F41-F45-F47+E27-F27)*-1</f>
        <v>-20975.627778907306</v>
      </c>
      <c r="G78" s="20" t="str">
        <f>""</f>
        <v/>
      </c>
      <c r="H78" s="87">
        <v>0</v>
      </c>
      <c r="I78" s="87">
        <v>0</v>
      </c>
      <c r="J78" s="87">
        <v>0</v>
      </c>
      <c r="K78" s="20" t="str">
        <f>""</f>
        <v/>
      </c>
      <c r="L78" s="16">
        <f>F78+H78+J78</f>
        <v>-20975.627778907306</v>
      </c>
      <c r="M78" s="2"/>
    </row>
    <row r="79" spans="2:13" x14ac:dyDescent="0.25">
      <c r="B79" s="2"/>
      <c r="C79" s="85" t="s">
        <v>136</v>
      </c>
      <c r="D79" s="86"/>
      <c r="E79" s="20" t="str">
        <f>""</f>
        <v/>
      </c>
      <c r="F79" s="87">
        <f>(E50+E51+E37)*-1</f>
        <v>-24267.387341000001</v>
      </c>
      <c r="G79" s="20" t="str">
        <f>""</f>
        <v/>
      </c>
      <c r="H79" s="87">
        <v>0</v>
      </c>
      <c r="I79" s="87">
        <v>0</v>
      </c>
      <c r="J79" s="87">
        <v>0</v>
      </c>
      <c r="K79" s="20" t="str">
        <f>""</f>
        <v/>
      </c>
      <c r="L79" s="16">
        <f>F79+H79+J79</f>
        <v>-24267.387341000001</v>
      </c>
      <c r="M79" s="2"/>
    </row>
    <row r="80" spans="2:13" x14ac:dyDescent="0.25">
      <c r="B80" s="2"/>
      <c r="C80" s="71" t="s">
        <v>137</v>
      </c>
      <c r="D80" s="72"/>
      <c r="E80" s="16">
        <f>SUM(E74:E77)</f>
        <v>428972.31709600001</v>
      </c>
      <c r="F80" s="16">
        <f>SUM(F74:F79)</f>
        <v>383729.30197609268</v>
      </c>
      <c r="G80" s="16" t="str">
        <f>G74</f>
        <v/>
      </c>
      <c r="H80" s="16">
        <f>H78+H79</f>
        <v>0</v>
      </c>
      <c r="I80" s="16" t="str">
        <f>""</f>
        <v/>
      </c>
      <c r="J80" s="16" t="str">
        <f>""</f>
        <v/>
      </c>
      <c r="K80" s="16">
        <f>SUM(K74:K77)</f>
        <v>428972.31709600001</v>
      </c>
      <c r="L80" s="16">
        <f>SUM(L74:L79)</f>
        <v>383729.30197609268</v>
      </c>
      <c r="M80" s="2"/>
    </row>
    <row r="81" spans="2:13" x14ac:dyDescent="0.25">
      <c r="B81" s="2"/>
      <c r="C81" s="71" t="s">
        <v>138</v>
      </c>
      <c r="D81" s="72"/>
      <c r="E81" s="16">
        <f>E71+E72+E80</f>
        <v>3416942.814574</v>
      </c>
      <c r="F81" s="16">
        <f>F71+F72+F80</f>
        <v>3371699.7994540925</v>
      </c>
      <c r="G81" s="16">
        <f>G71</f>
        <v>0</v>
      </c>
      <c r="H81" s="16">
        <f>H71+H80</f>
        <v>0</v>
      </c>
      <c r="I81" s="16" t="str">
        <f>""</f>
        <v/>
      </c>
      <c r="J81" s="16" t="str">
        <f>""</f>
        <v/>
      </c>
      <c r="K81" s="16">
        <f>K71+K72+K80</f>
        <v>3416942.814574</v>
      </c>
      <c r="L81" s="16">
        <f>L71+L72+L80</f>
        <v>3371699.7994540925</v>
      </c>
      <c r="M81" s="2"/>
    </row>
    <row r="82" spans="2:13" x14ac:dyDescent="0.25"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</row>
    <row r="83" spans="2:13" ht="5.0999999999999996" customHeight="1" x14ac:dyDescent="0.25"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</row>
  </sheetData>
  <sheetProtection password="BBAF" sheet="1" formatColumns="0" selectLockedCells="1"/>
  <mergeCells count="251">
    <mergeCell ref="C7:L7"/>
    <mergeCell ref="C9:L9"/>
    <mergeCell ref="C10:L10"/>
    <mergeCell ref="C11:L11"/>
    <mergeCell ref="C13:L13"/>
    <mergeCell ref="K15"/>
    <mergeCell ref="K14:L14"/>
    <mergeCell ref="L15"/>
    <mergeCell ref="C16:D16"/>
    <mergeCell ref="C17:D17"/>
    <mergeCell ref="H15"/>
    <mergeCell ref="G14:H14"/>
    <mergeCell ref="I15"/>
    <mergeCell ref="J15"/>
    <mergeCell ref="I14:J14"/>
    <mergeCell ref="C14:D15"/>
    <mergeCell ref="E15"/>
    <mergeCell ref="F15"/>
    <mergeCell ref="E14:F14"/>
    <mergeCell ref="G15"/>
    <mergeCell ref="I18"/>
    <mergeCell ref="J18"/>
    <mergeCell ref="C19:D19"/>
    <mergeCell ref="G19"/>
    <mergeCell ref="H19"/>
    <mergeCell ref="I19"/>
    <mergeCell ref="J19"/>
    <mergeCell ref="C18:D18"/>
    <mergeCell ref="F18"/>
    <mergeCell ref="G18"/>
    <mergeCell ref="H18"/>
    <mergeCell ref="I20"/>
    <mergeCell ref="J20"/>
    <mergeCell ref="C21:D21"/>
    <mergeCell ref="G21"/>
    <mergeCell ref="H21"/>
    <mergeCell ref="I21"/>
    <mergeCell ref="J21"/>
    <mergeCell ref="C20:D20"/>
    <mergeCell ref="G20"/>
    <mergeCell ref="H20"/>
    <mergeCell ref="I22"/>
    <mergeCell ref="J22"/>
    <mergeCell ref="C23:D23"/>
    <mergeCell ref="G23"/>
    <mergeCell ref="H23"/>
    <mergeCell ref="I23"/>
    <mergeCell ref="J23"/>
    <mergeCell ref="C22:D22"/>
    <mergeCell ref="G22"/>
    <mergeCell ref="H22"/>
    <mergeCell ref="I24"/>
    <mergeCell ref="J24"/>
    <mergeCell ref="C25:D25"/>
    <mergeCell ref="G25"/>
    <mergeCell ref="H25"/>
    <mergeCell ref="I25"/>
    <mergeCell ref="J25"/>
    <mergeCell ref="C24:D24"/>
    <mergeCell ref="G24"/>
    <mergeCell ref="H24"/>
    <mergeCell ref="I28"/>
    <mergeCell ref="J28"/>
    <mergeCell ref="C29:D29"/>
    <mergeCell ref="I29"/>
    <mergeCell ref="J29"/>
    <mergeCell ref="C28:D28"/>
    <mergeCell ref="G28"/>
    <mergeCell ref="H28"/>
    <mergeCell ref="I26"/>
    <mergeCell ref="J26"/>
    <mergeCell ref="C27:D27"/>
    <mergeCell ref="G27"/>
    <mergeCell ref="H27"/>
    <mergeCell ref="I27"/>
    <mergeCell ref="J27"/>
    <mergeCell ref="C26:D26"/>
    <mergeCell ref="G26"/>
    <mergeCell ref="H26"/>
    <mergeCell ref="C33:D33"/>
    <mergeCell ref="F33"/>
    <mergeCell ref="I33"/>
    <mergeCell ref="J33"/>
    <mergeCell ref="C32:D32"/>
    <mergeCell ref="F32"/>
    <mergeCell ref="I32"/>
    <mergeCell ref="J32"/>
    <mergeCell ref="I30"/>
    <mergeCell ref="J30"/>
    <mergeCell ref="C31:D31"/>
    <mergeCell ref="I31"/>
    <mergeCell ref="J31"/>
    <mergeCell ref="C30:D30"/>
    <mergeCell ref="G30"/>
    <mergeCell ref="H30"/>
    <mergeCell ref="I34"/>
    <mergeCell ref="J34"/>
    <mergeCell ref="C35:D35"/>
    <mergeCell ref="F35"/>
    <mergeCell ref="I35"/>
    <mergeCell ref="J35"/>
    <mergeCell ref="C34:D34"/>
    <mergeCell ref="F34"/>
    <mergeCell ref="G34"/>
    <mergeCell ref="H34"/>
    <mergeCell ref="C39:D39"/>
    <mergeCell ref="C40:D40"/>
    <mergeCell ref="F40"/>
    <mergeCell ref="G40"/>
    <mergeCell ref="C37:D37"/>
    <mergeCell ref="I37"/>
    <mergeCell ref="J37"/>
    <mergeCell ref="C38:D38"/>
    <mergeCell ref="C36:D36"/>
    <mergeCell ref="F36"/>
    <mergeCell ref="I36"/>
    <mergeCell ref="J36"/>
    <mergeCell ref="C43:D43"/>
    <mergeCell ref="F43"/>
    <mergeCell ref="I43"/>
    <mergeCell ref="J43"/>
    <mergeCell ref="C42:D42"/>
    <mergeCell ref="F42"/>
    <mergeCell ref="I42"/>
    <mergeCell ref="J42"/>
    <mergeCell ref="H40"/>
    <mergeCell ref="I40"/>
    <mergeCell ref="J40"/>
    <mergeCell ref="C41:D41"/>
    <mergeCell ref="G41"/>
    <mergeCell ref="H41"/>
    <mergeCell ref="I41"/>
    <mergeCell ref="J41"/>
    <mergeCell ref="C46:D46"/>
    <mergeCell ref="F46"/>
    <mergeCell ref="I46"/>
    <mergeCell ref="J46"/>
    <mergeCell ref="C45:D45"/>
    <mergeCell ref="I45"/>
    <mergeCell ref="J45"/>
    <mergeCell ref="C44:D44"/>
    <mergeCell ref="F44"/>
    <mergeCell ref="I44"/>
    <mergeCell ref="J44"/>
    <mergeCell ref="C49:D49"/>
    <mergeCell ref="F49"/>
    <mergeCell ref="I49"/>
    <mergeCell ref="J49"/>
    <mergeCell ref="I47"/>
    <mergeCell ref="J47"/>
    <mergeCell ref="C48:D48"/>
    <mergeCell ref="F48"/>
    <mergeCell ref="I48"/>
    <mergeCell ref="J48"/>
    <mergeCell ref="C47:D47"/>
    <mergeCell ref="G47"/>
    <mergeCell ref="H47"/>
    <mergeCell ref="C52:D52"/>
    <mergeCell ref="C53:D53"/>
    <mergeCell ref="C54:D54"/>
    <mergeCell ref="C55:D55"/>
    <mergeCell ref="C56:D56"/>
    <mergeCell ref="C50:D50"/>
    <mergeCell ref="I50"/>
    <mergeCell ref="J50"/>
    <mergeCell ref="C51:D51"/>
    <mergeCell ref="G51"/>
    <mergeCell ref="I51"/>
    <mergeCell ref="J51"/>
    <mergeCell ref="C59:D59"/>
    <mergeCell ref="I59"/>
    <mergeCell ref="J59"/>
    <mergeCell ref="I57"/>
    <mergeCell ref="J57"/>
    <mergeCell ref="C58:D58"/>
    <mergeCell ref="I58"/>
    <mergeCell ref="J58"/>
    <mergeCell ref="C57:D57"/>
    <mergeCell ref="F57"/>
    <mergeCell ref="G57"/>
    <mergeCell ref="H57"/>
    <mergeCell ref="C62:D62"/>
    <mergeCell ref="I62"/>
    <mergeCell ref="J62"/>
    <mergeCell ref="I60"/>
    <mergeCell ref="J60"/>
    <mergeCell ref="C61:D61"/>
    <mergeCell ref="I61"/>
    <mergeCell ref="J61"/>
    <mergeCell ref="C60:D60"/>
    <mergeCell ref="G60"/>
    <mergeCell ref="H60"/>
    <mergeCell ref="J69"/>
    <mergeCell ref="C68:D68"/>
    <mergeCell ref="I68"/>
    <mergeCell ref="J68"/>
    <mergeCell ref="C67:D67"/>
    <mergeCell ref="I67"/>
    <mergeCell ref="J67"/>
    <mergeCell ref="I63"/>
    <mergeCell ref="J63"/>
    <mergeCell ref="C64:D64"/>
    <mergeCell ref="C65:D65"/>
    <mergeCell ref="C66:D66"/>
    <mergeCell ref="F66"/>
    <mergeCell ref="G66"/>
    <mergeCell ref="H66"/>
    <mergeCell ref="I66"/>
    <mergeCell ref="J66"/>
    <mergeCell ref="C63:D63"/>
    <mergeCell ref="G63"/>
    <mergeCell ref="H63"/>
    <mergeCell ref="C70:D70"/>
    <mergeCell ref="C71:D71"/>
    <mergeCell ref="C72:D72"/>
    <mergeCell ref="E72"/>
    <mergeCell ref="F72"/>
    <mergeCell ref="C69:D69"/>
    <mergeCell ref="E69"/>
    <mergeCell ref="F69"/>
    <mergeCell ref="I69"/>
    <mergeCell ref="C74:D74"/>
    <mergeCell ref="F74"/>
    <mergeCell ref="I74"/>
    <mergeCell ref="J74"/>
    <mergeCell ref="I72"/>
    <mergeCell ref="J72"/>
    <mergeCell ref="C73:D73"/>
    <mergeCell ref="I73"/>
    <mergeCell ref="J73"/>
    <mergeCell ref="C77:D77"/>
    <mergeCell ref="I77"/>
    <mergeCell ref="J77"/>
    <mergeCell ref="C76:D76"/>
    <mergeCell ref="I76"/>
    <mergeCell ref="J76"/>
    <mergeCell ref="C75:D75"/>
    <mergeCell ref="I75"/>
    <mergeCell ref="J75"/>
    <mergeCell ref="C80:D80"/>
    <mergeCell ref="C81:D81"/>
    <mergeCell ref="C79:D79"/>
    <mergeCell ref="F79"/>
    <mergeCell ref="H79"/>
    <mergeCell ref="I79"/>
    <mergeCell ref="J79"/>
    <mergeCell ref="C78:D78"/>
    <mergeCell ref="F78"/>
    <mergeCell ref="H78"/>
    <mergeCell ref="I78"/>
    <mergeCell ref="J78"/>
  </mergeCells>
  <dataValidations count="240">
    <dataValidation type="decimal" showErrorMessage="1" errorTitle="Kesalahan Jenis Data" error="Data yang dimasukkan harus berupa Angka!" sqref="E18">
      <formula1>-1000000000000000000</formula1>
      <formula2>1000000000000000000</formula2>
    </dataValidation>
    <dataValidation type="decimal" showErrorMessage="1" errorTitle="Kesalahan Jenis Data" error="Data yang dimasukkan harus berupa Angka!" sqref="F18">
      <formula1>-1000000000000000000</formula1>
      <formula2>1000000000000000000</formula2>
    </dataValidation>
    <dataValidation type="decimal" showErrorMessage="1" errorTitle="Kesalahan Jenis Data" error="Data yang dimasukkan harus berupa Angka!" sqref="G18">
      <formula1>-1000000000000000000</formula1>
      <formula2>1000000000000000000</formula2>
    </dataValidation>
    <dataValidation type="decimal" showErrorMessage="1" errorTitle="Kesalahan Jenis Data" error="Data yang dimasukkan harus berupa Angka!" sqref="H18">
      <formula1>-1000000000000000000</formula1>
      <formula2>1000000000000000000</formula2>
    </dataValidation>
    <dataValidation type="decimal" showErrorMessage="1" errorTitle="Kesalahan Jenis Data" error="Data yang dimasukkan harus berupa Angka!" sqref="I18">
      <formula1>-1000000000000000000</formula1>
      <formula2>1000000000000000000</formula2>
    </dataValidation>
    <dataValidation type="decimal" showErrorMessage="1" errorTitle="Kesalahan Jenis Data" error="Data yang dimasukkan harus berupa Angka!" sqref="J18">
      <formula1>-1000000000000000000</formula1>
      <formula2>1000000000000000000</formula2>
    </dataValidation>
    <dataValidation type="decimal" showErrorMessage="1" errorTitle="Kesalahan Jenis Data" error="Data yang dimasukkan harus berupa Angka!" sqref="E19">
      <formula1>-1000000000000000000</formula1>
      <formula2>1000000000000000000</formula2>
    </dataValidation>
    <dataValidation type="decimal" showErrorMessage="1" errorTitle="Kesalahan Jenis Data" error="Data yang dimasukkan harus berupa Angka!" sqref="F19">
      <formula1>-1000000000000000000</formula1>
      <formula2>1000000000000000000</formula2>
    </dataValidation>
    <dataValidation type="decimal" showErrorMessage="1" errorTitle="Kesalahan Jenis Data" error="Data yang dimasukkan harus berupa Angka!" sqref="G19">
      <formula1>-1000000000000000000</formula1>
      <formula2>1000000000000000000</formula2>
    </dataValidation>
    <dataValidation type="decimal" showErrorMessage="1" errorTitle="Kesalahan Jenis Data" error="Data yang dimasukkan harus berupa Angka!" sqref="H19">
      <formula1>-1000000000000000000</formula1>
      <formula2>1000000000000000000</formula2>
    </dataValidation>
    <dataValidation type="decimal" showErrorMessage="1" errorTitle="Kesalahan Jenis Data" error="Data yang dimasukkan harus berupa Angka!" sqref="I19">
      <formula1>-1000000000000000000</formula1>
      <formula2>1000000000000000000</formula2>
    </dataValidation>
    <dataValidation type="decimal" showErrorMessage="1" errorTitle="Kesalahan Jenis Data" error="Data yang dimasukkan harus berupa Angka!" sqref="J19">
      <formula1>-1000000000000000000</formula1>
      <formula2>1000000000000000000</formula2>
    </dataValidation>
    <dataValidation type="decimal" showErrorMessage="1" errorTitle="Kesalahan Jenis Data" error="Data yang dimasukkan harus berupa Angka!" sqref="E20">
      <formula1>-1000000000000000000</formula1>
      <formula2>1000000000000000000</formula2>
    </dataValidation>
    <dataValidation type="decimal" showErrorMessage="1" errorTitle="Kesalahan Jenis Data" error="Data yang dimasukkan harus berupa Angka!" sqref="F20">
      <formula1>-1000000000000000000</formula1>
      <formula2>1000000000000000000</formula2>
    </dataValidation>
    <dataValidation type="decimal" showErrorMessage="1" errorTitle="Kesalahan Jenis Data" error="Data yang dimasukkan harus berupa Angka!" sqref="G20">
      <formula1>-1000000000000000000</formula1>
      <formula2>1000000000000000000</formula2>
    </dataValidation>
    <dataValidation type="decimal" showErrorMessage="1" errorTitle="Kesalahan Jenis Data" error="Data yang dimasukkan harus berupa Angka!" sqref="H20">
      <formula1>-1000000000000000000</formula1>
      <formula2>1000000000000000000</formula2>
    </dataValidation>
    <dataValidation type="decimal" showErrorMessage="1" errorTitle="Kesalahan Jenis Data" error="Data yang dimasukkan harus berupa Angka!" sqref="I20">
      <formula1>-1000000000000000000</formula1>
      <formula2>1000000000000000000</formula2>
    </dataValidation>
    <dataValidation type="decimal" showErrorMessage="1" errorTitle="Kesalahan Jenis Data" error="Data yang dimasukkan harus berupa Angka!" sqref="J20">
      <formula1>-1000000000000000000</formula1>
      <formula2>1000000000000000000</formula2>
    </dataValidation>
    <dataValidation type="decimal" showErrorMessage="1" errorTitle="Kesalahan Jenis Data" error="Data yang dimasukkan harus berupa Angka!" sqref="E21">
      <formula1>-1000000000000000000</formula1>
      <formula2>1000000000000000000</formula2>
    </dataValidation>
    <dataValidation type="decimal" showErrorMessage="1" errorTitle="Kesalahan Jenis Data" error="Data yang dimasukkan harus berupa Angka!" sqref="F21">
      <formula1>-1000000000000000000</formula1>
      <formula2>1000000000000000000</formula2>
    </dataValidation>
    <dataValidation type="decimal" showErrorMessage="1" errorTitle="Kesalahan Jenis Data" error="Data yang dimasukkan harus berupa Angka!" sqref="G21">
      <formula1>-1000000000000000000</formula1>
      <formula2>1000000000000000000</formula2>
    </dataValidation>
    <dataValidation type="decimal" showErrorMessage="1" errorTitle="Kesalahan Jenis Data" error="Data yang dimasukkan harus berupa Angka!" sqref="H21">
      <formula1>-1000000000000000000</formula1>
      <formula2>1000000000000000000</formula2>
    </dataValidation>
    <dataValidation type="decimal" showErrorMessage="1" errorTitle="Kesalahan Jenis Data" error="Data yang dimasukkan harus berupa Angka!" sqref="I21">
      <formula1>-1000000000000000000</formula1>
      <formula2>1000000000000000000</formula2>
    </dataValidation>
    <dataValidation type="decimal" showErrorMessage="1" errorTitle="Kesalahan Jenis Data" error="Data yang dimasukkan harus berupa Angka!" sqref="J21">
      <formula1>-1000000000000000000</formula1>
      <formula2>1000000000000000000</formula2>
    </dataValidation>
    <dataValidation type="decimal" showErrorMessage="1" errorTitle="Kesalahan Jenis Data" error="Data yang dimasukkan harus berupa Angka!" sqref="E22">
      <formula1>-1000000000000000000</formula1>
      <formula2>1000000000000000000</formula2>
    </dataValidation>
    <dataValidation type="decimal" showErrorMessage="1" errorTitle="Kesalahan Jenis Data" error="Data yang dimasukkan harus berupa Angka!" sqref="F22">
      <formula1>-1000000000000000000</formula1>
      <formula2>1000000000000000000</formula2>
    </dataValidation>
    <dataValidation type="decimal" showErrorMessage="1" errorTitle="Kesalahan Jenis Data" error="Data yang dimasukkan harus berupa Angka!" sqref="G22">
      <formula1>-1000000000000000000</formula1>
      <formula2>1000000000000000000</formula2>
    </dataValidation>
    <dataValidation type="decimal" showErrorMessage="1" errorTitle="Kesalahan Jenis Data" error="Data yang dimasukkan harus berupa Angka!" sqref="H22">
      <formula1>-1000000000000000000</formula1>
      <formula2>1000000000000000000</formula2>
    </dataValidation>
    <dataValidation type="decimal" showErrorMessage="1" errorTitle="Kesalahan Jenis Data" error="Data yang dimasukkan harus berupa Angka!" sqref="I22">
      <formula1>-1000000000000000000</formula1>
      <formula2>1000000000000000000</formula2>
    </dataValidation>
    <dataValidation type="decimal" showErrorMessage="1" errorTitle="Kesalahan Jenis Data" error="Data yang dimasukkan harus berupa Angka!" sqref="J22">
      <formula1>-1000000000000000000</formula1>
      <formula2>1000000000000000000</formula2>
    </dataValidation>
    <dataValidation type="decimal" showErrorMessage="1" errorTitle="Kesalahan Jenis Data" error="Data yang dimasukkan harus berupa Angka!" sqref="E23">
      <formula1>-1000000000000000000</formula1>
      <formula2>1000000000000000000</formula2>
    </dataValidation>
    <dataValidation type="decimal" showErrorMessage="1" errorTitle="Kesalahan Jenis Data" error="Data yang dimasukkan harus berupa Angka!" sqref="F23">
      <formula1>-1000000000000000000</formula1>
      <formula2>1000000000000000000</formula2>
    </dataValidation>
    <dataValidation type="decimal" showErrorMessage="1" errorTitle="Kesalahan Jenis Data" error="Data yang dimasukkan harus berupa Angka!" sqref="G23">
      <formula1>-1000000000000000000</formula1>
      <formula2>1000000000000000000</formula2>
    </dataValidation>
    <dataValidation type="decimal" showErrorMessage="1" errorTitle="Kesalahan Jenis Data" error="Data yang dimasukkan harus berupa Angka!" sqref="H23">
      <formula1>-1000000000000000000</formula1>
      <formula2>1000000000000000000</formula2>
    </dataValidation>
    <dataValidation type="decimal" showErrorMessage="1" errorTitle="Kesalahan Jenis Data" error="Data yang dimasukkan harus berupa Angka!" sqref="I23">
      <formula1>-1000000000000000000</formula1>
      <formula2>1000000000000000000</formula2>
    </dataValidation>
    <dataValidation type="decimal" showErrorMessage="1" errorTitle="Kesalahan Jenis Data" error="Data yang dimasukkan harus berupa Angka!" sqref="J23">
      <formula1>-1000000000000000000</formula1>
      <formula2>1000000000000000000</formula2>
    </dataValidation>
    <dataValidation type="decimal" showErrorMessage="1" errorTitle="Kesalahan Jenis Data" error="Data yang dimasukkan harus berupa Angka!" sqref="E24">
      <formula1>-1000000000000000000</formula1>
      <formula2>1000000000000000000</formula2>
    </dataValidation>
    <dataValidation type="decimal" showErrorMessage="1" errorTitle="Kesalahan Jenis Data" error="Data yang dimasukkan harus berupa Angka!" sqref="F24">
      <formula1>-1000000000000000000</formula1>
      <formula2>1000000000000000000</formula2>
    </dataValidation>
    <dataValidation type="decimal" showErrorMessage="1" errorTitle="Kesalahan Jenis Data" error="Data yang dimasukkan harus berupa Angka!" sqref="G24">
      <formula1>-1000000000000000000</formula1>
      <formula2>1000000000000000000</formula2>
    </dataValidation>
    <dataValidation type="decimal" showErrorMessage="1" errorTitle="Kesalahan Jenis Data" error="Data yang dimasukkan harus berupa Angka!" sqref="H24">
      <formula1>-1000000000000000000</formula1>
      <formula2>1000000000000000000</formula2>
    </dataValidation>
    <dataValidation type="decimal" showErrorMessage="1" errorTitle="Kesalahan Jenis Data" error="Data yang dimasukkan harus berupa Angka!" sqref="I24">
      <formula1>-1000000000000000000</formula1>
      <formula2>1000000000000000000</formula2>
    </dataValidation>
    <dataValidation type="decimal" showErrorMessage="1" errorTitle="Kesalahan Jenis Data" error="Data yang dimasukkan harus berupa Angka!" sqref="J24">
      <formula1>-1000000000000000000</formula1>
      <formula2>1000000000000000000</formula2>
    </dataValidation>
    <dataValidation type="decimal" showErrorMessage="1" errorTitle="Kesalahan Jenis Data" error="Data yang dimasukkan harus berupa Angka!" sqref="E25">
      <formula1>-1000000000000000000</formula1>
      <formula2>1000000000000000000</formula2>
    </dataValidation>
    <dataValidation type="decimal" showErrorMessage="1" errorTitle="Kesalahan Jenis Data" error="Data yang dimasukkan harus berupa Angka!" sqref="F25">
      <formula1>-1000000000000000000</formula1>
      <formula2>1000000000000000000</formula2>
    </dataValidation>
    <dataValidation type="decimal" showErrorMessage="1" errorTitle="Kesalahan Jenis Data" error="Data yang dimasukkan harus berupa Angka!" sqref="G25">
      <formula1>-1000000000000000000</formula1>
      <formula2>1000000000000000000</formula2>
    </dataValidation>
    <dataValidation type="decimal" showErrorMessage="1" errorTitle="Kesalahan Jenis Data" error="Data yang dimasukkan harus berupa Angka!" sqref="H25">
      <formula1>-1000000000000000000</formula1>
      <formula2>1000000000000000000</formula2>
    </dataValidation>
    <dataValidation type="decimal" showErrorMessage="1" errorTitle="Kesalahan Jenis Data" error="Data yang dimasukkan harus berupa Angka!" sqref="I25">
      <formula1>-1000000000000000000</formula1>
      <formula2>1000000000000000000</formula2>
    </dataValidation>
    <dataValidation type="decimal" showErrorMessage="1" errorTitle="Kesalahan Jenis Data" error="Data yang dimasukkan harus berupa Angka!" sqref="J25">
      <formula1>-1000000000000000000</formula1>
      <formula2>1000000000000000000</formula2>
    </dataValidation>
    <dataValidation type="decimal" showErrorMessage="1" errorTitle="Kesalahan Jenis Data" error="Data yang dimasukkan harus berupa Angka!" sqref="E26">
      <formula1>-1000000000000000000</formula1>
      <formula2>1000000000000000000</formula2>
    </dataValidation>
    <dataValidation type="decimal" showErrorMessage="1" errorTitle="Kesalahan Jenis Data" error="Data yang dimasukkan harus berupa Angka!" sqref="F26">
      <formula1>-1000000000000000000</formula1>
      <formula2>1000000000000000000</formula2>
    </dataValidation>
    <dataValidation type="decimal" showErrorMessage="1" errorTitle="Kesalahan Jenis Data" error="Data yang dimasukkan harus berupa Angka!" sqref="G26">
      <formula1>-1000000000000000000</formula1>
      <formula2>1000000000000000000</formula2>
    </dataValidation>
    <dataValidation type="decimal" showErrorMessage="1" errorTitle="Kesalahan Jenis Data" error="Data yang dimasukkan harus berupa Angka!" sqref="H26">
      <formula1>-1000000000000000000</formula1>
      <formula2>1000000000000000000</formula2>
    </dataValidation>
    <dataValidation type="decimal" showErrorMessage="1" errorTitle="Kesalahan Jenis Data" error="Data yang dimasukkan harus berupa Angka!" sqref="I26">
      <formula1>-1000000000000000000</formula1>
      <formula2>1000000000000000000</formula2>
    </dataValidation>
    <dataValidation type="decimal" showErrorMessage="1" errorTitle="Kesalahan Jenis Data" error="Data yang dimasukkan harus berupa Angka!" sqref="J26">
      <formula1>-1000000000000000000</formula1>
      <formula2>1000000000000000000</formula2>
    </dataValidation>
    <dataValidation type="decimal" showErrorMessage="1" errorTitle="Kesalahan Jenis Data" error="Data yang dimasukkan harus berupa Angka!" sqref="E27">
      <formula1>-1000000000000000000</formula1>
      <formula2>1000000000000000000</formula2>
    </dataValidation>
    <dataValidation type="decimal" showErrorMessage="1" errorTitle="Kesalahan Jenis Data" error="Data yang dimasukkan harus berupa Angka!" sqref="F27">
      <formula1>-1000000000000000000</formula1>
      <formula2>1000000000000000000</formula2>
    </dataValidation>
    <dataValidation type="decimal" showErrorMessage="1" errorTitle="Kesalahan Jenis Data" error="Data yang dimasukkan harus berupa Angka!" sqref="G27">
      <formula1>-1000000000000000000</formula1>
      <formula2>1000000000000000000</formula2>
    </dataValidation>
    <dataValidation type="decimal" showErrorMessage="1" errorTitle="Kesalahan Jenis Data" error="Data yang dimasukkan harus berupa Angka!" sqref="H27">
      <formula1>-1000000000000000000</formula1>
      <formula2>1000000000000000000</formula2>
    </dataValidation>
    <dataValidation type="decimal" showErrorMessage="1" errorTitle="Kesalahan Jenis Data" error="Data yang dimasukkan harus berupa Angka!" sqref="I27">
      <formula1>-1000000000000000000</formula1>
      <formula2>1000000000000000000</formula2>
    </dataValidation>
    <dataValidation type="decimal" showErrorMessage="1" errorTitle="Kesalahan Jenis Data" error="Data yang dimasukkan harus berupa Angka!" sqref="J27">
      <formula1>-1000000000000000000</formula1>
      <formula2>1000000000000000000</formula2>
    </dataValidation>
    <dataValidation type="decimal" showErrorMessage="1" errorTitle="Kesalahan Jenis Data" error="Data yang dimasukkan harus berupa Angka!" sqref="E28">
      <formula1>-1000000000000000000</formula1>
      <formula2>1000000000000000000</formula2>
    </dataValidation>
    <dataValidation type="decimal" showErrorMessage="1" errorTitle="Kesalahan Jenis Data" error="Data yang dimasukkan harus berupa Angka!" sqref="F28">
      <formula1>-1000000000000000000</formula1>
      <formula2>1000000000000000000</formula2>
    </dataValidation>
    <dataValidation type="decimal" showErrorMessage="1" errorTitle="Kesalahan Jenis Data" error="Data yang dimasukkan harus berupa Angka!" sqref="G28">
      <formula1>-1000000000000000000</formula1>
      <formula2>1000000000000000000</formula2>
    </dataValidation>
    <dataValidation type="decimal" showErrorMessage="1" errorTitle="Kesalahan Jenis Data" error="Data yang dimasukkan harus berupa Angka!" sqref="H28">
      <formula1>-1000000000000000000</formula1>
      <formula2>1000000000000000000</formula2>
    </dataValidation>
    <dataValidation type="decimal" showErrorMessage="1" errorTitle="Kesalahan Jenis Data" error="Data yang dimasukkan harus berupa Angka!" sqref="I28">
      <formula1>-1000000000000000000</formula1>
      <formula2>1000000000000000000</formula2>
    </dataValidation>
    <dataValidation type="decimal" showErrorMessage="1" errorTitle="Kesalahan Jenis Data" error="Data yang dimasukkan harus berupa Angka!" sqref="J28">
      <formula1>-1000000000000000000</formula1>
      <formula2>1000000000000000000</formula2>
    </dataValidation>
    <dataValidation type="decimal" showErrorMessage="1" errorTitle="Kesalahan Jenis Data" error="Data yang dimasukkan harus berupa Angka!" sqref="E29">
      <formula1>-1000000000000000000</formula1>
      <formula2>1000000000000000000</formula2>
    </dataValidation>
    <dataValidation type="decimal" showErrorMessage="1" errorTitle="Kesalahan Jenis Data" error="Data yang dimasukkan harus berupa Angka!" sqref="F29">
      <formula1>-1000000000000000000</formula1>
      <formula2>1000000000000000000</formula2>
    </dataValidation>
    <dataValidation type="decimal" showErrorMessage="1" errorTitle="Kesalahan Jenis Data" error="Data yang dimasukkan harus berupa Angka!" sqref="I29">
      <formula1>-1000000000000000000</formula1>
      <formula2>1000000000000000000</formula2>
    </dataValidation>
    <dataValidation type="decimal" showErrorMessage="1" errorTitle="Kesalahan Jenis Data" error="Data yang dimasukkan harus berupa Angka!" sqref="J29">
      <formula1>-1000000000000000000</formula1>
      <formula2>1000000000000000000</formula2>
    </dataValidation>
    <dataValidation type="decimal" showErrorMessage="1" errorTitle="Kesalahan Jenis Data" error="Data yang dimasukkan harus berupa Angka!" sqref="E30">
      <formula1>-1000000000000000000</formula1>
      <formula2>1000000000000000000</formula2>
    </dataValidation>
    <dataValidation type="decimal" showErrorMessage="1" errorTitle="Kesalahan Jenis Data" error="Data yang dimasukkan harus berupa Angka!" sqref="F30">
      <formula1>-1000000000000000000</formula1>
      <formula2>1000000000000000000</formula2>
    </dataValidation>
    <dataValidation type="decimal" showErrorMessage="1" errorTitle="Kesalahan Jenis Data" error="Data yang dimasukkan harus berupa Angka!" sqref="G30">
      <formula1>-1000000000000000000</formula1>
      <formula2>1000000000000000000</formula2>
    </dataValidation>
    <dataValidation type="decimal" showErrorMessage="1" errorTitle="Kesalahan Jenis Data" error="Data yang dimasukkan harus berupa Angka!" sqref="H30">
      <formula1>-1000000000000000000</formula1>
      <formula2>1000000000000000000</formula2>
    </dataValidation>
    <dataValidation type="decimal" showErrorMessage="1" errorTitle="Kesalahan Jenis Data" error="Data yang dimasukkan harus berupa Angka!" sqref="I30">
      <formula1>-1000000000000000000</formula1>
      <formula2>1000000000000000000</formula2>
    </dataValidation>
    <dataValidation type="decimal" showErrorMessage="1" errorTitle="Kesalahan Jenis Data" error="Data yang dimasukkan harus berupa Angka!" sqref="J30">
      <formula1>-1000000000000000000</formula1>
      <formula2>1000000000000000000</formula2>
    </dataValidation>
    <dataValidation type="decimal" showErrorMessage="1" errorTitle="Kesalahan Jenis Data" error="Data yang dimasukkan harus berupa Angka!" sqref="E31">
      <formula1>-1000000000000000000</formula1>
      <formula2>1000000000000000000</formula2>
    </dataValidation>
    <dataValidation type="decimal" showErrorMessage="1" errorTitle="Kesalahan Jenis Data" error="Data yang dimasukkan harus berupa Angka!" sqref="F31">
      <formula1>-1000000000000000000</formula1>
      <formula2>1000000000000000000</formula2>
    </dataValidation>
    <dataValidation type="decimal" showErrorMessage="1" errorTitle="Kesalahan Jenis Data" error="Data yang dimasukkan harus berupa Angka!" sqref="I31">
      <formula1>-1000000000000000000</formula1>
      <formula2>1000000000000000000</formula2>
    </dataValidation>
    <dataValidation type="decimal" showErrorMessage="1" errorTitle="Kesalahan Jenis Data" error="Data yang dimasukkan harus berupa Angka!" sqref="J31">
      <formula1>-1000000000000000000</formula1>
      <formula2>1000000000000000000</formula2>
    </dataValidation>
    <dataValidation type="decimal" showErrorMessage="1" errorTitle="Kesalahan Jenis Data" error="Data yang dimasukkan harus berupa Angka!" sqref="E32">
      <formula1>-1000000000000000000</formula1>
      <formula2>1000000000000000000</formula2>
    </dataValidation>
    <dataValidation type="decimal" showErrorMessage="1" errorTitle="Kesalahan Jenis Data" error="Data yang dimasukkan harus berupa Angka!" sqref="F32">
      <formula1>-1000000000000000000</formula1>
      <formula2>1000000000000000000</formula2>
    </dataValidation>
    <dataValidation type="decimal" showErrorMessage="1" errorTitle="Kesalahan Jenis Data" error="Data yang dimasukkan harus berupa Angka!" sqref="I32">
      <formula1>-1000000000000000000</formula1>
      <formula2>1000000000000000000</formula2>
    </dataValidation>
    <dataValidation type="decimal" showErrorMessage="1" errorTitle="Kesalahan Jenis Data" error="Data yang dimasukkan harus berupa Angka!" sqref="J32">
      <formula1>-1000000000000000000</formula1>
      <formula2>1000000000000000000</formula2>
    </dataValidation>
    <dataValidation type="decimal" showErrorMessage="1" errorTitle="Kesalahan Jenis Data" error="Data yang dimasukkan harus berupa Angka!" sqref="E33">
      <formula1>-1000000000000000000</formula1>
      <formula2>1000000000000000000</formula2>
    </dataValidation>
    <dataValidation type="decimal" showErrorMessage="1" errorTitle="Kesalahan Jenis Data" error="Data yang dimasukkan harus berupa Angka!" sqref="F33">
      <formula1>-1000000000000000000</formula1>
      <formula2>1000000000000000000</formula2>
    </dataValidation>
    <dataValidation type="decimal" showErrorMessage="1" errorTitle="Kesalahan Jenis Data" error="Data yang dimasukkan harus berupa Angka!" sqref="I33">
      <formula1>-1000000000000000000</formula1>
      <formula2>1000000000000000000</formula2>
    </dataValidation>
    <dataValidation type="decimal" showErrorMessage="1" errorTitle="Kesalahan Jenis Data" error="Data yang dimasukkan harus berupa Angka!" sqref="J33">
      <formula1>-1000000000000000000</formula1>
      <formula2>1000000000000000000</formula2>
    </dataValidation>
    <dataValidation type="decimal" showErrorMessage="1" errorTitle="Kesalahan Jenis Data" error="Data yang dimasukkan harus berupa Angka!" sqref="E34">
      <formula1>-1000000000000000000</formula1>
      <formula2>1000000000000000000</formula2>
    </dataValidation>
    <dataValidation type="decimal" showErrorMessage="1" errorTitle="Kesalahan Jenis Data" error="Data yang dimasukkan harus berupa Angka!" sqref="F34">
      <formula1>-1000000000000000000</formula1>
      <formula2>1000000000000000000</formula2>
    </dataValidation>
    <dataValidation type="decimal" showErrorMessage="1" errorTitle="Kesalahan Jenis Data" error="Data yang dimasukkan harus berupa Angka!" sqref="G34">
      <formula1>-1000000000000000000</formula1>
      <formula2>1000000000000000000</formula2>
    </dataValidation>
    <dataValidation type="decimal" showErrorMessage="1" errorTitle="Kesalahan Jenis Data" error="Data yang dimasukkan harus berupa Angka!" sqref="H34">
      <formula1>-1000000000000000000</formula1>
      <formula2>1000000000000000000</formula2>
    </dataValidation>
    <dataValidation type="decimal" showErrorMessage="1" errorTitle="Kesalahan Jenis Data" error="Data yang dimasukkan harus berupa Angka!" sqref="I34">
      <formula1>-1000000000000000000</formula1>
      <formula2>1000000000000000000</formula2>
    </dataValidation>
    <dataValidation type="decimal" showErrorMessage="1" errorTitle="Kesalahan Jenis Data" error="Data yang dimasukkan harus berupa Angka!" sqref="J34">
      <formula1>-1000000000000000000</formula1>
      <formula2>1000000000000000000</formula2>
    </dataValidation>
    <dataValidation type="decimal" showErrorMessage="1" errorTitle="Kesalahan Jenis Data" error="Data yang dimasukkan harus berupa Angka!" sqref="E35">
      <formula1>-1000000000000000000</formula1>
      <formula2>1000000000000000000</formula2>
    </dataValidation>
    <dataValidation type="decimal" showErrorMessage="1" errorTitle="Kesalahan Jenis Data" error="Data yang dimasukkan harus berupa Angka!" sqref="F35">
      <formula1>-1000000000000000000</formula1>
      <formula2>1000000000000000000</formula2>
    </dataValidation>
    <dataValidation type="decimal" showErrorMessage="1" errorTitle="Kesalahan Jenis Data" error="Data yang dimasukkan harus berupa Angka!" sqref="I35">
      <formula1>-1000000000000000000</formula1>
      <formula2>1000000000000000000</formula2>
    </dataValidation>
    <dataValidation type="decimal" showErrorMessage="1" errorTitle="Kesalahan Jenis Data" error="Data yang dimasukkan harus berupa Angka!" sqref="J35">
      <formula1>-1000000000000000000</formula1>
      <formula2>1000000000000000000</formula2>
    </dataValidation>
    <dataValidation type="decimal" showErrorMessage="1" errorTitle="Kesalahan Jenis Data" error="Data yang dimasukkan harus berupa Angka!" sqref="E36">
      <formula1>-1000000000000000000</formula1>
      <formula2>1000000000000000000</formula2>
    </dataValidation>
    <dataValidation type="decimal" showErrorMessage="1" errorTitle="Kesalahan Jenis Data" error="Data yang dimasukkan harus berupa Angka!" sqref="F36">
      <formula1>-1000000000000000000</formula1>
      <formula2>1000000000000000000</formula2>
    </dataValidation>
    <dataValidation type="decimal" showErrorMessage="1" errorTitle="Kesalahan Jenis Data" error="Data yang dimasukkan harus berupa Angka!" sqref="I36">
      <formula1>-1000000000000000000</formula1>
      <formula2>1000000000000000000</formula2>
    </dataValidation>
    <dataValidation type="decimal" showErrorMessage="1" errorTitle="Kesalahan Jenis Data" error="Data yang dimasukkan harus berupa Angka!" sqref="J36">
      <formula1>-1000000000000000000</formula1>
      <formula2>1000000000000000000</formula2>
    </dataValidation>
    <dataValidation type="decimal" showErrorMessage="1" errorTitle="Kesalahan Jenis Data" error="Data yang dimasukkan harus berupa Angka!" sqref="E37">
      <formula1>-1000000000000000000</formula1>
      <formula2>1000000000000000000</formula2>
    </dataValidation>
    <dataValidation type="decimal" showErrorMessage="1" errorTitle="Kesalahan Jenis Data" error="Data yang dimasukkan harus berupa Angka!" sqref="I37">
      <formula1>-1000000000000000000</formula1>
      <formula2>1000000000000000000</formula2>
    </dataValidation>
    <dataValidation type="decimal" showErrorMessage="1" errorTitle="Kesalahan Jenis Data" error="Data yang dimasukkan harus berupa Angka!" sqref="J37">
      <formula1>-1000000000000000000</formula1>
      <formula2>1000000000000000000</formula2>
    </dataValidation>
    <dataValidation type="decimal" showErrorMessage="1" errorTitle="Kesalahan Jenis Data" error="Data yang dimasukkan harus berupa Angka!" sqref="E40">
      <formula1>-1000000000000000000</formula1>
      <formula2>1000000000000000000</formula2>
    </dataValidation>
    <dataValidation type="decimal" showErrorMessage="1" errorTitle="Kesalahan Jenis Data" error="Data yang dimasukkan harus berupa Angka!" sqref="F40">
      <formula1>-1000000000000000000</formula1>
      <formula2>1000000000000000000</formula2>
    </dataValidation>
    <dataValidation type="decimal" showErrorMessage="1" errorTitle="Kesalahan Jenis Data" error="Data yang dimasukkan harus berupa Angka!" sqref="G40">
      <formula1>-1000000000000000000</formula1>
      <formula2>1000000000000000000</formula2>
    </dataValidation>
    <dataValidation type="decimal" showErrorMessage="1" errorTitle="Kesalahan Jenis Data" error="Data yang dimasukkan harus berupa Angka!" sqref="H40">
      <formula1>-1000000000000000000</formula1>
      <formula2>1000000000000000000</formula2>
    </dataValidation>
    <dataValidation type="decimal" showErrorMessage="1" errorTitle="Kesalahan Jenis Data" error="Data yang dimasukkan harus berupa Angka!" sqref="I40">
      <formula1>-1000000000000000000</formula1>
      <formula2>1000000000000000000</formula2>
    </dataValidation>
    <dataValidation type="decimal" showErrorMessage="1" errorTitle="Kesalahan Jenis Data" error="Data yang dimasukkan harus berupa Angka!" sqref="J40">
      <formula1>-1000000000000000000</formula1>
      <formula2>1000000000000000000</formula2>
    </dataValidation>
    <dataValidation type="decimal" showErrorMessage="1" errorTitle="Kesalahan Jenis Data" error="Data yang dimasukkan harus berupa Angka!" sqref="E41">
      <formula1>-1000000000000000000</formula1>
      <formula2>1000000000000000000</formula2>
    </dataValidation>
    <dataValidation type="decimal" showErrorMessage="1" errorTitle="Kesalahan Jenis Data" error="Data yang dimasukkan harus berupa Angka!" sqref="F41">
      <formula1>-1000000000000000000</formula1>
      <formula2>1000000000000000000</formula2>
    </dataValidation>
    <dataValidation type="decimal" showErrorMessage="1" errorTitle="Kesalahan Jenis Data" error="Data yang dimasukkan harus berupa Angka!" sqref="G41">
      <formula1>-1000000000000000000</formula1>
      <formula2>1000000000000000000</formula2>
    </dataValidation>
    <dataValidation type="decimal" showErrorMessage="1" errorTitle="Kesalahan Jenis Data" error="Data yang dimasukkan harus berupa Angka!" sqref="H41">
      <formula1>-1000000000000000000</formula1>
      <formula2>1000000000000000000</formula2>
    </dataValidation>
    <dataValidation type="decimal" showErrorMessage="1" errorTitle="Kesalahan Jenis Data" error="Data yang dimasukkan harus berupa Angka!" sqref="I41">
      <formula1>-1000000000000000000</formula1>
      <formula2>1000000000000000000</formula2>
    </dataValidation>
    <dataValidation type="decimal" showErrorMessage="1" errorTitle="Kesalahan Jenis Data" error="Data yang dimasukkan harus berupa Angka!" sqref="J41">
      <formula1>-1000000000000000000</formula1>
      <formula2>1000000000000000000</formula2>
    </dataValidation>
    <dataValidation type="decimal" showErrorMessage="1" errorTitle="Kesalahan Jenis Data" error="Data yang dimasukkan harus berupa Angka!" sqref="E42">
      <formula1>-1000000000000000000</formula1>
      <formula2>1000000000000000000</formula2>
    </dataValidation>
    <dataValidation type="decimal" showErrorMessage="1" errorTitle="Kesalahan Jenis Data" error="Data yang dimasukkan harus berupa Angka!" sqref="F42">
      <formula1>-1000000000000000000</formula1>
      <formula2>1000000000000000000</formula2>
    </dataValidation>
    <dataValidation type="decimal" showErrorMessage="1" errorTitle="Kesalahan Jenis Data" error="Data yang dimasukkan harus berupa Angka!" sqref="I42">
      <formula1>-1000000000000000000</formula1>
      <formula2>1000000000000000000</formula2>
    </dataValidation>
    <dataValidation type="decimal" showErrorMessage="1" errorTitle="Kesalahan Jenis Data" error="Data yang dimasukkan harus berupa Angka!" sqref="J42">
      <formula1>-1000000000000000000</formula1>
      <formula2>1000000000000000000</formula2>
    </dataValidation>
    <dataValidation type="decimal" showErrorMessage="1" errorTitle="Kesalahan Jenis Data" error="Data yang dimasukkan harus berupa Angka!" sqref="E43">
      <formula1>-1000000000000000000</formula1>
      <formula2>1000000000000000000</formula2>
    </dataValidation>
    <dataValidation type="decimal" showErrorMessage="1" errorTitle="Kesalahan Jenis Data" error="Data yang dimasukkan harus berupa Angka!" sqref="F43">
      <formula1>-1000000000000000000</formula1>
      <formula2>1000000000000000000</formula2>
    </dataValidation>
    <dataValidation type="decimal" showErrorMessage="1" errorTitle="Kesalahan Jenis Data" error="Data yang dimasukkan harus berupa Angka!" sqref="I43">
      <formula1>-1000000000000000000</formula1>
      <formula2>1000000000000000000</formula2>
    </dataValidation>
    <dataValidation type="decimal" showErrorMessage="1" errorTitle="Kesalahan Jenis Data" error="Data yang dimasukkan harus berupa Angka!" sqref="J43">
      <formula1>-1000000000000000000</formula1>
      <formula2>1000000000000000000</formula2>
    </dataValidation>
    <dataValidation type="decimal" showErrorMessage="1" errorTitle="Kesalahan Jenis Data" error="Data yang dimasukkan harus berupa Angka!" sqref="E44">
      <formula1>-1000000000000000000</formula1>
      <formula2>1000000000000000000</formula2>
    </dataValidation>
    <dataValidation type="decimal" showErrorMessage="1" errorTitle="Kesalahan Jenis Data" error="Data yang dimasukkan harus berupa Angka!" sqref="F44">
      <formula1>-1000000000000000000</formula1>
      <formula2>1000000000000000000</formula2>
    </dataValidation>
    <dataValidation type="decimal" showErrorMessage="1" errorTitle="Kesalahan Jenis Data" error="Data yang dimasukkan harus berupa Angka!" sqref="I44">
      <formula1>-1000000000000000000</formula1>
      <formula2>1000000000000000000</formula2>
    </dataValidation>
    <dataValidation type="decimal" showErrorMessage="1" errorTitle="Kesalahan Jenis Data" error="Data yang dimasukkan harus berupa Angka!" sqref="J44">
      <formula1>-1000000000000000000</formula1>
      <formula2>1000000000000000000</formula2>
    </dataValidation>
    <dataValidation type="decimal" showErrorMessage="1" errorTitle="Kesalahan Jenis Data" error="Data yang dimasukkan harus berupa Angka!" sqref="E45">
      <formula1>-1000000000000000000</formula1>
      <formula2>1000000000000000000</formula2>
    </dataValidation>
    <dataValidation type="decimal" showErrorMessage="1" errorTitle="Kesalahan Jenis Data" error="Data yang dimasukkan harus berupa Angka!" sqref="F45">
      <formula1>-1000000000000000000</formula1>
      <formula2>1000000000000000000</formula2>
    </dataValidation>
    <dataValidation type="decimal" showErrorMessage="1" errorTitle="Kesalahan Jenis Data" error="Data yang dimasukkan harus berupa Angka!" sqref="I45">
      <formula1>-1000000000000000000</formula1>
      <formula2>1000000000000000000</formula2>
    </dataValidation>
    <dataValidation type="decimal" showErrorMessage="1" errorTitle="Kesalahan Jenis Data" error="Data yang dimasukkan harus berupa Angka!" sqref="J45">
      <formula1>-1000000000000000000</formula1>
      <formula2>1000000000000000000</formula2>
    </dataValidation>
    <dataValidation type="decimal" showErrorMessage="1" errorTitle="Kesalahan Jenis Data" error="Data yang dimasukkan harus berupa Angka!" sqref="E46">
      <formula1>-1000000000000000000</formula1>
      <formula2>1000000000000000000</formula2>
    </dataValidation>
    <dataValidation type="decimal" showErrorMessage="1" errorTitle="Kesalahan Jenis Data" error="Data yang dimasukkan harus berupa Angka!" sqref="F46">
      <formula1>-1000000000000000000</formula1>
      <formula2>1000000000000000000</formula2>
    </dataValidation>
    <dataValidation type="decimal" showErrorMessage="1" errorTitle="Kesalahan Jenis Data" error="Data yang dimasukkan harus berupa Angka!" sqref="I46">
      <formula1>-1000000000000000000</formula1>
      <formula2>1000000000000000000</formula2>
    </dataValidation>
    <dataValidation type="decimal" showErrorMessage="1" errorTitle="Kesalahan Jenis Data" error="Data yang dimasukkan harus berupa Angka!" sqref="J46">
      <formula1>-1000000000000000000</formula1>
      <formula2>1000000000000000000</formula2>
    </dataValidation>
    <dataValidation type="decimal" showErrorMessage="1" errorTitle="Kesalahan Jenis Data" error="Data yang dimasukkan harus berupa Angka!" sqref="E47">
      <formula1>-1000000000000000000</formula1>
      <formula2>1000000000000000000</formula2>
    </dataValidation>
    <dataValidation type="decimal" showErrorMessage="1" errorTitle="Kesalahan Jenis Data" error="Data yang dimasukkan harus berupa Angka!" sqref="F47">
      <formula1>-1000000000000000000</formula1>
      <formula2>1000000000000000000</formula2>
    </dataValidation>
    <dataValidation type="decimal" showErrorMessage="1" errorTitle="Kesalahan Jenis Data" error="Data yang dimasukkan harus berupa Angka!" sqref="G47">
      <formula1>-1000000000000000000</formula1>
      <formula2>1000000000000000000</formula2>
    </dataValidation>
    <dataValidation type="decimal" showErrorMessage="1" errorTitle="Kesalahan Jenis Data" error="Data yang dimasukkan harus berupa Angka!" sqref="H47">
      <formula1>-1000000000000000000</formula1>
      <formula2>1000000000000000000</formula2>
    </dataValidation>
    <dataValidation type="decimal" showErrorMessage="1" errorTitle="Kesalahan Jenis Data" error="Data yang dimasukkan harus berupa Angka!" sqref="I47">
      <formula1>-1000000000000000000</formula1>
      <formula2>1000000000000000000</formula2>
    </dataValidation>
    <dataValidation type="decimal" showErrorMessage="1" errorTitle="Kesalahan Jenis Data" error="Data yang dimasukkan harus berupa Angka!" sqref="J47">
      <formula1>-1000000000000000000</formula1>
      <formula2>1000000000000000000</formula2>
    </dataValidation>
    <dataValidation type="decimal" showErrorMessage="1" errorTitle="Kesalahan Jenis Data" error="Data yang dimasukkan harus berupa Angka!" sqref="E48">
      <formula1>-1000000000000000000</formula1>
      <formula2>1000000000000000000</formula2>
    </dataValidation>
    <dataValidation type="decimal" showErrorMessage="1" errorTitle="Kesalahan Jenis Data" error="Data yang dimasukkan harus berupa Angka!" sqref="F48">
      <formula1>-1000000000000000000</formula1>
      <formula2>1000000000000000000</formula2>
    </dataValidation>
    <dataValidation type="decimal" showErrorMessage="1" errorTitle="Kesalahan Jenis Data" error="Data yang dimasukkan harus berupa Angka!" sqref="I48">
      <formula1>-1000000000000000000</formula1>
      <formula2>1000000000000000000</formula2>
    </dataValidation>
    <dataValidation type="decimal" showErrorMessage="1" errorTitle="Kesalahan Jenis Data" error="Data yang dimasukkan harus berupa Angka!" sqref="J48">
      <formula1>-1000000000000000000</formula1>
      <formula2>1000000000000000000</formula2>
    </dataValidation>
    <dataValidation type="decimal" showErrorMessage="1" errorTitle="Kesalahan Jenis Data" error="Data yang dimasukkan harus berupa Angka!" sqref="E49">
      <formula1>-1000000000000000000</formula1>
      <formula2>1000000000000000000</formula2>
    </dataValidation>
    <dataValidation type="decimal" showErrorMessage="1" errorTitle="Kesalahan Jenis Data" error="Data yang dimasukkan harus berupa Angka!" sqref="F49">
      <formula1>-1000000000000000000</formula1>
      <formula2>1000000000000000000</formula2>
    </dataValidation>
    <dataValidation type="decimal" showErrorMessage="1" errorTitle="Kesalahan Jenis Data" error="Data yang dimasukkan harus berupa Angka!" sqref="I49">
      <formula1>-1000000000000000000</formula1>
      <formula2>1000000000000000000</formula2>
    </dataValidation>
    <dataValidation type="decimal" showErrorMessage="1" errorTitle="Kesalahan Jenis Data" error="Data yang dimasukkan harus berupa Angka!" sqref="J49">
      <formula1>-1000000000000000000</formula1>
      <formula2>1000000000000000000</formula2>
    </dataValidation>
    <dataValidation type="decimal" showErrorMessage="1" errorTitle="Kesalahan Jenis Data" error="Data yang dimasukkan harus berupa Angka!" sqref="E50">
      <formula1>-1000000000000000000</formula1>
      <formula2>1000000000000000000</formula2>
    </dataValidation>
    <dataValidation type="decimal" showErrorMessage="1" errorTitle="Kesalahan Jenis Data" error="Data yang dimasukkan harus berupa Angka!" sqref="I50">
      <formula1>-1000000000000000000</formula1>
      <formula2>1000000000000000000</formula2>
    </dataValidation>
    <dataValidation type="decimal" showErrorMessage="1" errorTitle="Kesalahan Jenis Data" error="Data yang dimasukkan harus berupa Angka!" sqref="J50">
      <formula1>-1000000000000000000</formula1>
      <formula2>1000000000000000000</formula2>
    </dataValidation>
    <dataValidation type="decimal" showErrorMessage="1" errorTitle="Kesalahan Jenis Data" error="Data yang dimasukkan harus berupa Angka!" sqref="E51">
      <formula1>-1000000000000000000</formula1>
      <formula2>1000000000000000000</formula2>
    </dataValidation>
    <dataValidation type="decimal" showErrorMessage="1" errorTitle="Kesalahan Jenis Data" error="Data yang dimasukkan harus berupa Angka!" sqref="G51">
      <formula1>-1000000000000000000</formula1>
      <formula2>1000000000000000000</formula2>
    </dataValidation>
    <dataValidation type="decimal" showErrorMessage="1" errorTitle="Kesalahan Jenis Data" error="Data yang dimasukkan harus berupa Angka!" sqref="I51">
      <formula1>-1000000000000000000</formula1>
      <formula2>1000000000000000000</formula2>
    </dataValidation>
    <dataValidation type="decimal" showErrorMessage="1" errorTitle="Kesalahan Jenis Data" error="Data yang dimasukkan harus berupa Angka!" sqref="J51">
      <formula1>-1000000000000000000</formula1>
      <formula2>1000000000000000000</formula2>
    </dataValidation>
    <dataValidation type="decimal" showErrorMessage="1" errorTitle="Kesalahan Jenis Data" error="Data yang dimasukkan harus berupa Angka!" sqref="E57">
      <formula1>-1000000000000000000</formula1>
      <formula2>1000000000000000000</formula2>
    </dataValidation>
    <dataValidation type="decimal" showErrorMessage="1" errorTitle="Kesalahan Jenis Data" error="Data yang dimasukkan harus berupa Angka!" sqref="F57">
      <formula1>-1000000000000000000</formula1>
      <formula2>1000000000000000000</formula2>
    </dataValidation>
    <dataValidation type="decimal" showErrorMessage="1" errorTitle="Kesalahan Jenis Data" error="Data yang dimasukkan harus berupa Angka!" sqref="G57">
      <formula1>-1000000000000000000</formula1>
      <formula2>1000000000000000000</formula2>
    </dataValidation>
    <dataValidation type="decimal" showErrorMessage="1" errorTitle="Kesalahan Jenis Data" error="Data yang dimasukkan harus berupa Angka!" sqref="H57">
      <formula1>-1000000000000000000</formula1>
      <formula2>1000000000000000000</formula2>
    </dataValidation>
    <dataValidation type="decimal" showErrorMessage="1" errorTitle="Kesalahan Jenis Data" error="Data yang dimasukkan harus berupa Angka!" sqref="I57">
      <formula1>-1000000000000000000</formula1>
      <formula2>1000000000000000000</formula2>
    </dataValidation>
    <dataValidation type="decimal" showErrorMessage="1" errorTitle="Kesalahan Jenis Data" error="Data yang dimasukkan harus berupa Angka!" sqref="J57">
      <formula1>-1000000000000000000</formula1>
      <formula2>1000000000000000000</formula2>
    </dataValidation>
    <dataValidation type="decimal" showErrorMessage="1" errorTitle="Kesalahan Jenis Data" error="Data yang dimasukkan harus berupa Angka!" sqref="E58">
      <formula1>-1000000000000000000</formula1>
      <formula2>1000000000000000000</formula2>
    </dataValidation>
    <dataValidation type="decimal" showErrorMessage="1" errorTitle="Kesalahan Jenis Data" error="Data yang dimasukkan harus berupa Angka!" sqref="F58">
      <formula1>-1000000000000000000</formula1>
      <formula2>1000000000000000000</formula2>
    </dataValidation>
    <dataValidation type="decimal" showErrorMessage="1" errorTitle="Kesalahan Jenis Data" error="Data yang dimasukkan harus berupa Angka!" sqref="I58">
      <formula1>-1000000000000000000</formula1>
      <formula2>1000000000000000000</formula2>
    </dataValidation>
    <dataValidation type="decimal" showErrorMessage="1" errorTitle="Kesalahan Jenis Data" error="Data yang dimasukkan harus berupa Angka!" sqref="J58">
      <formula1>-1000000000000000000</formula1>
      <formula2>1000000000000000000</formula2>
    </dataValidation>
    <dataValidation type="decimal" showErrorMessage="1" errorTitle="Kesalahan Jenis Data" error="Data yang dimasukkan harus berupa Angka!" sqref="E59">
      <formula1>-1000000000000000000</formula1>
      <formula2>1000000000000000000</formula2>
    </dataValidation>
    <dataValidation type="decimal" showErrorMessage="1" errorTitle="Kesalahan Jenis Data" error="Data yang dimasukkan harus berupa Angka!" sqref="F59">
      <formula1>-1000000000000000000</formula1>
      <formula2>1000000000000000000</formula2>
    </dataValidation>
    <dataValidation type="decimal" showErrorMessage="1" errorTitle="Kesalahan Jenis Data" error="Data yang dimasukkan harus berupa Angka!" sqref="I59">
      <formula1>-1000000000000000000</formula1>
      <formula2>1000000000000000000</formula2>
    </dataValidation>
    <dataValidation type="decimal" showErrorMessage="1" errorTitle="Kesalahan Jenis Data" error="Data yang dimasukkan harus berupa Angka!" sqref="J59">
      <formula1>-1000000000000000000</formula1>
      <formula2>1000000000000000000</formula2>
    </dataValidation>
    <dataValidation type="decimal" showErrorMessage="1" errorTitle="Kesalahan Jenis Data" error="Data yang dimasukkan harus berupa Angka!" sqref="E60">
      <formula1>-1000000000000000000</formula1>
      <formula2>1000000000000000000</formula2>
    </dataValidation>
    <dataValidation type="decimal" showErrorMessage="1" errorTitle="Kesalahan Jenis Data" error="Data yang dimasukkan harus berupa Angka!" sqref="F60">
      <formula1>-1000000000000000000</formula1>
      <formula2>1000000000000000000</formula2>
    </dataValidation>
    <dataValidation type="decimal" showErrorMessage="1" errorTitle="Kesalahan Jenis Data" error="Data yang dimasukkan harus berupa Angka!" sqref="G60">
      <formula1>-1000000000000000000</formula1>
      <formula2>1000000000000000000</formula2>
    </dataValidation>
    <dataValidation type="decimal" showErrorMessage="1" errorTitle="Kesalahan Jenis Data" error="Data yang dimasukkan harus berupa Angka!" sqref="H60">
      <formula1>-1000000000000000000</formula1>
      <formula2>1000000000000000000</formula2>
    </dataValidation>
    <dataValidation type="decimal" showErrorMessage="1" errorTitle="Kesalahan Jenis Data" error="Data yang dimasukkan harus berupa Angka!" sqref="I60">
      <formula1>-1000000000000000000</formula1>
      <formula2>1000000000000000000</formula2>
    </dataValidation>
    <dataValidation type="decimal" showErrorMessage="1" errorTitle="Kesalahan Jenis Data" error="Data yang dimasukkan harus berupa Angka!" sqref="J60">
      <formula1>-1000000000000000000</formula1>
      <formula2>1000000000000000000</formula2>
    </dataValidation>
    <dataValidation type="decimal" showErrorMessage="1" errorTitle="Kesalahan Jenis Data" error="Data yang dimasukkan harus berupa Angka!" sqref="E61">
      <formula1>-1000000000000000000</formula1>
      <formula2>1000000000000000000</formula2>
    </dataValidation>
    <dataValidation type="decimal" showErrorMessage="1" errorTitle="Kesalahan Jenis Data" error="Data yang dimasukkan harus berupa Angka!" sqref="F61">
      <formula1>-1000000000000000000</formula1>
      <formula2>1000000000000000000</formula2>
    </dataValidation>
    <dataValidation type="decimal" showErrorMessage="1" errorTitle="Kesalahan Jenis Data" error="Data yang dimasukkan harus berupa Angka!" sqref="I61">
      <formula1>-1000000000000000000</formula1>
      <formula2>1000000000000000000</formula2>
    </dataValidation>
    <dataValidation type="decimal" showErrorMessage="1" errorTitle="Kesalahan Jenis Data" error="Data yang dimasukkan harus berupa Angka!" sqref="J61">
      <formula1>-1000000000000000000</formula1>
      <formula2>1000000000000000000</formula2>
    </dataValidation>
    <dataValidation type="decimal" showErrorMessage="1" errorTitle="Kesalahan Jenis Data" error="Data yang dimasukkan harus berupa Angka!" sqref="E62">
      <formula1>-1000000000000000000</formula1>
      <formula2>1000000000000000000</formula2>
    </dataValidation>
    <dataValidation type="decimal" showErrorMessage="1" errorTitle="Kesalahan Jenis Data" error="Data yang dimasukkan harus berupa Angka!" sqref="F62">
      <formula1>-1000000000000000000</formula1>
      <formula2>1000000000000000000</formula2>
    </dataValidation>
    <dataValidation type="decimal" showErrorMessage="1" errorTitle="Kesalahan Jenis Data" error="Data yang dimasukkan harus berupa Angka!" sqref="I62">
      <formula1>-1000000000000000000</formula1>
      <formula2>1000000000000000000</formula2>
    </dataValidation>
    <dataValidation type="decimal" showErrorMessage="1" errorTitle="Kesalahan Jenis Data" error="Data yang dimasukkan harus berupa Angka!" sqref="J62">
      <formula1>-1000000000000000000</formula1>
      <formula2>1000000000000000000</formula2>
    </dataValidation>
    <dataValidation type="decimal" showErrorMessage="1" errorTitle="Kesalahan Jenis Data" error="Data yang dimasukkan harus berupa Angka!" sqref="E63">
      <formula1>-1000000000000000000</formula1>
      <formula2>1000000000000000000</formula2>
    </dataValidation>
    <dataValidation type="decimal" showErrorMessage="1" errorTitle="Kesalahan Jenis Data" error="Data yang dimasukkan harus berupa Angka!" sqref="F63">
      <formula1>-1000000000000000000</formula1>
      <formula2>1000000000000000000</formula2>
    </dataValidation>
    <dataValidation type="decimal" showErrorMessage="1" errorTitle="Kesalahan Jenis Data" error="Data yang dimasukkan harus berupa Angka!" sqref="G63">
      <formula1>-1000000000000000000</formula1>
      <formula2>1000000000000000000</formula2>
    </dataValidation>
    <dataValidation type="decimal" showErrorMessage="1" errorTitle="Kesalahan Jenis Data" error="Data yang dimasukkan harus berupa Angka!" sqref="H63">
      <formula1>-1000000000000000000</formula1>
      <formula2>1000000000000000000</formula2>
    </dataValidation>
    <dataValidation type="decimal" showErrorMessage="1" errorTitle="Kesalahan Jenis Data" error="Data yang dimasukkan harus berupa Angka!" sqref="I63">
      <formula1>-1000000000000000000</formula1>
      <formula2>1000000000000000000</formula2>
    </dataValidation>
    <dataValidation type="decimal" showErrorMessage="1" errorTitle="Kesalahan Jenis Data" error="Data yang dimasukkan harus berupa Angka!" sqref="J63">
      <formula1>-1000000000000000000</formula1>
      <formula2>1000000000000000000</formula2>
    </dataValidation>
    <dataValidation type="decimal" showErrorMessage="1" errorTitle="Kesalahan Jenis Data" error="Data yang dimasukkan harus berupa Angka!" sqref="E66">
      <formula1>-1000000000000000000</formula1>
      <formula2>1000000000000000000</formula2>
    </dataValidation>
    <dataValidation type="decimal" showErrorMessage="1" errorTitle="Kesalahan Jenis Data" error="Data yang dimasukkan harus berupa Angka!" sqref="F66">
      <formula1>-1000000000000000000</formula1>
      <formula2>1000000000000000000</formula2>
    </dataValidation>
    <dataValidation type="decimal" showErrorMessage="1" errorTitle="Kesalahan Jenis Data" error="Data yang dimasukkan harus berupa Angka!" sqref="G66">
      <formula1>-1000000000000000000</formula1>
      <formula2>1000000000000000000</formula2>
    </dataValidation>
    <dataValidation type="decimal" showErrorMessage="1" errorTitle="Kesalahan Jenis Data" error="Data yang dimasukkan harus berupa Angka!" sqref="H66">
      <formula1>-1000000000000000000</formula1>
      <formula2>1000000000000000000</formula2>
    </dataValidation>
    <dataValidation type="decimal" showErrorMessage="1" errorTitle="Kesalahan Jenis Data" error="Data yang dimasukkan harus berupa Angka!" sqref="I66">
      <formula1>-1000000000000000000</formula1>
      <formula2>1000000000000000000</formula2>
    </dataValidation>
    <dataValidation type="decimal" showErrorMessage="1" errorTitle="Kesalahan Jenis Data" error="Data yang dimasukkan harus berupa Angka!" sqref="J66">
      <formula1>-1000000000000000000</formula1>
      <formula2>1000000000000000000</formula2>
    </dataValidation>
    <dataValidation type="decimal" showErrorMessage="1" errorTitle="Kesalahan Jenis Data" error="Data yang dimasukkan harus berupa Angka!" sqref="E67">
      <formula1>-1000000000000000000</formula1>
      <formula2>1000000000000000000</formula2>
    </dataValidation>
    <dataValidation type="decimal" showErrorMessage="1" errorTitle="Kesalahan Jenis Data" error="Data yang dimasukkan harus berupa Angka!" sqref="F67">
      <formula1>-1000000000000000000</formula1>
      <formula2>1000000000000000000</formula2>
    </dataValidation>
    <dataValidation type="decimal" showErrorMessage="1" errorTitle="Kesalahan Jenis Data" error="Data yang dimasukkan harus berupa Angka!" sqref="I67">
      <formula1>-1000000000000000000</formula1>
      <formula2>1000000000000000000</formula2>
    </dataValidation>
    <dataValidation type="decimal" showErrorMessage="1" errorTitle="Kesalahan Jenis Data" error="Data yang dimasukkan harus berupa Angka!" sqref="J67">
      <formula1>-1000000000000000000</formula1>
      <formula2>1000000000000000000</formula2>
    </dataValidation>
    <dataValidation type="decimal" showErrorMessage="1" errorTitle="Kesalahan Jenis Data" error="Data yang dimasukkan harus berupa Angka!" sqref="E68">
      <formula1>-1000000000000000000</formula1>
      <formula2>1000000000000000000</formula2>
    </dataValidation>
    <dataValidation type="decimal" showErrorMessage="1" errorTitle="Kesalahan Jenis Data" error="Data yang dimasukkan harus berupa Angka!" sqref="F68">
      <formula1>-1000000000000000000</formula1>
      <formula2>1000000000000000000</formula2>
    </dataValidation>
    <dataValidation type="decimal" showErrorMessage="1" errorTitle="Kesalahan Jenis Data" error="Data yang dimasukkan harus berupa Angka!" sqref="I68">
      <formula1>-1000000000000000000</formula1>
      <formula2>1000000000000000000</formula2>
    </dataValidation>
    <dataValidation type="decimal" showErrorMessage="1" errorTitle="Kesalahan Jenis Data" error="Data yang dimasukkan harus berupa Angka!" sqref="J68">
      <formula1>-1000000000000000000</formula1>
      <formula2>1000000000000000000</formula2>
    </dataValidation>
    <dataValidation type="decimal" showErrorMessage="1" errorTitle="Kesalahan Jenis Data" error="Data yang dimasukkan harus berupa Angka!" sqref="E69">
      <formula1>-1000000000000000000</formula1>
      <formula2>1000000000000000000</formula2>
    </dataValidation>
    <dataValidation type="decimal" showErrorMessage="1" errorTitle="Kesalahan Jenis Data" error="Data yang dimasukkan harus berupa Angka!" sqref="F69">
      <formula1>-1000000000000000000</formula1>
      <formula2>1000000000000000000</formula2>
    </dataValidation>
    <dataValidation type="decimal" showErrorMessage="1" errorTitle="Kesalahan Jenis Data" error="Data yang dimasukkan harus berupa Angka!" sqref="I69">
      <formula1>-1000000000000000000</formula1>
      <formula2>1000000000000000000</formula2>
    </dataValidation>
    <dataValidation type="decimal" showErrorMessage="1" errorTitle="Kesalahan Jenis Data" error="Data yang dimasukkan harus berupa Angka!" sqref="J69">
      <formula1>-1000000000000000000</formula1>
      <formula2>1000000000000000000</formula2>
    </dataValidation>
    <dataValidation type="decimal" showErrorMessage="1" errorTitle="Kesalahan Jenis Data" error="Data yang dimasukkan harus berupa Angka!" sqref="E72">
      <formula1>-1000000000000000000</formula1>
      <formula2>1000000000000000000</formula2>
    </dataValidation>
    <dataValidation type="decimal" showErrorMessage="1" errorTitle="Kesalahan Jenis Data" error="Data yang dimasukkan harus berupa Angka!" sqref="F72">
      <formula1>-1000000000000000000</formula1>
      <formula2>1000000000000000000</formula2>
    </dataValidation>
    <dataValidation type="decimal" showErrorMessage="1" errorTitle="Kesalahan Jenis Data" error="Data yang dimasukkan harus berupa Angka!" sqref="I72">
      <formula1>-1000000000000000000</formula1>
      <formula2>1000000000000000000</formula2>
    </dataValidation>
    <dataValidation type="decimal" showErrorMessage="1" errorTitle="Kesalahan Jenis Data" error="Data yang dimasukkan harus berupa Angka!" sqref="J72">
      <formula1>-1000000000000000000</formula1>
      <formula2>1000000000000000000</formula2>
    </dataValidation>
    <dataValidation type="decimal" showErrorMessage="1" errorTitle="Kesalahan Jenis Data" error="Data yang dimasukkan harus berupa Angka!" sqref="I73">
      <formula1>-1000000000000000000</formula1>
      <formula2>1000000000000000000</formula2>
    </dataValidation>
    <dataValidation type="decimal" showErrorMessage="1" errorTitle="Kesalahan Jenis Data" error="Data yang dimasukkan harus berupa Angka!" sqref="J73">
      <formula1>-1000000000000000000</formula1>
      <formula2>1000000000000000000</formula2>
    </dataValidation>
    <dataValidation type="decimal" showErrorMessage="1" errorTitle="Kesalahan Jenis Data" error="Data yang dimasukkan harus berupa Angka!" sqref="E74">
      <formula1>-1000000000000000000</formula1>
      <formula2>1000000000000000000</formula2>
    </dataValidation>
    <dataValidation type="decimal" showErrorMessage="1" errorTitle="Kesalahan Jenis Data" error="Data yang dimasukkan harus berupa Angka!" sqref="F74">
      <formula1>-1000000000000000000</formula1>
      <formula2>1000000000000000000</formula2>
    </dataValidation>
    <dataValidation type="decimal" showErrorMessage="1" errorTitle="Kesalahan Jenis Data" error="Data yang dimasukkan harus berupa Angka!" sqref="I74">
      <formula1>-1000000000000000000</formula1>
      <formula2>1000000000000000000</formula2>
    </dataValidation>
    <dataValidation type="decimal" showErrorMessage="1" errorTitle="Kesalahan Jenis Data" error="Data yang dimasukkan harus berupa Angka!" sqref="J74">
      <formula1>-1000000000000000000</formula1>
      <formula2>1000000000000000000</formula2>
    </dataValidation>
    <dataValidation type="decimal" showErrorMessage="1" errorTitle="Kesalahan Jenis Data" error="Data yang dimasukkan harus berupa Angka!" sqref="E75">
      <formula1>-1000000000000000000</formula1>
      <formula2>1000000000000000000</formula2>
    </dataValidation>
    <dataValidation type="decimal" showErrorMessage="1" errorTitle="Kesalahan Jenis Data" error="Data yang dimasukkan harus berupa Angka!" sqref="F75">
      <formula1>-1000000000000000000</formula1>
      <formula2>1000000000000000000</formula2>
    </dataValidation>
    <dataValidation type="decimal" showErrorMessage="1" errorTitle="Kesalahan Jenis Data" error="Data yang dimasukkan harus berupa Angka!" sqref="I75">
      <formula1>-1000000000000000000</formula1>
      <formula2>1000000000000000000</formula2>
    </dataValidation>
    <dataValidation type="decimal" showErrorMessage="1" errorTitle="Kesalahan Jenis Data" error="Data yang dimasukkan harus berupa Angka!" sqref="J75">
      <formula1>-1000000000000000000</formula1>
      <formula2>1000000000000000000</formula2>
    </dataValidation>
    <dataValidation type="decimal" showErrorMessage="1" errorTitle="Kesalahan Jenis Data" error="Data yang dimasukkan harus berupa Angka!" sqref="E76">
      <formula1>-1000000000000000000</formula1>
      <formula2>1000000000000000000</formula2>
    </dataValidation>
    <dataValidation type="decimal" showErrorMessage="1" errorTitle="Kesalahan Jenis Data" error="Data yang dimasukkan harus berupa Angka!" sqref="F76">
      <formula1>-1000000000000000000</formula1>
      <formula2>1000000000000000000</formula2>
    </dataValidation>
    <dataValidation type="decimal" showErrorMessage="1" errorTitle="Kesalahan Jenis Data" error="Data yang dimasukkan harus berupa Angka!" sqref="I76">
      <formula1>-1000000000000000000</formula1>
      <formula2>1000000000000000000</formula2>
    </dataValidation>
    <dataValidation type="decimal" showErrorMessage="1" errorTitle="Kesalahan Jenis Data" error="Data yang dimasukkan harus berupa Angka!" sqref="J76">
      <formula1>-1000000000000000000</formula1>
      <formula2>1000000000000000000</formula2>
    </dataValidation>
    <dataValidation type="decimal" showErrorMessage="1" errorTitle="Kesalahan Jenis Data" error="Data yang dimasukkan harus berupa Angka!" sqref="E77">
      <formula1>-1000000000000000000</formula1>
      <formula2>1000000000000000000</formula2>
    </dataValidation>
    <dataValidation type="decimal" showErrorMessage="1" errorTitle="Kesalahan Jenis Data" error="Data yang dimasukkan harus berupa Angka!" sqref="F77">
      <formula1>-1000000000000000000</formula1>
      <formula2>1000000000000000000</formula2>
    </dataValidation>
    <dataValidation type="decimal" showErrorMessage="1" errorTitle="Kesalahan Jenis Data" error="Data yang dimasukkan harus berupa Angka!" sqref="I77">
      <formula1>-1000000000000000000</formula1>
      <formula2>1000000000000000000</formula2>
    </dataValidation>
    <dataValidation type="decimal" showErrorMessage="1" errorTitle="Kesalahan Jenis Data" error="Data yang dimasukkan harus berupa Angka!" sqref="J77">
      <formula1>-1000000000000000000</formula1>
      <formula2>1000000000000000000</formula2>
    </dataValidation>
    <dataValidation type="decimal" showErrorMessage="1" errorTitle="Kesalahan Jenis Data" error="Data yang dimasukkan harus berupa Angka!" sqref="F78">
      <formula1>-1000000000000000000</formula1>
      <formula2>1000000000000000000</formula2>
    </dataValidation>
    <dataValidation type="decimal" showErrorMessage="1" errorTitle="Kesalahan Jenis Data" error="Data yang dimasukkan harus berupa Angka!" sqref="H78">
      <formula1>-1000000000000000000</formula1>
      <formula2>1000000000000000000</formula2>
    </dataValidation>
    <dataValidation type="decimal" showErrorMessage="1" errorTitle="Kesalahan Jenis Data" error="Data yang dimasukkan harus berupa Angka!" sqref="I78">
      <formula1>-1000000000000000000</formula1>
      <formula2>1000000000000000000</formula2>
    </dataValidation>
    <dataValidation type="decimal" showErrorMessage="1" errorTitle="Kesalahan Jenis Data" error="Data yang dimasukkan harus berupa Angka!" sqref="J78">
      <formula1>-1000000000000000000</formula1>
      <formula2>1000000000000000000</formula2>
    </dataValidation>
    <dataValidation type="decimal" showErrorMessage="1" errorTitle="Kesalahan Jenis Data" error="Data yang dimasukkan harus berupa Angka!" sqref="F79">
      <formula1>-1000000000000000000</formula1>
      <formula2>1000000000000000000</formula2>
    </dataValidation>
    <dataValidation type="decimal" showErrorMessage="1" errorTitle="Kesalahan Jenis Data" error="Data yang dimasukkan harus berupa Angka!" sqref="H79">
      <formula1>-1000000000000000000</formula1>
      <formula2>1000000000000000000</formula2>
    </dataValidation>
    <dataValidation type="decimal" showErrorMessage="1" errorTitle="Kesalahan Jenis Data" error="Data yang dimasukkan harus berupa Angka!" sqref="I79">
      <formula1>-1000000000000000000</formula1>
      <formula2>1000000000000000000</formula2>
    </dataValidation>
    <dataValidation type="decimal" showErrorMessage="1" errorTitle="Kesalahan Jenis Data" error="Data yang dimasukkan harus berupa Angka!" sqref="J79">
      <formula1>-1000000000000000000</formula1>
      <formula2>1000000000000000000</formula2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B2:I60"/>
  <sheetViews>
    <sheetView showGridLines="0" workbookViewId="0">
      <pane xSplit="4" ySplit="15" topLeftCell="E34" activePane="bottomRight" state="frozen"/>
      <selection pane="topRight" activeCell="E1" sqref="E1"/>
      <selection pane="bottomLeft" activeCell="A16" sqref="A16"/>
      <selection pane="bottomRight" activeCell="E45" sqref="E45"/>
    </sheetView>
  </sheetViews>
  <sheetFormatPr defaultRowHeight="15" x14ac:dyDescent="0.25"/>
  <cols>
    <col min="1" max="1" width="9.140625" style="1" customWidth="1"/>
    <col min="2" max="2" width="1" style="1" customWidth="1"/>
    <col min="3" max="3" width="20" style="1" customWidth="1"/>
    <col min="4" max="4" width="52" style="1" customWidth="1"/>
    <col min="5" max="8" width="30" style="1" customWidth="1"/>
    <col min="9" max="9" width="1" style="1" customWidth="1"/>
    <col min="10" max="10" width="9.140625" style="1" customWidth="1"/>
    <col min="11" max="16384" width="9.140625" style="1"/>
  </cols>
  <sheetData>
    <row r="2" spans="2:9" ht="5.0999999999999996" customHeight="1" x14ac:dyDescent="0.25">
      <c r="B2" s="9" t="s">
        <v>139</v>
      </c>
      <c r="C2" s="2"/>
      <c r="D2" s="2"/>
      <c r="E2" s="2"/>
      <c r="F2" s="2"/>
      <c r="G2" s="2"/>
      <c r="H2" s="2"/>
      <c r="I2" s="2"/>
    </row>
    <row r="3" spans="2:9" hidden="1" x14ac:dyDescent="0.25">
      <c r="B3" s="9" t="s">
        <v>6</v>
      </c>
      <c r="C3" s="2"/>
      <c r="D3" s="2"/>
      <c r="E3" s="2"/>
      <c r="F3" s="2"/>
      <c r="G3" s="2"/>
      <c r="H3" s="2"/>
      <c r="I3" s="2"/>
    </row>
    <row r="4" spans="2:9" hidden="1" x14ac:dyDescent="0.25">
      <c r="B4" s="2"/>
      <c r="C4" s="2"/>
      <c r="D4" s="2"/>
      <c r="E4" s="2"/>
      <c r="F4" s="2"/>
      <c r="G4" s="2"/>
      <c r="H4" s="2"/>
      <c r="I4" s="2"/>
    </row>
    <row r="5" spans="2:9" hidden="1" x14ac:dyDescent="0.25">
      <c r="B5" s="2"/>
      <c r="C5" s="2"/>
      <c r="D5" s="2"/>
      <c r="E5" s="2"/>
      <c r="F5" s="2"/>
      <c r="G5" s="2"/>
      <c r="H5" s="2"/>
      <c r="I5" s="2"/>
    </row>
    <row r="6" spans="2:9" hidden="1" x14ac:dyDescent="0.25">
      <c r="B6" s="2"/>
      <c r="C6" s="2"/>
      <c r="D6" s="2"/>
      <c r="E6" s="2"/>
      <c r="F6" s="2"/>
      <c r="G6" s="2"/>
      <c r="H6" s="2"/>
      <c r="I6" s="2"/>
    </row>
    <row r="7" spans="2:9" ht="17.25" x14ac:dyDescent="0.25">
      <c r="B7" s="2"/>
      <c r="C7" s="81" t="str">
        <f>UPPER('Data Umum'!D7)</f>
        <v/>
      </c>
      <c r="D7" s="81"/>
      <c r="E7" s="81"/>
      <c r="F7" s="81"/>
      <c r="G7" s="81"/>
      <c r="H7" s="81"/>
      <c r="I7" s="2"/>
    </row>
    <row r="8" spans="2:9" x14ac:dyDescent="0.25">
      <c r="B8" s="2"/>
      <c r="C8" s="2"/>
      <c r="D8" s="2"/>
      <c r="E8" s="2"/>
      <c r="F8" s="2"/>
      <c r="G8" s="2"/>
      <c r="H8" s="2"/>
      <c r="I8" s="2"/>
    </row>
    <row r="9" spans="2:9" x14ac:dyDescent="0.25">
      <c r="B9" s="2"/>
      <c r="C9" s="82" t="s">
        <v>140</v>
      </c>
      <c r="D9" s="82"/>
      <c r="E9" s="82"/>
      <c r="F9" s="82"/>
      <c r="G9" s="82"/>
      <c r="H9" s="82"/>
      <c r="I9" s="2"/>
    </row>
    <row r="10" spans="2:9" x14ac:dyDescent="0.25">
      <c r="B10" s="2"/>
      <c r="C10" s="82" t="s">
        <v>141</v>
      </c>
      <c r="D10" s="82"/>
      <c r="E10" s="82"/>
      <c r="F10" s="82"/>
      <c r="G10" s="82"/>
      <c r="H10" s="82"/>
      <c r="I10" s="2"/>
    </row>
    <row r="11" spans="2:9" x14ac:dyDescent="0.25">
      <c r="B11" s="2"/>
      <c r="C11" s="83" t="str">
        <f>" "&amp;CONCATENATE("Per ", TEXT('Data Umum'!D11, "DD-MMM-YYYY"))</f>
        <v xml:space="preserve"> Per 12-Dec-2014</v>
      </c>
      <c r="D11" s="83"/>
      <c r="E11" s="83"/>
      <c r="F11" s="83"/>
      <c r="G11" s="83"/>
      <c r="H11" s="83"/>
      <c r="I11" s="2"/>
    </row>
    <row r="12" spans="2:9" hidden="1" x14ac:dyDescent="0.25">
      <c r="B12" s="2"/>
      <c r="C12" s="2"/>
      <c r="D12" s="2"/>
      <c r="E12" s="2"/>
      <c r="F12" s="2"/>
      <c r="G12" s="2"/>
      <c r="H12" s="2"/>
      <c r="I12" s="2"/>
    </row>
    <row r="13" spans="2:9" x14ac:dyDescent="0.25">
      <c r="B13" s="2"/>
      <c r="C13" s="84" t="s">
        <v>142</v>
      </c>
      <c r="D13" s="84"/>
      <c r="E13" s="84"/>
      <c r="F13" s="84"/>
      <c r="G13" s="84"/>
      <c r="H13" s="84"/>
      <c r="I13" s="2"/>
    </row>
    <row r="14" spans="2:9" x14ac:dyDescent="0.25">
      <c r="B14" s="2"/>
      <c r="C14" s="76" t="s">
        <v>143</v>
      </c>
      <c r="D14" s="75"/>
      <c r="E14" s="79" t="str">
        <f>" "</f>
        <v xml:space="preserve"> </v>
      </c>
      <c r="F14" s="76" t="str">
        <f>""</f>
        <v/>
      </c>
      <c r="G14" s="91"/>
      <c r="H14" s="75"/>
      <c r="I14" s="2"/>
    </row>
    <row r="15" spans="2:9" x14ac:dyDescent="0.25">
      <c r="B15" s="2"/>
      <c r="C15" s="77"/>
      <c r="D15" s="78"/>
      <c r="E15" s="79" t="str">
        <f>"Tradisional"</f>
        <v>Tradisional</v>
      </c>
      <c r="F15" s="79" t="str">
        <f>"PAYDI"</f>
        <v>PAYDI</v>
      </c>
      <c r="G15" s="79" t="str">
        <f>"Jurnal Eliminasi"</f>
        <v>Jurnal Eliminasi</v>
      </c>
      <c r="H15" s="79" t="str">
        <f>"Gabungan"</f>
        <v>Gabungan</v>
      </c>
      <c r="I15" s="2"/>
    </row>
    <row r="16" spans="2:9" x14ac:dyDescent="0.25">
      <c r="B16" s="2"/>
      <c r="C16" s="74" t="s">
        <v>144</v>
      </c>
      <c r="D16" s="75"/>
      <c r="E16" s="15">
        <f>IFERROR(E17, 0)+IFERROR((E18*-1), 0)+IFERROR(E19, 0)+0+IFERROR(E21, 0)+IFERROR(E22, 0)+IFERROR(E23, 0)+0</f>
        <v>264301.19787199999</v>
      </c>
      <c r="F16" s="15" t="e">
        <f>IFERROR(F17, 0)+IFERROR((F18*-1), 0)+IFERROR(F19, 0)+0+IFERROR(F21, 0)+IFERROR(F22, 0)+IFERROR(F23, 0)+0</f>
        <v>#VALUE!</v>
      </c>
      <c r="G16" s="15">
        <f>IFERROR(G17, 0)+IFERROR((G18*-1), 0)+IFERROR(G19, 0)+0+IFERROR(G21, 0)+IFERROR(G22, 0)+IFERROR(G23, 0)+0</f>
        <v>0</v>
      </c>
      <c r="H16" s="15">
        <f>IFERROR(H17, 0)+IFERROR((H18*-1), 0)+IFERROR(H19, 0)+0+IFERROR(H21, 0)+IFERROR(H22, 0)+IFERROR(H23, 0)+0</f>
        <v>264301.19787199999</v>
      </c>
      <c r="I16" s="2"/>
    </row>
    <row r="17" spans="2:9" x14ac:dyDescent="0.25">
      <c r="B17" s="2"/>
      <c r="C17" s="71" t="s">
        <v>145</v>
      </c>
      <c r="D17" s="72"/>
      <c r="E17" s="17">
        <v>179096.490319</v>
      </c>
      <c r="F17" s="87">
        <v>0</v>
      </c>
      <c r="G17" s="87">
        <v>0</v>
      </c>
      <c r="H17" s="16">
        <f>E17+F17+G17</f>
        <v>179096.490319</v>
      </c>
      <c r="I17" s="2"/>
    </row>
    <row r="18" spans="2:9" x14ac:dyDescent="0.25">
      <c r="B18" s="2"/>
      <c r="C18" s="71" t="s">
        <v>146</v>
      </c>
      <c r="D18" s="72"/>
      <c r="E18" s="17">
        <v>24419.455299000001</v>
      </c>
      <c r="F18" s="22" t="str">
        <f>""</f>
        <v/>
      </c>
      <c r="G18" s="87">
        <v>0</v>
      </c>
      <c r="H18" s="16">
        <f>E18+G18</f>
        <v>24419.455299000001</v>
      </c>
      <c r="I18" s="2"/>
    </row>
    <row r="19" spans="2:9" x14ac:dyDescent="0.25">
      <c r="B19" s="2"/>
      <c r="C19" s="71" t="s">
        <v>147</v>
      </c>
      <c r="D19" s="72"/>
      <c r="E19" s="17">
        <v>-444.05982499999999</v>
      </c>
      <c r="F19" s="22" t="str">
        <f>""</f>
        <v/>
      </c>
      <c r="G19" s="87">
        <v>0</v>
      </c>
      <c r="H19" s="16">
        <f>E19+G19</f>
        <v>-444.05982499999999</v>
      </c>
      <c r="I19" s="2"/>
    </row>
    <row r="20" spans="2:9" x14ac:dyDescent="0.25">
      <c r="B20" s="2"/>
      <c r="C20" s="71" t="s">
        <v>148</v>
      </c>
      <c r="D20" s="72"/>
      <c r="E20" s="16">
        <f>E17-E18+E19</f>
        <v>154232.97519500001</v>
      </c>
      <c r="F20" s="16">
        <f>F17</f>
        <v>0</v>
      </c>
      <c r="G20" s="16" t="str">
        <f>""</f>
        <v/>
      </c>
      <c r="H20" s="16">
        <f>H17-H18+H19</f>
        <v>154232.97519500001</v>
      </c>
      <c r="I20" s="2"/>
    </row>
    <row r="21" spans="2:9" x14ac:dyDescent="0.25">
      <c r="B21" s="2"/>
      <c r="C21" s="71" t="s">
        <v>149</v>
      </c>
      <c r="D21" s="72"/>
      <c r="E21" s="17">
        <v>109999.75091800001</v>
      </c>
      <c r="F21" s="87">
        <v>0</v>
      </c>
      <c r="G21" s="87">
        <v>0</v>
      </c>
      <c r="H21" s="16">
        <f>E21+F21+G21</f>
        <v>109999.75091800001</v>
      </c>
      <c r="I21" s="2"/>
    </row>
    <row r="22" spans="2:9" x14ac:dyDescent="0.25">
      <c r="B22" s="2"/>
      <c r="C22" s="71" t="s">
        <v>150</v>
      </c>
      <c r="D22" s="72"/>
      <c r="E22" s="17">
        <v>0</v>
      </c>
      <c r="F22" s="22" t="str">
        <f>""</f>
        <v/>
      </c>
      <c r="G22" s="87">
        <v>0</v>
      </c>
      <c r="H22" s="16">
        <f>E22+G22</f>
        <v>0</v>
      </c>
      <c r="I22" s="2"/>
    </row>
    <row r="23" spans="2:9" x14ac:dyDescent="0.25">
      <c r="B23" s="2"/>
      <c r="C23" s="71" t="s">
        <v>151</v>
      </c>
      <c r="D23" s="72"/>
      <c r="E23" s="17">
        <v>68.471759000000006</v>
      </c>
      <c r="F23" s="22" t="str">
        <f>""</f>
        <v/>
      </c>
      <c r="G23" s="87">
        <v>0</v>
      </c>
      <c r="H23" s="16">
        <f>E23+G23</f>
        <v>68.471759000000006</v>
      </c>
      <c r="I23" s="2"/>
    </row>
    <row r="24" spans="2:9" x14ac:dyDescent="0.25">
      <c r="B24" s="2"/>
      <c r="C24" s="71" t="s">
        <v>152</v>
      </c>
      <c r="D24" s="72"/>
      <c r="E24" s="16">
        <f>E20+E21+E22+E23</f>
        <v>264301.19787199999</v>
      </c>
      <c r="F24" s="16">
        <f>F20+F21</f>
        <v>0</v>
      </c>
      <c r="G24" s="16" t="str">
        <f>""</f>
        <v/>
      </c>
      <c r="H24" s="16">
        <f>H20+H21+H22+H23</f>
        <v>264301.19787199999</v>
      </c>
      <c r="I24" s="2"/>
    </row>
    <row r="25" spans="2:9" x14ac:dyDescent="0.25">
      <c r="B25" s="2"/>
      <c r="C25" s="74" t="s">
        <v>153</v>
      </c>
      <c r="D25" s="75"/>
      <c r="E25" s="15">
        <f>IFERROR((E26*-1), 0)+IFERROR((E42*-1), 0)+0</f>
        <v>-202508.18200899998</v>
      </c>
      <c r="F25" s="15">
        <f>IFERROR((F26*-1), 0)+IFERROR((F42*-1), 0)+0</f>
        <v>0</v>
      </c>
      <c r="G25" s="15">
        <f>IFERROR((G26*-1), 0)+IFERROR((G42*-1), 0)+0</f>
        <v>0</v>
      </c>
      <c r="H25" s="15">
        <f>IFERROR((H26*-1), 0)+IFERROR((H42*-1), 0)+0</f>
        <v>-209202.28877599997</v>
      </c>
      <c r="I25" s="2"/>
    </row>
    <row r="26" spans="2:9" x14ac:dyDescent="0.25">
      <c r="B26" s="2"/>
      <c r="C26" s="71" t="s">
        <v>154</v>
      </c>
      <c r="D26" s="72"/>
      <c r="E26" s="15">
        <f>IFERROR((E27*-1), 0)+0+IFERROR((E35*-1), 0)+0+IFERROR(E41, 0)</f>
        <v>202508.18200899998</v>
      </c>
      <c r="F26" s="15">
        <f>IFERROR((F27*-1), 0)+0+IFERROR((F35*-1), 0)+0+IFERROR(F41, 0)</f>
        <v>0</v>
      </c>
      <c r="G26" s="15" t="e">
        <f>IFERROR((G27*-1), 0)+0+IFERROR((G35*-1), 0)+0+IFERROR(G41, 0)</f>
        <v>#VALUE!</v>
      </c>
      <c r="H26" s="15">
        <f>IFERROR((H27*-1), 0)+0+IFERROR((H35*-1), 0)+0+IFERROR(H41, 0)</f>
        <v>205281.70516399998</v>
      </c>
      <c r="I26" s="2"/>
    </row>
    <row r="27" spans="2:9" x14ac:dyDescent="0.25">
      <c r="B27" s="2"/>
      <c r="C27" s="85" t="s">
        <v>155</v>
      </c>
      <c r="D27" s="86"/>
      <c r="E27" s="15" t="e">
        <f>IFERROR(E28, 0)+IFERROR(E29, 0)+IFERROR(E30, 0)+IFERROR(E31, 0)+IFERROR(E32, 0)+IFERROR(E33, 0)</f>
        <v>#VALUE!</v>
      </c>
      <c r="F27" s="15" t="e">
        <f>IFERROR(F28, 0)+IFERROR(F29, 0)+IFERROR(F30, 0)+IFERROR(F31, 0)+IFERROR(F32, 0)+IFERROR(F33, 0)</f>
        <v>#VALUE!</v>
      </c>
      <c r="G27" s="15">
        <f>IFERROR(G28, 0)+IFERROR(G29, 0)+IFERROR(G30, 0)+IFERROR(G31, 0)+IFERROR(G32, 0)+IFERROR(G33, 0)</f>
        <v>0</v>
      </c>
      <c r="H27" s="16" t="str">
        <f>""</f>
        <v/>
      </c>
      <c r="I27" s="2"/>
    </row>
    <row r="28" spans="2:9" x14ac:dyDescent="0.25">
      <c r="B28" s="2"/>
      <c r="C28" s="88" t="s">
        <v>156</v>
      </c>
      <c r="D28" s="89"/>
      <c r="E28" s="87">
        <v>163453.97120999999</v>
      </c>
      <c r="F28" s="22" t="str">
        <f>""</f>
        <v/>
      </c>
      <c r="G28" s="87">
        <v>0</v>
      </c>
      <c r="H28" s="16">
        <f>E28+G28</f>
        <v>163453.97120999999</v>
      </c>
      <c r="I28" s="2"/>
    </row>
    <row r="29" spans="2:9" x14ac:dyDescent="0.25">
      <c r="B29" s="2"/>
      <c r="C29" s="88" t="s">
        <v>157</v>
      </c>
      <c r="D29" s="89"/>
      <c r="E29" s="16" t="str">
        <f>""</f>
        <v/>
      </c>
      <c r="F29" s="87">
        <v>0</v>
      </c>
      <c r="G29" s="87">
        <v>0</v>
      </c>
      <c r="H29" s="16">
        <f>F29+G29</f>
        <v>0</v>
      </c>
      <c r="I29" s="2"/>
    </row>
    <row r="30" spans="2:9" x14ac:dyDescent="0.25">
      <c r="B30" s="2"/>
      <c r="C30" s="88" t="s">
        <v>158</v>
      </c>
      <c r="D30" s="89"/>
      <c r="E30" s="87">
        <f>23159.784436</f>
        <v>23159.784436000002</v>
      </c>
      <c r="F30" s="22" t="str">
        <f>""</f>
        <v/>
      </c>
      <c r="G30" s="87">
        <v>0</v>
      </c>
      <c r="H30" s="16">
        <f>E30+G30</f>
        <v>23159.784436000002</v>
      </c>
      <c r="I30" s="2"/>
    </row>
    <row r="31" spans="2:9" x14ac:dyDescent="0.25">
      <c r="B31" s="2"/>
      <c r="C31" s="88" t="s">
        <v>159</v>
      </c>
      <c r="D31" s="89"/>
      <c r="E31" s="87">
        <v>62047.307499000002</v>
      </c>
      <c r="F31" s="22" t="str">
        <f>""</f>
        <v/>
      </c>
      <c r="G31" s="87">
        <v>0</v>
      </c>
      <c r="H31" s="16">
        <f>E31+G31</f>
        <v>62047.307499000002</v>
      </c>
      <c r="I31" s="2"/>
    </row>
    <row r="32" spans="2:9" x14ac:dyDescent="0.25">
      <c r="B32" s="2"/>
      <c r="C32" s="88" t="s">
        <v>160</v>
      </c>
      <c r="D32" s="89"/>
      <c r="E32" s="87">
        <v>166.687736</v>
      </c>
      <c r="F32" s="22" t="str">
        <f>""</f>
        <v/>
      </c>
      <c r="G32" s="87">
        <v>0</v>
      </c>
      <c r="H32" s="16">
        <f>E32+G32</f>
        <v>166.687736</v>
      </c>
      <c r="I32" s="2"/>
    </row>
    <row r="33" spans="2:9" x14ac:dyDescent="0.25">
      <c r="B33" s="2"/>
      <c r="C33" s="88" t="s">
        <v>161</v>
      </c>
      <c r="D33" s="89"/>
      <c r="E33" s="87">
        <v>0</v>
      </c>
      <c r="F33" s="22" t="str">
        <f>""</f>
        <v/>
      </c>
      <c r="G33" s="87">
        <v>0</v>
      </c>
      <c r="H33" s="16">
        <f>E33+G33</f>
        <v>0</v>
      </c>
      <c r="I33" s="2"/>
    </row>
    <row r="34" spans="2:9" x14ac:dyDescent="0.25">
      <c r="B34" s="2"/>
      <c r="C34" s="85" t="s">
        <v>162</v>
      </c>
      <c r="D34" s="86"/>
      <c r="E34" s="16">
        <f>E28-E30+E31+E32+E33</f>
        <v>202508.18200899998</v>
      </c>
      <c r="F34" s="16">
        <f>F29</f>
        <v>0</v>
      </c>
      <c r="G34" s="16">
        <f>G28-G30+G31+G32+G33</f>
        <v>0</v>
      </c>
      <c r="H34" s="16">
        <f>H28+H29-H30+H31+H32+H33</f>
        <v>202508.18200899998</v>
      </c>
      <c r="I34" s="2"/>
    </row>
    <row r="35" spans="2:9" x14ac:dyDescent="0.25">
      <c r="B35" s="2"/>
      <c r="C35" s="85" t="s">
        <v>163</v>
      </c>
      <c r="D35" s="86"/>
      <c r="E35" s="15">
        <f>IFERROR(E36, 0)+IFERROR(E37, 0)+IFERROR(E38, 0)+IFERROR(E39, 0)</f>
        <v>2773.5231549999999</v>
      </c>
      <c r="F35" s="15" t="e">
        <f>IFERROR(F36, 0)+IFERROR(F37, 0)+IFERROR(F38, 0)+IFERROR(F39, 0)</f>
        <v>#VALUE!</v>
      </c>
      <c r="G35" s="15">
        <f>IFERROR(G36, 0)+IFERROR(G37, 0)+IFERROR(G38, 0)+IFERROR(G39, 0)</f>
        <v>0</v>
      </c>
      <c r="H35" s="16" t="str">
        <f>""</f>
        <v/>
      </c>
      <c r="I35" s="2"/>
    </row>
    <row r="36" spans="2:9" x14ac:dyDescent="0.25">
      <c r="B36" s="2"/>
      <c r="C36" s="88" t="s">
        <v>164</v>
      </c>
      <c r="D36" s="89"/>
      <c r="E36" s="87">
        <v>2293.0135659999996</v>
      </c>
      <c r="F36" s="16" t="str">
        <f>""</f>
        <v/>
      </c>
      <c r="G36" s="87">
        <v>0</v>
      </c>
      <c r="H36" s="16">
        <f>E36+G36</f>
        <v>2293.0135659999996</v>
      </c>
      <c r="I36" s="2"/>
    </row>
    <row r="37" spans="2:9" x14ac:dyDescent="0.25">
      <c r="B37" s="2"/>
      <c r="C37" s="88" t="s">
        <v>165</v>
      </c>
      <c r="D37" s="89"/>
      <c r="E37" s="87">
        <v>480.50958900000001</v>
      </c>
      <c r="F37" s="16" t="str">
        <f>""</f>
        <v/>
      </c>
      <c r="G37" s="87">
        <v>0</v>
      </c>
      <c r="H37" s="16">
        <f>E37+G37</f>
        <v>480.50958900000001</v>
      </c>
      <c r="I37" s="2"/>
    </row>
    <row r="38" spans="2:9" x14ac:dyDescent="0.25">
      <c r="B38" s="2"/>
      <c r="C38" s="88" t="s">
        <v>166</v>
      </c>
      <c r="D38" s="89"/>
      <c r="E38" s="87">
        <v>0</v>
      </c>
      <c r="F38" s="16" t="str">
        <f>""</f>
        <v/>
      </c>
      <c r="G38" s="87">
        <v>0</v>
      </c>
      <c r="H38" s="16">
        <f>E38+G38</f>
        <v>0</v>
      </c>
      <c r="I38" s="2"/>
    </row>
    <row r="39" spans="2:9" x14ac:dyDescent="0.25">
      <c r="B39" s="2"/>
      <c r="C39" s="88" t="s">
        <v>167</v>
      </c>
      <c r="D39" s="89"/>
      <c r="E39" s="87">
        <v>0</v>
      </c>
      <c r="F39" s="87">
        <v>0</v>
      </c>
      <c r="G39" s="87">
        <v>0</v>
      </c>
      <c r="H39" s="16">
        <f>E39+F39+G39</f>
        <v>0</v>
      </c>
      <c r="I39" s="2"/>
    </row>
    <row r="40" spans="2:9" x14ac:dyDescent="0.25">
      <c r="B40" s="2"/>
      <c r="C40" s="85" t="s">
        <v>168</v>
      </c>
      <c r="D40" s="86"/>
      <c r="E40" s="16">
        <f>SUM(E36:E39)</f>
        <v>2773.5231549999999</v>
      </c>
      <c r="F40" s="16">
        <f>F39</f>
        <v>0</v>
      </c>
      <c r="G40" s="16" t="str">
        <f>""</f>
        <v/>
      </c>
      <c r="H40" s="16">
        <f>SUM(H36:H39)</f>
        <v>2773.5231549999999</v>
      </c>
      <c r="I40" s="2"/>
    </row>
    <row r="41" spans="2:9" x14ac:dyDescent="0.25">
      <c r="B41" s="2"/>
      <c r="C41" s="85" t="s">
        <v>169</v>
      </c>
      <c r="D41" s="86"/>
      <c r="E41" s="16">
        <f>E34+E40</f>
        <v>205281.70516399998</v>
      </c>
      <c r="F41" s="16">
        <f>F34+F40</f>
        <v>0</v>
      </c>
      <c r="G41" s="16" t="str">
        <f>""</f>
        <v/>
      </c>
      <c r="H41" s="16">
        <f>H34+H40</f>
        <v>205281.70516399998</v>
      </c>
      <c r="I41" s="2"/>
    </row>
    <row r="42" spans="2:9" x14ac:dyDescent="0.25">
      <c r="B42" s="2"/>
      <c r="C42" s="71" t="s">
        <v>170</v>
      </c>
      <c r="D42" s="72"/>
      <c r="E42" s="15" t="e">
        <f>IFERROR(E43, 0)+IFERROR((E44*-1), 0)+IFERROR(E48, 0)+IFERROR(E49, 0)+IFERROR(E50, 0)+IFERROR(E51, 0)</f>
        <v>#VALUE!</v>
      </c>
      <c r="F42" s="15" t="e">
        <f>IFERROR(F43, 0)+IFERROR((F44*-1), 0)+IFERROR(F48, 0)+IFERROR(F49, 0)+IFERROR(F50, 0)+IFERROR(F51, 0)</f>
        <v>#VALUE!</v>
      </c>
      <c r="G42" s="15" t="e">
        <f>IFERROR(G43, 0)+IFERROR((G44*-1), 0)+IFERROR(G48, 0)+IFERROR(G49, 0)+IFERROR(G50, 0)+IFERROR(G51, 0)</f>
        <v>#VALUE!</v>
      </c>
      <c r="H42" s="15">
        <f>IFERROR(H43, 0)+IFERROR((H44*-1), 0)+IFERROR(H48, 0)+IFERROR(H49, 0)+IFERROR(H50, 0)+IFERROR(H51, 0)</f>
        <v>3920.5836120000022</v>
      </c>
      <c r="I42" s="2"/>
    </row>
    <row r="43" spans="2:9" x14ac:dyDescent="0.25">
      <c r="B43" s="2"/>
      <c r="C43" s="85" t="s">
        <v>171</v>
      </c>
      <c r="D43" s="86"/>
      <c r="E43" s="87">
        <v>1960.291806</v>
      </c>
      <c r="F43" s="22" t="str">
        <f>""</f>
        <v/>
      </c>
      <c r="G43" s="87">
        <v>0</v>
      </c>
      <c r="H43" s="16">
        <f>E43+G43</f>
        <v>1960.291806</v>
      </c>
      <c r="I43" s="2"/>
    </row>
    <row r="44" spans="2:9" x14ac:dyDescent="0.25">
      <c r="B44" s="2"/>
      <c r="C44" s="85" t="s">
        <v>172</v>
      </c>
      <c r="D44" s="86"/>
      <c r="E44" s="15">
        <f>IFERROR(E45, 0)+IFERROR(E46, 0)+IFERROR(E47, 0)</f>
        <v>28150.238225999998</v>
      </c>
      <c r="F44" s="15">
        <f>IFERROR(F45, 0)+IFERROR(F46, 0)+IFERROR(F47, 0)</f>
        <v>0</v>
      </c>
      <c r="G44" s="15">
        <f>IFERROR(G45, 0)+IFERROR(G46, 0)+IFERROR(G47, 0)</f>
        <v>0</v>
      </c>
      <c r="H44" s="15">
        <f>IFERROR(H45, 0)+IFERROR(H46, 0)+IFERROR(H47, 0)</f>
        <v>28150.238225999998</v>
      </c>
      <c r="I44" s="2"/>
    </row>
    <row r="45" spans="2:9" x14ac:dyDescent="0.25">
      <c r="B45" s="2"/>
      <c r="C45" s="88" t="s">
        <v>173</v>
      </c>
      <c r="D45" s="89"/>
      <c r="E45" s="87">
        <v>17482.824202</v>
      </c>
      <c r="F45" s="87">
        <v>0</v>
      </c>
      <c r="G45" s="87">
        <v>0</v>
      </c>
      <c r="H45" s="16">
        <f>E45+F45+G45</f>
        <v>17482.824202</v>
      </c>
      <c r="I45" s="2"/>
    </row>
    <row r="46" spans="2:9" x14ac:dyDescent="0.25">
      <c r="B46" s="2"/>
      <c r="C46" s="88" t="s">
        <v>174</v>
      </c>
      <c r="D46" s="89"/>
      <c r="E46" s="87">
        <v>516.15504199999998</v>
      </c>
      <c r="F46" s="87">
        <v>0</v>
      </c>
      <c r="G46" s="87">
        <v>0</v>
      </c>
      <c r="H46" s="16">
        <f>E46+F46+G46</f>
        <v>516.15504199999998</v>
      </c>
      <c r="I46" s="2"/>
    </row>
    <row r="47" spans="2:9" x14ac:dyDescent="0.25">
      <c r="B47" s="2"/>
      <c r="C47" s="88" t="s">
        <v>175</v>
      </c>
      <c r="D47" s="89"/>
      <c r="E47" s="87">
        <v>10151.258981999999</v>
      </c>
      <c r="F47" s="87">
        <v>0</v>
      </c>
      <c r="G47" s="87">
        <v>0</v>
      </c>
      <c r="H47" s="16">
        <f>E47+F47+G47</f>
        <v>10151.258981999999</v>
      </c>
      <c r="I47" s="2"/>
    </row>
    <row r="48" spans="2:9" x14ac:dyDescent="0.25">
      <c r="B48" s="2"/>
      <c r="C48" s="85" t="s">
        <v>176</v>
      </c>
      <c r="D48" s="86"/>
      <c r="E48" s="16" t="str">
        <f>""</f>
        <v/>
      </c>
      <c r="F48" s="87">
        <v>0</v>
      </c>
      <c r="G48" s="87">
        <v>0</v>
      </c>
      <c r="H48" s="16">
        <f>F48+G48</f>
        <v>0</v>
      </c>
      <c r="I48" s="2"/>
    </row>
    <row r="49" spans="2:9" x14ac:dyDescent="0.25">
      <c r="B49" s="2"/>
      <c r="C49" s="85" t="s">
        <v>177</v>
      </c>
      <c r="D49" s="86"/>
      <c r="E49" s="16" t="str">
        <f>""</f>
        <v/>
      </c>
      <c r="F49" s="87">
        <v>0</v>
      </c>
      <c r="G49" s="87">
        <v>0</v>
      </c>
      <c r="H49" s="16">
        <f>F49+G49</f>
        <v>0</v>
      </c>
      <c r="I49" s="2"/>
    </row>
    <row r="50" spans="2:9" x14ac:dyDescent="0.25">
      <c r="B50" s="2"/>
      <c r="C50" s="85" t="s">
        <v>178</v>
      </c>
      <c r="D50" s="86"/>
      <c r="E50" s="87">
        <v>0</v>
      </c>
      <c r="F50" s="87">
        <v>0</v>
      </c>
      <c r="G50" s="87">
        <v>0</v>
      </c>
      <c r="H50" s="16">
        <f>E50+F50+G50</f>
        <v>0</v>
      </c>
      <c r="I50" s="2"/>
    </row>
    <row r="51" spans="2:9" x14ac:dyDescent="0.25">
      <c r="B51" s="2"/>
      <c r="C51" s="85" t="s">
        <v>179</v>
      </c>
      <c r="D51" s="86"/>
      <c r="E51" s="16">
        <f>E43+E45+E46+E47+E50</f>
        <v>30110.530031999999</v>
      </c>
      <c r="F51" s="16">
        <f>F45+F46+F47+F48+F49+F50</f>
        <v>0</v>
      </c>
      <c r="G51" s="16" t="str">
        <f>""</f>
        <v/>
      </c>
      <c r="H51" s="16">
        <f>H43+H45+H46+H47+H48+H49+H50</f>
        <v>30110.530031999999</v>
      </c>
      <c r="I51" s="2"/>
    </row>
    <row r="52" spans="2:9" x14ac:dyDescent="0.25">
      <c r="B52" s="2"/>
      <c r="C52" s="71" t="s">
        <v>180</v>
      </c>
      <c r="D52" s="72"/>
      <c r="E52" s="16">
        <f>E41+E51</f>
        <v>235392.23519599999</v>
      </c>
      <c r="F52" s="16">
        <f>F41+F51</f>
        <v>0</v>
      </c>
      <c r="G52" s="16" t="str">
        <f>""</f>
        <v/>
      </c>
      <c r="H52" s="16">
        <f>H41+H51</f>
        <v>235392.23519599999</v>
      </c>
      <c r="I52" s="2"/>
    </row>
    <row r="53" spans="2:9" x14ac:dyDescent="0.25">
      <c r="B53" s="2"/>
      <c r="C53" s="74" t="s">
        <v>181</v>
      </c>
      <c r="D53" s="75"/>
      <c r="E53" s="16" t="str">
        <f>""</f>
        <v/>
      </c>
      <c r="F53" s="16">
        <f>F24-F52</f>
        <v>0</v>
      </c>
      <c r="G53" s="87">
        <v>0</v>
      </c>
      <c r="H53" s="16">
        <f>F53+G53</f>
        <v>0</v>
      </c>
      <c r="I53" s="2"/>
    </row>
    <row r="54" spans="2:9" x14ac:dyDescent="0.25">
      <c r="B54" s="2"/>
      <c r="C54" s="74" t="s">
        <v>182</v>
      </c>
      <c r="D54" s="75"/>
      <c r="E54" s="16">
        <f>E24-E52</f>
        <v>28908.962675999996</v>
      </c>
      <c r="F54" s="22" t="str">
        <f>""</f>
        <v/>
      </c>
      <c r="G54" s="16" t="str">
        <f>""</f>
        <v/>
      </c>
      <c r="H54" s="16">
        <f>H24-H52-H53</f>
        <v>28908.962675999996</v>
      </c>
      <c r="I54" s="2"/>
    </row>
    <row r="55" spans="2:9" x14ac:dyDescent="0.25">
      <c r="B55" s="2"/>
      <c r="C55" s="74" t="s">
        <v>183</v>
      </c>
      <c r="D55" s="75"/>
      <c r="E55" s="87">
        <v>0</v>
      </c>
      <c r="F55" s="22" t="str">
        <f>""</f>
        <v/>
      </c>
      <c r="G55" s="87">
        <v>0</v>
      </c>
      <c r="H55" s="16">
        <f>E55+G55</f>
        <v>0</v>
      </c>
      <c r="I55" s="2"/>
    </row>
    <row r="56" spans="2:9" x14ac:dyDescent="0.25">
      <c r="B56" s="2"/>
      <c r="C56" s="74" t="s">
        <v>184</v>
      </c>
      <c r="D56" s="75"/>
      <c r="E56" s="16">
        <f>E54-E55</f>
        <v>28908.962675999996</v>
      </c>
      <c r="F56" s="22" t="str">
        <f>""</f>
        <v/>
      </c>
      <c r="G56" s="16" t="str">
        <f>""</f>
        <v/>
      </c>
      <c r="H56" s="16">
        <f>H54-H55</f>
        <v>28908.962675999996</v>
      </c>
      <c r="I56" s="2"/>
    </row>
    <row r="57" spans="2:9" x14ac:dyDescent="0.25">
      <c r="B57" s="2"/>
      <c r="C57" s="74" t="s">
        <v>185</v>
      </c>
      <c r="D57" s="75"/>
      <c r="E57" s="87">
        <v>-73165.884168999997</v>
      </c>
      <c r="F57" s="22" t="str">
        <f>""</f>
        <v/>
      </c>
      <c r="G57" s="87">
        <v>0</v>
      </c>
      <c r="H57" s="16">
        <f>E57+G57</f>
        <v>-73165.884168999997</v>
      </c>
      <c r="I57" s="2"/>
    </row>
    <row r="58" spans="2:9" x14ac:dyDescent="0.25">
      <c r="B58" s="2"/>
      <c r="C58" s="74" t="s">
        <v>186</v>
      </c>
      <c r="D58" s="75"/>
      <c r="E58" s="16">
        <f>E56+E57</f>
        <v>-44256.921493000002</v>
      </c>
      <c r="F58" s="22" t="str">
        <f>""</f>
        <v/>
      </c>
      <c r="G58" s="16" t="str">
        <f>""</f>
        <v/>
      </c>
      <c r="H58" s="16">
        <f>H56+H57</f>
        <v>-44256.921493000002</v>
      </c>
      <c r="I58" s="2"/>
    </row>
    <row r="59" spans="2:9" x14ac:dyDescent="0.25">
      <c r="B59" s="2"/>
      <c r="C59" s="2"/>
      <c r="D59" s="2"/>
      <c r="E59" s="2"/>
      <c r="F59" s="2"/>
      <c r="G59" s="2"/>
      <c r="H59" s="2"/>
      <c r="I59" s="2"/>
    </row>
    <row r="60" spans="2:9" ht="5.0999999999999996" customHeight="1" x14ac:dyDescent="0.25">
      <c r="B60" s="2"/>
      <c r="C60" s="2"/>
      <c r="D60" s="2"/>
      <c r="E60" s="2"/>
      <c r="F60" s="2"/>
      <c r="G60" s="2"/>
      <c r="H60" s="2"/>
      <c r="I60" s="2"/>
    </row>
  </sheetData>
  <sheetProtection password="BBAF" sheet="1" formatColumns="0" selectLockedCells="1"/>
  <mergeCells count="107">
    <mergeCell ref="C7:H7"/>
    <mergeCell ref="C9:H9"/>
    <mergeCell ref="C10:H10"/>
    <mergeCell ref="C11:H11"/>
    <mergeCell ref="C13:H13"/>
    <mergeCell ref="C16:D16"/>
    <mergeCell ref="C17:D17"/>
    <mergeCell ref="F17"/>
    <mergeCell ref="G17"/>
    <mergeCell ref="C14:D15"/>
    <mergeCell ref="E15"/>
    <mergeCell ref="E14"/>
    <mergeCell ref="F15"/>
    <mergeCell ref="G15"/>
    <mergeCell ref="F14:H14"/>
    <mergeCell ref="H15"/>
    <mergeCell ref="C22:D22"/>
    <mergeCell ref="G22"/>
    <mergeCell ref="C23:D23"/>
    <mergeCell ref="G23"/>
    <mergeCell ref="C20:D20"/>
    <mergeCell ref="C21:D21"/>
    <mergeCell ref="F21"/>
    <mergeCell ref="G21"/>
    <mergeCell ref="C18:D18"/>
    <mergeCell ref="G18"/>
    <mergeCell ref="C19:D19"/>
    <mergeCell ref="G19"/>
    <mergeCell ref="E28"/>
    <mergeCell ref="G28"/>
    <mergeCell ref="C29:D29"/>
    <mergeCell ref="F29"/>
    <mergeCell ref="G29"/>
    <mergeCell ref="C24:D24"/>
    <mergeCell ref="C25:D25"/>
    <mergeCell ref="C26:D26"/>
    <mergeCell ref="C27:D27"/>
    <mergeCell ref="C28:D28"/>
    <mergeCell ref="C32:D32"/>
    <mergeCell ref="E32"/>
    <mergeCell ref="G32"/>
    <mergeCell ref="C33:D33"/>
    <mergeCell ref="E33"/>
    <mergeCell ref="G33"/>
    <mergeCell ref="C30:D30"/>
    <mergeCell ref="E30"/>
    <mergeCell ref="G30"/>
    <mergeCell ref="C31:D31"/>
    <mergeCell ref="E31"/>
    <mergeCell ref="G31"/>
    <mergeCell ref="C37:D37"/>
    <mergeCell ref="E37"/>
    <mergeCell ref="G37"/>
    <mergeCell ref="C38:D38"/>
    <mergeCell ref="E38"/>
    <mergeCell ref="G38"/>
    <mergeCell ref="C34:D34"/>
    <mergeCell ref="C35:D35"/>
    <mergeCell ref="C36:D36"/>
    <mergeCell ref="E36"/>
    <mergeCell ref="G36"/>
    <mergeCell ref="C41:D41"/>
    <mergeCell ref="C42:D42"/>
    <mergeCell ref="C43:D43"/>
    <mergeCell ref="E43"/>
    <mergeCell ref="G43"/>
    <mergeCell ref="C39:D39"/>
    <mergeCell ref="E39"/>
    <mergeCell ref="F39"/>
    <mergeCell ref="G39"/>
    <mergeCell ref="C40:D40"/>
    <mergeCell ref="C46:D46"/>
    <mergeCell ref="E46"/>
    <mergeCell ref="F46"/>
    <mergeCell ref="G46"/>
    <mergeCell ref="C47:D47"/>
    <mergeCell ref="E47"/>
    <mergeCell ref="F47"/>
    <mergeCell ref="G47"/>
    <mergeCell ref="C44:D44"/>
    <mergeCell ref="C45:D45"/>
    <mergeCell ref="E45"/>
    <mergeCell ref="F45"/>
    <mergeCell ref="G45"/>
    <mergeCell ref="C50:D50"/>
    <mergeCell ref="E50"/>
    <mergeCell ref="F50"/>
    <mergeCell ref="G50"/>
    <mergeCell ref="C51:D51"/>
    <mergeCell ref="C48:D48"/>
    <mergeCell ref="F48"/>
    <mergeCell ref="G48"/>
    <mergeCell ref="C49:D49"/>
    <mergeCell ref="F49"/>
    <mergeCell ref="G49"/>
    <mergeCell ref="C56:D56"/>
    <mergeCell ref="C57:D57"/>
    <mergeCell ref="E57"/>
    <mergeCell ref="G57"/>
    <mergeCell ref="C58:D58"/>
    <mergeCell ref="C52:D52"/>
    <mergeCell ref="C53:D53"/>
    <mergeCell ref="G53"/>
    <mergeCell ref="C54:D54"/>
    <mergeCell ref="C55:D55"/>
    <mergeCell ref="E55"/>
    <mergeCell ref="G55"/>
  </mergeCells>
  <dataValidations count="58">
    <dataValidation type="decimal" showErrorMessage="1" errorTitle="Kesalahan Jenis Data" error="Data yang dimasukkan harus berupa Angka!" sqref="E17">
      <formula1>-1000000000000000000</formula1>
      <formula2>1000000000000000000</formula2>
    </dataValidation>
    <dataValidation type="decimal" showErrorMessage="1" errorTitle="Kesalahan Jenis Data" error="Data yang dimasukkan harus berupa Angka!" sqref="F17">
      <formula1>-1000000000000000000</formula1>
      <formula2>1000000000000000000</formula2>
    </dataValidation>
    <dataValidation type="decimal" showErrorMessage="1" errorTitle="Kesalahan Jenis Data" error="Data yang dimasukkan harus berupa Angka!" sqref="G17">
      <formula1>-1000000000000000000</formula1>
      <formula2>1000000000000000000</formula2>
    </dataValidation>
    <dataValidation type="decimal" showErrorMessage="1" errorTitle="Kesalahan Jenis Data" error="Data yang dimasukkan harus berupa Angka!" sqref="E18">
      <formula1>-1000000000000000000</formula1>
      <formula2>1000000000000000000</formula2>
    </dataValidation>
    <dataValidation type="decimal" showErrorMessage="1" errorTitle="Kesalahan Jenis Data" error="Data yang dimasukkan harus berupa Angka!" sqref="G18">
      <formula1>-1000000000000000000</formula1>
      <formula2>1000000000000000000</formula2>
    </dataValidation>
    <dataValidation type="decimal" showErrorMessage="1" errorTitle="Kesalahan Jenis Data" error="Data yang dimasukkan harus berupa Angka!" sqref="E19">
      <formula1>-1000000000000000000</formula1>
      <formula2>1000000000000000000</formula2>
    </dataValidation>
    <dataValidation type="decimal" showErrorMessage="1" errorTitle="Kesalahan Jenis Data" error="Data yang dimasukkan harus berupa Angka!" sqref="G19">
      <formula1>-1000000000000000000</formula1>
      <formula2>1000000000000000000</formula2>
    </dataValidation>
    <dataValidation type="decimal" showErrorMessage="1" errorTitle="Kesalahan Jenis Data" error="Data yang dimasukkan harus berupa Angka!" sqref="E21">
      <formula1>-1000000000000000000</formula1>
      <formula2>1000000000000000000</formula2>
    </dataValidation>
    <dataValidation type="decimal" showErrorMessage="1" errorTitle="Kesalahan Jenis Data" error="Data yang dimasukkan harus berupa Angka!" sqref="F21">
      <formula1>-1000000000000000000</formula1>
      <formula2>1000000000000000000</formula2>
    </dataValidation>
    <dataValidation type="decimal" showErrorMessage="1" errorTitle="Kesalahan Jenis Data" error="Data yang dimasukkan harus berupa Angka!" sqref="G21">
      <formula1>-1000000000000000000</formula1>
      <formula2>1000000000000000000</formula2>
    </dataValidation>
    <dataValidation type="decimal" showErrorMessage="1" errorTitle="Kesalahan Jenis Data" error="Data yang dimasukkan harus berupa Angka!" sqref="E22">
      <formula1>-1000000000000000000</formula1>
      <formula2>1000000000000000000</formula2>
    </dataValidation>
    <dataValidation type="decimal" showErrorMessage="1" errorTitle="Kesalahan Jenis Data" error="Data yang dimasukkan harus berupa Angka!" sqref="G22">
      <formula1>-1000000000000000000</formula1>
      <formula2>1000000000000000000</formula2>
    </dataValidation>
    <dataValidation type="decimal" showErrorMessage="1" errorTitle="Kesalahan Jenis Data" error="Data yang dimasukkan harus berupa Angka!" sqref="E23">
      <formula1>-1000000000000000000</formula1>
      <formula2>1000000000000000000</formula2>
    </dataValidation>
    <dataValidation type="decimal" showErrorMessage="1" errorTitle="Kesalahan Jenis Data" error="Data yang dimasukkan harus berupa Angka!" sqref="G23">
      <formula1>-1000000000000000000</formula1>
      <formula2>1000000000000000000</formula2>
    </dataValidation>
    <dataValidation type="decimal" showErrorMessage="1" errorTitle="Kesalahan Jenis Data" error="Data yang dimasukkan harus berupa Angka!" sqref="E28">
      <formula1>-1000000000000000000</formula1>
      <formula2>1000000000000000000</formula2>
    </dataValidation>
    <dataValidation type="decimal" showErrorMessage="1" errorTitle="Kesalahan Jenis Data" error="Data yang dimasukkan harus berupa Angka!" sqref="G28">
      <formula1>-1000000000000000000</formula1>
      <formula2>1000000000000000000</formula2>
    </dataValidation>
    <dataValidation type="decimal" showErrorMessage="1" errorTitle="Kesalahan Jenis Data" error="Data yang dimasukkan harus berupa Angka!" sqref="F29">
      <formula1>-1000000000000000000</formula1>
      <formula2>1000000000000000000</formula2>
    </dataValidation>
    <dataValidation type="decimal" showErrorMessage="1" errorTitle="Kesalahan Jenis Data" error="Data yang dimasukkan harus berupa Angka!" sqref="G29">
      <formula1>-1000000000000000000</formula1>
      <formula2>1000000000000000000</formula2>
    </dataValidation>
    <dataValidation type="decimal" showErrorMessage="1" errorTitle="Kesalahan Jenis Data" error="Data yang dimasukkan harus berupa Angka!" sqref="E30">
      <formula1>-1000000000000000000</formula1>
      <formula2>1000000000000000000</formula2>
    </dataValidation>
    <dataValidation type="decimal" showErrorMessage="1" errorTitle="Kesalahan Jenis Data" error="Data yang dimasukkan harus berupa Angka!" sqref="G30">
      <formula1>-1000000000000000000</formula1>
      <formula2>1000000000000000000</formula2>
    </dataValidation>
    <dataValidation type="decimal" showErrorMessage="1" errorTitle="Kesalahan Jenis Data" error="Data yang dimasukkan harus berupa Angka!" sqref="E31">
      <formula1>-1000000000000000000</formula1>
      <formula2>1000000000000000000</formula2>
    </dataValidation>
    <dataValidation type="decimal" showErrorMessage="1" errorTitle="Kesalahan Jenis Data" error="Data yang dimasukkan harus berupa Angka!" sqref="G31">
      <formula1>-1000000000000000000</formula1>
      <formula2>1000000000000000000</formula2>
    </dataValidation>
    <dataValidation type="decimal" showErrorMessage="1" errorTitle="Kesalahan Jenis Data" error="Data yang dimasukkan harus berupa Angka!" sqref="E32">
      <formula1>-1000000000000000000</formula1>
      <formula2>1000000000000000000</formula2>
    </dataValidation>
    <dataValidation type="decimal" showErrorMessage="1" errorTitle="Kesalahan Jenis Data" error="Data yang dimasukkan harus berupa Angka!" sqref="G32">
      <formula1>-1000000000000000000</formula1>
      <formula2>1000000000000000000</formula2>
    </dataValidation>
    <dataValidation type="decimal" showErrorMessage="1" errorTitle="Kesalahan Jenis Data" error="Data yang dimasukkan harus berupa Angka!" sqref="E33">
      <formula1>-1000000000000000000</formula1>
      <formula2>1000000000000000000</formula2>
    </dataValidation>
    <dataValidation type="decimal" showErrorMessage="1" errorTitle="Kesalahan Jenis Data" error="Data yang dimasukkan harus berupa Angka!" sqref="G33">
      <formula1>-1000000000000000000</formula1>
      <formula2>1000000000000000000</formula2>
    </dataValidation>
    <dataValidation type="decimal" showErrorMessage="1" errorTitle="Kesalahan Jenis Data" error="Data yang dimasukkan harus berupa Angka!" sqref="E36">
      <formula1>-1000000000000000000</formula1>
      <formula2>1000000000000000000</formula2>
    </dataValidation>
    <dataValidation type="decimal" showErrorMessage="1" errorTitle="Kesalahan Jenis Data" error="Data yang dimasukkan harus berupa Angka!" sqref="G36">
      <formula1>-1000000000000000000</formula1>
      <formula2>1000000000000000000</formula2>
    </dataValidation>
    <dataValidation type="decimal" showErrorMessage="1" errorTitle="Kesalahan Jenis Data" error="Data yang dimasukkan harus berupa Angka!" sqref="E37">
      <formula1>-1000000000000000000</formula1>
      <formula2>1000000000000000000</formula2>
    </dataValidation>
    <dataValidation type="decimal" showErrorMessage="1" errorTitle="Kesalahan Jenis Data" error="Data yang dimasukkan harus berupa Angka!" sqref="G37">
      <formula1>-1000000000000000000</formula1>
      <formula2>1000000000000000000</formula2>
    </dataValidation>
    <dataValidation type="decimal" showErrorMessage="1" errorTitle="Kesalahan Jenis Data" error="Data yang dimasukkan harus berupa Angka!" sqref="E38">
      <formula1>-1000000000000000000</formula1>
      <formula2>1000000000000000000</formula2>
    </dataValidation>
    <dataValidation type="decimal" showErrorMessage="1" errorTitle="Kesalahan Jenis Data" error="Data yang dimasukkan harus berupa Angka!" sqref="G38">
      <formula1>-1000000000000000000</formula1>
      <formula2>1000000000000000000</formula2>
    </dataValidation>
    <dataValidation type="decimal" showErrorMessage="1" errorTitle="Kesalahan Jenis Data" error="Data yang dimasukkan harus berupa Angka!" sqref="E39">
      <formula1>-1000000000000000000</formula1>
      <formula2>1000000000000000000</formula2>
    </dataValidation>
    <dataValidation type="decimal" showErrorMessage="1" errorTitle="Kesalahan Jenis Data" error="Data yang dimasukkan harus berupa Angka!" sqref="F39">
      <formula1>-1000000000000000000</formula1>
      <formula2>1000000000000000000</formula2>
    </dataValidation>
    <dataValidation type="decimal" showErrorMessage="1" errorTitle="Kesalahan Jenis Data" error="Data yang dimasukkan harus berupa Angka!" sqref="G39">
      <formula1>-1000000000000000000</formula1>
      <formula2>1000000000000000000</formula2>
    </dataValidation>
    <dataValidation type="decimal" showErrorMessage="1" errorTitle="Kesalahan Jenis Data" error="Data yang dimasukkan harus berupa Angka!" sqref="E43">
      <formula1>-1000000000000000000</formula1>
      <formula2>1000000000000000000</formula2>
    </dataValidation>
    <dataValidation type="decimal" showErrorMessage="1" errorTitle="Kesalahan Jenis Data" error="Data yang dimasukkan harus berupa Angka!" sqref="G43">
      <formula1>-1000000000000000000</formula1>
      <formula2>1000000000000000000</formula2>
    </dataValidation>
    <dataValidation type="decimal" showErrorMessage="1" errorTitle="Kesalahan Jenis Data" error="Data yang dimasukkan harus berupa Angka!" sqref="E45">
      <formula1>-1000000000000000000</formula1>
      <formula2>1000000000000000000</formula2>
    </dataValidation>
    <dataValidation type="decimal" showErrorMessage="1" errorTitle="Kesalahan Jenis Data" error="Data yang dimasukkan harus berupa Angka!" sqref="F45">
      <formula1>-1000000000000000000</formula1>
      <formula2>1000000000000000000</formula2>
    </dataValidation>
    <dataValidation type="decimal" showErrorMessage="1" errorTitle="Kesalahan Jenis Data" error="Data yang dimasukkan harus berupa Angka!" sqref="G45">
      <formula1>-1000000000000000000</formula1>
      <formula2>1000000000000000000</formula2>
    </dataValidation>
    <dataValidation type="decimal" showErrorMessage="1" errorTitle="Kesalahan Jenis Data" error="Data yang dimasukkan harus berupa Angka!" sqref="E46">
      <formula1>-1000000000000000000</formula1>
      <formula2>1000000000000000000</formula2>
    </dataValidation>
    <dataValidation type="decimal" showErrorMessage="1" errorTitle="Kesalahan Jenis Data" error="Data yang dimasukkan harus berupa Angka!" sqref="F46">
      <formula1>-1000000000000000000</formula1>
      <formula2>1000000000000000000</formula2>
    </dataValidation>
    <dataValidation type="decimal" showErrorMessage="1" errorTitle="Kesalahan Jenis Data" error="Data yang dimasukkan harus berupa Angka!" sqref="G46">
      <formula1>-1000000000000000000</formula1>
      <formula2>1000000000000000000</formula2>
    </dataValidation>
    <dataValidation type="decimal" showErrorMessage="1" errorTitle="Kesalahan Jenis Data" error="Data yang dimasukkan harus berupa Angka!" sqref="E47">
      <formula1>-1000000000000000000</formula1>
      <formula2>1000000000000000000</formula2>
    </dataValidation>
    <dataValidation type="decimal" showErrorMessage="1" errorTitle="Kesalahan Jenis Data" error="Data yang dimasukkan harus berupa Angka!" sqref="F47">
      <formula1>-1000000000000000000</formula1>
      <formula2>1000000000000000000</formula2>
    </dataValidation>
    <dataValidation type="decimal" showErrorMessage="1" errorTitle="Kesalahan Jenis Data" error="Data yang dimasukkan harus berupa Angka!" sqref="G47">
      <formula1>-1000000000000000000</formula1>
      <formula2>1000000000000000000</formula2>
    </dataValidation>
    <dataValidation type="decimal" showErrorMessage="1" errorTitle="Kesalahan Jenis Data" error="Data yang dimasukkan harus berupa Angka!" sqref="F48">
      <formula1>-1000000000000000000</formula1>
      <formula2>1000000000000000000</formula2>
    </dataValidation>
    <dataValidation type="decimal" showErrorMessage="1" errorTitle="Kesalahan Jenis Data" error="Data yang dimasukkan harus berupa Angka!" sqref="G48">
      <formula1>-1000000000000000000</formula1>
      <formula2>1000000000000000000</formula2>
    </dataValidation>
    <dataValidation type="decimal" showErrorMessage="1" errorTitle="Kesalahan Jenis Data" error="Data yang dimasukkan harus berupa Angka!" sqref="F49">
      <formula1>-1000000000000000000</formula1>
      <formula2>1000000000000000000</formula2>
    </dataValidation>
    <dataValidation type="decimal" showErrorMessage="1" errorTitle="Kesalahan Jenis Data" error="Data yang dimasukkan harus berupa Angka!" sqref="G49">
      <formula1>-1000000000000000000</formula1>
      <formula2>1000000000000000000</formula2>
    </dataValidation>
    <dataValidation type="decimal" showErrorMessage="1" errorTitle="Kesalahan Jenis Data" error="Data yang dimasukkan harus berupa Angka!" sqref="E50">
      <formula1>-1000000000000000000</formula1>
      <formula2>1000000000000000000</formula2>
    </dataValidation>
    <dataValidation type="decimal" showErrorMessage="1" errorTitle="Kesalahan Jenis Data" error="Data yang dimasukkan harus berupa Angka!" sqref="F50">
      <formula1>-1000000000000000000</formula1>
      <formula2>1000000000000000000</formula2>
    </dataValidation>
    <dataValidation type="decimal" showErrorMessage="1" errorTitle="Kesalahan Jenis Data" error="Data yang dimasukkan harus berupa Angka!" sqref="G50">
      <formula1>-1000000000000000000</formula1>
      <formula2>1000000000000000000</formula2>
    </dataValidation>
    <dataValidation type="decimal" showErrorMessage="1" errorTitle="Kesalahan Jenis Data" error="Data yang dimasukkan harus berupa Angka!" sqref="G53">
      <formula1>-1000000000000000000</formula1>
      <formula2>1000000000000000000</formula2>
    </dataValidation>
    <dataValidation type="decimal" showErrorMessage="1" errorTitle="Kesalahan Jenis Data" error="Data yang dimasukkan harus berupa Angka!" sqref="E55">
      <formula1>-1000000000000000000</formula1>
      <formula2>1000000000000000000</formula2>
    </dataValidation>
    <dataValidation type="decimal" showErrorMessage="1" errorTitle="Kesalahan Jenis Data" error="Data yang dimasukkan harus berupa Angka!" sqref="G55">
      <formula1>-1000000000000000000</formula1>
      <formula2>1000000000000000000</formula2>
    </dataValidation>
    <dataValidation type="decimal" showErrorMessage="1" errorTitle="Kesalahan Jenis Data" error="Data yang dimasukkan harus berupa Angka!" sqref="E57">
      <formula1>-1000000000000000000</formula1>
      <formula2>1000000000000000000</formula2>
    </dataValidation>
    <dataValidation type="decimal" showErrorMessage="1" errorTitle="Kesalahan Jenis Data" error="Data yang dimasukkan harus berupa Angka!" sqref="G57">
      <formula1>-1000000000000000000</formula1>
      <formula2>1000000000000000000</formula2>
    </dataValidation>
  </dataValidations>
  <pageMargins left="0.70866141732283472" right="0.70866141732283472" top="0.74803149606299213" bottom="0.74803149606299213" header="0.31496062992125984" footer="0.31496062992125984"/>
  <pageSetup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B2:F61"/>
  <sheetViews>
    <sheetView showGridLines="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E56" sqref="E56"/>
    </sheetView>
  </sheetViews>
  <sheetFormatPr defaultRowHeight="15" x14ac:dyDescent="0.25"/>
  <cols>
    <col min="1" max="1" width="9.140625" style="1" customWidth="1"/>
    <col min="2" max="2" width="1" style="1" customWidth="1"/>
    <col min="3" max="4" width="20" style="1" customWidth="1"/>
    <col min="5" max="5" width="30" style="1" customWidth="1"/>
    <col min="6" max="6" width="1" style="1" customWidth="1"/>
    <col min="7" max="7" width="9.140625" style="1" customWidth="1"/>
    <col min="8" max="16384" width="9.140625" style="1"/>
  </cols>
  <sheetData>
    <row r="2" spans="2:6" ht="5.0999999999999996" customHeight="1" x14ac:dyDescent="0.25">
      <c r="B2" s="9" t="s">
        <v>187</v>
      </c>
      <c r="C2" s="2"/>
      <c r="D2" s="2"/>
      <c r="E2" s="2"/>
      <c r="F2" s="2"/>
    </row>
    <row r="3" spans="2:6" hidden="1" x14ac:dyDescent="0.25">
      <c r="B3" s="9" t="s">
        <v>6</v>
      </c>
      <c r="C3" s="2"/>
      <c r="D3" s="2"/>
      <c r="E3" s="2"/>
      <c r="F3" s="2"/>
    </row>
    <row r="4" spans="2:6" hidden="1" x14ac:dyDescent="0.25">
      <c r="B4" s="2"/>
      <c r="C4" s="2"/>
      <c r="D4" s="2"/>
      <c r="E4" s="2"/>
      <c r="F4" s="2"/>
    </row>
    <row r="5" spans="2:6" hidden="1" x14ac:dyDescent="0.25">
      <c r="B5" s="2"/>
      <c r="C5" s="2"/>
      <c r="D5" s="2"/>
      <c r="E5" s="2"/>
      <c r="F5" s="2"/>
    </row>
    <row r="6" spans="2:6" hidden="1" x14ac:dyDescent="0.25">
      <c r="B6" s="2"/>
      <c r="C6" s="2"/>
      <c r="D6" s="2"/>
      <c r="E6" s="2"/>
      <c r="F6" s="2"/>
    </row>
    <row r="7" spans="2:6" ht="17.25" x14ac:dyDescent="0.25">
      <c r="B7" s="2"/>
      <c r="C7" s="81" t="str">
        <f>UPPER('Data Umum'!D7)</f>
        <v/>
      </c>
      <c r="D7" s="81"/>
      <c r="E7" s="81"/>
      <c r="F7" s="2"/>
    </row>
    <row r="8" spans="2:6" x14ac:dyDescent="0.25">
      <c r="B8" s="2"/>
      <c r="C8" s="2"/>
      <c r="D8" s="2"/>
      <c r="E8" s="2"/>
      <c r="F8" s="2"/>
    </row>
    <row r="9" spans="2:6" x14ac:dyDescent="0.25">
      <c r="B9" s="2"/>
      <c r="C9" s="82" t="s">
        <v>188</v>
      </c>
      <c r="D9" s="82"/>
      <c r="E9" s="82"/>
      <c r="F9" s="2"/>
    </row>
    <row r="10" spans="2:6" x14ac:dyDescent="0.25">
      <c r="B10" s="2"/>
      <c r="C10" s="82" t="s">
        <v>141</v>
      </c>
      <c r="D10" s="82"/>
      <c r="E10" s="82"/>
      <c r="F10" s="2"/>
    </row>
    <row r="11" spans="2:6" x14ac:dyDescent="0.25">
      <c r="B11" s="2"/>
      <c r="C11" s="83" t="str">
        <f>CONCATENATE("Per ", TEXT('Data Umum'!D11, "DD-MMM-YYYY"))</f>
        <v>Per 12-Dec-2014</v>
      </c>
      <c r="D11" s="83"/>
      <c r="E11" s="83"/>
      <c r="F11" s="2"/>
    </row>
    <row r="12" spans="2:6" hidden="1" x14ac:dyDescent="0.25">
      <c r="B12" s="2"/>
      <c r="C12" s="2"/>
      <c r="D12" s="2"/>
      <c r="E12" s="2"/>
      <c r="F12" s="2"/>
    </row>
    <row r="13" spans="2:6" ht="30" customHeight="1" x14ac:dyDescent="0.25">
      <c r="B13" s="2"/>
      <c r="C13" s="92" t="s">
        <v>189</v>
      </c>
      <c r="D13" s="84"/>
      <c r="E13" s="84"/>
      <c r="F13" s="2"/>
    </row>
    <row r="14" spans="2:6" x14ac:dyDescent="0.25">
      <c r="B14" s="2"/>
      <c r="C14" s="76" t="s">
        <v>190</v>
      </c>
      <c r="D14" s="75"/>
      <c r="E14" s="79" t="str">
        <f>" (dalam jutaan rupiah)"</f>
        <v xml:space="preserve"> (dalam jutaan rupiah)</v>
      </c>
      <c r="F14" s="2"/>
    </row>
    <row r="15" spans="2:6" x14ac:dyDescent="0.25">
      <c r="B15" s="2"/>
      <c r="C15" s="77"/>
      <c r="D15" s="78"/>
      <c r="E15" s="79" t="str">
        <f>CONCATENATE(TEXT('Data Umum'!D11, "MMM-YYYY"))</f>
        <v>Dec-2014</v>
      </c>
      <c r="F15" s="2"/>
    </row>
    <row r="16" spans="2:6" x14ac:dyDescent="0.25">
      <c r="B16" s="2"/>
      <c r="C16" s="74" t="s">
        <v>191</v>
      </c>
      <c r="D16" s="75"/>
      <c r="E16" s="87">
        <v>3059.2435329999998</v>
      </c>
      <c r="F16" s="2"/>
    </row>
    <row r="17" spans="2:6" x14ac:dyDescent="0.25">
      <c r="B17" s="2"/>
      <c r="C17" s="74" t="s">
        <v>192</v>
      </c>
      <c r="D17" s="75"/>
      <c r="E17" s="15">
        <f>IFERROR(E18, 0)+IFERROR(E26, 0)+IFERROR(E33, 0)</f>
        <v>204612.87871766664</v>
      </c>
      <c r="F17" s="2"/>
    </row>
    <row r="18" spans="2:6" x14ac:dyDescent="0.25">
      <c r="B18" s="2"/>
      <c r="C18" s="71" t="s">
        <v>193</v>
      </c>
      <c r="D18" s="72"/>
      <c r="E18" s="15">
        <f>IFERROR(E19, 0)+IFERROR(E20, 0)+IFERROR(E21, 0)+IFERROR(E22, 0)+IFERROR(E23, 0)+IFERROR(E24, 0)+0</f>
        <v>224523.53275033334</v>
      </c>
      <c r="F18" s="2"/>
    </row>
    <row r="19" spans="2:6" x14ac:dyDescent="0.25">
      <c r="B19" s="2"/>
      <c r="C19" s="85" t="s">
        <v>194</v>
      </c>
      <c r="D19" s="86"/>
      <c r="E19" s="87">
        <v>192318.070163</v>
      </c>
      <c r="F19" s="2"/>
    </row>
    <row r="20" spans="2:6" x14ac:dyDescent="0.25">
      <c r="B20" s="2"/>
      <c r="C20" s="85" t="s">
        <v>195</v>
      </c>
      <c r="D20" s="86"/>
      <c r="E20" s="87">
        <v>0</v>
      </c>
      <c r="F20" s="2"/>
    </row>
    <row r="21" spans="2:6" x14ac:dyDescent="0.25">
      <c r="B21" s="2"/>
      <c r="C21" s="85" t="s">
        <v>196</v>
      </c>
      <c r="D21" s="86"/>
      <c r="E21" s="87">
        <v>30403.144875999998</v>
      </c>
      <c r="F21" s="2"/>
    </row>
    <row r="22" spans="2:6" x14ac:dyDescent="0.25">
      <c r="B22" s="2"/>
      <c r="C22" s="85" t="s">
        <v>197</v>
      </c>
      <c r="D22" s="86"/>
      <c r="E22" s="87">
        <v>0</v>
      </c>
      <c r="F22" s="2"/>
    </row>
    <row r="23" spans="2:6" x14ac:dyDescent="0.25">
      <c r="B23" s="2"/>
      <c r="C23" s="85" t="s">
        <v>198</v>
      </c>
      <c r="D23" s="86"/>
      <c r="E23" s="87">
        <v>0</v>
      </c>
      <c r="F23" s="2"/>
    </row>
    <row r="24" spans="2:6" x14ac:dyDescent="0.25">
      <c r="B24" s="2"/>
      <c r="C24" s="85" t="s">
        <v>199</v>
      </c>
      <c r="D24" s="86"/>
      <c r="E24" s="87">
        <v>1802.3177113333329</v>
      </c>
      <c r="F24" s="2"/>
    </row>
    <row r="25" spans="2:6" x14ac:dyDescent="0.25">
      <c r="B25" s="2"/>
      <c r="C25" s="85" t="s">
        <v>200</v>
      </c>
      <c r="D25" s="86"/>
      <c r="E25" s="16">
        <f>E18</f>
        <v>224523.53275033334</v>
      </c>
      <c r="F25" s="2"/>
    </row>
    <row r="26" spans="2:6" x14ac:dyDescent="0.25">
      <c r="B26" s="2"/>
      <c r="C26" s="71" t="s">
        <v>201</v>
      </c>
      <c r="D26" s="72"/>
      <c r="E26" s="15">
        <f>IFERROR((E27*-1), 0)+IFERROR((E28*-1), 0)+IFERROR((E29*-1), 0)+IFERROR((E30*-1), 0)+IFERROR((E31*-1), 0)+IFERROR(E32, 0)</f>
        <v>0</v>
      </c>
      <c r="F26" s="2"/>
    </row>
    <row r="27" spans="2:6" x14ac:dyDescent="0.25">
      <c r="B27" s="2"/>
      <c r="C27" s="85" t="s">
        <v>146</v>
      </c>
      <c r="D27" s="86"/>
      <c r="E27" s="87">
        <v>45189.407488999997</v>
      </c>
      <c r="F27" s="2"/>
    </row>
    <row r="28" spans="2:6" x14ac:dyDescent="0.25">
      <c r="B28" s="2"/>
      <c r="C28" s="85" t="s">
        <v>202</v>
      </c>
      <c r="D28" s="86"/>
      <c r="E28" s="87">
        <v>165109.70813000001</v>
      </c>
      <c r="F28" s="2"/>
    </row>
    <row r="29" spans="2:6" x14ac:dyDescent="0.25">
      <c r="B29" s="2"/>
      <c r="C29" s="85" t="s">
        <v>197</v>
      </c>
      <c r="D29" s="86"/>
      <c r="E29" s="87">
        <v>2718.422454</v>
      </c>
      <c r="F29" s="2"/>
    </row>
    <row r="30" spans="2:6" x14ac:dyDescent="0.25">
      <c r="B30" s="2"/>
      <c r="C30" s="85" t="s">
        <v>203</v>
      </c>
      <c r="D30" s="86"/>
      <c r="E30" s="87">
        <v>31416.648710000001</v>
      </c>
      <c r="F30" s="2"/>
    </row>
    <row r="31" spans="2:6" x14ac:dyDescent="0.25">
      <c r="B31" s="2"/>
      <c r="C31" s="85" t="s">
        <v>204</v>
      </c>
      <c r="D31" s="86"/>
      <c r="E31" s="87">
        <v>0</v>
      </c>
      <c r="F31" s="2"/>
    </row>
    <row r="32" spans="2:6" x14ac:dyDescent="0.25">
      <c r="B32" s="2"/>
      <c r="C32" s="85" t="s">
        <v>205</v>
      </c>
      <c r="D32" s="86"/>
      <c r="E32" s="16">
        <f>SUM(E27:E31)</f>
        <v>244434.18678300004</v>
      </c>
      <c r="F32" s="2"/>
    </row>
    <row r="33" spans="2:6" x14ac:dyDescent="0.25">
      <c r="B33" s="2"/>
      <c r="C33" s="71" t="s">
        <v>206</v>
      </c>
      <c r="D33" s="72"/>
      <c r="E33" s="16">
        <f>E25-E32</f>
        <v>-19910.654032666702</v>
      </c>
      <c r="F33" s="2"/>
    </row>
    <row r="34" spans="2:6" x14ac:dyDescent="0.25">
      <c r="B34" s="2"/>
      <c r="C34" s="74" t="s">
        <v>207</v>
      </c>
      <c r="D34" s="75"/>
      <c r="E34" s="15">
        <f>IFERROR(E35, 0)+IFERROR(E41, 0)+IFERROR(E46, 0)</f>
        <v>493231.40497423324</v>
      </c>
      <c r="F34" s="2"/>
    </row>
    <row r="35" spans="2:6" x14ac:dyDescent="0.25">
      <c r="B35" s="2"/>
      <c r="C35" s="71" t="s">
        <v>193</v>
      </c>
      <c r="D35" s="72"/>
      <c r="E35" s="15">
        <f>IFERROR(E36, 0)+IFERROR(E37, 0)+IFERROR(E38, 0)+IFERROR(E39, 0)+0</f>
        <v>460361.43527066661</v>
      </c>
      <c r="F35" s="2"/>
    </row>
    <row r="36" spans="2:6" x14ac:dyDescent="0.25">
      <c r="B36" s="2"/>
      <c r="C36" s="85" t="s">
        <v>208</v>
      </c>
      <c r="D36" s="86"/>
      <c r="E36" s="87">
        <v>105852.97508566667</v>
      </c>
      <c r="F36" s="2"/>
    </row>
    <row r="37" spans="2:6" x14ac:dyDescent="0.25">
      <c r="B37" s="2"/>
      <c r="C37" s="85" t="s">
        <v>209</v>
      </c>
      <c r="D37" s="86"/>
      <c r="E37" s="87">
        <v>354508.46018499997</v>
      </c>
      <c r="F37" s="2"/>
    </row>
    <row r="38" spans="2:6" x14ac:dyDescent="0.25">
      <c r="B38" s="2"/>
      <c r="C38" s="85" t="s">
        <v>210</v>
      </c>
      <c r="D38" s="86"/>
      <c r="E38" s="87">
        <v>0</v>
      </c>
      <c r="F38" s="2"/>
    </row>
    <row r="39" spans="2:6" x14ac:dyDescent="0.25">
      <c r="B39" s="2"/>
      <c r="C39" s="85" t="s">
        <v>199</v>
      </c>
      <c r="D39" s="86"/>
      <c r="E39" s="87">
        <v>0</v>
      </c>
      <c r="F39" s="2"/>
    </row>
    <row r="40" spans="2:6" x14ac:dyDescent="0.25">
      <c r="B40" s="2"/>
      <c r="C40" s="85" t="s">
        <v>200</v>
      </c>
      <c r="D40" s="86"/>
      <c r="E40" s="16">
        <f>E35</f>
        <v>460361.43527066661</v>
      </c>
      <c r="F40" s="2"/>
    </row>
    <row r="41" spans="2:6" x14ac:dyDescent="0.25">
      <c r="B41" s="2"/>
      <c r="C41" s="71" t="s">
        <v>201</v>
      </c>
      <c r="D41" s="72"/>
      <c r="E41" s="15">
        <f>IFERROR((E42*-1), 0)+IFERROR((E43*-1), 0)+IFERROR((E44*-1), 0)+IFERROR(E45, 0)</f>
        <v>0</v>
      </c>
      <c r="F41" s="2"/>
    </row>
    <row r="42" spans="2:6" x14ac:dyDescent="0.25">
      <c r="B42" s="2"/>
      <c r="C42" s="85" t="s">
        <v>211</v>
      </c>
      <c r="D42" s="86"/>
      <c r="E42" s="87">
        <v>421212.62255999999</v>
      </c>
      <c r="F42" s="2"/>
    </row>
    <row r="43" spans="2:6" x14ac:dyDescent="0.25">
      <c r="B43" s="2"/>
      <c r="C43" s="85" t="s">
        <v>212</v>
      </c>
      <c r="D43" s="86"/>
      <c r="E43" s="87">
        <v>4349.7133000000003</v>
      </c>
      <c r="F43" s="2"/>
    </row>
    <row r="44" spans="2:6" x14ac:dyDescent="0.25">
      <c r="B44" s="2"/>
      <c r="C44" s="85" t="s">
        <v>199</v>
      </c>
      <c r="D44" s="86"/>
      <c r="E44" s="87">
        <v>1929.1297070999999</v>
      </c>
      <c r="F44" s="2"/>
    </row>
    <row r="45" spans="2:6" x14ac:dyDescent="0.25">
      <c r="B45" s="2"/>
      <c r="C45" s="85" t="s">
        <v>205</v>
      </c>
      <c r="D45" s="86"/>
      <c r="E45" s="16">
        <f>SUM(E42:E44)</f>
        <v>427491.46556709998</v>
      </c>
      <c r="F45" s="2"/>
    </row>
    <row r="46" spans="2:6" x14ac:dyDescent="0.25">
      <c r="B46" s="2"/>
      <c r="C46" s="71" t="s">
        <v>213</v>
      </c>
      <c r="D46" s="72"/>
      <c r="E46" s="16">
        <f>E40-E45</f>
        <v>32869.969703566632</v>
      </c>
      <c r="F46" s="2"/>
    </row>
    <row r="47" spans="2:6" x14ac:dyDescent="0.25">
      <c r="B47" s="2"/>
      <c r="C47" s="74" t="s">
        <v>214</v>
      </c>
      <c r="D47" s="75"/>
      <c r="E47" s="15">
        <f>IFERROR(E48, 0)+IFERROR(E53, 0)+IFERROR(E58, 0)</f>
        <v>-13038.491803999999</v>
      </c>
      <c r="F47" s="2"/>
    </row>
    <row r="48" spans="2:6" x14ac:dyDescent="0.25">
      <c r="B48" s="2"/>
      <c r="C48" s="71" t="s">
        <v>193</v>
      </c>
      <c r="D48" s="72"/>
      <c r="E48" s="15">
        <f>IFERROR(E49, 0)+IFERROR(E50, 0)+IFERROR(E51, 0)+0</f>
        <v>0</v>
      </c>
      <c r="F48" s="2"/>
    </row>
    <row r="49" spans="2:6" x14ac:dyDescent="0.25">
      <c r="B49" s="2"/>
      <c r="C49" s="85" t="s">
        <v>129</v>
      </c>
      <c r="D49" s="86"/>
      <c r="E49" s="87">
        <v>0</v>
      </c>
      <c r="F49" s="2"/>
    </row>
    <row r="50" spans="2:6" x14ac:dyDescent="0.25">
      <c r="B50" s="2"/>
      <c r="C50" s="85" t="s">
        <v>215</v>
      </c>
      <c r="D50" s="86"/>
      <c r="E50" s="87">
        <v>0</v>
      </c>
      <c r="F50" s="2"/>
    </row>
    <row r="51" spans="2:6" x14ac:dyDescent="0.25">
      <c r="B51" s="2"/>
      <c r="C51" s="85" t="s">
        <v>199</v>
      </c>
      <c r="D51" s="86"/>
      <c r="E51" s="87">
        <v>0</v>
      </c>
      <c r="F51" s="2"/>
    </row>
    <row r="52" spans="2:6" x14ac:dyDescent="0.25">
      <c r="B52" s="2"/>
      <c r="C52" s="85" t="s">
        <v>200</v>
      </c>
      <c r="D52" s="86"/>
      <c r="E52" s="16">
        <f>SUM(E49:E51)</f>
        <v>0</v>
      </c>
      <c r="F52" s="2"/>
    </row>
    <row r="53" spans="2:6" x14ac:dyDescent="0.25">
      <c r="B53" s="2"/>
      <c r="C53" s="71" t="s">
        <v>201</v>
      </c>
      <c r="D53" s="72"/>
      <c r="E53" s="15">
        <f>IFERROR((E54*-1), 0)+IFERROR((E55*-1), 0)+IFERROR((E56*-1), 0)+IFERROR(E57, 0)</f>
        <v>0</v>
      </c>
      <c r="F53" s="2"/>
    </row>
    <row r="54" spans="2:6" x14ac:dyDescent="0.25">
      <c r="B54" s="2"/>
      <c r="C54" s="85" t="s">
        <v>216</v>
      </c>
      <c r="D54" s="86"/>
      <c r="E54" s="87">
        <v>13000</v>
      </c>
      <c r="F54" s="2"/>
    </row>
    <row r="55" spans="2:6" x14ac:dyDescent="0.25">
      <c r="B55" s="2"/>
      <c r="C55" s="85" t="s">
        <v>217</v>
      </c>
      <c r="D55" s="86"/>
      <c r="E55" s="87">
        <v>0</v>
      </c>
      <c r="F55" s="2"/>
    </row>
    <row r="56" spans="2:6" x14ac:dyDescent="0.25">
      <c r="B56" s="2"/>
      <c r="C56" s="85" t="s">
        <v>199</v>
      </c>
      <c r="D56" s="86"/>
      <c r="E56" s="87">
        <v>38.491804000000002</v>
      </c>
      <c r="F56" s="2"/>
    </row>
    <row r="57" spans="2:6" x14ac:dyDescent="0.25">
      <c r="B57" s="2"/>
      <c r="C57" s="85" t="s">
        <v>205</v>
      </c>
      <c r="D57" s="86"/>
      <c r="E57" s="16">
        <f>SUM(E54:E56)</f>
        <v>13038.491803999999</v>
      </c>
      <c r="F57" s="2"/>
    </row>
    <row r="58" spans="2:6" x14ac:dyDescent="0.25">
      <c r="B58" s="2"/>
      <c r="C58" s="71" t="s">
        <v>218</v>
      </c>
      <c r="D58" s="72"/>
      <c r="E58" s="16">
        <f>E52-E57</f>
        <v>-13038.491803999999</v>
      </c>
      <c r="F58" s="2"/>
    </row>
    <row r="59" spans="2:6" x14ac:dyDescent="0.25">
      <c r="B59" s="2"/>
      <c r="C59" s="74" t="s">
        <v>219</v>
      </c>
      <c r="D59" s="75"/>
      <c r="E59" s="16">
        <f>E16+E33+E46+E58</f>
        <v>2980.0673998999318</v>
      </c>
      <c r="F59" s="2"/>
    </row>
    <row r="60" spans="2:6" x14ac:dyDescent="0.25">
      <c r="B60" s="2"/>
      <c r="C60" s="2"/>
      <c r="D60" s="2"/>
      <c r="E60" s="2"/>
      <c r="F60" s="2"/>
    </row>
    <row r="61" spans="2:6" ht="5.0999999999999996" customHeight="1" x14ac:dyDescent="0.25">
      <c r="B61" s="2"/>
      <c r="C61" s="2"/>
      <c r="D61" s="2"/>
      <c r="E61" s="2"/>
      <c r="F61" s="2"/>
    </row>
  </sheetData>
  <sheetProtection password="BBAF" sheet="1" formatColumns="0" selectLockedCells="1"/>
  <mergeCells count="77">
    <mergeCell ref="C7:E7"/>
    <mergeCell ref="C9:E9"/>
    <mergeCell ref="C10:E10"/>
    <mergeCell ref="C11:E11"/>
    <mergeCell ref="C13:E13"/>
    <mergeCell ref="C14:D15"/>
    <mergeCell ref="E14"/>
    <mergeCell ref="E15"/>
    <mergeCell ref="C16:D16"/>
    <mergeCell ref="E16"/>
    <mergeCell ref="C17:D17"/>
    <mergeCell ref="C18:D18"/>
    <mergeCell ref="C19:D19"/>
    <mergeCell ref="E19"/>
    <mergeCell ref="C20:D20"/>
    <mergeCell ref="E20"/>
    <mergeCell ref="C21:D21"/>
    <mergeCell ref="E21"/>
    <mergeCell ref="C22:D22"/>
    <mergeCell ref="E22"/>
    <mergeCell ref="C23:D23"/>
    <mergeCell ref="E23"/>
    <mergeCell ref="C24:D24"/>
    <mergeCell ref="E24"/>
    <mergeCell ref="C25:D25"/>
    <mergeCell ref="C26:D26"/>
    <mergeCell ref="C27:D27"/>
    <mergeCell ref="E27"/>
    <mergeCell ref="C28:D28"/>
    <mergeCell ref="E28"/>
    <mergeCell ref="C29:D29"/>
    <mergeCell ref="E29"/>
    <mergeCell ref="C30:D30"/>
    <mergeCell ref="E30"/>
    <mergeCell ref="C31:D31"/>
    <mergeCell ref="E31"/>
    <mergeCell ref="C32:D32"/>
    <mergeCell ref="C33:D33"/>
    <mergeCell ref="C34:D34"/>
    <mergeCell ref="C35:D35"/>
    <mergeCell ref="C36:D36"/>
    <mergeCell ref="E36"/>
    <mergeCell ref="C37:D37"/>
    <mergeCell ref="E37"/>
    <mergeCell ref="C38:D38"/>
    <mergeCell ref="E38"/>
    <mergeCell ref="C39:D39"/>
    <mergeCell ref="E39"/>
    <mergeCell ref="C40:D40"/>
    <mergeCell ref="C41:D41"/>
    <mergeCell ref="C42:D42"/>
    <mergeCell ref="E42"/>
    <mergeCell ref="C43:D43"/>
    <mergeCell ref="E43"/>
    <mergeCell ref="C44:D44"/>
    <mergeCell ref="E44"/>
    <mergeCell ref="C45:D45"/>
    <mergeCell ref="C46:D46"/>
    <mergeCell ref="C47:D47"/>
    <mergeCell ref="C48:D48"/>
    <mergeCell ref="C49:D49"/>
    <mergeCell ref="E49"/>
    <mergeCell ref="C50:D50"/>
    <mergeCell ref="E50"/>
    <mergeCell ref="C51:D51"/>
    <mergeCell ref="E51"/>
    <mergeCell ref="C52:D52"/>
    <mergeCell ref="C53:D53"/>
    <mergeCell ref="C54:D54"/>
    <mergeCell ref="E54"/>
    <mergeCell ref="C58:D58"/>
    <mergeCell ref="C59:D59"/>
    <mergeCell ref="C55:D55"/>
    <mergeCell ref="E55"/>
    <mergeCell ref="C56:D56"/>
    <mergeCell ref="E56"/>
    <mergeCell ref="C57:D57"/>
  </mergeCells>
  <dataValidations count="25">
    <dataValidation type="decimal" showErrorMessage="1" errorTitle="Kesalahan Jenis Data" error="Data yang dimasukkan harus berupa Angka!" sqref="E16">
      <formula1>-1000000000000000000</formula1>
      <formula2>1000000000000000000</formula2>
    </dataValidation>
    <dataValidation type="decimal" showErrorMessage="1" errorTitle="Kesalahan Jenis Data" error="Data yang dimasukkan harus berupa Angka!" sqref="E19">
      <formula1>-1000000000000000000</formula1>
      <formula2>1000000000000000000</formula2>
    </dataValidation>
    <dataValidation type="decimal" showErrorMessage="1" errorTitle="Kesalahan Jenis Data" error="Data yang dimasukkan harus berupa Angka!" sqref="E20">
      <formula1>-1000000000000000000</formula1>
      <formula2>1000000000000000000</formula2>
    </dataValidation>
    <dataValidation type="decimal" showErrorMessage="1" errorTitle="Kesalahan Jenis Data" error="Data yang dimasukkan harus berupa Angka!" sqref="E21">
      <formula1>-1000000000000000000</formula1>
      <formula2>1000000000000000000</formula2>
    </dataValidation>
    <dataValidation type="decimal" showErrorMessage="1" errorTitle="Kesalahan Jenis Data" error="Data yang dimasukkan harus berupa Angka!" sqref="E22">
      <formula1>-1000000000000000000</formula1>
      <formula2>1000000000000000000</formula2>
    </dataValidation>
    <dataValidation type="decimal" showErrorMessage="1" errorTitle="Kesalahan Jenis Data" error="Data yang dimasukkan harus berupa Angka!" sqref="E23">
      <formula1>-1000000000000000000</formula1>
      <formula2>1000000000000000000</formula2>
    </dataValidation>
    <dataValidation type="decimal" showErrorMessage="1" errorTitle="Kesalahan Jenis Data" error="Data yang dimasukkan harus berupa Angka!" sqref="E24">
      <formula1>-1000000000000000000</formula1>
      <formula2>1000000000000000000</formula2>
    </dataValidation>
    <dataValidation type="decimal" showErrorMessage="1" errorTitle="Kesalahan Jenis Data" error="Data yang dimasukkan harus berupa Angka!" sqref="E27">
      <formula1>-1000000000000000000</formula1>
      <formula2>1000000000000000000</formula2>
    </dataValidation>
    <dataValidation type="decimal" showErrorMessage="1" errorTitle="Kesalahan Jenis Data" error="Data yang dimasukkan harus berupa Angka!" sqref="E28">
      <formula1>-1000000000000000000</formula1>
      <formula2>1000000000000000000</formula2>
    </dataValidation>
    <dataValidation type="decimal" showErrorMessage="1" errorTitle="Kesalahan Jenis Data" error="Data yang dimasukkan harus berupa Angka!" sqref="E29">
      <formula1>-1000000000000000000</formula1>
      <formula2>1000000000000000000</formula2>
    </dataValidation>
    <dataValidation type="decimal" showErrorMessage="1" errorTitle="Kesalahan Jenis Data" error="Data yang dimasukkan harus berupa Angka!" sqref="E30">
      <formula1>-1000000000000000000</formula1>
      <formula2>1000000000000000000</formula2>
    </dataValidation>
    <dataValidation type="decimal" showErrorMessage="1" errorTitle="Kesalahan Jenis Data" error="Data yang dimasukkan harus berupa Angka!" sqref="E31">
      <formula1>-1000000000000000000</formula1>
      <formula2>1000000000000000000</formula2>
    </dataValidation>
    <dataValidation type="decimal" showErrorMessage="1" errorTitle="Kesalahan Jenis Data" error="Data yang dimasukkan harus berupa Angka!" sqref="E36">
      <formula1>-1000000000000000000</formula1>
      <formula2>1000000000000000000</formula2>
    </dataValidation>
    <dataValidation type="decimal" showErrorMessage="1" errorTitle="Kesalahan Jenis Data" error="Data yang dimasukkan harus berupa Angka!" sqref="E37">
      <formula1>-1000000000000000000</formula1>
      <formula2>1000000000000000000</formula2>
    </dataValidation>
    <dataValidation type="decimal" showErrorMessage="1" errorTitle="Kesalahan Jenis Data" error="Data yang dimasukkan harus berupa Angka!" sqref="E38">
      <formula1>-1000000000000000000</formula1>
      <formula2>1000000000000000000</formula2>
    </dataValidation>
    <dataValidation type="decimal" showErrorMessage="1" errorTitle="Kesalahan Jenis Data" error="Data yang dimasukkan harus berupa Angka!" sqref="E39">
      <formula1>-1000000000000000000</formula1>
      <formula2>1000000000000000000</formula2>
    </dataValidation>
    <dataValidation type="decimal" showErrorMessage="1" errorTitle="Kesalahan Jenis Data" error="Data yang dimasukkan harus berupa Angka!" sqref="E42">
      <formula1>-1000000000000000000</formula1>
      <formula2>1000000000000000000</formula2>
    </dataValidation>
    <dataValidation type="decimal" showErrorMessage="1" errorTitle="Kesalahan Jenis Data" error="Data yang dimasukkan harus berupa Angka!" sqref="E43">
      <formula1>-1000000000000000000</formula1>
      <formula2>1000000000000000000</formula2>
    </dataValidation>
    <dataValidation type="decimal" showErrorMessage="1" errorTitle="Kesalahan Jenis Data" error="Data yang dimasukkan harus berupa Angka!" sqref="E44">
      <formula1>-1000000000000000000</formula1>
      <formula2>1000000000000000000</formula2>
    </dataValidation>
    <dataValidation type="decimal" showErrorMessage="1" errorTitle="Kesalahan Jenis Data" error="Data yang dimasukkan harus berupa Angka!" sqref="E49">
      <formula1>-1000000000000000000</formula1>
      <formula2>1000000000000000000</formula2>
    </dataValidation>
    <dataValidation type="decimal" showErrorMessage="1" errorTitle="Kesalahan Jenis Data" error="Data yang dimasukkan harus berupa Angka!" sqref="E50">
      <formula1>-1000000000000000000</formula1>
      <formula2>1000000000000000000</formula2>
    </dataValidation>
    <dataValidation type="decimal" showErrorMessage="1" errorTitle="Kesalahan Jenis Data" error="Data yang dimasukkan harus berupa Angka!" sqref="E51">
      <formula1>-1000000000000000000</formula1>
      <formula2>1000000000000000000</formula2>
    </dataValidation>
    <dataValidation type="decimal" showErrorMessage="1" errorTitle="Kesalahan Jenis Data" error="Data yang dimasukkan harus berupa Angka!" sqref="E54">
      <formula1>-1000000000000000000</formula1>
      <formula2>1000000000000000000</formula2>
    </dataValidation>
    <dataValidation type="decimal" showErrorMessage="1" errorTitle="Kesalahan Jenis Data" error="Data yang dimasukkan harus berupa Angka!" sqref="E55">
      <formula1>-1000000000000000000</formula1>
      <formula2>1000000000000000000</formula2>
    </dataValidation>
    <dataValidation type="decimal" showErrorMessage="1" errorTitle="Kesalahan Jenis Data" error="Data yang dimasukkan harus berupa Angka!" sqref="E56">
      <formula1>-1000000000000000000</formula1>
      <formula2>1000000000000000000</formula2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B2:H37"/>
  <sheetViews>
    <sheetView showGridLines="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 activeCell="E22" sqref="E22"/>
    </sheetView>
  </sheetViews>
  <sheetFormatPr defaultRowHeight="15" x14ac:dyDescent="0.25"/>
  <cols>
    <col min="1" max="1" width="9.140625" style="1" customWidth="1"/>
    <col min="2" max="2" width="1" style="1" customWidth="1"/>
    <col min="3" max="3" width="20" style="1" customWidth="1"/>
    <col min="4" max="4" width="29" style="1" customWidth="1"/>
    <col min="5" max="7" width="30" style="1" customWidth="1"/>
    <col min="8" max="8" width="1" style="1" customWidth="1"/>
    <col min="9" max="9" width="9.140625" style="1" customWidth="1"/>
    <col min="10" max="16384" width="9.140625" style="1"/>
  </cols>
  <sheetData>
    <row r="2" spans="2:8" ht="5.0999999999999996" customHeight="1" x14ac:dyDescent="0.25">
      <c r="B2" s="9" t="s">
        <v>220</v>
      </c>
      <c r="C2" s="2"/>
      <c r="D2" s="2"/>
      <c r="E2" s="2"/>
      <c r="F2" s="2"/>
      <c r="G2" s="2"/>
      <c r="H2" s="2"/>
    </row>
    <row r="3" spans="2:8" hidden="1" x14ac:dyDescent="0.25">
      <c r="B3" s="9" t="s">
        <v>6</v>
      </c>
      <c r="C3" s="2"/>
      <c r="D3" s="2"/>
      <c r="E3" s="2"/>
      <c r="F3" s="2"/>
      <c r="G3" s="2"/>
      <c r="H3" s="2"/>
    </row>
    <row r="4" spans="2:8" hidden="1" x14ac:dyDescent="0.25">
      <c r="B4" s="2"/>
      <c r="C4" s="2"/>
      <c r="D4" s="2"/>
      <c r="E4" s="2"/>
      <c r="F4" s="2"/>
      <c r="G4" s="2"/>
      <c r="H4" s="2"/>
    </row>
    <row r="5" spans="2:8" hidden="1" x14ac:dyDescent="0.25">
      <c r="B5" s="2"/>
      <c r="C5" s="2"/>
      <c r="D5" s="2"/>
      <c r="E5" s="2"/>
      <c r="F5" s="2"/>
      <c r="G5" s="2"/>
      <c r="H5" s="2"/>
    </row>
    <row r="6" spans="2:8" hidden="1" x14ac:dyDescent="0.25">
      <c r="B6" s="2"/>
      <c r="C6" s="2"/>
      <c r="D6" s="2"/>
      <c r="E6" s="2"/>
      <c r="F6" s="2"/>
      <c r="G6" s="2"/>
      <c r="H6" s="2"/>
    </row>
    <row r="7" spans="2:8" ht="17.25" x14ac:dyDescent="0.25">
      <c r="B7" s="2"/>
      <c r="C7" s="81" t="str">
        <f>UPPER('Data Umum'!D7)</f>
        <v/>
      </c>
      <c r="D7" s="81"/>
      <c r="E7" s="81"/>
      <c r="F7" s="81"/>
      <c r="G7" s="81"/>
      <c r="H7" s="2"/>
    </row>
    <row r="8" spans="2:8" x14ac:dyDescent="0.25">
      <c r="B8" s="2"/>
      <c r="C8" s="2"/>
      <c r="D8" s="2"/>
      <c r="E8" s="2"/>
      <c r="F8" s="2"/>
      <c r="G8" s="2"/>
      <c r="H8" s="2"/>
    </row>
    <row r="9" spans="2:8" x14ac:dyDescent="0.25">
      <c r="B9" s="2"/>
      <c r="C9" s="82" t="s">
        <v>221</v>
      </c>
      <c r="D9" s="82"/>
      <c r="E9" s="82"/>
      <c r="F9" s="82"/>
      <c r="G9" s="82"/>
      <c r="H9" s="2"/>
    </row>
    <row r="10" spans="2:8" x14ac:dyDescent="0.25">
      <c r="B10" s="2"/>
      <c r="C10" s="82" t="s">
        <v>222</v>
      </c>
      <c r="D10" s="82"/>
      <c r="E10" s="82"/>
      <c r="F10" s="82"/>
      <c r="G10" s="82"/>
      <c r="H10" s="2"/>
    </row>
    <row r="11" spans="2:8" x14ac:dyDescent="0.25">
      <c r="B11" s="2"/>
      <c r="C11" s="83" t="str">
        <f>" Per  "&amp;CONCATENATE("Bulan ", 'Data Umum'!D12, " Tahun ", TEXT('Data Umum'!D11, "YYYY"))</f>
        <v xml:space="preserve"> Per  Bulan Desember Tahun 2014</v>
      </c>
      <c r="D11" s="83"/>
      <c r="E11" s="83"/>
      <c r="F11" s="83"/>
      <c r="G11" s="83"/>
      <c r="H11" s="2"/>
    </row>
    <row r="12" spans="2:8" hidden="1" x14ac:dyDescent="0.25">
      <c r="B12" s="2"/>
      <c r="C12" s="2"/>
      <c r="D12" s="2"/>
      <c r="E12" s="2"/>
      <c r="F12" s="2"/>
      <c r="G12" s="2"/>
      <c r="H12" s="2"/>
    </row>
    <row r="13" spans="2:8" x14ac:dyDescent="0.25">
      <c r="B13" s="2"/>
      <c r="C13" s="84" t="s">
        <v>142</v>
      </c>
      <c r="D13" s="84"/>
      <c r="E13" s="84"/>
      <c r="F13" s="84"/>
      <c r="G13" s="84"/>
      <c r="H13" s="2"/>
    </row>
    <row r="14" spans="2:8" x14ac:dyDescent="0.25">
      <c r="B14" s="2"/>
      <c r="C14" s="76" t="s">
        <v>190</v>
      </c>
      <c r="D14" s="75"/>
      <c r="E14" s="79" t="str">
        <f>"Tradisional"</f>
        <v>Tradisional</v>
      </c>
      <c r="F14" s="79" t="str">
        <f>"PAYDI"</f>
        <v>PAYDI</v>
      </c>
      <c r="G14" s="79" t="str">
        <f>"Total"</f>
        <v>Total</v>
      </c>
      <c r="H14" s="2"/>
    </row>
    <row r="15" spans="2:8" x14ac:dyDescent="0.25">
      <c r="B15" s="2"/>
      <c r="C15" s="77"/>
      <c r="D15" s="78"/>
      <c r="E15" s="80"/>
      <c r="F15" s="80"/>
      <c r="G15" s="80"/>
      <c r="H15" s="2"/>
    </row>
    <row r="16" spans="2:8" x14ac:dyDescent="0.25">
      <c r="B16" s="2"/>
      <c r="C16" s="74" t="s">
        <v>223</v>
      </c>
      <c r="D16" s="75"/>
      <c r="E16" s="15">
        <f>IFERROR(E17, 0)+IFERROR((E18*-1), 0)</f>
        <v>383729.30197664909</v>
      </c>
      <c r="F16" s="15">
        <f>IFERROR(F17, 0)+IFERROR((F18*-1), 0)</f>
        <v>0</v>
      </c>
      <c r="G16" s="21" t="str">
        <f>""</f>
        <v/>
      </c>
      <c r="H16" s="2"/>
    </row>
    <row r="17" spans="2:8" x14ac:dyDescent="0.25">
      <c r="B17" s="2"/>
      <c r="C17" s="71" t="s">
        <v>224</v>
      </c>
      <c r="D17" s="72"/>
      <c r="E17" s="87">
        <v>3371699.7994546518</v>
      </c>
      <c r="F17" s="87">
        <v>0</v>
      </c>
      <c r="G17" s="16">
        <f>E17+F17</f>
        <v>3371699.7994546518</v>
      </c>
      <c r="H17" s="2"/>
    </row>
    <row r="18" spans="2:8" x14ac:dyDescent="0.25">
      <c r="B18" s="2"/>
      <c r="C18" s="71" t="s">
        <v>225</v>
      </c>
      <c r="D18" s="72"/>
      <c r="E18" s="87">
        <v>2987970.4974780027</v>
      </c>
      <c r="F18" s="87">
        <v>0</v>
      </c>
      <c r="G18" s="16">
        <f>E18+F18</f>
        <v>2987970.4974780027</v>
      </c>
      <c r="H18" s="2"/>
    </row>
    <row r="19" spans="2:8" x14ac:dyDescent="0.25">
      <c r="B19" s="2"/>
      <c r="C19" s="74" t="s">
        <v>226</v>
      </c>
      <c r="D19" s="75"/>
      <c r="E19" s="16">
        <f>E17-E18</f>
        <v>383729.30197664909</v>
      </c>
      <c r="F19" s="16">
        <f>F17-F18</f>
        <v>0</v>
      </c>
      <c r="G19" s="16">
        <f>G17-G18</f>
        <v>383729.30197664909</v>
      </c>
      <c r="H19" s="2"/>
    </row>
    <row r="20" spans="2:8" x14ac:dyDescent="0.25">
      <c r="B20" s="2"/>
      <c r="C20" s="74" t="s">
        <v>227</v>
      </c>
      <c r="D20" s="75"/>
      <c r="E20" s="15">
        <f>IFERROR(E21, 0)+IFERROR(E25, 0)+IFERROR(E26, 0)+IFERROR(E31, 0)+IFERROR(E32, 0)</f>
        <v>154176.12809802458</v>
      </c>
      <c r="F20" s="15" t="e">
        <f>IFERROR(F21, 0)+IFERROR(F25, 0)+IFERROR(F26, 0)+IFERROR(F31, 0)+IFERROR(F32, 0)</f>
        <v>#VALUE!</v>
      </c>
      <c r="G20" s="21" t="str">
        <f>""</f>
        <v/>
      </c>
      <c r="H20" s="2"/>
    </row>
    <row r="21" spans="2:8" x14ac:dyDescent="0.25">
      <c r="B21" s="2"/>
      <c r="C21" s="71" t="s">
        <v>228</v>
      </c>
      <c r="D21" s="72"/>
      <c r="E21" s="15">
        <f>IFERROR(E22, 0)+IFERROR(E23, 0)+0</f>
        <v>33108.778750934587</v>
      </c>
      <c r="F21" s="15">
        <f>IFERROR(F22, 0)+IFERROR(F23, 0)+0</f>
        <v>0</v>
      </c>
      <c r="G21" s="20" t="str">
        <f>""</f>
        <v/>
      </c>
      <c r="H21" s="2"/>
    </row>
    <row r="22" spans="2:8" x14ac:dyDescent="0.25">
      <c r="B22" s="2"/>
      <c r="C22" s="85" t="s">
        <v>229</v>
      </c>
      <c r="D22" s="86"/>
      <c r="E22" s="87">
        <v>30315.636184034589</v>
      </c>
      <c r="F22" s="87">
        <v>0</v>
      </c>
      <c r="G22" s="16">
        <f>E22+F22</f>
        <v>30315.636184034589</v>
      </c>
      <c r="H22" s="2"/>
    </row>
    <row r="23" spans="2:8" x14ac:dyDescent="0.25">
      <c r="B23" s="2"/>
      <c r="C23" s="85" t="s">
        <v>230</v>
      </c>
      <c r="D23" s="86"/>
      <c r="E23" s="87">
        <v>2793.1425669</v>
      </c>
      <c r="F23" s="87">
        <v>0</v>
      </c>
      <c r="G23" s="16">
        <f>E23+F23</f>
        <v>2793.1425669</v>
      </c>
      <c r="H23" s="2"/>
    </row>
    <row r="24" spans="2:8" x14ac:dyDescent="0.25">
      <c r="B24" s="2"/>
      <c r="C24" s="85" t="s">
        <v>231</v>
      </c>
      <c r="D24" s="86"/>
      <c r="E24" s="16">
        <f>E22+E23</f>
        <v>33108.778750934587</v>
      </c>
      <c r="F24" s="16">
        <f>F22+F23</f>
        <v>0</v>
      </c>
      <c r="G24" s="16">
        <f>G22+G23</f>
        <v>33108.778750934587</v>
      </c>
      <c r="H24" s="2"/>
    </row>
    <row r="25" spans="2:8" x14ac:dyDescent="0.25">
      <c r="B25" s="2"/>
      <c r="C25" s="71" t="s">
        <v>232</v>
      </c>
      <c r="D25" s="72"/>
      <c r="E25" s="87">
        <v>17018.837794824907</v>
      </c>
      <c r="F25" s="87">
        <v>0</v>
      </c>
      <c r="G25" s="16">
        <f>E25+F25</f>
        <v>17018.837794824907</v>
      </c>
      <c r="H25" s="2"/>
    </row>
    <row r="26" spans="2:8" x14ac:dyDescent="0.25">
      <c r="B26" s="2"/>
      <c r="C26" s="71" t="s">
        <v>233</v>
      </c>
      <c r="D26" s="72"/>
      <c r="E26" s="15">
        <f>IFERROR(E27, 0)+IFERROR(E28, 0)+IFERROR(E29, 0)+0</f>
        <v>103199.85870526511</v>
      </c>
      <c r="F26" s="15">
        <f>IFERROR(F27, 0)+IFERROR(F28, 0)+IFERROR(F29, 0)+0</f>
        <v>0</v>
      </c>
      <c r="G26" s="21" t="str">
        <f>""</f>
        <v/>
      </c>
      <c r="H26" s="2"/>
    </row>
    <row r="27" spans="2:8" x14ac:dyDescent="0.25">
      <c r="B27" s="2"/>
      <c r="C27" s="85" t="s">
        <v>234</v>
      </c>
      <c r="D27" s="86"/>
      <c r="E27" s="87">
        <v>103199.85870526511</v>
      </c>
      <c r="F27" s="87">
        <v>0</v>
      </c>
      <c r="G27" s="16">
        <f>E27+F27</f>
        <v>103199.85870526511</v>
      </c>
      <c r="H27" s="2"/>
    </row>
    <row r="28" spans="2:8" x14ac:dyDescent="0.25">
      <c r="B28" s="2"/>
      <c r="C28" s="85" t="s">
        <v>235</v>
      </c>
      <c r="D28" s="86"/>
      <c r="E28" s="87">
        <v>0</v>
      </c>
      <c r="F28" s="87">
        <v>0</v>
      </c>
      <c r="G28" s="16">
        <f>E28+F28</f>
        <v>0</v>
      </c>
      <c r="H28" s="2"/>
    </row>
    <row r="29" spans="2:8" x14ac:dyDescent="0.25">
      <c r="B29" s="2"/>
      <c r="C29" s="85" t="s">
        <v>236</v>
      </c>
      <c r="D29" s="86"/>
      <c r="E29" s="87">
        <v>0</v>
      </c>
      <c r="F29" s="87">
        <v>0</v>
      </c>
      <c r="G29" s="16">
        <f>E29+F29</f>
        <v>0</v>
      </c>
      <c r="H29" s="2"/>
    </row>
    <row r="30" spans="2:8" x14ac:dyDescent="0.25">
      <c r="B30" s="2"/>
      <c r="C30" s="85" t="s">
        <v>237</v>
      </c>
      <c r="D30" s="86"/>
      <c r="E30" s="16">
        <f>E27+E28+E29</f>
        <v>103199.85870526511</v>
      </c>
      <c r="F30" s="16">
        <f>F27+F28+F29</f>
        <v>0</v>
      </c>
      <c r="G30" s="16">
        <f>G27+G28+G29</f>
        <v>103199.85870526511</v>
      </c>
      <c r="H30" s="2"/>
    </row>
    <row r="31" spans="2:8" x14ac:dyDescent="0.25">
      <c r="B31" s="2"/>
      <c r="C31" s="71" t="s">
        <v>238</v>
      </c>
      <c r="D31" s="72"/>
      <c r="E31" s="87">
        <v>678.98615539999992</v>
      </c>
      <c r="F31" s="21" t="str">
        <f>""</f>
        <v/>
      </c>
      <c r="G31" s="16">
        <f>E31</f>
        <v>678.98615539999992</v>
      </c>
      <c r="H31" s="2"/>
    </row>
    <row r="32" spans="2:8" x14ac:dyDescent="0.25">
      <c r="B32" s="2"/>
      <c r="C32" s="71" t="s">
        <v>239</v>
      </c>
      <c r="D32" s="72"/>
      <c r="E32" s="87">
        <v>169.66669160000001</v>
      </c>
      <c r="F32" s="21" t="str">
        <f>""</f>
        <v/>
      </c>
      <c r="G32" s="16">
        <f>E32</f>
        <v>169.66669160000001</v>
      </c>
      <c r="H32" s="2"/>
    </row>
    <row r="33" spans="2:8" x14ac:dyDescent="0.25">
      <c r="B33" s="2"/>
      <c r="C33" s="74" t="s">
        <v>240</v>
      </c>
      <c r="D33" s="75"/>
      <c r="E33" s="16">
        <f>E24+E25+E30+E31+E32</f>
        <v>154176.12809802458</v>
      </c>
      <c r="F33" s="16">
        <f>F24+F25+F30</f>
        <v>0</v>
      </c>
      <c r="G33" s="16">
        <f>G24+G25+G30+G31+G32</f>
        <v>154176.12809802458</v>
      </c>
      <c r="H33" s="2"/>
    </row>
    <row r="34" spans="2:8" x14ac:dyDescent="0.25">
      <c r="B34" s="2"/>
      <c r="C34" s="74" t="s">
        <v>241</v>
      </c>
      <c r="D34" s="75"/>
      <c r="E34" s="21" t="str">
        <f>""</f>
        <v/>
      </c>
      <c r="F34" s="21" t="str">
        <f>""</f>
        <v/>
      </c>
      <c r="G34" s="16">
        <f>G19-G33</f>
        <v>229553.17387862451</v>
      </c>
      <c r="H34" s="2"/>
    </row>
    <row r="35" spans="2:8" x14ac:dyDescent="0.25">
      <c r="B35" s="2"/>
      <c r="C35" s="74" t="s">
        <v>242</v>
      </c>
      <c r="D35" s="75"/>
      <c r="E35" s="21" t="str">
        <f>""</f>
        <v/>
      </c>
      <c r="F35" s="21" t="str">
        <f>""</f>
        <v/>
      </c>
      <c r="G35" s="23">
        <f>IFERROR(G19/G33,0)</f>
        <v>2.4889021842128214</v>
      </c>
      <c r="H35" s="2"/>
    </row>
    <row r="36" spans="2:8" x14ac:dyDescent="0.25">
      <c r="B36" s="2"/>
      <c r="C36" s="2"/>
      <c r="D36" s="2"/>
      <c r="E36" s="2"/>
      <c r="F36" s="2"/>
      <c r="G36" s="2"/>
      <c r="H36" s="2"/>
    </row>
    <row r="37" spans="2:8" ht="5.0999999999999996" customHeight="1" x14ac:dyDescent="0.25">
      <c r="B37" s="2"/>
      <c r="C37" s="2"/>
      <c r="D37" s="2"/>
      <c r="E37" s="2"/>
      <c r="F37" s="2"/>
      <c r="G37" s="2"/>
      <c r="H37" s="2"/>
    </row>
  </sheetData>
  <sheetProtection password="BBAF" sheet="1" formatColumns="0" selectLockedCells="1"/>
  <mergeCells count="47">
    <mergeCell ref="C7:G7"/>
    <mergeCell ref="C9:G9"/>
    <mergeCell ref="C10:G10"/>
    <mergeCell ref="C11:G11"/>
    <mergeCell ref="C13:G13"/>
    <mergeCell ref="C14:D15"/>
    <mergeCell ref="E14:E15"/>
    <mergeCell ref="F14:F15"/>
    <mergeCell ref="G14:G15"/>
    <mergeCell ref="C16:D16"/>
    <mergeCell ref="C17:D17"/>
    <mergeCell ref="E17"/>
    <mergeCell ref="F17"/>
    <mergeCell ref="C18:D18"/>
    <mergeCell ref="E18"/>
    <mergeCell ref="F18"/>
    <mergeCell ref="C19:D19"/>
    <mergeCell ref="C20:D20"/>
    <mergeCell ref="C21:D21"/>
    <mergeCell ref="C22:D22"/>
    <mergeCell ref="E22"/>
    <mergeCell ref="F22"/>
    <mergeCell ref="C23:D23"/>
    <mergeCell ref="E23"/>
    <mergeCell ref="F23"/>
    <mergeCell ref="C24:D24"/>
    <mergeCell ref="F28"/>
    <mergeCell ref="C29:D29"/>
    <mergeCell ref="E29"/>
    <mergeCell ref="F29"/>
    <mergeCell ref="C25:D25"/>
    <mergeCell ref="E25"/>
    <mergeCell ref="F25"/>
    <mergeCell ref="C26:D26"/>
    <mergeCell ref="C27:D27"/>
    <mergeCell ref="E27"/>
    <mergeCell ref="F27"/>
    <mergeCell ref="E31"/>
    <mergeCell ref="C32:D32"/>
    <mergeCell ref="E32"/>
    <mergeCell ref="C28:D28"/>
    <mergeCell ref="E28"/>
    <mergeCell ref="C33:D33"/>
    <mergeCell ref="C34:D34"/>
    <mergeCell ref="C35:D35"/>
    <mergeCell ref="C30:D30"/>
    <mergeCell ref="C31:D31"/>
  </mergeCells>
  <dataValidations count="18">
    <dataValidation type="decimal" showErrorMessage="1" errorTitle="Kesalahan Jenis Data" error="Data yang dimasukkan harus berupa Angka!" sqref="E17">
      <formula1>-1000000000000000000</formula1>
      <formula2>1000000000000000000</formula2>
    </dataValidation>
    <dataValidation type="decimal" showErrorMessage="1" errorTitle="Kesalahan Jenis Data" error="Data yang dimasukkan harus berupa Angka!" sqref="F17">
      <formula1>-1000000000000000000</formula1>
      <formula2>1000000000000000000</formula2>
    </dataValidation>
    <dataValidation type="decimal" showErrorMessage="1" errorTitle="Kesalahan Jenis Data" error="Data yang dimasukkan harus berupa Angka!" sqref="E18">
      <formula1>-1000000000000000000</formula1>
      <formula2>1000000000000000000</formula2>
    </dataValidation>
    <dataValidation type="decimal" showErrorMessage="1" errorTitle="Kesalahan Jenis Data" error="Data yang dimasukkan harus berupa Angka!" sqref="F18">
      <formula1>-1000000000000000000</formula1>
      <formula2>1000000000000000000</formula2>
    </dataValidation>
    <dataValidation type="decimal" showErrorMessage="1" errorTitle="Kesalahan Jenis Data" error="Data yang dimasukkan harus berupa Angka!" sqref="E22">
      <formula1>-1000000000000000000</formula1>
      <formula2>1000000000000000000</formula2>
    </dataValidation>
    <dataValidation type="decimal" showErrorMessage="1" errorTitle="Kesalahan Jenis Data" error="Data yang dimasukkan harus berupa Angka!" sqref="F22">
      <formula1>-1000000000000000000</formula1>
      <formula2>1000000000000000000</formula2>
    </dataValidation>
    <dataValidation type="decimal" showErrorMessage="1" errorTitle="Kesalahan Jenis Data" error="Data yang dimasukkan harus berupa Angka!" sqref="E23">
      <formula1>-1000000000000000000</formula1>
      <formula2>1000000000000000000</formula2>
    </dataValidation>
    <dataValidation type="decimal" showErrorMessage="1" errorTitle="Kesalahan Jenis Data" error="Data yang dimasukkan harus berupa Angka!" sqref="F23">
      <formula1>-1000000000000000000</formula1>
      <formula2>1000000000000000000</formula2>
    </dataValidation>
    <dataValidation type="decimal" showErrorMessage="1" errorTitle="Kesalahan Jenis Data" error="Data yang dimasukkan harus berupa Angka!" sqref="E25">
      <formula1>-1000000000000000000</formula1>
      <formula2>1000000000000000000</formula2>
    </dataValidation>
    <dataValidation type="decimal" showErrorMessage="1" errorTitle="Kesalahan Jenis Data" error="Data yang dimasukkan harus berupa Angka!" sqref="F25">
      <formula1>-1000000000000000000</formula1>
      <formula2>1000000000000000000</formula2>
    </dataValidation>
    <dataValidation type="decimal" showErrorMessage="1" errorTitle="Kesalahan Jenis Data" error="Data yang dimasukkan harus berupa Angka!" sqref="E27">
      <formula1>-1000000000000000000</formula1>
      <formula2>1000000000000000000</formula2>
    </dataValidation>
    <dataValidation type="decimal" showErrorMessage="1" errorTitle="Kesalahan Jenis Data" error="Data yang dimasukkan harus berupa Angka!" sqref="F27">
      <formula1>-1000000000000000000</formula1>
      <formula2>1000000000000000000</formula2>
    </dataValidation>
    <dataValidation type="decimal" showErrorMessage="1" errorTitle="Kesalahan Jenis Data" error="Data yang dimasukkan harus berupa Angka!" sqref="E28">
      <formula1>-1000000000000000000</formula1>
      <formula2>1000000000000000000</formula2>
    </dataValidation>
    <dataValidation type="decimal" showErrorMessage="1" errorTitle="Kesalahan Jenis Data" error="Data yang dimasukkan harus berupa Angka!" sqref="F28">
      <formula1>-1000000000000000000</formula1>
      <formula2>1000000000000000000</formula2>
    </dataValidation>
    <dataValidation type="decimal" showErrorMessage="1" errorTitle="Kesalahan Jenis Data" error="Data yang dimasukkan harus berupa Angka!" sqref="E29">
      <formula1>-1000000000000000000</formula1>
      <formula2>1000000000000000000</formula2>
    </dataValidation>
    <dataValidation type="decimal" showErrorMessage="1" errorTitle="Kesalahan Jenis Data" error="Data yang dimasukkan harus berupa Angka!" sqref="F29">
      <formula1>-1000000000000000000</formula1>
      <formula2>1000000000000000000</formula2>
    </dataValidation>
    <dataValidation type="decimal" showErrorMessage="1" errorTitle="Kesalahan Jenis Data" error="Data yang dimasukkan harus berupa Angka!" sqref="E31">
      <formula1>-1000000000000000000</formula1>
      <formula2>1000000000000000000</formula2>
    </dataValidation>
    <dataValidation type="decimal" showErrorMessage="1" errorTitle="Kesalahan Jenis Data" error="Data yang dimasukkan harus berupa Angka!" sqref="E32">
      <formula1>-1000000000000000000</formula1>
      <formula2>1000000000000000000</formula2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B2:F20"/>
  <sheetViews>
    <sheetView showGridLines="0" workbookViewId="0">
      <pane xSplit="4" ySplit="15" topLeftCell="E16" activePane="bottomRight" state="frozen"/>
      <selection pane="topRight" activeCell="E1" sqref="E1"/>
      <selection pane="bottomLeft" activeCell="A16" sqref="A16"/>
      <selection pane="bottomRight"/>
    </sheetView>
  </sheetViews>
  <sheetFormatPr defaultRowHeight="15" x14ac:dyDescent="0.25"/>
  <cols>
    <col min="1" max="1" width="9.140625" style="1" customWidth="1"/>
    <col min="2" max="2" width="1" style="1" customWidth="1"/>
    <col min="3" max="4" width="20" style="1" customWidth="1"/>
    <col min="5" max="5" width="30" style="1" customWidth="1"/>
    <col min="6" max="6" width="1" style="1" customWidth="1"/>
    <col min="7" max="7" width="9.140625" style="1" customWidth="1"/>
    <col min="8" max="16384" width="9.140625" style="1"/>
  </cols>
  <sheetData>
    <row r="2" spans="2:6" ht="5.0999999999999996" customHeight="1" x14ac:dyDescent="0.25">
      <c r="B2" s="9" t="s">
        <v>243</v>
      </c>
      <c r="C2" s="2"/>
      <c r="D2" s="2"/>
      <c r="E2" s="2"/>
      <c r="F2" s="2"/>
    </row>
    <row r="3" spans="2:6" hidden="1" x14ac:dyDescent="0.25">
      <c r="B3" s="9" t="s">
        <v>6</v>
      </c>
      <c r="C3" s="2"/>
      <c r="D3" s="2"/>
      <c r="E3" s="2"/>
      <c r="F3" s="2"/>
    </row>
    <row r="4" spans="2:6" hidden="1" x14ac:dyDescent="0.25">
      <c r="B4" s="2"/>
      <c r="C4" s="2"/>
      <c r="D4" s="2"/>
      <c r="E4" s="2"/>
      <c r="F4" s="2"/>
    </row>
    <row r="5" spans="2:6" hidden="1" x14ac:dyDescent="0.25">
      <c r="B5" s="2"/>
      <c r="C5" s="2"/>
      <c r="D5" s="2"/>
      <c r="E5" s="2"/>
      <c r="F5" s="2"/>
    </row>
    <row r="6" spans="2:6" hidden="1" x14ac:dyDescent="0.25">
      <c r="B6" s="2"/>
      <c r="C6" s="2"/>
      <c r="D6" s="2"/>
      <c r="E6" s="2"/>
      <c r="F6" s="2"/>
    </row>
    <row r="7" spans="2:6" ht="17.25" x14ac:dyDescent="0.25">
      <c r="B7" s="2"/>
      <c r="C7" s="81" t="str">
        <f>UPPER('Data Umum'!D7)</f>
        <v/>
      </c>
      <c r="D7" s="81"/>
      <c r="E7" s="81"/>
      <c r="F7" s="2"/>
    </row>
    <row r="8" spans="2:6" x14ac:dyDescent="0.25">
      <c r="B8" s="2"/>
      <c r="C8" s="2"/>
      <c r="D8" s="2"/>
      <c r="E8" s="2"/>
      <c r="F8" s="2"/>
    </row>
    <row r="9" spans="2:6" x14ac:dyDescent="0.25">
      <c r="B9" s="2"/>
      <c r="C9" s="82" t="s">
        <v>244</v>
      </c>
      <c r="D9" s="82"/>
      <c r="E9" s="82"/>
      <c r="F9" s="2"/>
    </row>
    <row r="10" spans="2:6" x14ac:dyDescent="0.25">
      <c r="B10" s="2"/>
      <c r="C10" s="82" t="s">
        <v>36</v>
      </c>
      <c r="D10" s="82"/>
      <c r="E10" s="82"/>
      <c r="F10" s="2"/>
    </row>
    <row r="11" spans="2:6" x14ac:dyDescent="0.25">
      <c r="B11" s="2"/>
      <c r="C11" s="83" t="str">
        <f>" Per  "&amp;CONCATENATE("Bulan ", 'Data Umum'!D12, " Tahun ", TEXT('Data Umum'!D11, "YYYY"))&amp;" "</f>
        <v xml:space="preserve"> Per  Bulan Desember Tahun 2014 </v>
      </c>
      <c r="D11" s="83"/>
      <c r="E11" s="83"/>
      <c r="F11" s="2"/>
    </row>
    <row r="12" spans="2:6" hidden="1" x14ac:dyDescent="0.25">
      <c r="B12" s="2"/>
      <c r="C12" s="2"/>
      <c r="D12" s="2"/>
      <c r="E12" s="2"/>
      <c r="F12" s="2"/>
    </row>
    <row r="13" spans="2:6" x14ac:dyDescent="0.25">
      <c r="B13" s="2"/>
      <c r="C13" s="84" t="s">
        <v>245</v>
      </c>
      <c r="D13" s="84"/>
      <c r="E13" s="84"/>
      <c r="F13" s="2"/>
    </row>
    <row r="14" spans="2:6" x14ac:dyDescent="0.25">
      <c r="B14" s="2"/>
      <c r="C14" s="76" t="s">
        <v>36</v>
      </c>
      <c r="D14" s="75"/>
      <c r="E14" s="79" t="str">
        <f>"Jumlah Dana"</f>
        <v>Jumlah Dana</v>
      </c>
      <c r="F14" s="2"/>
    </row>
    <row r="15" spans="2:6" x14ac:dyDescent="0.25">
      <c r="B15" s="2"/>
      <c r="C15" s="77"/>
      <c r="D15" s="78"/>
      <c r="E15" s="80"/>
      <c r="F15" s="2"/>
    </row>
    <row r="16" spans="2:6" x14ac:dyDescent="0.25">
      <c r="B16" s="2"/>
      <c r="C16" s="74" t="s">
        <v>246</v>
      </c>
      <c r="D16" s="75"/>
      <c r="E16" s="15">
        <f>0+0</f>
        <v>0</v>
      </c>
      <c r="F16" s="2"/>
    </row>
    <row r="17" spans="2:6" x14ac:dyDescent="0.25">
      <c r="B17" s="2"/>
      <c r="C17" s="71" t="s">
        <v>247</v>
      </c>
      <c r="D17" s="72"/>
      <c r="E17" s="87">
        <v>0</v>
      </c>
      <c r="F17" s="2"/>
    </row>
    <row r="18" spans="2:6" x14ac:dyDescent="0.25">
      <c r="B18" s="2"/>
      <c r="C18" s="71" t="s">
        <v>248</v>
      </c>
      <c r="D18" s="72"/>
      <c r="E18" s="87">
        <v>0</v>
      </c>
      <c r="F18" s="2"/>
    </row>
    <row r="19" spans="2:6" x14ac:dyDescent="0.25">
      <c r="B19" s="2"/>
      <c r="C19" s="2"/>
      <c r="D19" s="2"/>
      <c r="E19" s="2"/>
      <c r="F19" s="2"/>
    </row>
    <row r="20" spans="2:6" ht="5.0999999999999996" customHeight="1" x14ac:dyDescent="0.25">
      <c r="B20" s="2"/>
      <c r="C20" s="2"/>
      <c r="D20" s="2"/>
      <c r="E20" s="2"/>
      <c r="F20" s="2"/>
    </row>
  </sheetData>
  <sheetProtection password="BBAF" sheet="1" formatColumns="0" selectLockedCells="1"/>
  <mergeCells count="12">
    <mergeCell ref="C7:E7"/>
    <mergeCell ref="C9:E9"/>
    <mergeCell ref="C10:E10"/>
    <mergeCell ref="C11:E11"/>
    <mergeCell ref="C13:E13"/>
    <mergeCell ref="C18:D18"/>
    <mergeCell ref="E18"/>
    <mergeCell ref="C14:D15"/>
    <mergeCell ref="E14:E15"/>
    <mergeCell ref="C16:D16"/>
    <mergeCell ref="C17:D17"/>
    <mergeCell ref="E17"/>
  </mergeCells>
  <dataValidations count="2">
    <dataValidation type="decimal" showErrorMessage="1" errorTitle="Kesalahan Jenis Data" error="Data yang dimasukkan harus berupa Angka!" sqref="E17">
      <formula1>-1000000000000000000</formula1>
      <formula2>1000000000000000000</formula2>
    </dataValidation>
    <dataValidation type="decimal" showErrorMessage="1" errorTitle="Kesalahan Jenis Data" error="Data yang dimasukkan harus berupa Angka!" sqref="E18">
      <formula1>-1000000000000000000</formula1>
      <formula2>1000000000000000000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Data Umum</vt:lpstr>
      <vt:lpstr>Cover</vt:lpstr>
      <vt:lpstr>Validasi</vt:lpstr>
      <vt:lpstr>Cover Asmik</vt:lpstr>
      <vt:lpstr>LKAJ</vt:lpstr>
      <vt:lpstr>LRKJ</vt:lpstr>
      <vt:lpstr>LAKS</vt:lpstr>
      <vt:lpstr>LSSJ</vt:lpstr>
      <vt:lpstr>LSAJ01</vt:lpstr>
      <vt:lpstr>Rasio Lain</vt:lpstr>
      <vt:lpstr>ALMJ</vt:lpstr>
      <vt:lpstr>ALMJ02</vt:lpstr>
      <vt:lpstr>Rincian 103 Saham</vt:lpstr>
      <vt:lpstr>Rincian 104 Obligasi</vt:lpstr>
      <vt:lpstr>Rincian 106 SBN</vt:lpstr>
      <vt:lpstr>Rincian 110 Reksa Dana</vt:lpstr>
      <vt:lpstr>Rincian 501</vt:lpstr>
      <vt:lpstr>Rincian 504 Hsl Investasi</vt:lpstr>
      <vt:lpstr>Rincian 1103</vt:lpstr>
      <vt:lpstr>Rincian 1104</vt:lpstr>
      <vt:lpstr>Rincian 1106</vt:lpstr>
      <vt:lpstr>Rincian 1110</vt:lpstr>
      <vt:lpstr>Rincian 1502 Hsl Investasi</vt:lpstr>
      <vt:lpstr>L1</vt:lpstr>
      <vt:lpstr>L2</vt:lpstr>
      <vt:lpstr>Rincian SBN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cahyo</cp:lastModifiedBy>
  <cp:lastPrinted>2018-02-12T07:32:21Z</cp:lastPrinted>
  <dcterms:created xsi:type="dcterms:W3CDTF">2017-12-08T07:11:16Z</dcterms:created>
  <dcterms:modified xsi:type="dcterms:W3CDTF">2018-11-08T09:18:45Z</dcterms:modified>
</cp:coreProperties>
</file>