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16412897-5C6E-48EF-8D83-8D912C406B79}"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1697" r:id="rId5"/>
    <pivotCache cacheId="1700" r:id="rId6"/>
    <pivotCache cacheId="1703" r:id="rId7"/>
    <pivotCache cacheId="1706" r:id="rId8"/>
    <pivotCache cacheId="1709" r:id="rId9"/>
    <pivotCache cacheId="1712" r:id="rId10"/>
    <pivotCache cacheId="1715" r:id="rId11"/>
    <pivotCache cacheId="1718" r:id="rId12"/>
    <pivotCache cacheId="1721" r:id="rId13"/>
    <pivotCache cacheId="1724" r:id="rId14"/>
    <pivotCache cacheId="1727"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 r="J6" i="2"/>
  <c r="D9" i="2"/>
  <c r="D6" i="2"/>
  <c r="J12" i="2"/>
  <c r="H6" i="2"/>
  <c r="A5"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<sst xmlns="http://schemas.openxmlformats.org/spreadsheetml/2006/main" count="124882" uniqueCount="209">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</sst>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6">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3910">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3909"/>
      <tableStyleElement type="headerRow" dxfId="3908"/>
    </tableStyle>
    <tableStyle name="Streaming Content" pivot="0" table="0" count="2" xr9:uid="{BE580F17-65D8-450A-98F1-E4BD8F21590D}">
      <tableStyleElement type="wholeTable" dxfId="3907"/>
      <tableStyleElement type="headerRow" dxfId="3906"/>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5</c:v>
                </c:pt>
                <c:pt idx="1">
                  <c:v>5</c:v>
                </c:pt>
                <c:pt idx="2">
                  <c:v>25</c:v>
                </c:pt>
                <c:pt idx="3">
                  <c:v>156</c:v>
                </c:pt>
                <c:pt idx="4">
                  <c:v>297</c:v>
                </c:pt>
                <c:pt idx="5">
                  <c:v>335</c:v>
                </c:pt>
                <c:pt idx="6">
                  <c:v>504</c:v>
                </c:pt>
                <c:pt idx="7">
                  <c:v>543</c:v>
                </c:pt>
                <c:pt idx="8">
                  <c:v>366</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Analysis!$A$3:$A$12</c:f>
              <c:strCache>
                <c:ptCount val="10"/>
                <c:pt idx="0">
                  <c:v>2008</c:v>
                </c:pt>
                <c:pt idx="1">
                  <c:v>2013</c:v>
                </c:pt>
                <c:pt idx="2">
                  <c:v>2014</c:v>
                </c:pt>
                <c:pt idx="3">
                  <c:v>2015</c:v>
                </c:pt>
                <c:pt idx="4">
                  <c:v>2016</c:v>
                </c:pt>
                <c:pt idx="5">
                  <c:v>2017</c:v>
                </c:pt>
                <c:pt idx="6">
                  <c:v>2018</c:v>
                </c:pt>
                <c:pt idx="7">
                  <c:v>2019</c:v>
                </c:pt>
                <c:pt idx="8">
                  <c:v>2020</c:v>
                </c:pt>
                <c:pt idx="9">
                  <c:v>2021</c:v>
                </c:pt>
              </c:strCache>
            </c:strRef>
          </c:cat>
          <c:val>
            <c:numRef>
              <c:f>Analysis!$B$3:$B$12</c:f>
              <c:numCache>
                <c:formatCode>General</c:formatCode>
                <c:ptCount val="10"/>
                <c:pt idx="0">
                  <c:v>1</c:v>
                </c:pt>
                <c:pt idx="1">
                  <c:v>5</c:v>
                </c:pt>
                <c:pt idx="2">
                  <c:v>5</c:v>
                </c:pt>
                <c:pt idx="3">
                  <c:v>25</c:v>
                </c:pt>
                <c:pt idx="4">
                  <c:v>156</c:v>
                </c:pt>
                <c:pt idx="5">
                  <c:v>297</c:v>
                </c:pt>
                <c:pt idx="6">
                  <c:v>335</c:v>
                </c:pt>
                <c:pt idx="7">
                  <c:v>504</c:v>
                </c:pt>
                <c:pt idx="8">
                  <c:v>543</c:v>
                </c:pt>
                <c:pt idx="9">
                  <c:v>366</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Analysis!$A$3:$A$12</c:f>
              <c:strCache>
                <c:ptCount val="10"/>
                <c:pt idx="0">
                  <c:v>2008</c:v>
                </c:pt>
                <c:pt idx="1">
                  <c:v>2013</c:v>
                </c:pt>
                <c:pt idx="2">
                  <c:v>2014</c:v>
                </c:pt>
                <c:pt idx="3">
                  <c:v>2015</c:v>
                </c:pt>
                <c:pt idx="4">
                  <c:v>2016</c:v>
                </c:pt>
                <c:pt idx="5">
                  <c:v>2017</c:v>
                </c:pt>
                <c:pt idx="6">
                  <c:v>2018</c:v>
                </c:pt>
                <c:pt idx="7">
                  <c:v>2019</c:v>
                </c:pt>
                <c:pt idx="8">
                  <c:v>2020</c:v>
                </c:pt>
                <c:pt idx="9">
                  <c:v>2021</c:v>
                </c:pt>
              </c:strCache>
            </c:strRef>
          </c:cat>
          <c:val>
            <c:numRef>
              <c:f>Analysis!$C$3:$C$12</c:f>
              <c:numCache>
                <c:formatCode>0%</c:formatCode>
                <c:ptCount val="10"/>
                <c:pt idx="1">
                  <c:v>4</c:v>
                </c:pt>
                <c:pt idx="2">
                  <c:v>0</c:v>
                </c:pt>
                <c:pt idx="3">
                  <c:v>4</c:v>
                </c:pt>
                <c:pt idx="4">
                  <c:v>5.24</c:v>
                </c:pt>
                <c:pt idx="5">
                  <c:v>0.90384615384615385</c:v>
                </c:pt>
                <c:pt idx="6">
                  <c:v>0.12794612794612795</c:v>
                </c:pt>
                <c:pt idx="7">
                  <c:v>0.5044776119402985</c:v>
                </c:pt>
                <c:pt idx="8">
                  <c:v>7.7380952380952384E-2</c:v>
                </c:pt>
                <c:pt idx="9">
                  <c:v>-0.32596685082872928</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TV Shows</c:v>
                </c:pt>
              </c:strCache>
            </c:strRef>
          </c:tx>
          <c:spPr>
            <a:solidFill>
              <a:schemeClr val="accent1"/>
            </a:solidFill>
            <a:ln>
              <a:noFill/>
            </a:ln>
            <a:effectLst/>
          </c:spPr>
          <c:invertIfNegative val="0"/>
          <c:cat>
            <c:strRef>
              <c:f>Analysis!$E$4:$E$13</c:f>
              <c:strCache>
                <c:ptCount val="10"/>
                <c:pt idx="0">
                  <c:v>2008</c:v>
                </c:pt>
                <c:pt idx="1">
                  <c:v>2013</c:v>
                </c:pt>
                <c:pt idx="2">
                  <c:v>2014</c:v>
                </c:pt>
                <c:pt idx="3">
                  <c:v>2015</c:v>
                </c:pt>
                <c:pt idx="4">
                  <c:v>2016</c:v>
                </c:pt>
                <c:pt idx="5">
                  <c:v>2017</c:v>
                </c:pt>
                <c:pt idx="6">
                  <c:v>2018</c:v>
                </c:pt>
                <c:pt idx="7">
                  <c:v>2019</c:v>
                </c:pt>
                <c:pt idx="8">
                  <c:v>2020</c:v>
                </c:pt>
                <c:pt idx="9">
                  <c:v>2021</c:v>
                </c:pt>
              </c:strCache>
            </c:strRef>
          </c:cat>
          <c:val>
            <c:numRef>
              <c:f>Analysis!$F$4:$F$13</c:f>
              <c:numCache>
                <c:formatCode>General</c:formatCode>
                <c:ptCount val="10"/>
                <c:pt idx="0">
                  <c:v>1</c:v>
                </c:pt>
                <c:pt idx="1">
                  <c:v>5</c:v>
                </c:pt>
                <c:pt idx="2">
                  <c:v>5</c:v>
                </c:pt>
                <c:pt idx="3">
                  <c:v>25</c:v>
                </c:pt>
                <c:pt idx="4">
                  <c:v>156</c:v>
                </c:pt>
                <c:pt idx="5">
                  <c:v>297</c:v>
                </c:pt>
                <c:pt idx="6">
                  <c:v>335</c:v>
                </c:pt>
                <c:pt idx="7">
                  <c:v>504</c:v>
                </c:pt>
                <c:pt idx="8">
                  <c:v>543</c:v>
                </c:pt>
                <c:pt idx="9">
                  <c:v>366</c:v>
                </c:pt>
              </c:numCache>
            </c:numRef>
          </c:val>
          <c:extLst>
            <c:ext xmlns:c16="http://schemas.microsoft.com/office/drawing/2014/chart" uri="{C3380CC4-5D6E-409C-BE32-E72D297353CC}">
              <c16:uniqueId val="{00000000-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Analysis!$I$3:$I$12</c:f>
              <c:strCache>
                <c:ptCount val="10"/>
                <c:pt idx="0">
                  <c:v>Classics &amp; Cult</c:v>
                </c:pt>
                <c:pt idx="1">
                  <c:v>Horror</c:v>
                </c:pt>
                <c:pt idx="2">
                  <c:v>Sci-Fi &amp; Fantasy</c:v>
                </c:pt>
                <c:pt idx="3">
                  <c:v>Action &amp; Adventure</c:v>
                </c:pt>
                <c:pt idx="4">
                  <c:v>Anime</c:v>
                </c:pt>
                <c:pt idx="5">
                  <c:v>Kids &amp; Family</c:v>
                </c:pt>
                <c:pt idx="6">
                  <c:v>Comedy</c:v>
                </c:pt>
                <c:pt idx="7">
                  <c:v>Documentary &amp; Reality</c:v>
                </c:pt>
                <c:pt idx="8">
                  <c:v>Thriller &amp; Crime</c:v>
                </c:pt>
                <c:pt idx="9">
                  <c:v>Drama &amp; Romance</c:v>
                </c:pt>
              </c:strCache>
            </c:strRef>
          </c:cat>
          <c:val>
            <c:numRef>
              <c:f>Analysis!$J$3:$J$12</c:f>
              <c:numCache>
                <c:formatCode>_(* #,##0_);_(* \(#,##0\);_(* "-"??_);_(@_)</c:formatCode>
                <c:ptCount val="10"/>
                <c:pt idx="0">
                  <c:v>25</c:v>
                </c:pt>
                <c:pt idx="1">
                  <c:v>72</c:v>
                </c:pt>
                <c:pt idx="2">
                  <c:v>78</c:v>
                </c:pt>
                <c:pt idx="3">
                  <c:v>152</c:v>
                </c:pt>
                <c:pt idx="4">
                  <c:v>152</c:v>
                </c:pt>
                <c:pt idx="5">
                  <c:v>430</c:v>
                </c:pt>
                <c:pt idx="6">
                  <c:v>503</c:v>
                </c:pt>
                <c:pt idx="7">
                  <c:v>504</c:v>
                </c:pt>
                <c:pt idx="8">
                  <c:v>527</c:v>
                </c:pt>
                <c:pt idx="9">
                  <c:v>848</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377</c:v>
                </c:pt>
                <c:pt idx="1">
                  <c:v>997</c:v>
                </c:pt>
                <c:pt idx="2">
                  <c:v>859</c:v>
                </c:pt>
                <c:pt idx="3">
                  <c:v>4</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Spain</c:v>
                </c:pt>
                <c:pt idx="1">
                  <c:v>Australia</c:v>
                </c:pt>
                <c:pt idx="2">
                  <c:v>Taiwan</c:v>
                </c:pt>
                <c:pt idx="3">
                  <c:v>India</c:v>
                </c:pt>
                <c:pt idx="4">
                  <c:v>France</c:v>
                </c:pt>
                <c:pt idx="5">
                  <c:v>Canada</c:v>
                </c:pt>
                <c:pt idx="6">
                  <c:v>South Korea</c:v>
                </c:pt>
                <c:pt idx="7">
                  <c:v>Japan</c:v>
                </c:pt>
                <c:pt idx="8">
                  <c:v>United Kingdom</c:v>
                </c:pt>
                <c:pt idx="9">
                  <c:v>United States</c:v>
                </c:pt>
              </c:strCache>
            </c:strRef>
          </c:cat>
          <c:val>
            <c:numRef>
              <c:f>Analysis!$M$9:$M$18</c:f>
              <c:numCache>
                <c:formatCode>_(* #,##0_);_(* \(#,##0\);_(* "-"??_);_(@_)</c:formatCode>
                <c:ptCount val="10"/>
                <c:pt idx="0">
                  <c:v>61</c:v>
                </c:pt>
                <c:pt idx="1">
                  <c:v>63</c:v>
                </c:pt>
                <c:pt idx="2">
                  <c:v>64</c:v>
                </c:pt>
                <c:pt idx="3">
                  <c:v>79</c:v>
                </c:pt>
                <c:pt idx="4">
                  <c:v>90</c:v>
                </c:pt>
                <c:pt idx="5">
                  <c:v>125</c:v>
                </c:pt>
                <c:pt idx="6">
                  <c:v>160</c:v>
                </c:pt>
                <c:pt idx="7">
                  <c:v>196</c:v>
                </c:pt>
                <c:pt idx="8">
                  <c:v>266</c:v>
                </c:pt>
                <c:pt idx="9">
                  <c:v>928</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07654" y="1129224"/>
          <a:ext cx="3044919" cy="33681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158751</xdr:colOff>
      <xdr:row>7</xdr:row>
      <xdr:rowOff>123474</xdr:rowOff>
    </xdr:from>
    <xdr:to>
      <xdr:col>4</xdr:col>
      <xdr:colOff>114652</xdr:colOff>
      <xdr:row>10</xdr:row>
      <xdr:rowOff>61737</xdr:rowOff>
    </xdr:to>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12</xdr:col>
      <xdr:colOff>148517</xdr:colOff>
      <xdr:row>7</xdr:row>
      <xdr:rowOff>113249</xdr:rowOff>
    </xdr:from>
    <xdr:to>
      <xdr:col>14</xdr:col>
      <xdr:colOff>104419</xdr:colOff>
      <xdr:row>10</xdr:row>
      <xdr:rowOff>51512</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7451017" y="140970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28%</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177445</xdr:colOff>
      <xdr:row>5</xdr:row>
      <xdr:rowOff>115713</xdr:rowOff>
    </xdr:from>
    <xdr:to>
      <xdr:col>20</xdr:col>
      <xdr:colOff>133347</xdr:colOff>
      <xdr:row>8</xdr:row>
      <xdr:rowOff>53976</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131195" y="1041755"/>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65 </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277777777"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Australia"/>
        <s v="Canada"/>
        <s v="France"/>
        <s v="India"/>
        <s v="Japan"/>
        <s v="South Korea"/>
        <s v="Spain"/>
        <s v="Taiwa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27835648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0">
        <s v="2008"/>
        <s v="2013"/>
        <s v="2014"/>
        <s v="2015"/>
        <s v="2016"/>
        <s v="2017"/>
        <s v="2018"/>
        <s v="2019"/>
        <s v="2020"/>
        <s v="2021"/>
      </sharedItems>
    </cacheField>
    <cacheField name="[Analysis_File].[Type].[Type]" caption="Type" numFmtId="0" hierarchy="1" level="1">
      <sharedItems containsSemiMixedTypes="0" containsNonDate="0" containsString="0"/>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278935185" backgroundQuery="1" createdVersion="8" refreshedVersion="8" minRefreshableVersion="3" recordCount="0" supportSubquery="1" supportAdvancedDrill="1" xr:uid="{8E35A0F1-1EBC-4250-A248-C0658E4D5632}">
  <cacheSource type="external" connectionId="3"/>
  <cacheFields count="3">
    <cacheField name="[Analysis_File].[Date Added (Year)].[Date Added (Year)]" caption="Date Added (Year)" numFmtId="0" hierarchy="10" level="1">
      <sharedItems count="10">
        <s v="2008"/>
        <s v="2013"/>
        <s v="2014"/>
        <s v="2015"/>
        <s v="2016"/>
        <s v="2017"/>
        <s v="2018"/>
        <s v="2019"/>
        <s v="2020"/>
        <s v="2021"/>
      </sharedItems>
    </cacheField>
    <cacheField name="[Analysis_File].[Type].[Type]" caption="Type" numFmtId="0" hierarchy="1" level="1">
      <sharedItems count="2">
        <s v="TV Show"/>
        <s v="Movie" u="1"/>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279629632"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Thriller &amp; Crime"/>
        <s v="Special Interest" u="1"/>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280092594"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280439817"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281018517"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1">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281597225"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282175926"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282638888"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51282870372"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172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3879">
      <pivotArea dataOnly="0" labelOnly="1" outline="0" axis="axisValues" fieldPosition="0"/>
    </format>
    <format dxfId="3878">
      <pivotArea dataOnly="0" labelOnly="1" outline="0" axis="axisValues" fieldPosition="0"/>
    </format>
    <format dxfId="3877">
      <pivotArea dataOnly="0" labelOnly="1" outline="0" axis="axisValues" fieldPosition="0"/>
    </format>
    <format dxfId="3876">
      <pivotArea outline="0" collapsedLevelsAreSubtotals="1" fieldPosition="0"/>
    </format>
    <format dxfId="3875">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members count="1" level="1">
        <member name="[Analysis_File].[Type].&amp;[TV Show]"/>
      </members>
    </pivotHierarchy>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172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3883">
      <pivotArea dataOnly="0" labelOnly="1" outline="0" axis="axisValues" fieldPosition="0"/>
    </format>
    <format dxfId="3882">
      <pivotArea dataOnly="0" labelOnly="1" outline="0" axis="axisValues" fieldPosition="0"/>
    </format>
    <format dxfId="3881">
      <pivotArea dataOnly="0" labelOnly="1" outline="0" axis="axisValues" fieldPosition="0"/>
    </format>
    <format dxfId="3880">
      <pivotArea outline="0" collapsedLevelsAreSubtotals="1" fieldPosition="0"/>
    </format>
  </formats>
  <pivotHierarchies count="25">
    <pivotHierarchy dragToData="1"/>
    <pivotHierarchy multipleItemSelectionAllowed="1" dragToData="1">
      <members count="1" level="1">
        <member name="[Analysis_File].[Type].&amp;[TV Show]"/>
      </members>
    </pivotHierarchy>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171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3887">
      <pivotArea dataOnly="0" labelOnly="1" outline="0" axis="axisValues" fieldPosition="0"/>
    </format>
    <format dxfId="3886">
      <pivotArea dataOnly="0" labelOnly="1" outline="0" axis="axisValues" fieldPosition="0"/>
    </format>
    <format dxfId="3885">
      <pivotArea dataOnly="0" labelOnly="1" outline="0" axis="axisValues" fieldPosition="0"/>
    </format>
    <format dxfId="388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members count="1" level="1">
        <member name="[Analysis_File].[Type].&amp;[TV Show]"/>
      </members>
    </pivotHierarchy>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171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3" firstHeaderRow="1" firstDataRow="1" firstDataCol="1"/>
  <pivotFields count="2">
    <pivotField dataField="1" subtotalTop="0" showAll="0" defaultSubtotal="0"/>
    <pivotField axis="axisRow" allDrilled="1" subtotalTop="0" showAll="0" dataSourceSort="1" defaultSubtotal="0" defaultAttributeDrillState="1">
      <items count="1">
        <item s="1" x="0"/>
      </items>
    </pivotField>
  </pivotFields>
  <rowFields count="1">
    <field x="1"/>
  </rowFields>
  <rowItems count="1">
    <i>
      <x/>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3892">
      <pivotArea dataOnly="0" labelOnly="1" outline="0" axis="axisValues" fieldPosition="0"/>
    </format>
    <format dxfId="3891">
      <pivotArea dataOnly="0" labelOnly="1" outline="0" axis="axisValues" fieldPosition="0"/>
    </format>
    <format dxfId="3890">
      <pivotArea dataOnly="0" labelOnly="1" outline="0" axis="axisValues" fieldPosition="0"/>
    </format>
    <format dxfId="3889">
      <pivotArea outline="0" collapsedLevelsAreSubtotals="1" fieldPosition="0"/>
    </format>
    <format dxfId="3888">
      <pivotArea field="1" type="button" dataOnly="0" labelOnly="1" outline="0" axis="axisRow"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17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3896">
      <pivotArea dataOnly="0" labelOnly="1" outline="0" axis="axisValues" fieldPosition="0"/>
    </format>
    <format dxfId="3895">
      <pivotArea dataOnly="0" labelOnly="1" outline="0" axis="axisValues" fieldPosition="0"/>
    </format>
    <format dxfId="3894">
      <pivotArea dataOnly="0" labelOnly="1" outline="0" axis="axisValues" fieldPosition="0"/>
    </format>
    <format dxfId="3893">
      <pivotArea outline="0" collapsedLevelsAreSubtotals="1" fieldPosition="0"/>
    </format>
  </formats>
  <pivotHierarchies count="25">
    <pivotHierarchy dragToData="1"/>
    <pivotHierarchy multipleItemSelectionAllowed="1" dragToData="1">
      <members count="1" level="1">
        <member name="[Analysis_File].[Type].&amp;[TV Show]"/>
      </members>
    </pivotHierarchy>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172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3900">
      <pivotArea dataOnly="0" labelOnly="1" outline="0" axis="axisValues" fieldPosition="0"/>
    </format>
    <format dxfId="3899">
      <pivotArea dataOnly="0" labelOnly="1" outline="0" axis="axisValues" fieldPosition="0"/>
    </format>
    <format dxfId="3898">
      <pivotArea dataOnly="0" labelOnly="1" outline="0" axis="axisValues" fieldPosition="0"/>
    </format>
    <format dxfId="3897">
      <pivotArea outline="0" collapsedLevelsAreSubtotals="1" fieldPosition="0"/>
    </format>
  </formats>
  <pivotHierarchies count="25">
    <pivotHierarchy dragToData="1"/>
    <pivotHierarchy multipleItemSelectionAllowed="1" dragToData="1">
      <members count="1" level="1">
        <member name="[Analysis_File].[Type].&amp;[TV Show]"/>
      </members>
    </pivotHierarchy>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170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3826">
      <pivotArea dataOnly="0" labelOnly="1" outline="0" axis="axisValues" fieldPosition="0"/>
    </format>
    <format dxfId="3825">
      <pivotArea dataOnly="0" labelOnly="1" outline="0" axis="axisValues" fieldPosition="0"/>
    </format>
    <format dxfId="3824">
      <pivotArea dataOnly="0" labelOnly="1" outline="0" axis="axisValues" fieldPosition="0"/>
    </format>
    <format dxfId="3823">
      <pivotArea type="all" dataOnly="0" outline="0" fieldPosition="0"/>
    </format>
    <format dxfId="3822">
      <pivotArea outline="0" collapsedLevelsAreSubtotals="1" fieldPosition="0"/>
    </format>
    <format dxfId="3821">
      <pivotArea dataOnly="0" labelOnly="1" outline="0" axis="axisValues" fieldPosition="0"/>
    </format>
    <format dxfId="3820">
      <pivotArea dataOnly="0" labelOnly="1" outline="0" fieldPosition="0">
        <references count="1">
          <reference field="4294967294" count="1">
            <x v="0"/>
          </reference>
        </references>
      </pivotArea>
    </format>
    <format dxfId="3819">
      <pivotArea field="1" type="button" dataOnly="0" labelOnly="1" outline="0"/>
    </format>
    <format dxfId="3818">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multipleItemSelectionAllowed="1" dragToData="1">
      <members count="1" level="1">
        <member name="[Analysis_File].[Type].&amp;[TV Show]"/>
      </members>
    </pivotHierarchy>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70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2"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0">
    <i>
      <x v="2"/>
    </i>
    <i>
      <x v="6"/>
    </i>
    <i>
      <x v="8"/>
    </i>
    <i>
      <x/>
    </i>
    <i>
      <x v="1"/>
    </i>
    <i>
      <x v="7"/>
    </i>
    <i>
      <x v="3"/>
    </i>
    <i>
      <x v="4"/>
    </i>
    <i>
      <x v="9"/>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3835">
      <pivotArea dataOnly="0" labelOnly="1" outline="0" axis="axisValues" fieldPosition="0"/>
    </format>
    <format dxfId="3834">
      <pivotArea dataOnly="0" labelOnly="1" outline="0" axis="axisValues" fieldPosition="0"/>
    </format>
    <format dxfId="3833">
      <pivotArea dataOnly="0" labelOnly="1" outline="0" axis="axisValues" fieldPosition="0"/>
    </format>
    <format dxfId="3832">
      <pivotArea type="all" dataOnly="0" outline="0" fieldPosition="0"/>
    </format>
    <format dxfId="3831">
      <pivotArea outline="0" collapsedLevelsAreSubtotals="1" fieldPosition="0"/>
    </format>
    <format dxfId="3830">
      <pivotArea dataOnly="0" labelOnly="1" outline="0" axis="axisValues" fieldPosition="0"/>
    </format>
    <format dxfId="3829">
      <pivotArea dataOnly="0" labelOnly="1" outline="0" fieldPosition="0">
        <references count="1">
          <reference field="4294967294" count="1">
            <x v="0"/>
          </reference>
        </references>
      </pivotArea>
    </format>
    <format dxfId="3828">
      <pivotArea field="1" type="button" dataOnly="0" labelOnly="1" outline="0" axis="axisRow" fieldPosition="0"/>
    </format>
    <format dxfId="3827">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9"/>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10"/>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members count="1" level="1">
        <member name="[Analysis_File].[Type].&amp;[TV Show]"/>
      </members>
    </pivotHierarchy>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170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F13" firstHeaderRow="1" firstDataRow="2" firstDataCol="1"/>
  <pivotFields count="3">
    <pivotField axis="axisRow" allDrilled="1" subtotalTop="0" showAll="0" dataSourceSort="1" defaultSubtotal="0" defaultAttributeDrillState="1">
      <items count="10">
        <item x="0"/>
        <item x="1"/>
        <item x="2"/>
        <item x="3"/>
        <item x="4"/>
        <item x="5"/>
        <item x="6"/>
        <item x="7" e="0"/>
        <item x="8"/>
        <item x="9"/>
      </items>
    </pivotField>
    <pivotField axis="axisCol" allDrilled="1" subtotalTop="0" showAll="0" dataSourceSort="1" defaultSubtotal="0" defaultAttributeDrillState="1">
      <items count="2">
        <item n="TV Shows" s="1" x="0"/>
        <item n="Movies" x="1"/>
      </items>
    </pivotField>
    <pivotField dataField="1" subtotalTop="0" showAll="0" defaultSubtotal="0"/>
  </pivotFields>
  <rowFields count="1">
    <field x="0"/>
  </rowFields>
  <rowItems count="10">
    <i>
      <x/>
    </i>
    <i>
      <x v="1"/>
    </i>
    <i>
      <x v="2"/>
    </i>
    <i>
      <x v="3"/>
    </i>
    <i>
      <x v="4"/>
    </i>
    <i>
      <x v="5"/>
    </i>
    <i>
      <x v="6"/>
    </i>
    <i>
      <x v="7"/>
    </i>
    <i>
      <x v="8"/>
    </i>
    <i>
      <x v="9"/>
    </i>
  </rowItems>
  <colFields count="1">
    <field x="1"/>
  </colFields>
  <colItems count="1">
    <i>
      <x/>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3850">
      <pivotArea dataOnly="0" labelOnly="1" outline="0" axis="axisValues" fieldPosition="0"/>
    </format>
    <format dxfId="3849">
      <pivotArea dataOnly="0" labelOnly="1" outline="0" axis="axisValues" fieldPosition="0"/>
    </format>
    <format dxfId="3848">
      <pivotArea field="0" type="button" dataOnly="0" labelOnly="1" outline="0" axis="axisRow" fieldPosition="0"/>
    </format>
    <format dxfId="3847">
      <pivotArea field="0" type="button" dataOnly="0" labelOnly="1" outline="0" axis="axisRow" fieldPosition="0"/>
    </format>
    <format dxfId="3846">
      <pivotArea dataOnly="0" labelOnly="1" outline="0" axis="axisValues" fieldPosition="0"/>
    </format>
    <format dxfId="3845">
      <pivotArea type="all" dataOnly="0" outline="0" fieldPosition="0"/>
    </format>
    <format dxfId="3844">
      <pivotArea outline="0" collapsedLevelsAreSubtotals="1" fieldPosition="0"/>
    </format>
    <format dxfId="3843">
      <pivotArea field="0" type="button" dataOnly="0" labelOnly="1" outline="0" axis="axisRow" fieldPosition="0"/>
    </format>
    <format dxfId="3842">
      <pivotArea dataOnly="0" labelOnly="1" fieldPosition="0">
        <references count="1">
          <reference field="0" count="0"/>
        </references>
      </pivotArea>
    </format>
    <format dxfId="3841">
      <pivotArea dataOnly="0" labelOnly="1" outline="0" axis="axisValues" fieldPosition="0"/>
    </format>
    <format dxfId="3840">
      <pivotArea type="origin" dataOnly="0" labelOnly="1" outline="0" fieldPosition="0"/>
    </format>
    <format dxfId="3839">
      <pivotArea field="1" type="button" dataOnly="0" labelOnly="1" outline="0" axis="axisCol" fieldPosition="0"/>
    </format>
    <format dxfId="3838">
      <pivotArea type="topRight" dataOnly="0" labelOnly="1" outline="0" fieldPosition="0"/>
    </format>
    <format dxfId="3837">
      <pivotArea dataOnly="0" labelOnly="1" fieldPosition="0">
        <references count="1">
          <reference field="1" count="1">
            <x v="1"/>
          </reference>
        </references>
      </pivotArea>
    </format>
    <format dxfId="3836">
      <pivotArea dataOnly="0" labelOnly="1" fieldPosition="0">
        <references count="1">
          <reference field="1" count="1">
            <x v="0"/>
          </reference>
        </references>
      </pivotArea>
    </format>
  </formats>
  <chartFormats count="7">
    <chartFormat chart="3" format="0" series="1">
      <pivotArea type="data" outline="0" fieldPosition="0">
        <references count="2">
          <reference field="4294967294" count="1" selected="0">
            <x v="0"/>
          </reference>
          <reference field="1" count="1" selected="0">
            <x v="1"/>
          </reference>
        </references>
      </pivotArea>
    </chartFormat>
    <chartFormat chart="3" format="1" series="1">
      <pivotArea type="data" outline="0" fieldPosition="0">
        <references count="2">
          <reference field="4294967294" count="1" selected="0">
            <x v="0"/>
          </reference>
          <reference field="1" count="1" selected="0">
            <x v="0"/>
          </reference>
        </references>
      </pivotArea>
    </chartFormat>
    <chartFormat chart="5" format="4" series="1">
      <pivotArea type="data" outline="0" fieldPosition="0">
        <references count="2">
          <reference field="4294967294" count="1" selected="0">
            <x v="0"/>
          </reference>
          <reference field="1" count="1" selected="0">
            <x v="1"/>
          </reference>
        </references>
      </pivotArea>
    </chartFormat>
    <chartFormat chart="5" format="5" series="1">
      <pivotArea type="data" outline="0" fieldPosition="0">
        <references count="2">
          <reference field="4294967294" count="1" selected="0">
            <x v="0"/>
          </reference>
          <reference field="1" count="1" selected="0">
            <x v="0"/>
          </reference>
        </references>
      </pivotArea>
    </chartFormat>
    <chartFormat chart="8" format="8" series="1">
      <pivotArea type="data" outline="0" fieldPosition="0">
        <references count="2">
          <reference field="4294967294" count="1" selected="0">
            <x v="0"/>
          </reference>
          <reference field="1" count="1" selected="0">
            <x v="1"/>
          </reference>
        </references>
      </pivotArea>
    </chartFormat>
    <chartFormat chart="8" format="9" series="1">
      <pivotArea type="data" outline="0" fieldPosition="0">
        <references count="2">
          <reference field="4294967294" count="1" selected="0">
            <x v="0"/>
          </reference>
          <reference field="1" count="1" selected="0">
            <x v="0"/>
          </reference>
        </references>
      </pivotArea>
    </chartFormat>
    <chartFormat chart="8" format="1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70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2" firstHeaderRow="0" firstDataRow="1" firstDataCol="1"/>
  <pivotFields count="4">
    <pivotField dataField="1" subtotalTop="0" showAll="0" defaultSubtotal="0"/>
    <pivotField axis="axisRow" allDrilled="1" subtotalTop="0" showAll="0" dataSourceSort="1" defaultSubtotal="0" defaultAttributeDrillState="1">
      <items count="10">
        <item x="0"/>
        <item x="1"/>
        <item x="2"/>
        <item x="3"/>
        <item x="4"/>
        <item x="5"/>
        <item x="6"/>
        <item x="7" e="0"/>
        <item x="8"/>
        <item x="9"/>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0">
    <i>
      <x/>
    </i>
    <i>
      <x v="1"/>
    </i>
    <i>
      <x v="2"/>
    </i>
    <i>
      <x v="3"/>
    </i>
    <i>
      <x v="4"/>
    </i>
    <i>
      <x v="5"/>
    </i>
    <i>
      <x v="6"/>
    </i>
    <i>
      <x v="7"/>
    </i>
    <i>
      <x v="8"/>
    </i>
    <i>
      <x v="9"/>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3864">
      <pivotArea dataOnly="0" labelOnly="1" outline="0" axis="axisValues" fieldPosition="0"/>
    </format>
    <format dxfId="3863">
      <pivotArea dataOnly="0" labelOnly="1" outline="0" axis="axisValues" fieldPosition="0"/>
    </format>
    <format dxfId="3862">
      <pivotArea field="1" type="button" dataOnly="0" labelOnly="1" outline="0" axis="axisRow" fieldPosition="0"/>
    </format>
    <format dxfId="3861">
      <pivotArea field="1" type="button" dataOnly="0" labelOnly="1" outline="0" axis="axisRow" fieldPosition="0"/>
    </format>
    <format dxfId="3860">
      <pivotArea dataOnly="0" labelOnly="1" outline="0" axis="axisValues" fieldPosition="0"/>
    </format>
    <format dxfId="3859">
      <pivotArea type="all" dataOnly="0" outline="0" fieldPosition="0"/>
    </format>
    <format dxfId="3858">
      <pivotArea outline="0" collapsedLevelsAreSubtotals="1" fieldPosition="0"/>
    </format>
    <format dxfId="3857">
      <pivotArea field="1" type="button" dataOnly="0" labelOnly="1" outline="0" axis="axisRow" fieldPosition="0"/>
    </format>
    <format dxfId="3856">
      <pivotArea dataOnly="0" labelOnly="1" fieldPosition="0">
        <references count="1">
          <reference field="1" count="0"/>
        </references>
      </pivotArea>
    </format>
    <format dxfId="3855">
      <pivotArea dataOnly="0" labelOnly="1" outline="0" axis="axisValues" fieldPosition="0"/>
    </format>
    <format dxfId="3854">
      <pivotArea dataOnly="0" labelOnly="1" outline="0" fieldPosition="0">
        <references count="1">
          <reference field="4294967294" count="1">
            <x v="0"/>
          </reference>
        </references>
      </pivotArea>
    </format>
    <format dxfId="3853">
      <pivotArea dataOnly="0" labelOnly="1" outline="0" fieldPosition="0">
        <references count="1">
          <reference field="4294967294" count="1">
            <x v="1"/>
          </reference>
        </references>
      </pivotArea>
    </format>
    <format dxfId="3852">
      <pivotArea outline="0" fieldPosition="0">
        <references count="1">
          <reference field="4294967294" count="1">
            <x v="1"/>
          </reference>
        </references>
      </pivotArea>
    </format>
    <format dxfId="3851">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multipleItemSelectionAllowed="1" dragToData="1">
      <members count="1" level="1">
        <member name="[Analysis_File].[Type].&amp;[TV Show]"/>
      </members>
    </pivotHierarchy>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69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6"/>
    </i>
    <i>
      <x/>
    </i>
    <i>
      <x v="7"/>
    </i>
    <i>
      <x v="3"/>
    </i>
    <i>
      <x v="2"/>
    </i>
    <i>
      <x v="1"/>
    </i>
    <i>
      <x v="5"/>
    </i>
    <i>
      <x v="4"/>
    </i>
    <i>
      <x v="8"/>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3874">
      <pivotArea dataOnly="0" labelOnly="1" outline="0" axis="axisValues" fieldPosition="0"/>
    </format>
    <format dxfId="3873">
      <pivotArea dataOnly="0" labelOnly="1" outline="0" axis="axisValues" fieldPosition="0"/>
    </format>
    <format dxfId="3872">
      <pivotArea dataOnly="0" labelOnly="1" outline="0" axis="axisValues" fieldPosition="0"/>
    </format>
    <format dxfId="3871">
      <pivotArea type="all" dataOnly="0" outline="0" fieldPosition="0"/>
    </format>
    <format dxfId="3870">
      <pivotArea outline="0" collapsedLevelsAreSubtotals="1" fieldPosition="0"/>
    </format>
    <format dxfId="3869">
      <pivotArea dataOnly="0" labelOnly="1" outline="0" axis="axisValues" fieldPosition="0"/>
    </format>
    <format dxfId="3868">
      <pivotArea dataOnly="0" labelOnly="1" outline="0" fieldPosition="0">
        <references count="1">
          <reference field="4294967294" count="1">
            <x v="0"/>
          </reference>
        </references>
      </pivotArea>
    </format>
    <format dxfId="3867">
      <pivotArea field="0" type="button" dataOnly="0" labelOnly="1" outline="0"/>
    </format>
    <format dxfId="3866">
      <pivotArea field="1" type="button" dataOnly="0" labelOnly="1" outline="0" axis="axisRow" fieldPosition="0"/>
    </format>
    <format dxfId="3865">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members count="1" level="1">
        <member name="[Analysis_File].[Type].&amp;[TV Show]"/>
      </members>
    </pivotHierarchy>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mp;[TV Show]"/>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Thriller &amp; Crime]" c="Thriller &amp; Crime"/>
              <i n="[Analysis_File].[Genre].&amp;[Special Interest]" c="Special Interest" nd="1"/>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3905"/>
    <tableColumn id="2" xr3:uid="{029B5A41-5CF0-46EE-9085-F4F39F381CE0}" uniqueName="2" name="Country" queryTableFieldId="2" dataDxfId="3904"/>
    <tableColumn id="3" xr3:uid="{CE697E79-1400-412E-AB4A-054D48A9D279}" uniqueName="3" name="Date Added" queryTableFieldId="3" dataDxfId="3903"/>
    <tableColumn id="5" xr3:uid="{5A7C58CE-15D1-490B-A4AE-0ABB60D7A1CA}" uniqueName="5" name="Release Year" queryTableFieldId="5"/>
    <tableColumn id="6" xr3:uid="{6401EB2D-B60D-4BAE-A675-8A694D36CFDF}" uniqueName="6" name="Rating" queryTableFieldId="6" dataDxfId="390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390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F5" sqref="F5"/>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2237</v>
      </c>
      <c r="C3" s="4" t="s">
        <v>7</v>
      </c>
      <c r="D3" s="3">
        <v>2237</v>
      </c>
      <c r="F3" s="5" t="e">
        <f xml:space="preserve"> GETPIVOTDATA("[Measures].[Distinct Count of ID]",$C$2,"[Analysis_File].[Type]","[Analysis_File].[Type].&amp;[Movie]")/(GETPIVOTDATA("[Measures].[Distinct Count of ID]",$C$2,"[Analysis_File].[Type]","[Analysis_File].[Type].&amp;[Movie]")+GETPIVOTDATA("[Measures].[Distinct Count of ID]",$C$2,"[Analysis_File].[Type]","[Analysis_File].[Type].&amp;[TV Show]"))</f>
        <v>#REF!</v>
      </c>
      <c r="H3" s="3">
        <v>65</v>
      </c>
      <c r="J3" s="3"/>
      <c r="L3" s="3">
        <v>1.9597953216374269</v>
      </c>
    </row>
    <row r="4" spans="1:12" x14ac:dyDescent="0.35">
      <c r="F4" s="5">
        <f>GETPIVOTDATA("[Measures].[Distinct Count of ID]",$C$2,"[Analysis_File].[Type]","[Analysis_File].[Type].&amp;[TV Show]")/7871</f>
        <v>0.28420785160716555</v>
      </c>
    </row>
    <row r="5" spans="1:12" x14ac:dyDescent="0.35">
      <c r="A5" s="11">
        <f>GETPIVOTDATA("[Measures].[Distinct Count of ID]",$A$2)</f>
        <v>2237</v>
      </c>
    </row>
    <row r="6" spans="1:12" x14ac:dyDescent="0.35">
      <c r="D6" s="11">
        <f xml:space="preserve"> IFERROR(GETPIVOTDATA("[Measures].[Distinct Count of ID]",$C$2,"[Analysis_File].[Type]","[Analysis_File].[Type].&amp;[Movie]"), 0)</f>
        <v>0</v>
      </c>
      <c r="F6" s="9">
        <f>F4</f>
        <v>0.28420785160716555</v>
      </c>
      <c r="H6">
        <f xml:space="preserve"> GETPIVOTDATA("[Measures].[Distinct Count of Country]",$H$2)</f>
        <v>65</v>
      </c>
      <c r="J6">
        <f>0/GETPIVOTDATA("[Measures].[Distinct Count of ID]",$A$2)</f>
        <v>0</v>
      </c>
    </row>
    <row r="7" spans="1:12" x14ac:dyDescent="0.35">
      <c r="B7" s="7"/>
    </row>
    <row r="8" spans="1:12" x14ac:dyDescent="0.35">
      <c r="B8" s="7"/>
    </row>
    <row r="9" spans="1:12" x14ac:dyDescent="0.35">
      <c r="B9" s="7"/>
      <c r="D9" s="11">
        <f xml:space="preserve"> IFERROR(GETPIVOTDATA("[Measures].[Distinct Count of ID]",$C$2,"[Analysis_File].[Type]","[Analysis_File].[Type].&amp;[TV Show]"), 0)</f>
        <v>2237</v>
      </c>
      <c r="F9" s="2" t="s">
        <v>152</v>
      </c>
      <c r="G9" s="2" t="s">
        <v>165</v>
      </c>
    </row>
    <row r="10" spans="1:12" x14ac:dyDescent="0.35">
      <c r="B10" s="7"/>
      <c r="F10" s="4" t="s">
        <v>196</v>
      </c>
      <c r="G10" s="3">
        <v>5</v>
      </c>
    </row>
    <row r="11" spans="1:12" x14ac:dyDescent="0.35">
      <c r="B11" s="7"/>
      <c r="F11" s="4" t="s">
        <v>195</v>
      </c>
      <c r="G11" s="3">
        <v>5</v>
      </c>
    </row>
    <row r="12" spans="1:12" x14ac:dyDescent="0.35">
      <c r="B12" s="7"/>
      <c r="F12" s="4" t="s">
        <v>193</v>
      </c>
      <c r="G12" s="3">
        <v>25</v>
      </c>
      <c r="J12" s="11">
        <f>GETPIVOTDATA("[Measures].[Distinct Count of ID]",$A$2)</f>
        <v>2237</v>
      </c>
    </row>
    <row r="13" spans="1:12" x14ac:dyDescent="0.35">
      <c r="B13" s="7"/>
      <c r="F13" s="4" t="s">
        <v>192</v>
      </c>
      <c r="G13" s="3">
        <v>156</v>
      </c>
    </row>
    <row r="14" spans="1:12" x14ac:dyDescent="0.35">
      <c r="B14" s="7"/>
      <c r="F14" s="4" t="s">
        <v>191</v>
      </c>
      <c r="G14" s="3">
        <v>297</v>
      </c>
    </row>
    <row r="15" spans="1:12" x14ac:dyDescent="0.35">
      <c r="B15" s="7"/>
      <c r="F15" s="4" t="s">
        <v>190</v>
      </c>
      <c r="G15" s="3">
        <v>335</v>
      </c>
    </row>
    <row r="16" spans="1:12" x14ac:dyDescent="0.35">
      <c r="B16" s="7"/>
      <c r="F16" s="4" t="s">
        <v>172</v>
      </c>
      <c r="G16" s="3">
        <v>504</v>
      </c>
    </row>
    <row r="17" spans="2:7" x14ac:dyDescent="0.35">
      <c r="B17" s="7"/>
      <c r="F17" s="4" t="s">
        <v>188</v>
      </c>
      <c r="G17" s="3">
        <v>543</v>
      </c>
    </row>
    <row r="18" spans="2:7" x14ac:dyDescent="0.35">
      <c r="B18" s="7"/>
      <c r="F18" s="4" t="s">
        <v>189</v>
      </c>
      <c r="G18" s="3">
        <v>366</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H21" sqref="H2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I2" s="8" t="s">
        <v>152</v>
      </c>
      <c r="J2" s="8" t="s">
        <v>204</v>
      </c>
      <c r="L2" s="8" t="s">
        <v>152</v>
      </c>
      <c r="M2" s="8" t="s">
        <v>204</v>
      </c>
    </row>
    <row r="3" spans="1:13" x14ac:dyDescent="0.35">
      <c r="A3" s="12" t="s">
        <v>199</v>
      </c>
      <c r="B3" s="14">
        <v>1</v>
      </c>
      <c r="C3" s="15"/>
      <c r="E3" s="8" t="s">
        <v>152</v>
      </c>
      <c r="F3" s="8" t="s">
        <v>208</v>
      </c>
      <c r="I3" s="12" t="s">
        <v>159</v>
      </c>
      <c r="J3" s="13">
        <v>25</v>
      </c>
      <c r="L3" s="12" t="s">
        <v>17</v>
      </c>
      <c r="M3" s="14">
        <v>377</v>
      </c>
    </row>
    <row r="4" spans="1:13" x14ac:dyDescent="0.35">
      <c r="A4" s="12" t="s">
        <v>196</v>
      </c>
      <c r="B4" s="14">
        <v>5</v>
      </c>
      <c r="C4" s="15">
        <v>4</v>
      </c>
      <c r="E4" s="12" t="s">
        <v>199</v>
      </c>
      <c r="F4" s="14">
        <v>1</v>
      </c>
      <c r="I4" s="12" t="s">
        <v>158</v>
      </c>
      <c r="J4" s="13">
        <v>72</v>
      </c>
      <c r="L4" s="12" t="s">
        <v>10</v>
      </c>
      <c r="M4" s="14">
        <v>997</v>
      </c>
    </row>
    <row r="5" spans="1:13" x14ac:dyDescent="0.35">
      <c r="A5" s="12" t="s">
        <v>195</v>
      </c>
      <c r="B5" s="14">
        <v>5</v>
      </c>
      <c r="C5" s="15">
        <v>0</v>
      </c>
      <c r="E5" s="12" t="s">
        <v>196</v>
      </c>
      <c r="F5" s="14">
        <v>5</v>
      </c>
      <c r="I5" s="12" t="s">
        <v>14</v>
      </c>
      <c r="J5" s="13">
        <v>78</v>
      </c>
      <c r="L5" s="12" t="s">
        <v>26</v>
      </c>
      <c r="M5" s="14">
        <v>859</v>
      </c>
    </row>
    <row r="6" spans="1:13" x14ac:dyDescent="0.35">
      <c r="A6" s="12" t="s">
        <v>193</v>
      </c>
      <c r="B6" s="14">
        <v>25</v>
      </c>
      <c r="C6" s="15">
        <v>4</v>
      </c>
      <c r="E6" s="12" t="s">
        <v>195</v>
      </c>
      <c r="F6" s="14">
        <v>5</v>
      </c>
      <c r="I6" s="12" t="s">
        <v>13</v>
      </c>
      <c r="J6" s="13">
        <v>152</v>
      </c>
      <c r="L6" s="12" t="s">
        <v>151</v>
      </c>
      <c r="M6" s="14">
        <v>4</v>
      </c>
    </row>
    <row r="7" spans="1:13" x14ac:dyDescent="0.35">
      <c r="A7" s="12" t="s">
        <v>192</v>
      </c>
      <c r="B7" s="14">
        <v>156</v>
      </c>
      <c r="C7" s="15">
        <v>5.24</v>
      </c>
      <c r="E7" s="12" t="s">
        <v>193</v>
      </c>
      <c r="F7" s="14">
        <v>25</v>
      </c>
      <c r="I7" s="12" t="s">
        <v>162</v>
      </c>
      <c r="J7" s="13">
        <v>152</v>
      </c>
    </row>
    <row r="8" spans="1:13" x14ac:dyDescent="0.35">
      <c r="A8" s="12" t="s">
        <v>191</v>
      </c>
      <c r="B8" s="14">
        <v>297</v>
      </c>
      <c r="C8" s="15">
        <v>0.90384615384615385</v>
      </c>
      <c r="E8" s="12" t="s">
        <v>192</v>
      </c>
      <c r="F8" s="14">
        <v>156</v>
      </c>
      <c r="I8" s="12" t="s">
        <v>163</v>
      </c>
      <c r="J8" s="13">
        <v>430</v>
      </c>
      <c r="L8" s="8" t="s">
        <v>1</v>
      </c>
      <c r="M8" s="8" t="s">
        <v>166</v>
      </c>
    </row>
    <row r="9" spans="1:13" x14ac:dyDescent="0.35">
      <c r="A9" s="12" t="s">
        <v>190</v>
      </c>
      <c r="B9" s="14">
        <v>335</v>
      </c>
      <c r="C9" s="15">
        <v>0.12794612794612795</v>
      </c>
      <c r="E9" s="12" t="s">
        <v>191</v>
      </c>
      <c r="F9" s="14">
        <v>297</v>
      </c>
      <c r="I9" s="12" t="s">
        <v>156</v>
      </c>
      <c r="J9" s="13">
        <v>503</v>
      </c>
      <c r="L9" s="12" t="s">
        <v>45</v>
      </c>
      <c r="M9" s="13">
        <v>61</v>
      </c>
    </row>
    <row r="10" spans="1:13" x14ac:dyDescent="0.35">
      <c r="A10" s="12" t="s">
        <v>172</v>
      </c>
      <c r="B10" s="14">
        <v>504</v>
      </c>
      <c r="C10" s="15">
        <v>0.5044776119402985</v>
      </c>
      <c r="E10" s="12" t="s">
        <v>190</v>
      </c>
      <c r="F10" s="14">
        <v>335</v>
      </c>
      <c r="I10" s="12" t="s">
        <v>161</v>
      </c>
      <c r="J10" s="13">
        <v>504</v>
      </c>
      <c r="L10" s="12" t="s">
        <v>38</v>
      </c>
      <c r="M10" s="13">
        <v>63</v>
      </c>
    </row>
    <row r="11" spans="1:13" x14ac:dyDescent="0.35">
      <c r="A11" s="12" t="s">
        <v>188</v>
      </c>
      <c r="B11" s="14">
        <v>543</v>
      </c>
      <c r="C11" s="15">
        <v>7.7380952380952384E-2</v>
      </c>
      <c r="E11" s="12" t="s">
        <v>172</v>
      </c>
      <c r="F11" s="14">
        <v>504</v>
      </c>
      <c r="I11" s="12" t="s">
        <v>157</v>
      </c>
      <c r="J11" s="13">
        <v>527</v>
      </c>
      <c r="L11" s="12" t="s">
        <v>59</v>
      </c>
      <c r="M11" s="13">
        <v>64</v>
      </c>
    </row>
    <row r="12" spans="1:13" x14ac:dyDescent="0.35">
      <c r="A12" s="12" t="s">
        <v>189</v>
      </c>
      <c r="B12" s="14">
        <v>366</v>
      </c>
      <c r="C12" s="15">
        <v>-0.32596685082872928</v>
      </c>
      <c r="E12" s="12" t="s">
        <v>188</v>
      </c>
      <c r="F12" s="14">
        <v>543</v>
      </c>
      <c r="I12" s="12" t="s">
        <v>155</v>
      </c>
      <c r="J12" s="13">
        <v>848</v>
      </c>
      <c r="L12" s="12" t="s">
        <v>31</v>
      </c>
      <c r="M12" s="13">
        <v>79</v>
      </c>
    </row>
    <row r="13" spans="1:13" x14ac:dyDescent="0.35">
      <c r="E13" s="12" t="s">
        <v>189</v>
      </c>
      <c r="F13" s="14">
        <v>366</v>
      </c>
      <c r="L13" s="12" t="s">
        <v>32</v>
      </c>
      <c r="M13" s="13">
        <v>90</v>
      </c>
    </row>
    <row r="14" spans="1:13" x14ac:dyDescent="0.35">
      <c r="L14" s="12" t="s">
        <v>34</v>
      </c>
      <c r="M14" s="13">
        <v>125</v>
      </c>
    </row>
    <row r="15" spans="1:13" x14ac:dyDescent="0.35">
      <c r="L15" s="12" t="s">
        <v>69</v>
      </c>
      <c r="M15" s="13">
        <v>160</v>
      </c>
    </row>
    <row r="16" spans="1:13" x14ac:dyDescent="0.35">
      <c r="L16" s="12" t="s">
        <v>39</v>
      </c>
      <c r="M16" s="13">
        <v>196</v>
      </c>
    </row>
    <row r="17" spans="12:13" x14ac:dyDescent="0.35">
      <c r="L17" s="12" t="s">
        <v>30</v>
      </c>
      <c r="M17" s="13">
        <v>266</v>
      </c>
    </row>
    <row r="18" spans="12:13" x14ac:dyDescent="0.35">
      <c r="L18" s="12" t="s">
        <v>8</v>
      </c>
      <c r="M18" s="13">
        <v>928</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2" zoomScale="72" zoomScaleNormal="72" workbookViewId="0">
      <selection activeCell="X12" sqref="X12"/>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2026-02-26T12:14:00Z</dcterms:modified>
</cp:coreProperties>
</file>